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太极谱特效设计" sheetId="6" r:id="rId1"/>
    <sheet name="太极谱属性规划" sheetId="1" r:id="rId2"/>
    <sheet name="太极谱技能点消耗配置" sheetId="2" r:id="rId3"/>
    <sheet name="太极谱属性配置表" sheetId="4" r:id="rId4"/>
    <sheet name="太极谱解锁配置表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D33" i="1"/>
  <c r="D32" i="1"/>
  <c r="D31" i="1"/>
  <c r="G27" i="2"/>
  <c r="E342" i="4" l="1"/>
  <c r="E341" i="4"/>
  <c r="E340" i="4"/>
  <c r="E339" i="4"/>
  <c r="E338" i="4"/>
  <c r="E332" i="4"/>
  <c r="E331" i="4"/>
  <c r="E330" i="4"/>
  <c r="E329" i="4"/>
  <c r="E328" i="4"/>
  <c r="E257" i="4"/>
  <c r="E256" i="4"/>
  <c r="E255" i="4"/>
  <c r="E254" i="4"/>
  <c r="E253" i="4"/>
  <c r="E247" i="4"/>
  <c r="E246" i="4"/>
  <c r="E245" i="4"/>
  <c r="E244" i="4"/>
  <c r="E243" i="4"/>
  <c r="E172" i="4"/>
  <c r="E171" i="4"/>
  <c r="E170" i="4"/>
  <c r="E169" i="4"/>
  <c r="E168" i="4"/>
  <c r="E162" i="4"/>
  <c r="E161" i="4"/>
  <c r="E160" i="4"/>
  <c r="E159" i="4"/>
  <c r="E158" i="4"/>
  <c r="G78" i="4"/>
  <c r="G79" i="4" s="1"/>
  <c r="G80" i="4" s="1"/>
  <c r="G81" i="4" s="1"/>
  <c r="G82" i="4" s="1"/>
  <c r="F78" i="4"/>
  <c r="F79" i="4" s="1"/>
  <c r="F80" i="4" s="1"/>
  <c r="F81" i="4" s="1"/>
  <c r="F82" i="4" s="1"/>
  <c r="E78" i="4"/>
  <c r="E79" i="4" s="1"/>
  <c r="E80" i="4" s="1"/>
  <c r="E165" i="4" s="1"/>
  <c r="G73" i="4"/>
  <c r="G74" i="4" s="1"/>
  <c r="G75" i="4" s="1"/>
  <c r="G76" i="4" s="1"/>
  <c r="G77" i="4" s="1"/>
  <c r="F73" i="4"/>
  <c r="F74" i="4" s="1"/>
  <c r="F75" i="4" s="1"/>
  <c r="F76" i="4" s="1"/>
  <c r="F77" i="4" s="1"/>
  <c r="M68" i="4"/>
  <c r="M69" i="4" s="1"/>
  <c r="M70" i="4" s="1"/>
  <c r="M71" i="4" s="1"/>
  <c r="M72" i="4" s="1"/>
  <c r="N68" i="4"/>
  <c r="N69" i="4" s="1"/>
  <c r="N70" i="4" s="1"/>
  <c r="N71" i="4" s="1"/>
  <c r="N72" i="4" s="1"/>
  <c r="O68" i="4"/>
  <c r="O69" i="4" s="1"/>
  <c r="O70" i="4" s="1"/>
  <c r="O71" i="4" s="1"/>
  <c r="O72" i="4" s="1"/>
  <c r="L68" i="4"/>
  <c r="L69" i="4" s="1"/>
  <c r="L70" i="4" s="1"/>
  <c r="L71" i="4" s="1"/>
  <c r="L72" i="4" s="1"/>
  <c r="M63" i="4"/>
  <c r="M64" i="4" s="1"/>
  <c r="M65" i="4" s="1"/>
  <c r="M66" i="4" s="1"/>
  <c r="M67" i="4" s="1"/>
  <c r="N63" i="4"/>
  <c r="N64" i="4" s="1"/>
  <c r="N65" i="4" s="1"/>
  <c r="N66" i="4" s="1"/>
  <c r="N67" i="4" s="1"/>
  <c r="O63" i="4"/>
  <c r="O64" i="4" s="1"/>
  <c r="O65" i="4" s="1"/>
  <c r="O66" i="4" s="1"/>
  <c r="O67" i="4" s="1"/>
  <c r="L63" i="4"/>
  <c r="L64" i="4" s="1"/>
  <c r="L65" i="4" s="1"/>
  <c r="L66" i="4" s="1"/>
  <c r="L67" i="4" s="1"/>
  <c r="M58" i="4"/>
  <c r="M59" i="4" s="1"/>
  <c r="M60" i="4" s="1"/>
  <c r="M61" i="4" s="1"/>
  <c r="M62" i="4" s="1"/>
  <c r="N58" i="4"/>
  <c r="N59" i="4" s="1"/>
  <c r="N60" i="4" s="1"/>
  <c r="N61" i="4" s="1"/>
  <c r="N62" i="4" s="1"/>
  <c r="O58" i="4"/>
  <c r="O59" i="4" s="1"/>
  <c r="O60" i="4" s="1"/>
  <c r="O61" i="4" s="1"/>
  <c r="O62" i="4" s="1"/>
  <c r="L58" i="4"/>
  <c r="L59" i="4" s="1"/>
  <c r="L60" i="4" s="1"/>
  <c r="L61" i="4" s="1"/>
  <c r="L62" i="4" s="1"/>
  <c r="M33" i="4"/>
  <c r="M34" i="4" s="1"/>
  <c r="M35" i="4" s="1"/>
  <c r="M36" i="4" s="1"/>
  <c r="M37" i="4" s="1"/>
  <c r="L33" i="4"/>
  <c r="L34" i="4" s="1"/>
  <c r="L35" i="4" s="1"/>
  <c r="L36" i="4" s="1"/>
  <c r="L37" i="4" s="1"/>
  <c r="G28" i="4"/>
  <c r="G29" i="4" s="1"/>
  <c r="G30" i="4" s="1"/>
  <c r="G31" i="4" s="1"/>
  <c r="G32" i="4" s="1"/>
  <c r="F28" i="4"/>
  <c r="F29" i="4" s="1"/>
  <c r="F30" i="4" s="1"/>
  <c r="F31" i="4" s="1"/>
  <c r="F32" i="4" s="1"/>
  <c r="N13" i="4"/>
  <c r="N14" i="4" s="1"/>
  <c r="N15" i="4" s="1"/>
  <c r="N16" i="4" s="1"/>
  <c r="N17" i="4" s="1"/>
  <c r="O13" i="4"/>
  <c r="O14" i="4" s="1"/>
  <c r="O15" i="4" s="1"/>
  <c r="O16" i="4" s="1"/>
  <c r="O17" i="4" s="1"/>
  <c r="L13" i="4"/>
  <c r="G18" i="4"/>
  <c r="F18" i="4"/>
  <c r="E248" i="4" l="1"/>
  <c r="E333" i="4"/>
  <c r="E334" i="4"/>
  <c r="E81" i="4"/>
  <c r="E166" i="4" s="1"/>
  <c r="E163" i="4"/>
  <c r="E249" i="4"/>
  <c r="E335" i="4"/>
  <c r="E164" i="4"/>
  <c r="E250" i="4"/>
  <c r="F53" i="2"/>
  <c r="F54" i="2" s="1"/>
  <c r="F55" i="2" s="1"/>
  <c r="F56" i="2" s="1"/>
  <c r="F52" i="2"/>
  <c r="E82" i="4" l="1"/>
  <c r="E167" i="4" s="1"/>
  <c r="E336" i="4"/>
  <c r="E251" i="4"/>
  <c r="E252" i="4" l="1"/>
  <c r="E337" i="4"/>
  <c r="G2" i="2"/>
  <c r="D13" i="1" l="1"/>
  <c r="E53" i="4" s="1"/>
  <c r="I12" i="1"/>
  <c r="H12" i="1"/>
  <c r="H13" i="1" l="1"/>
  <c r="L53" i="4" s="1"/>
  <c r="L54" i="4" s="1"/>
  <c r="L55" i="4" s="1"/>
  <c r="L56" i="4" s="1"/>
  <c r="L57" i="4" s="1"/>
  <c r="L48" i="4"/>
  <c r="E54" i="4"/>
  <c r="E308" i="4"/>
  <c r="E223" i="4"/>
  <c r="E138" i="4"/>
  <c r="I13" i="1"/>
  <c r="M53" i="4" s="1"/>
  <c r="M54" i="4" s="1"/>
  <c r="M55" i="4" s="1"/>
  <c r="M56" i="4" s="1"/>
  <c r="M57" i="4" s="1"/>
  <c r="M48" i="4"/>
  <c r="J12" i="1"/>
  <c r="K12" i="1"/>
  <c r="E55" i="4" l="1"/>
  <c r="E224" i="4"/>
  <c r="E309" i="4"/>
  <c r="E139" i="4"/>
  <c r="K13" i="1"/>
  <c r="O53" i="4" s="1"/>
  <c r="O54" i="4" s="1"/>
  <c r="O55" i="4" s="1"/>
  <c r="O56" i="4" s="1"/>
  <c r="O57" i="4" s="1"/>
  <c r="O48" i="4"/>
  <c r="J13" i="1"/>
  <c r="N53" i="4" s="1"/>
  <c r="N54" i="4" s="1"/>
  <c r="N55" i="4" s="1"/>
  <c r="N56" i="4" s="1"/>
  <c r="N57" i="4" s="1"/>
  <c r="N48" i="4"/>
  <c r="G3" i="2"/>
  <c r="E56" i="4" l="1"/>
  <c r="E140" i="4"/>
  <c r="E310" i="4"/>
  <c r="E225" i="4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E57" i="4" l="1"/>
  <c r="E141" i="4"/>
  <c r="E226" i="4"/>
  <c r="E311" i="4"/>
  <c r="G28" i="2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E142" i="4" l="1"/>
  <c r="E227" i="4"/>
  <c r="E312" i="4"/>
  <c r="M49" i="4"/>
  <c r="M50" i="4" s="1"/>
  <c r="M51" i="4" s="1"/>
  <c r="M52" i="4" s="1"/>
  <c r="N49" i="4"/>
  <c r="N50" i="4" s="1"/>
  <c r="N51" i="4" s="1"/>
  <c r="N52" i="4" s="1"/>
  <c r="O49" i="4"/>
  <c r="O50" i="4" s="1"/>
  <c r="O51" i="4" s="1"/>
  <c r="O52" i="4" s="1"/>
  <c r="L49" i="4"/>
  <c r="L50" i="4" s="1"/>
  <c r="L51" i="4" s="1"/>
  <c r="L52" i="4" s="1"/>
  <c r="G43" i="4"/>
  <c r="G44" i="4" s="1"/>
  <c r="G45" i="4" s="1"/>
  <c r="G46" i="4" s="1"/>
  <c r="G47" i="4" s="1"/>
  <c r="F43" i="4"/>
  <c r="F44" i="4" s="1"/>
  <c r="F45" i="4" s="1"/>
  <c r="F46" i="4" s="1"/>
  <c r="F47" i="4" s="1"/>
  <c r="E43" i="4"/>
  <c r="E38" i="4"/>
  <c r="S33" i="4"/>
  <c r="S34" i="4" s="1"/>
  <c r="S35" i="4" s="1"/>
  <c r="S36" i="4" s="1"/>
  <c r="S37" i="4" s="1"/>
  <c r="G19" i="4"/>
  <c r="G20" i="4" s="1"/>
  <c r="G21" i="4" s="1"/>
  <c r="G22" i="4" s="1"/>
  <c r="F19" i="4"/>
  <c r="F20" i="4" s="1"/>
  <c r="F21" i="4" s="1"/>
  <c r="F22" i="4" s="1"/>
  <c r="Q23" i="4"/>
  <c r="Q24" i="4" s="1"/>
  <c r="Q25" i="4" s="1"/>
  <c r="Q26" i="4" s="1"/>
  <c r="Q27" i="4" s="1"/>
  <c r="M13" i="4"/>
  <c r="M14" i="4" s="1"/>
  <c r="M15" i="4" s="1"/>
  <c r="M16" i="4" s="1"/>
  <c r="M17" i="4" s="1"/>
  <c r="L14" i="4"/>
  <c r="L15" i="4" s="1"/>
  <c r="L16" i="4" s="1"/>
  <c r="L17" i="4" s="1"/>
  <c r="G8" i="4"/>
  <c r="G9" i="4" s="1"/>
  <c r="G10" i="4" s="1"/>
  <c r="G11" i="4" s="1"/>
  <c r="G12" i="4" s="1"/>
  <c r="F8" i="4"/>
  <c r="F9" i="4" s="1"/>
  <c r="F10" i="4" s="1"/>
  <c r="F11" i="4" s="1"/>
  <c r="F12" i="4" s="1"/>
  <c r="E3" i="4"/>
  <c r="E4" i="4" l="1"/>
  <c r="E88" i="4"/>
  <c r="E173" i="4"/>
  <c r="E258" i="4"/>
  <c r="E44" i="4"/>
  <c r="E128" i="4"/>
  <c r="E213" i="4"/>
  <c r="E298" i="4"/>
  <c r="E39" i="4"/>
  <c r="E293" i="4"/>
  <c r="E123" i="4"/>
  <c r="E208" i="4"/>
  <c r="E45" i="4" l="1"/>
  <c r="E129" i="4"/>
  <c r="E214" i="4"/>
  <c r="E299" i="4"/>
  <c r="E40" i="4"/>
  <c r="E124" i="4"/>
  <c r="E209" i="4"/>
  <c r="E294" i="4"/>
  <c r="E5" i="4"/>
  <c r="E89" i="4"/>
  <c r="E174" i="4"/>
  <c r="E259" i="4"/>
  <c r="V18" i="1"/>
  <c r="V19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D23" i="1"/>
  <c r="E6" i="4" l="1"/>
  <c r="E90" i="4"/>
  <c r="E175" i="4"/>
  <c r="E260" i="4"/>
  <c r="AB83" i="4"/>
  <c r="AB87" i="4"/>
  <c r="AB86" i="4"/>
  <c r="AB84" i="4"/>
  <c r="AB85" i="4"/>
  <c r="E46" i="4"/>
  <c r="E130" i="4"/>
  <c r="E215" i="4"/>
  <c r="E300" i="4"/>
  <c r="E295" i="4"/>
  <c r="E125" i="4"/>
  <c r="E210" i="4"/>
  <c r="E41" i="4"/>
  <c r="E42" i="4" s="1"/>
  <c r="AB68" i="4"/>
  <c r="AB69" i="4"/>
  <c r="AB71" i="4"/>
  <c r="AB72" i="4"/>
  <c r="AB70" i="4"/>
  <c r="E7" i="4" l="1"/>
  <c r="E91" i="4"/>
  <c r="E176" i="4"/>
  <c r="E261" i="4"/>
  <c r="E212" i="4"/>
  <c r="E297" i="4"/>
  <c r="E127" i="4"/>
  <c r="E126" i="4"/>
  <c r="E296" i="4"/>
  <c r="E211" i="4"/>
  <c r="E47" i="4"/>
  <c r="E131" i="4"/>
  <c r="E216" i="4"/>
  <c r="E301" i="4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3" i="1"/>
  <c r="AB50" i="4" l="1"/>
  <c r="AB51" i="4"/>
  <c r="AB52" i="4"/>
  <c r="AB48" i="4"/>
  <c r="AB49" i="4"/>
  <c r="AB76" i="4"/>
  <c r="AB74" i="4"/>
  <c r="AB77" i="4"/>
  <c r="AB73" i="4"/>
  <c r="AB75" i="4"/>
  <c r="AB24" i="4"/>
  <c r="AB25" i="4"/>
  <c r="AB26" i="4"/>
  <c r="AB27" i="4"/>
  <c r="AB23" i="4"/>
  <c r="AB17" i="4"/>
  <c r="AB13" i="4"/>
  <c r="AB14" i="4"/>
  <c r="AB15" i="4"/>
  <c r="AB16" i="4"/>
  <c r="H22" i="2"/>
  <c r="H23" i="2"/>
  <c r="H24" i="2"/>
  <c r="H26" i="2"/>
  <c r="H25" i="2"/>
  <c r="E177" i="4"/>
  <c r="E262" i="4"/>
  <c r="E92" i="4"/>
  <c r="AB62" i="4"/>
  <c r="AB60" i="4"/>
  <c r="AB58" i="4"/>
  <c r="AB59" i="4"/>
  <c r="AB61" i="4"/>
  <c r="AB10" i="4"/>
  <c r="AB11" i="4"/>
  <c r="AB12" i="4"/>
  <c r="AB8" i="4"/>
  <c r="AB9" i="4"/>
  <c r="H7" i="2"/>
  <c r="AB43" i="4"/>
  <c r="AB45" i="4"/>
  <c r="AB46" i="4"/>
  <c r="AB44" i="4"/>
  <c r="AB47" i="4"/>
  <c r="AB3" i="4"/>
  <c r="AB6" i="4"/>
  <c r="AB5" i="4"/>
  <c r="AB4" i="4"/>
  <c r="AB7" i="4"/>
  <c r="I26" i="2"/>
  <c r="AB54" i="4"/>
  <c r="AB57" i="4"/>
  <c r="AB55" i="4"/>
  <c r="AB56" i="4"/>
  <c r="AB53" i="4"/>
  <c r="AB36" i="4"/>
  <c r="AB37" i="4"/>
  <c r="AB34" i="4"/>
  <c r="AB33" i="4"/>
  <c r="AB35" i="4"/>
  <c r="AB39" i="4"/>
  <c r="AB40" i="4"/>
  <c r="AB41" i="4"/>
  <c r="AB42" i="4"/>
  <c r="AB38" i="4"/>
  <c r="I56" i="2"/>
  <c r="AB79" i="4"/>
  <c r="AB80" i="4"/>
  <c r="AB78" i="4"/>
  <c r="AB81" i="4"/>
  <c r="AB82" i="4"/>
  <c r="AB22" i="4"/>
  <c r="AB21" i="4"/>
  <c r="AB18" i="4"/>
  <c r="AB19" i="4"/>
  <c r="AB20" i="4"/>
  <c r="E217" i="4"/>
  <c r="E302" i="4"/>
  <c r="E132" i="4"/>
  <c r="AB64" i="4"/>
  <c r="AB65" i="4"/>
  <c r="AB66" i="4"/>
  <c r="AB67" i="4"/>
  <c r="AB63" i="4"/>
  <c r="AB31" i="4"/>
  <c r="AB29" i="4"/>
  <c r="AB32" i="4"/>
  <c r="AB30" i="4"/>
  <c r="AB28" i="4"/>
  <c r="H29" i="2"/>
  <c r="H30" i="2"/>
  <c r="H31" i="2"/>
  <c r="H27" i="2"/>
  <c r="H28" i="2"/>
  <c r="H48" i="2"/>
  <c r="H49" i="2"/>
  <c r="H47" i="2"/>
  <c r="H50" i="2"/>
  <c r="H51" i="2"/>
  <c r="H10" i="2"/>
  <c r="H11" i="2"/>
  <c r="H9" i="2"/>
  <c r="H8" i="2"/>
  <c r="H36" i="2"/>
  <c r="H32" i="2"/>
  <c r="H33" i="2"/>
  <c r="H34" i="2"/>
  <c r="H35" i="2"/>
  <c r="H4" i="2"/>
  <c r="H5" i="2"/>
  <c r="H6" i="2"/>
  <c r="H3" i="2"/>
  <c r="H2" i="2"/>
  <c r="H44" i="2"/>
  <c r="H45" i="2"/>
  <c r="H46" i="2"/>
  <c r="H42" i="2"/>
  <c r="H43" i="2"/>
  <c r="H17" i="2"/>
  <c r="H18" i="2"/>
  <c r="H19" i="2"/>
  <c r="H20" i="2"/>
  <c r="H21" i="2"/>
  <c r="H55" i="2"/>
  <c r="H56" i="2"/>
  <c r="H52" i="2"/>
  <c r="H53" i="2"/>
  <c r="H54" i="2"/>
  <c r="H38" i="2"/>
  <c r="H39" i="2"/>
  <c r="H40" i="2"/>
  <c r="H41" i="2"/>
  <c r="H37" i="2"/>
  <c r="H13" i="2"/>
  <c r="H14" i="2"/>
  <c r="H15" i="2"/>
  <c r="H16" i="2"/>
  <c r="H12" i="2"/>
  <c r="V23" i="1"/>
</calcChain>
</file>

<file path=xl/sharedStrings.xml><?xml version="1.0" encoding="utf-8"?>
<sst xmlns="http://schemas.openxmlformats.org/spreadsheetml/2006/main" count="641" uniqueCount="324">
  <si>
    <t>每级属性</t>
    <phoneticPr fontId="3" type="noConversion"/>
  </si>
  <si>
    <t>HP</t>
    <phoneticPr fontId="3" type="noConversion"/>
  </si>
  <si>
    <t>MP</t>
    <phoneticPr fontId="3" type="noConversion"/>
  </si>
  <si>
    <t>攻击1</t>
    <phoneticPr fontId="3" type="noConversion"/>
  </si>
  <si>
    <t>攻击2</t>
    <phoneticPr fontId="3" type="noConversion"/>
  </si>
  <si>
    <t>防御1</t>
    <phoneticPr fontId="3" type="noConversion"/>
  </si>
  <si>
    <t>防御2</t>
    <phoneticPr fontId="3" type="noConversion"/>
  </si>
  <si>
    <t>魔防1</t>
    <phoneticPr fontId="3" type="noConversion"/>
  </si>
  <si>
    <t>魔防2</t>
    <phoneticPr fontId="3" type="noConversion"/>
  </si>
  <si>
    <t>命中</t>
    <phoneticPr fontId="3" type="noConversion"/>
  </si>
  <si>
    <t>闪避</t>
    <phoneticPr fontId="3" type="noConversion"/>
  </si>
  <si>
    <t>暴击</t>
    <phoneticPr fontId="3" type="noConversion"/>
  </si>
  <si>
    <t>韧性</t>
    <phoneticPr fontId="3" type="noConversion"/>
  </si>
  <si>
    <t>穿透</t>
    <phoneticPr fontId="3" type="noConversion"/>
  </si>
  <si>
    <t>免伤</t>
    <phoneticPr fontId="3" type="noConversion"/>
  </si>
  <si>
    <t>战斗力</t>
    <phoneticPr fontId="3" type="noConversion"/>
  </si>
  <si>
    <t>真元</t>
    <phoneticPr fontId="2" type="noConversion"/>
  </si>
  <si>
    <t>元力</t>
    <phoneticPr fontId="2" type="noConversion"/>
  </si>
  <si>
    <t>斩杀</t>
    <phoneticPr fontId="2" type="noConversion"/>
  </si>
  <si>
    <t>元抗</t>
    <phoneticPr fontId="2" type="noConversion"/>
  </si>
  <si>
    <t>总属性</t>
    <phoneticPr fontId="3" type="noConversion"/>
  </si>
  <si>
    <t>升级部分总属性</t>
    <phoneticPr fontId="3" type="noConversion"/>
  </si>
  <si>
    <t>总等级</t>
    <phoneticPr fontId="3" type="noConversion"/>
  </si>
  <si>
    <t>总战力</t>
    <phoneticPr fontId="3" type="noConversion"/>
  </si>
  <si>
    <t>总性价比</t>
    <phoneticPr fontId="3" type="noConversion"/>
  </si>
  <si>
    <t>初级</t>
    <phoneticPr fontId="2" type="noConversion"/>
  </si>
  <si>
    <t>中级</t>
    <phoneticPr fontId="2" type="noConversion"/>
  </si>
  <si>
    <t>阶段</t>
    <phoneticPr fontId="2" type="noConversion"/>
  </si>
  <si>
    <t>技能点数</t>
    <phoneticPr fontId="2" type="noConversion"/>
  </si>
  <si>
    <t>技能点上限</t>
    <phoneticPr fontId="2" type="noConversion"/>
  </si>
  <si>
    <t>消耗道具</t>
    <phoneticPr fontId="2" type="noConversion"/>
  </si>
  <si>
    <t>类型</t>
    <phoneticPr fontId="2" type="noConversion"/>
  </si>
  <si>
    <t>对应技能</t>
    <phoneticPr fontId="2" type="noConversion"/>
  </si>
  <si>
    <t>解锁需要道具id</t>
    <phoneticPr fontId="2" type="noConversion"/>
  </si>
  <si>
    <t>解锁技能</t>
    <phoneticPr fontId="2" type="noConversion"/>
  </si>
  <si>
    <t>{107}</t>
  </si>
  <si>
    <t>{306}</t>
    <phoneticPr fontId="2" type="noConversion"/>
  </si>
  <si>
    <t>{310}</t>
    <phoneticPr fontId="2" type="noConversion"/>
  </si>
  <si>
    <t>{312}</t>
    <phoneticPr fontId="2" type="noConversion"/>
  </si>
  <si>
    <t>{313}</t>
    <phoneticPr fontId="2" type="noConversion"/>
  </si>
  <si>
    <t>{410}</t>
    <phoneticPr fontId="2" type="noConversion"/>
  </si>
  <si>
    <t>{413}</t>
    <phoneticPr fontId="2" type="noConversion"/>
  </si>
  <si>
    <t>对应技能</t>
    <phoneticPr fontId="2" type="noConversion"/>
  </si>
  <si>
    <t>等级</t>
    <phoneticPr fontId="2" type="noConversion"/>
  </si>
  <si>
    <t>职业</t>
    <phoneticPr fontId="2" type="noConversion"/>
  </si>
  <si>
    <t>基础HP上限</t>
    <phoneticPr fontId="2" type="noConversion"/>
  </si>
  <si>
    <t>攻击力MIN</t>
    <phoneticPr fontId="2" type="noConversion"/>
  </si>
  <si>
    <t>攻击力MAX</t>
    <phoneticPr fontId="2" type="noConversion"/>
  </si>
  <si>
    <t>魔法攻击力MIN</t>
    <phoneticPr fontId="2" type="noConversion"/>
  </si>
  <si>
    <t>魔法攻击力MAX</t>
    <phoneticPr fontId="2" type="noConversion"/>
  </si>
  <si>
    <t>道术攻击力MIN</t>
    <phoneticPr fontId="2" type="noConversion"/>
  </si>
  <si>
    <t>道术攻击力MAX</t>
    <phoneticPr fontId="2" type="noConversion"/>
  </si>
  <si>
    <t>物理防御力MIN</t>
    <phoneticPr fontId="2" type="noConversion"/>
  </si>
  <si>
    <t>魔法防御力MIN</t>
    <phoneticPr fontId="2" type="noConversion"/>
  </si>
  <si>
    <t>魔法防御力MAX</t>
    <phoneticPr fontId="2" type="noConversion"/>
  </si>
  <si>
    <t>命中</t>
    <phoneticPr fontId="2" type="noConversion"/>
  </si>
  <si>
    <t>闪避</t>
    <phoneticPr fontId="2" type="noConversion"/>
  </si>
  <si>
    <t>暴击</t>
    <phoneticPr fontId="2" type="noConversion"/>
  </si>
  <si>
    <t>韧性</t>
    <phoneticPr fontId="2" type="noConversion"/>
  </si>
  <si>
    <t>护身</t>
    <phoneticPr fontId="2" type="noConversion"/>
  </si>
  <si>
    <t>穿透</t>
    <phoneticPr fontId="2" type="noConversion"/>
  </si>
  <si>
    <t>斩杀</t>
    <phoneticPr fontId="2" type="noConversion"/>
  </si>
  <si>
    <t>元力</t>
    <phoneticPr fontId="2" type="noConversion"/>
  </si>
  <si>
    <t>元抗</t>
    <phoneticPr fontId="2" type="noConversion"/>
  </si>
  <si>
    <t>真元</t>
    <phoneticPr fontId="2" type="noConversion"/>
  </si>
  <si>
    <t>暴击伤害</t>
    <phoneticPr fontId="2" type="noConversion"/>
  </si>
  <si>
    <t>暴击伤害降低</t>
    <phoneticPr fontId="2" type="noConversion"/>
  </si>
  <si>
    <t>战斗力</t>
    <phoneticPr fontId="2" type="noConversion"/>
  </si>
  <si>
    <t>物理防御力MAX</t>
    <phoneticPr fontId="2" type="noConversion"/>
  </si>
  <si>
    <t>道具价格</t>
    <phoneticPr fontId="2" type="noConversion"/>
  </si>
  <si>
    <t>道具数量</t>
    <phoneticPr fontId="2" type="noConversion"/>
  </si>
  <si>
    <t>技能升级累计元宝</t>
    <phoneticPr fontId="2" type="noConversion"/>
  </si>
  <si>
    <t>{102,103}</t>
    <phoneticPr fontId="2" type="noConversion"/>
  </si>
  <si>
    <t>{302,303,304,305}</t>
    <phoneticPr fontId="2" type="noConversion"/>
  </si>
  <si>
    <t>{402,403,404,405}</t>
    <phoneticPr fontId="2" type="noConversion"/>
  </si>
  <si>
    <t>{104}</t>
    <phoneticPr fontId="2" type="noConversion"/>
  </si>
  <si>
    <t>{105}</t>
    <phoneticPr fontId="2" type="noConversion"/>
  </si>
  <si>
    <t>{106}</t>
    <phoneticPr fontId="2" type="noConversion"/>
  </si>
  <si>
    <t>单点技能性价比</t>
    <phoneticPr fontId="2" type="noConversion"/>
  </si>
  <si>
    <t>战士</t>
    <phoneticPr fontId="3" type="noConversion"/>
  </si>
  <si>
    <t>法师</t>
    <phoneticPr fontId="3" type="noConversion"/>
  </si>
  <si>
    <t>道士</t>
    <phoneticPr fontId="3" type="noConversion"/>
  </si>
  <si>
    <t>灵枪</t>
    <phoneticPr fontId="3" type="noConversion"/>
  </si>
  <si>
    <t>HP比例</t>
    <phoneticPr fontId="3" type="noConversion"/>
  </si>
  <si>
    <t>解锁中级</t>
    <phoneticPr fontId="2" type="noConversion"/>
  </si>
  <si>
    <t>解锁高级</t>
    <phoneticPr fontId="2" type="noConversion"/>
  </si>
  <si>
    <t>初级性价比</t>
    <phoneticPr fontId="2" type="noConversion"/>
  </si>
  <si>
    <t>中级性价比</t>
    <phoneticPr fontId="2" type="noConversion"/>
  </si>
  <si>
    <t>技能名称</t>
    <phoneticPr fontId="2" type="noConversion"/>
  </si>
  <si>
    <t>太极谱·生命I</t>
  </si>
  <si>
    <t>太极谱·生命I</t>
    <phoneticPr fontId="2" type="noConversion"/>
  </si>
  <si>
    <t>太极谱·生命I</t>
    <phoneticPr fontId="2" type="noConversion"/>
  </si>
  <si>
    <t>太极谱·攻击I</t>
  </si>
  <si>
    <t>太极谱·攻击I</t>
    <phoneticPr fontId="2" type="noConversion"/>
  </si>
  <si>
    <t>太极谱·攻击I</t>
    <phoneticPr fontId="2" type="noConversion"/>
  </si>
  <si>
    <t>太极谱·防御I</t>
  </si>
  <si>
    <t>太极谱·防御I</t>
    <phoneticPr fontId="2" type="noConversion"/>
  </si>
  <si>
    <t>太极谱·防御I</t>
    <phoneticPr fontId="2" type="noConversion"/>
  </si>
  <si>
    <t>太极谱·命中I</t>
  </si>
  <si>
    <t>太极谱·命中I</t>
    <phoneticPr fontId="2" type="noConversion"/>
  </si>
  <si>
    <t>太极谱·命中I</t>
    <phoneticPr fontId="2" type="noConversion"/>
  </si>
  <si>
    <t>太极谱·闪避I</t>
  </si>
  <si>
    <t>太极谱·闪避I</t>
    <phoneticPr fontId="2" type="noConversion"/>
  </si>
  <si>
    <t>太极谱·闪避I</t>
    <phoneticPr fontId="2" type="noConversion"/>
  </si>
  <si>
    <t>太极谱·暴击I</t>
  </si>
  <si>
    <t>太极谱·暴击I</t>
    <phoneticPr fontId="2" type="noConversion"/>
  </si>
  <si>
    <t>太极谱·暴击I</t>
    <phoneticPr fontId="2" type="noConversion"/>
  </si>
  <si>
    <t>太极谱·抗暴I</t>
  </si>
  <si>
    <t>太极谱·抗暴I</t>
    <phoneticPr fontId="2" type="noConversion"/>
  </si>
  <si>
    <t>太极谱·生命I</t>
    <phoneticPr fontId="2" type="noConversion"/>
  </si>
  <si>
    <t>太极谱·生命II</t>
  </si>
  <si>
    <t>太极谱·生命II</t>
    <phoneticPr fontId="2" type="noConversion"/>
  </si>
  <si>
    <t>太极谱·生命II</t>
    <phoneticPr fontId="2" type="noConversion"/>
  </si>
  <si>
    <t>太极谱·命攻II</t>
  </si>
  <si>
    <t>太极谱·命攻II</t>
    <phoneticPr fontId="2" type="noConversion"/>
  </si>
  <si>
    <t>太极谱·命攻II</t>
    <phoneticPr fontId="2" type="noConversion"/>
  </si>
  <si>
    <t>太极谱·攻防II</t>
  </si>
  <si>
    <t>太极谱·攻防II</t>
    <phoneticPr fontId="2" type="noConversion"/>
  </si>
  <si>
    <t>太极谱·攻防II</t>
    <phoneticPr fontId="2" type="noConversion"/>
  </si>
  <si>
    <t>太极谱·命防II</t>
  </si>
  <si>
    <t>太极谱·命防II</t>
    <phoneticPr fontId="2" type="noConversion"/>
  </si>
  <si>
    <t>太极谱·命防II</t>
    <phoneticPr fontId="2" type="noConversion"/>
  </si>
  <si>
    <t>太极谱·真元II</t>
  </si>
  <si>
    <t>太极谱·真元II</t>
    <phoneticPr fontId="2" type="noConversion"/>
  </si>
  <si>
    <t>太极谱·元力II</t>
  </si>
  <si>
    <t>太极谱·元力II</t>
    <phoneticPr fontId="2" type="noConversion"/>
  </si>
  <si>
    <t>太极谱·元力II</t>
    <phoneticPr fontId="2" type="noConversion"/>
  </si>
  <si>
    <t>太极谱·元抗II</t>
  </si>
  <si>
    <t>太极谱·元抗II</t>
    <phoneticPr fontId="2" type="noConversion"/>
  </si>
  <si>
    <t>太极谱·元抗II</t>
    <phoneticPr fontId="2" type="noConversion"/>
  </si>
  <si>
    <t>太极谱·穿透II</t>
  </si>
  <si>
    <t>太极谱·穿透II</t>
    <phoneticPr fontId="2" type="noConversion"/>
  </si>
  <si>
    <t>太极谱·穿透II</t>
    <phoneticPr fontId="2" type="noConversion"/>
  </si>
  <si>
    <t>太极谱·斩杀II</t>
  </si>
  <si>
    <t>太极谱·斩杀II</t>
    <phoneticPr fontId="2" type="noConversion"/>
  </si>
  <si>
    <t>太极谱·免伤II</t>
  </si>
  <si>
    <t>太极谱·免伤II</t>
    <phoneticPr fontId="2" type="noConversion"/>
  </si>
  <si>
    <t>q_skill_order</t>
    <phoneticPr fontId="2" type="noConversion"/>
  </si>
  <si>
    <t>q_skill_level</t>
    <phoneticPr fontId="2" type="noConversion"/>
  </si>
  <si>
    <t>q_job</t>
    <phoneticPr fontId="2" type="noConversion"/>
  </si>
  <si>
    <t>q_name</t>
    <phoneticPr fontId="2" type="noConversion"/>
  </si>
  <si>
    <t>q_hp_max</t>
    <phoneticPr fontId="2" type="noConversion"/>
  </si>
  <si>
    <t>q_attack_min</t>
    <phoneticPr fontId="2" type="noConversion"/>
  </si>
  <si>
    <t>q_attack_max</t>
    <phoneticPr fontId="2" type="noConversion"/>
  </si>
  <si>
    <t>q_magic_attack_min</t>
    <phoneticPr fontId="2" type="noConversion"/>
  </si>
  <si>
    <t>q_magic_attack_max</t>
    <phoneticPr fontId="2" type="noConversion"/>
  </si>
  <si>
    <t>q_sc_attack_min</t>
    <phoneticPr fontId="2" type="noConversion"/>
  </si>
  <si>
    <t>q_sc_attack_max</t>
    <phoneticPr fontId="2" type="noConversion"/>
  </si>
  <si>
    <t>q_defence_min</t>
    <phoneticPr fontId="2" type="noConversion"/>
  </si>
  <si>
    <t>q_defence_max</t>
    <phoneticPr fontId="2" type="noConversion"/>
  </si>
  <si>
    <t>q_magic_defence_min</t>
    <phoneticPr fontId="2" type="noConversion"/>
  </si>
  <si>
    <t>q_magic_defence_max</t>
    <phoneticPr fontId="2" type="noConversion"/>
  </si>
  <si>
    <t>q_hit</t>
    <phoneticPr fontId="2" type="noConversion"/>
  </si>
  <si>
    <t>q_dodge</t>
    <phoneticPr fontId="2" type="noConversion"/>
  </si>
  <si>
    <t>q_crit</t>
    <phoneticPr fontId="2" type="noConversion"/>
  </si>
  <si>
    <t>q_tenacity</t>
    <phoneticPr fontId="2" type="noConversion"/>
  </si>
  <si>
    <t>q_projiect</t>
    <phoneticPr fontId="2" type="noConversion"/>
  </si>
  <si>
    <t>q_projiectDef</t>
    <phoneticPr fontId="2" type="noConversion"/>
  </si>
  <si>
    <t>q_zhansha</t>
    <phoneticPr fontId="2" type="noConversion"/>
  </si>
  <si>
    <t>q_zhenyuan_hp</t>
    <phoneticPr fontId="2" type="noConversion"/>
  </si>
  <si>
    <t>q_zhenyuan_def</t>
    <phoneticPr fontId="2" type="noConversion"/>
  </si>
  <si>
    <t>q_zhenyuan_hp</t>
    <phoneticPr fontId="2" type="noConversion"/>
  </si>
  <si>
    <t>q_cirtHurt</t>
    <phoneticPr fontId="2" type="noConversion"/>
  </si>
  <si>
    <t>q_critHurtRes</t>
    <phoneticPr fontId="2" type="noConversion"/>
  </si>
  <si>
    <t>q_battle</t>
    <phoneticPr fontId="2" type="noConversion"/>
  </si>
  <si>
    <t>B技能有A概率延长持续时间C毫秒</t>
    <phoneticPr fontId="2" type="noConversion"/>
  </si>
  <si>
    <t>B技能有A概率对目标施加D</t>
    <phoneticPr fontId="2" type="noConversion"/>
  </si>
  <si>
    <t>B技能有A概率对自己施加D</t>
    <phoneticPr fontId="2" type="noConversion"/>
  </si>
  <si>
    <t>B技能有A概率造成C倍伤害</t>
    <phoneticPr fontId="2" type="noConversion"/>
  </si>
  <si>
    <t>参数4-buffID</t>
    <phoneticPr fontId="2" type="noConversion"/>
  </si>
  <si>
    <t>参数3-系数</t>
    <phoneticPr fontId="2" type="noConversion"/>
  </si>
  <si>
    <t>参数2-技能ID</t>
    <phoneticPr fontId="2" type="noConversion"/>
  </si>
  <si>
    <t>参数1-概率</t>
    <phoneticPr fontId="2" type="noConversion"/>
  </si>
  <si>
    <t>说明</t>
    <phoneticPr fontId="2" type="noConversion"/>
  </si>
  <si>
    <t>特效类型</t>
    <phoneticPr fontId="2" type="noConversion"/>
  </si>
  <si>
    <t>D</t>
    <phoneticPr fontId="2" type="noConversion"/>
  </si>
  <si>
    <t>C</t>
    <phoneticPr fontId="2" type="noConversion"/>
  </si>
  <si>
    <t>B</t>
    <phoneticPr fontId="2" type="noConversion"/>
  </si>
  <si>
    <t>A</t>
    <phoneticPr fontId="2" type="noConversion"/>
  </si>
  <si>
    <t>type</t>
    <phoneticPr fontId="2" type="noConversion"/>
  </si>
  <si>
    <t>表结构和特效类型约定：</t>
    <phoneticPr fontId="2" type="noConversion"/>
  </si>
  <si>
    <t>怒海龙腾：怒海龙腾有50%概率伤害提升20%</t>
    <phoneticPr fontId="2" type="noConversion"/>
  </si>
  <si>
    <t>受到怒海龙腾伤害降低10%</t>
  </si>
  <si>
    <t>怒海龙腾伤害提升10%</t>
  </si>
  <si>
    <t>火毒攻心剑：使用火毒攻心剑后，目标生命回复效果降低50%，持续5秒。</t>
    <phoneticPr fontId="2" type="noConversion"/>
  </si>
  <si>
    <t>受到火毒攻心剑伤害降低10%</t>
  </si>
  <si>
    <t>火毒攻心剑伤害提升10%</t>
  </si>
  <si>
    <t>天怒惊雷：使用天怒惊雷后，攻防提升10%，持续5秒</t>
    <phoneticPr fontId="2" type="noConversion"/>
  </si>
  <si>
    <t>受到天怒惊雷伤害降低10%</t>
  </si>
  <si>
    <t>天怒惊雷伤害提升10%</t>
  </si>
  <si>
    <t>怒斩天下：怒斩天下有50%概率伤害提升20%</t>
    <phoneticPr fontId="2" type="noConversion"/>
  </si>
  <si>
    <t>受到怒斩天下伤害降低10%</t>
  </si>
  <si>
    <t>怒斩天下伤害提升10%</t>
  </si>
  <si>
    <t>组合技能线</t>
    <phoneticPr fontId="2" type="noConversion"/>
  </si>
  <si>
    <t>百裂神枪：百裂神枪有50%概率使目标受到重力的时间增加1秒</t>
    <phoneticPr fontId="2" type="noConversion"/>
  </si>
  <si>
    <t>受到百裂神枪伤害降低10%</t>
  </si>
  <si>
    <t>百裂神枪伤害提升10%</t>
  </si>
  <si>
    <t>毒凌波：毒凌波有40%概率伤害提升30%</t>
    <phoneticPr fontId="2" type="noConversion"/>
  </si>
  <si>
    <t>受到毒凌波伤害降低10%</t>
  </si>
  <si>
    <t>毒凌波伤害提升10%</t>
  </si>
  <si>
    <t>纵雷诀：奔雷诀有40%概率伤害提升30%</t>
    <phoneticPr fontId="2" type="noConversion"/>
  </si>
  <si>
    <t>受到纵雷诀伤害降低10%</t>
  </si>
  <si>
    <t>纵雷诀伤害提升10%</t>
  </si>
  <si>
    <r>
      <rPr>
        <b/>
        <sz val="11"/>
        <color theme="1"/>
        <rFont val="等线"/>
        <family val="3"/>
        <charset val="134"/>
        <scheme val="minor"/>
      </rPr>
      <t>最终效果</t>
    </r>
    <r>
      <rPr>
        <sz val="11"/>
        <color theme="1"/>
        <rFont val="等线"/>
        <family val="2"/>
        <scheme val="minor"/>
      </rPr>
      <t>：高级线主要针对战士灵枪，专家线法师道士的提升更大，预计职业差距缩短20%左右</t>
    </r>
    <phoneticPr fontId="2" type="noConversion"/>
  </si>
  <si>
    <t>龙啸九天：龙啸九天有50%概率使目标受到沉默的时间增加1秒</t>
    <phoneticPr fontId="2" type="noConversion"/>
  </si>
  <si>
    <t>受到龙啸九天伤害降低10%</t>
  </si>
  <si>
    <t>龙啸九天伤害提升10%</t>
  </si>
  <si>
    <t>骑战技能线</t>
    <phoneticPr fontId="2" type="noConversion"/>
  </si>
  <si>
    <t>夺魂圣枪：触发时持续时间增加2.5秒</t>
    <phoneticPr fontId="2" type="noConversion"/>
  </si>
  <si>
    <t>受到的魔法伤害降低5%</t>
  </si>
  <si>
    <t>受到的物理伤害降低5%</t>
    <phoneticPr fontId="2" type="noConversion"/>
  </si>
  <si>
    <t>自愈体质：触发时使自身 受到伤害降低30%，持续8秒</t>
    <phoneticPr fontId="2" type="noConversion"/>
  </si>
  <si>
    <t>能量爆破：伤害提升20%</t>
    <phoneticPr fontId="2" type="noConversion"/>
  </si>
  <si>
    <t>受到的物理伤害降低5%</t>
    <phoneticPr fontId="2" type="noConversion"/>
  </si>
  <si>
    <t>35点</t>
    <phoneticPr fontId="2" type="noConversion"/>
  </si>
  <si>
    <t>无情摧毁：触发时持续时间增加2.5秒</t>
    <phoneticPr fontId="2" type="noConversion"/>
  </si>
  <si>
    <t>受到的物理伤害降低5%</t>
    <phoneticPr fontId="2" type="noConversion"/>
  </si>
  <si>
    <t>神兽技能线</t>
    <phoneticPr fontId="2" type="noConversion"/>
  </si>
  <si>
    <t>双枪如龙：双枪如龙有18%概率造成双倍伤害</t>
    <phoneticPr fontId="2" type="noConversion"/>
  </si>
  <si>
    <t>受到枪出如龙伤害降低10%</t>
  </si>
  <si>
    <t>枪出如龙伤害提升10%</t>
  </si>
  <si>
    <t>炼狱火咒：幽冥火咒有18%概率造成双倍伤害</t>
    <phoneticPr fontId="2" type="noConversion"/>
  </si>
  <si>
    <t>受到幽冥火咒伤害降低10%</t>
  </si>
  <si>
    <t>幽冥火咒伤害提升10%</t>
  </si>
  <si>
    <t>特殊效果</t>
    <phoneticPr fontId="2" type="noConversion"/>
  </si>
  <si>
    <t>狂龙怒击：狂龙紫电有18%的概率造成双倍伤害，</t>
    <phoneticPr fontId="2" type="noConversion"/>
  </si>
  <si>
    <t>受到狂龙紫电伤害降低10%</t>
  </si>
  <si>
    <t>狂龙紫电伤害提升10%</t>
  </si>
  <si>
    <t>裂盾斩：破盾斩有18%概率造成2倍伤害。</t>
    <phoneticPr fontId="2" type="noConversion"/>
  </si>
  <si>
    <t>受到破盾斩伤害降低10%</t>
  </si>
  <si>
    <t>破盾斩伤害提升10%</t>
  </si>
  <si>
    <t>单体技能线</t>
    <phoneticPr fontId="2" type="noConversion"/>
  </si>
  <si>
    <t>专家</t>
    <phoneticPr fontId="2" type="noConversion"/>
  </si>
  <si>
    <t>专家</t>
    <phoneticPr fontId="2" type="noConversion"/>
  </si>
  <si>
    <t>20/35点</t>
    <phoneticPr fontId="2" type="noConversion"/>
  </si>
  <si>
    <t>对近战职业伤害提升10%</t>
    <phoneticPr fontId="2" type="noConversion"/>
  </si>
  <si>
    <t>对灵枪伤害提升10%</t>
  </si>
  <si>
    <t>受到灵枪伤害降低10%</t>
  </si>
  <si>
    <t>对远程职业伤害提升10%</t>
    <phoneticPr fontId="2" type="noConversion"/>
  </si>
  <si>
    <t>对道士伤害提升10%</t>
  </si>
  <si>
    <t>受到道士伤害降低10%</t>
  </si>
  <si>
    <t>职业增减伤</t>
    <phoneticPr fontId="2" type="noConversion"/>
  </si>
  <si>
    <t>受到远程职业伤害降低10%</t>
    <phoneticPr fontId="2" type="noConversion"/>
  </si>
  <si>
    <t>对法师伤害提升10%</t>
  </si>
  <si>
    <t>受到法师伤害降低10%</t>
  </si>
  <si>
    <t>受到近战职业伤害降低10%</t>
    <phoneticPr fontId="2" type="noConversion"/>
  </si>
  <si>
    <t>对战士伤害提升10%</t>
  </si>
  <si>
    <t>受到战士伤害降低10%</t>
  </si>
  <si>
    <t>高级</t>
    <phoneticPr fontId="2" type="noConversion"/>
  </si>
  <si>
    <t>高级</t>
    <phoneticPr fontId="2" type="noConversion"/>
  </si>
  <si>
    <t>15/30点</t>
    <phoneticPr fontId="2" type="noConversion"/>
  </si>
  <si>
    <t>稀有属性</t>
    <phoneticPr fontId="2" type="noConversion"/>
  </si>
  <si>
    <t>中级</t>
    <phoneticPr fontId="2" type="noConversion"/>
  </si>
  <si>
    <t>10/25点</t>
    <phoneticPr fontId="2" type="noConversion"/>
  </si>
  <si>
    <t>5</t>
    <phoneticPr fontId="2" type="noConversion"/>
  </si>
  <si>
    <t>基础属性</t>
    <phoneticPr fontId="2" type="noConversion"/>
  </si>
  <si>
    <t>2.消耗技能书解锁天赋树的每个格子，解锁后可以将技能点分配给该格子，每个格子上限5级。</t>
    <phoneticPr fontId="2" type="noConversion"/>
  </si>
  <si>
    <t>1.消耗X个道具来兑换1个技能点，且价格逐渐提升。可兑换的技能点数有上限</t>
    <phoneticPr fontId="2" type="noConversion"/>
  </si>
  <si>
    <t>生命(101)</t>
    <phoneticPr fontId="2" type="noConversion"/>
  </si>
  <si>
    <t>攻击(102)</t>
    <phoneticPr fontId="2" type="noConversion"/>
  </si>
  <si>
    <t>双防(103)</t>
    <phoneticPr fontId="2" type="noConversion"/>
  </si>
  <si>
    <t>命中(104)</t>
    <phoneticPr fontId="2" type="noConversion"/>
  </si>
  <si>
    <t>躲闪(105)</t>
    <phoneticPr fontId="2" type="noConversion"/>
  </si>
  <si>
    <t>暴击(106)</t>
    <phoneticPr fontId="2" type="noConversion"/>
  </si>
  <si>
    <t>韧性(107)</t>
    <phoneticPr fontId="2" type="noConversion"/>
  </si>
  <si>
    <t>生命/攻击(201)</t>
    <phoneticPr fontId="2" type="noConversion"/>
  </si>
  <si>
    <t>攻击/双防(202)</t>
    <phoneticPr fontId="2" type="noConversion"/>
  </si>
  <si>
    <t>双防/生命(203)</t>
    <phoneticPr fontId="2" type="noConversion"/>
  </si>
  <si>
    <t>真元(204)</t>
    <phoneticPr fontId="2" type="noConversion"/>
  </si>
  <si>
    <t>元力(205)</t>
    <phoneticPr fontId="2" type="noConversion"/>
  </si>
  <si>
    <t>元抗(206)</t>
    <phoneticPr fontId="2" type="noConversion"/>
  </si>
  <si>
    <t>穿透(207)</t>
    <phoneticPr fontId="2" type="noConversion"/>
  </si>
  <si>
    <t>斩杀(208)</t>
    <phoneticPr fontId="2" type="noConversion"/>
  </si>
  <si>
    <t>免伤(209)</t>
    <phoneticPr fontId="2" type="noConversion"/>
  </si>
  <si>
    <t>生命(201)</t>
    <phoneticPr fontId="2" type="noConversion"/>
  </si>
  <si>
    <t>生命(301)</t>
    <phoneticPr fontId="2" type="noConversion"/>
  </si>
  <si>
    <t>对战士攻击增加(302)</t>
    <phoneticPr fontId="2" type="noConversion"/>
  </si>
  <si>
    <t>对法师攻击增加(303)</t>
    <phoneticPr fontId="2" type="noConversion"/>
  </si>
  <si>
    <t>对道士攻击增加(304)</t>
    <phoneticPr fontId="2" type="noConversion"/>
  </si>
  <si>
    <t>对灵枪攻击增加(305)</t>
    <phoneticPr fontId="2" type="noConversion"/>
  </si>
  <si>
    <t>对战士伤害减免(306)</t>
    <phoneticPr fontId="2" type="noConversion"/>
  </si>
  <si>
    <t>对法师伤害减免(307)</t>
    <phoneticPr fontId="2" type="noConversion"/>
  </si>
  <si>
    <t>对道士伤害减免(308)</t>
    <phoneticPr fontId="2" type="noConversion"/>
  </si>
  <si>
    <t>对灵枪伤害减免(309)</t>
    <phoneticPr fontId="2" type="noConversion"/>
  </si>
  <si>
    <t>对战士攻击百分比(310)</t>
    <phoneticPr fontId="2" type="noConversion"/>
  </si>
  <si>
    <t>对法师攻击百分比(311)</t>
    <phoneticPr fontId="2" type="noConversion"/>
  </si>
  <si>
    <t>对道士攻击百分比(312)</t>
    <phoneticPr fontId="2" type="noConversion"/>
  </si>
  <si>
    <t>对灵枪攻击百分比(313)</t>
    <phoneticPr fontId="2" type="noConversion"/>
  </si>
  <si>
    <t>生命(401)</t>
    <phoneticPr fontId="2" type="noConversion"/>
  </si>
  <si>
    <t>主战攻击增加(402)</t>
    <phoneticPr fontId="2" type="noConversion"/>
  </si>
  <si>
    <t>物理减伤(403)</t>
    <phoneticPr fontId="2" type="noConversion"/>
  </si>
  <si>
    <t>组合攻击增加(404)</t>
    <phoneticPr fontId="2" type="noConversion"/>
  </si>
  <si>
    <t>骑战攻击增加(405)</t>
    <phoneticPr fontId="2" type="noConversion"/>
  </si>
  <si>
    <t>主战伤害减免(406)</t>
    <phoneticPr fontId="2" type="noConversion"/>
  </si>
  <si>
    <t>魔法减伤(407)</t>
    <phoneticPr fontId="2" type="noConversion"/>
  </si>
  <si>
    <t>组合伤害减免(408)</t>
    <phoneticPr fontId="2" type="noConversion"/>
  </si>
  <si>
    <t>骑战伤害减免(409)</t>
    <phoneticPr fontId="2" type="noConversion"/>
  </si>
  <si>
    <t>主战攻击特效(410)</t>
    <phoneticPr fontId="2" type="noConversion"/>
  </si>
  <si>
    <t>近战/远程减伤(411)</t>
    <phoneticPr fontId="2" type="noConversion"/>
  </si>
  <si>
    <t>组合攻击增加(412)</t>
    <phoneticPr fontId="2" type="noConversion"/>
  </si>
  <si>
    <t>骑战攻击增加(413)</t>
    <phoneticPr fontId="2" type="noConversion"/>
  </si>
  <si>
    <t>3.初级兑换10个技能点后，解锁中级，以此类推。</t>
    <phoneticPr fontId="2" type="noConversion"/>
  </si>
  <si>
    <t>太极谱初级，中级属性分配：</t>
    <phoneticPr fontId="3" type="noConversion"/>
  </si>
  <si>
    <t>{202,203,204}</t>
    <phoneticPr fontId="2" type="noConversion"/>
  </si>
  <si>
    <t>{205}</t>
    <phoneticPr fontId="2" type="noConversion"/>
  </si>
  <si>
    <t>{206}</t>
    <phoneticPr fontId="2" type="noConversion"/>
  </si>
  <si>
    <t>{207}</t>
    <phoneticPr fontId="2" type="noConversion"/>
  </si>
  <si>
    <t>{208}</t>
    <phoneticPr fontId="2" type="noConversion"/>
  </si>
  <si>
    <t>{209}</t>
    <phoneticPr fontId="2" type="noConversion"/>
  </si>
  <si>
    <t>{210}</t>
    <phoneticPr fontId="2" type="noConversion"/>
  </si>
  <si>
    <t>{307}</t>
    <phoneticPr fontId="2" type="noConversion"/>
  </si>
  <si>
    <t>{308}</t>
    <phoneticPr fontId="2" type="noConversion"/>
  </si>
  <si>
    <t>{309}</t>
    <phoneticPr fontId="2" type="noConversion"/>
  </si>
  <si>
    <t>{311}</t>
    <phoneticPr fontId="2" type="noConversion"/>
  </si>
  <si>
    <t>{406}</t>
    <phoneticPr fontId="2" type="noConversion"/>
  </si>
  <si>
    <t>{407}</t>
    <phoneticPr fontId="2" type="noConversion"/>
  </si>
  <si>
    <t>{408}</t>
    <phoneticPr fontId="2" type="noConversion"/>
  </si>
  <si>
    <t>{409}</t>
    <phoneticPr fontId="2" type="noConversion"/>
  </si>
  <si>
    <t>{411}</t>
    <phoneticPr fontId="2" type="noConversion"/>
  </si>
  <si>
    <t>{412}</t>
    <phoneticPr fontId="2" type="noConversion"/>
  </si>
  <si>
    <t>允许点下阶段需要技能点数</t>
    <phoneticPr fontId="2" type="noConversion"/>
  </si>
  <si>
    <t>初级，中级属性配置</t>
    <phoneticPr fontId="2" type="noConversion"/>
  </si>
  <si>
    <t>总消耗</t>
    <phoneticPr fontId="3" type="noConversion"/>
  </si>
  <si>
    <t>性价比=提供的战力*10/消耗的元宝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</si>
</sst>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15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61">
    <xf numFmtId="0" fontId="0" fillId="0" borderId="0" xfId="0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177" fontId="0" fillId="0" borderId="0" xfId="0" applyNumberFormat="1"/>
    <xf numFmtId="0" fontId="0" fillId="5" borderId="0" xfId="0" applyFill="1"/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10" fillId="4" borderId="0" xfId="0" applyFont="1" applyFill="1" applyAlignment="1">
      <alignment horizontal="center" vertical="center"/>
    </xf>
    <xf numFmtId="0" fontId="10" fillId="4" borderId="0" xfId="0" applyFont="1" applyFill="1"/>
    <xf numFmtId="177" fontId="0" fillId="0" borderId="0" xfId="0" applyNumberFormat="1" applyAlignment="1">
      <alignment horizontal="center" vertical="center"/>
    </xf>
    <xf numFmtId="177" fontId="0" fillId="8" borderId="0" xfId="0" applyNumberFormat="1" applyFill="1"/>
    <xf numFmtId="177" fontId="0" fillId="9" borderId="0" xfId="0" applyNumberFormat="1" applyFill="1"/>
    <xf numFmtId="177" fontId="0" fillId="10" borderId="0" xfId="0" applyNumberFormat="1" applyFill="1"/>
    <xf numFmtId="177" fontId="0" fillId="9" borderId="0" xfId="0" applyNumberFormat="1" applyFont="1" applyFill="1"/>
    <xf numFmtId="177" fontId="0" fillId="11" borderId="0" xfId="0" applyNumberFormat="1" applyFill="1"/>
    <xf numFmtId="177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1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0" fontId="0" fillId="5" borderId="7" xfId="0" applyFill="1" applyBorder="1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6"/>
  <sheetViews>
    <sheetView tabSelected="1" workbookViewId="0">
      <selection activeCell="I10" sqref="I10"/>
    </sheetView>
  </sheetViews>
  <sheetFormatPr defaultColWidth="9" defaultRowHeight="14.25"/>
  <cols>
    <col min="1" max="1" width="9" style="7"/>
    <col min="2" max="2" width="10.75" style="7" bestFit="1" customWidth="1"/>
    <col min="3" max="3" width="9" style="7"/>
    <col min="4" max="4" width="10.25" style="7" bestFit="1" customWidth="1"/>
    <col min="5" max="5" width="20.125" style="7" customWidth="1"/>
    <col min="6" max="6" width="19.375" style="7" customWidth="1"/>
    <col min="7" max="7" width="28.75" style="7" bestFit="1" customWidth="1"/>
    <col min="8" max="9" width="12.75" style="7" bestFit="1" customWidth="1"/>
    <col min="10" max="10" width="28.75" style="7" bestFit="1" customWidth="1"/>
    <col min="11" max="11" width="26.25" style="7" bestFit="1" customWidth="1"/>
    <col min="12" max="12" width="24.25" style="7" bestFit="1" customWidth="1"/>
    <col min="13" max="13" width="10.875" style="7" bestFit="1" customWidth="1"/>
    <col min="14" max="14" width="18.75" style="7" customWidth="1"/>
    <col min="15" max="15" width="12.75" style="7" bestFit="1" customWidth="1"/>
    <col min="16" max="16384" width="9" style="7"/>
  </cols>
  <sheetData>
    <row r="2" spans="2:10">
      <c r="C2" s="29" t="s">
        <v>257</v>
      </c>
    </row>
    <row r="3" spans="2:10">
      <c r="C3" s="29" t="s">
        <v>256</v>
      </c>
    </row>
    <row r="4" spans="2:10">
      <c r="C4" s="29" t="s">
        <v>301</v>
      </c>
    </row>
    <row r="5" spans="2:10">
      <c r="C5" s="29"/>
    </row>
    <row r="6" spans="2:10">
      <c r="C6" s="44" t="s">
        <v>25</v>
      </c>
      <c r="D6" s="44"/>
      <c r="E6" s="36" t="s">
        <v>259</v>
      </c>
      <c r="F6" s="36" t="s">
        <v>261</v>
      </c>
      <c r="G6" s="36" t="s">
        <v>263</v>
      </c>
      <c r="J6" s="40"/>
    </row>
    <row r="7" spans="2:10">
      <c r="C7" s="45"/>
      <c r="D7" s="46"/>
      <c r="E7" s="36">
        <v>5</v>
      </c>
      <c r="F7" s="36">
        <v>5</v>
      </c>
      <c r="G7" s="36">
        <v>5</v>
      </c>
      <c r="J7" s="40"/>
    </row>
    <row r="8" spans="2:10">
      <c r="B8" s="7" t="s">
        <v>255</v>
      </c>
      <c r="C8" s="45"/>
      <c r="D8" s="36" t="s">
        <v>258</v>
      </c>
      <c r="E8" s="47"/>
      <c r="F8" s="48"/>
      <c r="G8" s="49"/>
      <c r="J8" s="40"/>
    </row>
    <row r="9" spans="2:10">
      <c r="C9" s="45"/>
      <c r="D9" s="41" t="s">
        <v>254</v>
      </c>
      <c r="E9" s="50"/>
      <c r="F9" s="51"/>
      <c r="G9" s="52"/>
      <c r="J9" s="40"/>
    </row>
    <row r="10" spans="2:10">
      <c r="C10" s="45"/>
      <c r="D10" s="44"/>
      <c r="E10" s="36" t="s">
        <v>260</v>
      </c>
      <c r="F10" s="5" t="s">
        <v>262</v>
      </c>
      <c r="G10" s="5" t="s">
        <v>264</v>
      </c>
      <c r="J10" s="40"/>
    </row>
    <row r="11" spans="2:10">
      <c r="C11" s="46"/>
      <c r="D11" s="46"/>
      <c r="E11" s="36">
        <v>5</v>
      </c>
      <c r="F11" s="5">
        <v>5</v>
      </c>
      <c r="G11" s="5">
        <v>5</v>
      </c>
      <c r="H11" s="7" t="s">
        <v>253</v>
      </c>
      <c r="J11" s="40"/>
    </row>
    <row r="13" spans="2:10">
      <c r="C13" s="44" t="s">
        <v>252</v>
      </c>
      <c r="D13" s="44"/>
      <c r="E13" s="36" t="s">
        <v>265</v>
      </c>
      <c r="F13" s="36" t="s">
        <v>268</v>
      </c>
      <c r="G13" s="36" t="s">
        <v>271</v>
      </c>
    </row>
    <row r="14" spans="2:10">
      <c r="C14" s="45"/>
      <c r="D14" s="46"/>
      <c r="E14" s="36">
        <v>5</v>
      </c>
      <c r="F14" s="36">
        <v>5</v>
      </c>
      <c r="G14" s="36">
        <v>5</v>
      </c>
    </row>
    <row r="15" spans="2:10">
      <c r="B15" s="7" t="s">
        <v>251</v>
      </c>
      <c r="C15" s="45"/>
      <c r="D15" s="36" t="s">
        <v>274</v>
      </c>
      <c r="E15" s="36" t="s">
        <v>266</v>
      </c>
      <c r="F15" s="36" t="s">
        <v>269</v>
      </c>
      <c r="G15" s="5" t="s">
        <v>272</v>
      </c>
    </row>
    <row r="16" spans="2:10">
      <c r="C16" s="45"/>
      <c r="D16" s="36">
        <v>5</v>
      </c>
      <c r="E16" s="36">
        <v>5</v>
      </c>
      <c r="F16" s="36">
        <v>5</v>
      </c>
      <c r="G16" s="5">
        <v>5</v>
      </c>
    </row>
    <row r="17" spans="2:17">
      <c r="C17" s="45"/>
      <c r="D17" s="44"/>
      <c r="E17" s="5" t="s">
        <v>267</v>
      </c>
      <c r="F17" s="5" t="s">
        <v>270</v>
      </c>
      <c r="G17" s="5" t="s">
        <v>273</v>
      </c>
    </row>
    <row r="18" spans="2:17">
      <c r="C18" s="46"/>
      <c r="D18" s="46"/>
      <c r="E18" s="5">
        <v>5</v>
      </c>
      <c r="F18" s="5">
        <v>5</v>
      </c>
      <c r="G18" s="5">
        <v>5</v>
      </c>
      <c r="H18" s="7" t="s">
        <v>250</v>
      </c>
    </row>
    <row r="19" spans="2:17">
      <c r="J19" s="29"/>
    </row>
    <row r="20" spans="2:17">
      <c r="C20" s="43" t="s">
        <v>249</v>
      </c>
      <c r="D20" s="44"/>
      <c r="E20" s="36" t="s">
        <v>276</v>
      </c>
      <c r="F20" s="36" t="s">
        <v>280</v>
      </c>
      <c r="G20" s="36" t="s">
        <v>284</v>
      </c>
      <c r="I20" s="38" t="s">
        <v>248</v>
      </c>
      <c r="J20" s="36" t="s">
        <v>247</v>
      </c>
      <c r="K20" s="36" t="s">
        <v>246</v>
      </c>
      <c r="L20" s="36" t="s">
        <v>245</v>
      </c>
      <c r="M20" s="30"/>
      <c r="P20" s="30"/>
    </row>
    <row r="21" spans="2:17">
      <c r="C21" s="43"/>
      <c r="D21" s="45"/>
      <c r="E21" s="36">
        <v>5</v>
      </c>
      <c r="F21" s="36">
        <v>5</v>
      </c>
      <c r="G21" s="36">
        <v>5</v>
      </c>
      <c r="J21" s="36">
        <v>5</v>
      </c>
      <c r="K21" s="36">
        <v>5</v>
      </c>
      <c r="L21" s="36">
        <v>5</v>
      </c>
    </row>
    <row r="22" spans="2:17">
      <c r="C22" s="43"/>
      <c r="D22" s="46"/>
      <c r="E22" s="5" t="s">
        <v>277</v>
      </c>
      <c r="F22" s="5" t="s">
        <v>281</v>
      </c>
      <c r="G22" s="5" t="s">
        <v>285</v>
      </c>
      <c r="J22" s="5" t="s">
        <v>244</v>
      </c>
      <c r="K22" s="5" t="s">
        <v>243</v>
      </c>
      <c r="L22" s="5" t="s">
        <v>242</v>
      </c>
      <c r="M22" s="30"/>
      <c r="P22" s="30"/>
    </row>
    <row r="23" spans="2:17">
      <c r="C23" s="43"/>
      <c r="D23" s="36" t="s">
        <v>275</v>
      </c>
      <c r="E23" s="5">
        <v>5</v>
      </c>
      <c r="F23" s="5">
        <v>5</v>
      </c>
      <c r="G23" s="5">
        <v>5</v>
      </c>
      <c r="J23" s="5">
        <v>5</v>
      </c>
      <c r="K23" s="5">
        <v>5</v>
      </c>
      <c r="L23" s="5">
        <v>5</v>
      </c>
    </row>
    <row r="24" spans="2:17">
      <c r="B24" s="7" t="s">
        <v>241</v>
      </c>
      <c r="C24" s="43"/>
      <c r="D24" s="36">
        <v>5</v>
      </c>
      <c r="E24" s="5" t="s">
        <v>278</v>
      </c>
      <c r="F24" s="5" t="s">
        <v>282</v>
      </c>
      <c r="G24" s="5" t="s">
        <v>286</v>
      </c>
      <c r="J24" s="39" t="s">
        <v>240</v>
      </c>
      <c r="K24" s="39" t="s">
        <v>239</v>
      </c>
      <c r="L24" s="39" t="s">
        <v>238</v>
      </c>
      <c r="M24" s="30"/>
      <c r="P24" s="30"/>
    </row>
    <row r="25" spans="2:17">
      <c r="C25" s="43"/>
      <c r="D25" s="44"/>
      <c r="E25" s="5">
        <v>5</v>
      </c>
      <c r="F25" s="5">
        <v>5</v>
      </c>
      <c r="G25" s="5">
        <v>5</v>
      </c>
      <c r="J25" s="39">
        <v>5</v>
      </c>
      <c r="K25" s="39">
        <v>5</v>
      </c>
      <c r="L25" s="39">
        <v>5</v>
      </c>
    </row>
    <row r="26" spans="2:17">
      <c r="C26" s="43"/>
      <c r="D26" s="45"/>
      <c r="E26" s="36" t="s">
        <v>279</v>
      </c>
      <c r="F26" s="36" t="s">
        <v>283</v>
      </c>
      <c r="G26" s="36" t="s">
        <v>287</v>
      </c>
      <c r="J26" s="36" t="s">
        <v>237</v>
      </c>
      <c r="K26" s="36" t="s">
        <v>236</v>
      </c>
      <c r="L26" s="36" t="s">
        <v>235</v>
      </c>
      <c r="M26" s="30"/>
      <c r="P26" s="30"/>
    </row>
    <row r="27" spans="2:17">
      <c r="C27" s="43"/>
      <c r="D27" s="46"/>
      <c r="E27" s="36">
        <v>5</v>
      </c>
      <c r="F27" s="36">
        <v>5</v>
      </c>
      <c r="G27" s="36">
        <v>5</v>
      </c>
      <c r="H27" s="7" t="s">
        <v>234</v>
      </c>
      <c r="J27" s="36">
        <v>5</v>
      </c>
      <c r="K27" s="36">
        <v>5</v>
      </c>
      <c r="L27" s="36">
        <v>5</v>
      </c>
    </row>
    <row r="29" spans="2:17">
      <c r="C29" s="43" t="s">
        <v>233</v>
      </c>
      <c r="D29" s="44"/>
      <c r="E29" s="36" t="s">
        <v>289</v>
      </c>
      <c r="F29" s="36" t="s">
        <v>293</v>
      </c>
      <c r="G29" s="36" t="s">
        <v>297</v>
      </c>
      <c r="H29" s="38"/>
      <c r="I29" s="37" t="s">
        <v>232</v>
      </c>
      <c r="J29" s="34" t="s">
        <v>231</v>
      </c>
      <c r="K29" s="32"/>
      <c r="L29" s="32"/>
      <c r="M29" s="32"/>
      <c r="N29" s="32"/>
      <c r="O29" s="31" t="s">
        <v>179</v>
      </c>
      <c r="P29" s="30"/>
      <c r="Q29" s="30"/>
    </row>
    <row r="30" spans="2:17">
      <c r="C30" s="43"/>
      <c r="D30" s="45"/>
      <c r="E30" s="36">
        <v>5</v>
      </c>
      <c r="F30" s="36">
        <v>5</v>
      </c>
      <c r="G30" s="36">
        <v>5</v>
      </c>
      <c r="I30" s="33"/>
      <c r="J30" s="32" t="s">
        <v>230</v>
      </c>
      <c r="K30" s="32" t="s">
        <v>229</v>
      </c>
      <c r="L30" s="32" t="s">
        <v>228</v>
      </c>
      <c r="M30" s="32"/>
      <c r="N30" s="32"/>
      <c r="O30" s="31">
        <v>1</v>
      </c>
      <c r="Q30" s="30"/>
    </row>
    <row r="31" spans="2:17">
      <c r="C31" s="43"/>
      <c r="D31" s="46"/>
      <c r="E31" s="39" t="s">
        <v>290</v>
      </c>
      <c r="F31" s="39" t="s">
        <v>294</v>
      </c>
      <c r="G31" s="39" t="s">
        <v>298</v>
      </c>
      <c r="H31" s="38"/>
      <c r="I31" s="37"/>
      <c r="J31" s="32" t="s">
        <v>227</v>
      </c>
      <c r="K31" s="32" t="s">
        <v>226</v>
      </c>
      <c r="L31" s="32" t="s">
        <v>225</v>
      </c>
      <c r="M31" s="32"/>
      <c r="N31" s="32"/>
      <c r="O31" s="31">
        <v>1</v>
      </c>
      <c r="Q31" s="30"/>
    </row>
    <row r="32" spans="2:17">
      <c r="B32" s="7" t="s">
        <v>224</v>
      </c>
      <c r="C32" s="43"/>
      <c r="D32" s="36" t="s">
        <v>288</v>
      </c>
      <c r="E32" s="39">
        <v>5</v>
      </c>
      <c r="F32" s="39">
        <v>5</v>
      </c>
      <c r="G32" s="39">
        <v>5</v>
      </c>
      <c r="I32" s="33"/>
      <c r="J32" s="32" t="s">
        <v>223</v>
      </c>
      <c r="K32" s="32" t="s">
        <v>222</v>
      </c>
      <c r="L32" s="32" t="s">
        <v>221</v>
      </c>
      <c r="M32" s="32"/>
      <c r="N32" s="32"/>
      <c r="O32" s="31">
        <v>1</v>
      </c>
      <c r="Q32" s="30"/>
    </row>
    <row r="33" spans="3:17">
      <c r="C33" s="43"/>
      <c r="D33" s="36">
        <v>5</v>
      </c>
      <c r="E33" s="5" t="s">
        <v>291</v>
      </c>
      <c r="F33" s="5" t="s">
        <v>295</v>
      </c>
      <c r="G33" s="5" t="s">
        <v>299</v>
      </c>
      <c r="H33" s="38"/>
      <c r="I33" s="37"/>
      <c r="J33" s="32" t="s">
        <v>220</v>
      </c>
      <c r="K33" s="32" t="s">
        <v>219</v>
      </c>
      <c r="L33" s="32" t="s">
        <v>218</v>
      </c>
      <c r="M33" s="32"/>
      <c r="N33" s="32"/>
      <c r="O33" s="31">
        <v>1</v>
      </c>
      <c r="Q33" s="30"/>
    </row>
    <row r="34" spans="3:17">
      <c r="C34" s="43"/>
      <c r="D34" s="44"/>
      <c r="E34" s="5">
        <v>5</v>
      </c>
      <c r="F34" s="5">
        <v>5</v>
      </c>
      <c r="G34" s="5">
        <v>5</v>
      </c>
      <c r="I34" s="33"/>
      <c r="J34" s="34" t="s">
        <v>217</v>
      </c>
      <c r="K34" s="32"/>
      <c r="L34" s="32"/>
      <c r="M34" s="32"/>
      <c r="N34" s="32"/>
      <c r="O34" s="31"/>
      <c r="Q34" s="30"/>
    </row>
    <row r="35" spans="3:17">
      <c r="C35" s="43"/>
      <c r="D35" s="45"/>
      <c r="E35" s="36" t="s">
        <v>292</v>
      </c>
      <c r="F35" s="36" t="s">
        <v>296</v>
      </c>
      <c r="G35" s="36" t="s">
        <v>300</v>
      </c>
      <c r="H35" s="38"/>
      <c r="I35" s="37"/>
      <c r="J35" s="32" t="s">
        <v>216</v>
      </c>
      <c r="K35" s="32" t="s">
        <v>209</v>
      </c>
      <c r="L35" s="32" t="s">
        <v>215</v>
      </c>
      <c r="M35" s="32"/>
      <c r="N35" s="32"/>
      <c r="O35" s="31">
        <v>4</v>
      </c>
      <c r="Q35" s="30"/>
    </row>
    <row r="36" spans="3:17">
      <c r="C36" s="43"/>
      <c r="D36" s="46"/>
      <c r="E36" s="36">
        <v>5</v>
      </c>
      <c r="F36" s="36">
        <v>5</v>
      </c>
      <c r="G36" s="36">
        <v>5</v>
      </c>
      <c r="H36" s="7" t="s">
        <v>214</v>
      </c>
      <c r="I36" s="33"/>
      <c r="J36" s="32" t="s">
        <v>213</v>
      </c>
      <c r="K36" s="32" t="s">
        <v>209</v>
      </c>
      <c r="L36" s="32" t="s">
        <v>212</v>
      </c>
      <c r="M36" s="32"/>
      <c r="N36" s="32"/>
      <c r="O36" s="31">
        <v>1</v>
      </c>
      <c r="Q36" s="30"/>
    </row>
    <row r="37" spans="3:17">
      <c r="I37" s="33"/>
      <c r="J37" s="32" t="s">
        <v>210</v>
      </c>
      <c r="K37" s="32" t="s">
        <v>209</v>
      </c>
      <c r="L37" s="32" t="s">
        <v>211</v>
      </c>
      <c r="M37" s="32"/>
      <c r="N37" s="32"/>
      <c r="O37" s="31">
        <v>2</v>
      </c>
      <c r="Q37" s="30"/>
    </row>
    <row r="38" spans="3:17">
      <c r="I38" s="33"/>
      <c r="J38" s="32" t="s">
        <v>210</v>
      </c>
      <c r="K38" s="32" t="s">
        <v>209</v>
      </c>
      <c r="L38" s="32" t="s">
        <v>208</v>
      </c>
      <c r="M38" s="32"/>
      <c r="N38" s="32"/>
      <c r="O38" s="31">
        <v>4</v>
      </c>
      <c r="Q38" s="30"/>
    </row>
    <row r="39" spans="3:17">
      <c r="I39" s="33"/>
      <c r="J39" s="34" t="s">
        <v>207</v>
      </c>
      <c r="K39" s="32"/>
      <c r="L39" s="32"/>
      <c r="M39" s="32"/>
      <c r="N39" s="32"/>
      <c r="O39" s="31"/>
      <c r="Q39" s="30"/>
    </row>
    <row r="40" spans="3:17">
      <c r="I40" s="33"/>
      <c r="J40" s="32" t="s">
        <v>206</v>
      </c>
      <c r="K40" s="32" t="s">
        <v>205</v>
      </c>
      <c r="L40" s="32" t="s">
        <v>204</v>
      </c>
      <c r="M40" s="32"/>
      <c r="N40" s="32"/>
      <c r="O40" s="31">
        <v>4</v>
      </c>
      <c r="Q40" s="30"/>
    </row>
    <row r="41" spans="3:17">
      <c r="C41" s="35" t="s">
        <v>203</v>
      </c>
      <c r="I41" s="33"/>
      <c r="J41" s="32" t="s">
        <v>202</v>
      </c>
      <c r="K41" s="32" t="s">
        <v>201</v>
      </c>
      <c r="L41" s="32" t="s">
        <v>200</v>
      </c>
      <c r="M41" s="32"/>
      <c r="N41" s="32"/>
      <c r="O41" s="31">
        <v>1</v>
      </c>
      <c r="Q41" s="30"/>
    </row>
    <row r="42" spans="3:17">
      <c r="I42" s="33"/>
      <c r="J42" s="32" t="s">
        <v>199</v>
      </c>
      <c r="K42" s="32" t="s">
        <v>198</v>
      </c>
      <c r="L42" s="32" t="s">
        <v>197</v>
      </c>
      <c r="M42" s="32"/>
      <c r="N42" s="32"/>
      <c r="O42" s="31">
        <v>1</v>
      </c>
      <c r="Q42" s="30"/>
    </row>
    <row r="43" spans="3:17">
      <c r="I43" s="33"/>
      <c r="J43" s="32" t="s">
        <v>196</v>
      </c>
      <c r="K43" s="32" t="s">
        <v>195</v>
      </c>
      <c r="L43" s="32" t="s">
        <v>194</v>
      </c>
      <c r="M43" s="32"/>
      <c r="N43" s="32"/>
      <c r="O43" s="31">
        <v>4</v>
      </c>
      <c r="Q43" s="30"/>
    </row>
    <row r="44" spans="3:17">
      <c r="I44" s="33"/>
      <c r="J44" s="34" t="s">
        <v>193</v>
      </c>
      <c r="K44" s="32"/>
      <c r="L44" s="32"/>
      <c r="M44" s="32"/>
      <c r="N44" s="32"/>
      <c r="O44" s="31"/>
      <c r="Q44" s="30"/>
    </row>
    <row r="45" spans="3:17">
      <c r="I45" s="33"/>
      <c r="J45" s="32" t="s">
        <v>192</v>
      </c>
      <c r="K45" s="32" t="s">
        <v>191</v>
      </c>
      <c r="L45" s="32" t="s">
        <v>190</v>
      </c>
      <c r="M45" s="32"/>
      <c r="N45" s="32"/>
      <c r="O45" s="31">
        <v>1</v>
      </c>
      <c r="Q45" s="30"/>
    </row>
    <row r="46" spans="3:17">
      <c r="I46" s="33"/>
      <c r="J46" s="32" t="s">
        <v>189</v>
      </c>
      <c r="K46" s="32" t="s">
        <v>188</v>
      </c>
      <c r="L46" s="32" t="s">
        <v>187</v>
      </c>
      <c r="M46" s="32"/>
      <c r="N46" s="32"/>
      <c r="O46" s="31">
        <v>2</v>
      </c>
      <c r="Q46" s="30"/>
    </row>
    <row r="47" spans="3:17">
      <c r="I47" s="33"/>
      <c r="J47" s="32" t="s">
        <v>186</v>
      </c>
      <c r="K47" s="32" t="s">
        <v>185</v>
      </c>
      <c r="L47" s="32" t="s">
        <v>184</v>
      </c>
      <c r="M47" s="32"/>
      <c r="N47" s="32"/>
      <c r="O47" s="31">
        <v>3</v>
      </c>
      <c r="Q47" s="30"/>
    </row>
    <row r="48" spans="3:17">
      <c r="I48" s="33"/>
      <c r="J48" s="32" t="s">
        <v>183</v>
      </c>
      <c r="K48" s="32" t="s">
        <v>182</v>
      </c>
      <c r="L48" s="32" t="s">
        <v>181</v>
      </c>
      <c r="M48" s="32"/>
      <c r="N48" s="32"/>
      <c r="O48" s="31">
        <v>1</v>
      </c>
      <c r="Q48" s="30"/>
    </row>
    <row r="50" spans="9:14">
      <c r="I50" s="29" t="s">
        <v>180</v>
      </c>
    </row>
    <row r="51" spans="9:14">
      <c r="I51" s="28" t="s">
        <v>179</v>
      </c>
      <c r="J51" s="28"/>
      <c r="K51" s="28" t="s">
        <v>178</v>
      </c>
      <c r="L51" s="28" t="s">
        <v>177</v>
      </c>
      <c r="M51" s="28" t="s">
        <v>176</v>
      </c>
      <c r="N51" s="28" t="s">
        <v>175</v>
      </c>
    </row>
    <row r="52" spans="9:14">
      <c r="I52" s="28" t="s">
        <v>174</v>
      </c>
      <c r="J52" s="28" t="s">
        <v>173</v>
      </c>
      <c r="K52" s="28" t="s">
        <v>172</v>
      </c>
      <c r="L52" s="28" t="s">
        <v>171</v>
      </c>
      <c r="M52" s="28" t="s">
        <v>170</v>
      </c>
      <c r="N52" s="28" t="s">
        <v>169</v>
      </c>
    </row>
    <row r="53" spans="9:14">
      <c r="I53" s="6">
        <v>1</v>
      </c>
      <c r="J53" s="5" t="s">
        <v>168</v>
      </c>
      <c r="K53" s="5">
        <v>1800</v>
      </c>
      <c r="L53" s="5">
        <v>1001</v>
      </c>
      <c r="M53" s="5">
        <v>2</v>
      </c>
      <c r="N53" s="5"/>
    </row>
    <row r="54" spans="9:14">
      <c r="I54" s="6">
        <v>2</v>
      </c>
      <c r="J54" s="5" t="s">
        <v>167</v>
      </c>
      <c r="K54" s="5">
        <v>10000</v>
      </c>
      <c r="L54" s="5">
        <v>1001</v>
      </c>
      <c r="M54" s="5"/>
      <c r="N54" s="5">
        <v>1002</v>
      </c>
    </row>
    <row r="55" spans="9:14">
      <c r="I55" s="6">
        <v>3</v>
      </c>
      <c r="J55" s="5" t="s">
        <v>166</v>
      </c>
      <c r="K55" s="5">
        <v>10000</v>
      </c>
      <c r="L55" s="5">
        <v>1001</v>
      </c>
      <c r="M55" s="5"/>
      <c r="N55" s="5">
        <v>1002</v>
      </c>
    </row>
    <row r="56" spans="9:14">
      <c r="I56" s="6">
        <v>4</v>
      </c>
      <c r="J56" s="5" t="s">
        <v>165</v>
      </c>
      <c r="K56" s="5">
        <v>5000</v>
      </c>
      <c r="L56" s="5">
        <v>1001</v>
      </c>
      <c r="M56" s="5">
        <v>1000</v>
      </c>
      <c r="N56" s="5"/>
    </row>
  </sheetData>
  <mergeCells count="13">
    <mergeCell ref="D6:D7"/>
    <mergeCell ref="E8:G9"/>
    <mergeCell ref="D10:D11"/>
    <mergeCell ref="C6:C11"/>
    <mergeCell ref="C13:C18"/>
    <mergeCell ref="D13:D14"/>
    <mergeCell ref="D17:D18"/>
    <mergeCell ref="C20:C27"/>
    <mergeCell ref="D20:D22"/>
    <mergeCell ref="D25:D27"/>
    <mergeCell ref="C29:C36"/>
    <mergeCell ref="D29:D31"/>
    <mergeCell ref="D34:D3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workbookViewId="0">
      <selection activeCell="F35" sqref="F35"/>
    </sheetView>
  </sheetViews>
  <sheetFormatPr defaultRowHeight="14.25"/>
  <cols>
    <col min="3" max="3" width="15.75" customWidth="1"/>
    <col min="4" max="4" width="11.875" customWidth="1"/>
    <col min="5" max="5" width="11.75" customWidth="1"/>
    <col min="6" max="6" width="18.5" customWidth="1"/>
    <col min="7" max="7" width="13.875" customWidth="1"/>
    <col min="9" max="9" width="14" customWidth="1"/>
    <col min="10" max="10" width="18.25" customWidth="1"/>
    <col min="11" max="11" width="19.125" customWidth="1"/>
    <col min="12" max="12" width="14.75" customWidth="1"/>
    <col min="14" max="14" width="11.5" customWidth="1"/>
  </cols>
  <sheetData>
    <row r="1" spans="1:23" ht="15" thickBot="1">
      <c r="B1" s="42" t="s">
        <v>302</v>
      </c>
    </row>
    <row r="2" spans="1:23" ht="15.75" thickTop="1" thickBot="1"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16</v>
      </c>
      <c r="S2" s="3" t="s">
        <v>17</v>
      </c>
      <c r="T2" s="3" t="s">
        <v>19</v>
      </c>
      <c r="U2" s="3" t="s">
        <v>18</v>
      </c>
      <c r="V2" s="3" t="s">
        <v>15</v>
      </c>
    </row>
    <row r="3" spans="1:23" ht="15" thickTop="1">
      <c r="B3" s="53" t="s">
        <v>25</v>
      </c>
      <c r="C3" s="1">
        <v>101</v>
      </c>
      <c r="D3" s="1">
        <v>2200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>
        <f>D3*0.35+SUM(F3:K3)*3+SUM(L3:O3)*10+SUM(P3:Q3)*25+R3*8+SUM(S3:U3)*30</f>
        <v>770</v>
      </c>
    </row>
    <row r="4" spans="1:23" s="16" customFormat="1" ht="13.5" customHeight="1">
      <c r="A4"/>
      <c r="B4" s="54"/>
      <c r="C4" s="15">
        <v>102</v>
      </c>
      <c r="D4" s="15"/>
      <c r="E4" s="15"/>
      <c r="F4" s="15">
        <v>160</v>
      </c>
      <c r="G4" s="15">
        <v>320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>
        <f t="shared" ref="V4:V19" si="0">D4*0.35+SUM(F4:K4)*3+SUM(L4:O4)*10+SUM(P4:Q4)*25+R4*8+SUM(S4:U4)*30</f>
        <v>1440</v>
      </c>
      <c r="W4"/>
    </row>
    <row r="5" spans="1:23" s="16" customFormat="1">
      <c r="A5"/>
      <c r="B5" s="54"/>
      <c r="C5" s="15">
        <v>103</v>
      </c>
      <c r="D5" s="15"/>
      <c r="E5" s="15"/>
      <c r="F5" s="15"/>
      <c r="G5" s="15"/>
      <c r="H5" s="15">
        <v>80</v>
      </c>
      <c r="I5" s="15">
        <v>160</v>
      </c>
      <c r="J5" s="15">
        <v>80</v>
      </c>
      <c r="K5" s="15">
        <v>160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>
        <f t="shared" si="0"/>
        <v>1440</v>
      </c>
      <c r="W5"/>
    </row>
    <row r="6" spans="1:23" s="18" customFormat="1">
      <c r="A6"/>
      <c r="B6" s="54"/>
      <c r="C6" s="17">
        <v>104</v>
      </c>
      <c r="D6" s="17"/>
      <c r="E6" s="17"/>
      <c r="F6" s="17">
        <v>160</v>
      </c>
      <c r="G6" s="17">
        <v>320</v>
      </c>
      <c r="H6" s="17"/>
      <c r="I6" s="17"/>
      <c r="J6" s="17"/>
      <c r="K6" s="17"/>
      <c r="L6" s="17">
        <v>8</v>
      </c>
      <c r="M6" s="17"/>
      <c r="N6" s="17"/>
      <c r="O6" s="17"/>
      <c r="P6" s="17"/>
      <c r="Q6" s="17"/>
      <c r="R6" s="17"/>
      <c r="S6" s="17"/>
      <c r="T6" s="17"/>
      <c r="U6" s="17"/>
      <c r="V6" s="17">
        <f t="shared" si="0"/>
        <v>1520</v>
      </c>
      <c r="W6"/>
    </row>
    <row r="7" spans="1:23" s="18" customFormat="1">
      <c r="A7"/>
      <c r="B7" s="54"/>
      <c r="C7" s="17">
        <v>105</v>
      </c>
      <c r="D7" s="17"/>
      <c r="E7" s="17"/>
      <c r="F7" s="17"/>
      <c r="G7" s="17"/>
      <c r="H7" s="17">
        <v>80</v>
      </c>
      <c r="I7" s="17">
        <v>160</v>
      </c>
      <c r="J7" s="17">
        <v>80</v>
      </c>
      <c r="K7" s="17">
        <v>160</v>
      </c>
      <c r="L7" s="17"/>
      <c r="M7" s="17">
        <v>8</v>
      </c>
      <c r="N7" s="17"/>
      <c r="O7" s="17"/>
      <c r="P7" s="17"/>
      <c r="Q7" s="17"/>
      <c r="R7" s="17"/>
      <c r="S7" s="17"/>
      <c r="T7" s="17"/>
      <c r="U7" s="17"/>
      <c r="V7" s="17">
        <f t="shared" si="0"/>
        <v>1520</v>
      </c>
      <c r="W7"/>
    </row>
    <row r="8" spans="1:23" s="16" customFormat="1">
      <c r="A8"/>
      <c r="B8" s="54"/>
      <c r="C8" s="15">
        <v>106</v>
      </c>
      <c r="D8" s="15"/>
      <c r="E8" s="15"/>
      <c r="F8" s="15">
        <v>200</v>
      </c>
      <c r="G8" s="15">
        <v>360</v>
      </c>
      <c r="H8" s="15"/>
      <c r="I8" s="15"/>
      <c r="J8" s="15"/>
      <c r="K8" s="15"/>
      <c r="L8" s="15"/>
      <c r="M8" s="15"/>
      <c r="N8" s="15">
        <v>8</v>
      </c>
      <c r="O8" s="15"/>
      <c r="P8" s="15"/>
      <c r="Q8" s="15"/>
      <c r="R8" s="15"/>
      <c r="S8" s="15"/>
      <c r="T8" s="15"/>
      <c r="U8" s="15"/>
      <c r="V8" s="15">
        <f t="shared" si="0"/>
        <v>1760</v>
      </c>
      <c r="W8"/>
    </row>
    <row r="9" spans="1:23" s="16" customFormat="1">
      <c r="A9"/>
      <c r="B9" s="54"/>
      <c r="C9" s="15">
        <v>107</v>
      </c>
      <c r="D9" s="15"/>
      <c r="E9" s="15"/>
      <c r="F9" s="15"/>
      <c r="G9" s="15"/>
      <c r="H9" s="15">
        <v>100</v>
      </c>
      <c r="I9" s="15">
        <v>180</v>
      </c>
      <c r="J9" s="15">
        <v>100</v>
      </c>
      <c r="K9" s="15">
        <v>180</v>
      </c>
      <c r="L9" s="15"/>
      <c r="M9" s="15"/>
      <c r="N9" s="15"/>
      <c r="O9" s="15">
        <v>8</v>
      </c>
      <c r="P9" s="15"/>
      <c r="Q9" s="15"/>
      <c r="R9" s="15"/>
      <c r="S9" s="15"/>
      <c r="T9" s="15"/>
      <c r="U9" s="15"/>
      <c r="V9" s="15">
        <f t="shared" si="0"/>
        <v>1760</v>
      </c>
      <c r="W9"/>
    </row>
    <row r="10" spans="1:23">
      <c r="B10" s="55" t="s">
        <v>26</v>
      </c>
      <c r="C10" s="2">
        <v>201</v>
      </c>
      <c r="D10" s="2">
        <v>5400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f t="shared" si="0"/>
        <v>1889.9999999999998</v>
      </c>
    </row>
    <row r="11" spans="1:23" s="16" customFormat="1">
      <c r="A11"/>
      <c r="B11" s="56"/>
      <c r="C11" s="15">
        <v>202</v>
      </c>
      <c r="D11" s="15">
        <v>3000</v>
      </c>
      <c r="E11" s="15"/>
      <c r="F11" s="15">
        <v>150</v>
      </c>
      <c r="G11" s="15">
        <v>200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>
        <f t="shared" si="0"/>
        <v>2100</v>
      </c>
      <c r="W11"/>
    </row>
    <row r="12" spans="1:23" s="16" customFormat="1">
      <c r="A12"/>
      <c r="B12" s="56"/>
      <c r="C12" s="15">
        <v>203</v>
      </c>
      <c r="D12" s="15"/>
      <c r="E12" s="15"/>
      <c r="F12" s="15">
        <v>150</v>
      </c>
      <c r="G12" s="15">
        <v>200</v>
      </c>
      <c r="H12" s="15">
        <f>F12/2</f>
        <v>75</v>
      </c>
      <c r="I12" s="15">
        <f>G12/2</f>
        <v>100</v>
      </c>
      <c r="J12" s="15">
        <f>H12</f>
        <v>75</v>
      </c>
      <c r="K12" s="15">
        <f>I12</f>
        <v>100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>
        <f t="shared" si="0"/>
        <v>2100</v>
      </c>
      <c r="W12"/>
    </row>
    <row r="13" spans="1:23" s="16" customFormat="1">
      <c r="A13"/>
      <c r="B13" s="56"/>
      <c r="C13" s="15">
        <v>204</v>
      </c>
      <c r="D13" s="15">
        <f>D11</f>
        <v>3000</v>
      </c>
      <c r="E13" s="15"/>
      <c r="F13" s="15"/>
      <c r="G13" s="15"/>
      <c r="H13" s="15">
        <f>H12</f>
        <v>75</v>
      </c>
      <c r="I13" s="15">
        <f t="shared" ref="I13:K13" si="1">I12</f>
        <v>100</v>
      </c>
      <c r="J13" s="15">
        <f t="shared" si="1"/>
        <v>75</v>
      </c>
      <c r="K13" s="15">
        <f t="shared" si="1"/>
        <v>100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>
        <f t="shared" si="0"/>
        <v>2100</v>
      </c>
      <c r="W13"/>
    </row>
    <row r="14" spans="1:23">
      <c r="B14" s="56"/>
      <c r="C14" s="2">
        <v>205</v>
      </c>
      <c r="D14" s="2"/>
      <c r="E14" s="2"/>
      <c r="F14" s="2"/>
      <c r="G14" s="2"/>
      <c r="H14" s="2">
        <v>160</v>
      </c>
      <c r="I14" s="2">
        <v>240</v>
      </c>
      <c r="J14" s="2">
        <v>160</v>
      </c>
      <c r="K14" s="2">
        <v>240</v>
      </c>
      <c r="L14" s="2"/>
      <c r="M14" s="2"/>
      <c r="N14" s="2"/>
      <c r="O14" s="2"/>
      <c r="P14" s="2"/>
      <c r="Q14" s="2"/>
      <c r="R14" s="2">
        <v>15</v>
      </c>
      <c r="S14" s="2"/>
      <c r="T14" s="2"/>
      <c r="U14" s="2"/>
      <c r="V14" s="2">
        <f t="shared" si="0"/>
        <v>2520</v>
      </c>
    </row>
    <row r="15" spans="1:23">
      <c r="B15" s="56"/>
      <c r="C15" s="2">
        <v>206</v>
      </c>
      <c r="D15" s="2"/>
      <c r="E15" s="2"/>
      <c r="F15" s="2"/>
      <c r="G15" s="2"/>
      <c r="H15" s="2">
        <v>160</v>
      </c>
      <c r="I15" s="2">
        <v>240</v>
      </c>
      <c r="J15" s="2">
        <v>160</v>
      </c>
      <c r="K15" s="2">
        <v>240</v>
      </c>
      <c r="L15" s="2"/>
      <c r="M15" s="2"/>
      <c r="N15" s="2"/>
      <c r="O15" s="2"/>
      <c r="P15" s="2"/>
      <c r="Q15" s="2"/>
      <c r="R15" s="2"/>
      <c r="S15" s="2">
        <v>4</v>
      </c>
      <c r="T15" s="2"/>
      <c r="U15" s="2"/>
      <c r="V15" s="2">
        <f t="shared" si="0"/>
        <v>2520</v>
      </c>
    </row>
    <row r="16" spans="1:23">
      <c r="B16" s="56"/>
      <c r="C16" s="2">
        <v>207</v>
      </c>
      <c r="D16" s="2"/>
      <c r="E16" s="2"/>
      <c r="F16" s="2"/>
      <c r="G16" s="2"/>
      <c r="H16" s="2">
        <v>160</v>
      </c>
      <c r="I16" s="2">
        <v>240</v>
      </c>
      <c r="J16" s="2">
        <v>160</v>
      </c>
      <c r="K16" s="2">
        <v>240</v>
      </c>
      <c r="L16" s="2"/>
      <c r="M16" s="2"/>
      <c r="N16" s="2"/>
      <c r="O16" s="2"/>
      <c r="P16" s="2"/>
      <c r="Q16" s="2"/>
      <c r="R16" s="2"/>
      <c r="S16" s="2"/>
      <c r="T16" s="2">
        <v>4</v>
      </c>
      <c r="U16" s="2"/>
      <c r="V16" s="2">
        <f t="shared" si="0"/>
        <v>2520</v>
      </c>
    </row>
    <row r="17" spans="1:23" s="16" customFormat="1">
      <c r="A17"/>
      <c r="B17" s="56"/>
      <c r="C17" s="15">
        <v>208</v>
      </c>
      <c r="D17" s="15">
        <v>3000</v>
      </c>
      <c r="E17" s="15"/>
      <c r="F17" s="15">
        <v>310</v>
      </c>
      <c r="G17" s="15">
        <v>340</v>
      </c>
      <c r="H17" s="15"/>
      <c r="I17" s="15"/>
      <c r="J17" s="15"/>
      <c r="K17" s="15"/>
      <c r="L17" s="15"/>
      <c r="M17" s="15"/>
      <c r="N17" s="15"/>
      <c r="O17" s="15"/>
      <c r="P17" s="15">
        <v>6</v>
      </c>
      <c r="Q17" s="15"/>
      <c r="R17" s="15"/>
      <c r="S17" s="15"/>
      <c r="T17" s="15"/>
      <c r="U17" s="15"/>
      <c r="V17" s="15">
        <f t="shared" si="0"/>
        <v>3150</v>
      </c>
      <c r="W17"/>
    </row>
    <row r="18" spans="1:23" s="16" customFormat="1">
      <c r="A18"/>
      <c r="B18" s="56"/>
      <c r="C18" s="15">
        <v>209</v>
      </c>
      <c r="D18" s="15">
        <v>3000</v>
      </c>
      <c r="E18" s="15"/>
      <c r="F18" s="15">
        <v>310</v>
      </c>
      <c r="G18" s="15">
        <v>340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>
        <v>5</v>
      </c>
      <c r="V18" s="15">
        <f t="shared" si="0"/>
        <v>3150</v>
      </c>
      <c r="W18"/>
    </row>
    <row r="19" spans="1:23" s="16" customFormat="1">
      <c r="A19"/>
      <c r="B19" s="56"/>
      <c r="C19" s="15">
        <v>210</v>
      </c>
      <c r="D19" s="15">
        <v>3000</v>
      </c>
      <c r="E19" s="15"/>
      <c r="F19" s="15">
        <v>310</v>
      </c>
      <c r="G19" s="15">
        <v>340</v>
      </c>
      <c r="H19" s="15"/>
      <c r="I19" s="15"/>
      <c r="J19" s="15"/>
      <c r="K19" s="15"/>
      <c r="L19" s="15"/>
      <c r="M19" s="15"/>
      <c r="N19" s="15"/>
      <c r="O19" s="15"/>
      <c r="P19" s="15"/>
      <c r="Q19" s="15">
        <v>6</v>
      </c>
      <c r="R19" s="15"/>
      <c r="S19" s="15"/>
      <c r="T19" s="15"/>
      <c r="U19" s="15"/>
      <c r="V19" s="15">
        <f t="shared" si="0"/>
        <v>3150</v>
      </c>
      <c r="W19"/>
    </row>
    <row r="22" spans="1:23">
      <c r="C22" s="4" t="s">
        <v>20</v>
      </c>
      <c r="D22" s="4" t="s">
        <v>1</v>
      </c>
      <c r="E22" s="4" t="s">
        <v>2</v>
      </c>
      <c r="F22" s="4" t="s">
        <v>3</v>
      </c>
      <c r="G22" s="4" t="s">
        <v>4</v>
      </c>
      <c r="H22" s="4" t="s">
        <v>5</v>
      </c>
      <c r="I22" s="4" t="s">
        <v>6</v>
      </c>
      <c r="J22" s="4" t="s">
        <v>7</v>
      </c>
      <c r="K22" s="4" t="s">
        <v>8</v>
      </c>
      <c r="L22" s="4" t="s">
        <v>9</v>
      </c>
      <c r="M22" s="4" t="s">
        <v>10</v>
      </c>
      <c r="N22" s="4" t="s">
        <v>11</v>
      </c>
      <c r="O22" s="4" t="s">
        <v>12</v>
      </c>
      <c r="P22" s="4" t="s">
        <v>13</v>
      </c>
      <c r="Q22" s="4" t="s">
        <v>14</v>
      </c>
      <c r="R22" s="4" t="s">
        <v>16</v>
      </c>
      <c r="S22" s="4" t="s">
        <v>17</v>
      </c>
      <c r="T22" s="4" t="s">
        <v>19</v>
      </c>
      <c r="U22" s="4" t="s">
        <v>18</v>
      </c>
      <c r="V22" s="4" t="s">
        <v>15</v>
      </c>
    </row>
    <row r="23" spans="1:23">
      <c r="C23" s="4" t="s">
        <v>21</v>
      </c>
      <c r="D23" s="5">
        <f>SUM(D3:D19)*5</f>
        <v>113000</v>
      </c>
      <c r="E23" s="5">
        <f t="shared" ref="E23:V23" si="2">SUM(E3:E19)*5</f>
        <v>0</v>
      </c>
      <c r="F23" s="5">
        <f t="shared" si="2"/>
        <v>8750</v>
      </c>
      <c r="G23" s="5">
        <f t="shared" si="2"/>
        <v>12100</v>
      </c>
      <c r="H23" s="5">
        <f t="shared" si="2"/>
        <v>4450</v>
      </c>
      <c r="I23" s="5">
        <f t="shared" si="2"/>
        <v>7100</v>
      </c>
      <c r="J23" s="5">
        <f t="shared" si="2"/>
        <v>4450</v>
      </c>
      <c r="K23" s="5">
        <f t="shared" si="2"/>
        <v>7100</v>
      </c>
      <c r="L23" s="5">
        <f t="shared" si="2"/>
        <v>40</v>
      </c>
      <c r="M23" s="5">
        <f t="shared" si="2"/>
        <v>40</v>
      </c>
      <c r="N23" s="5">
        <f t="shared" si="2"/>
        <v>40</v>
      </c>
      <c r="O23" s="5">
        <f t="shared" si="2"/>
        <v>40</v>
      </c>
      <c r="P23" s="5">
        <f t="shared" si="2"/>
        <v>30</v>
      </c>
      <c r="Q23" s="5">
        <f t="shared" si="2"/>
        <v>30</v>
      </c>
      <c r="R23" s="5">
        <f t="shared" si="2"/>
        <v>75</v>
      </c>
      <c r="S23" s="5">
        <f t="shared" si="2"/>
        <v>20</v>
      </c>
      <c r="T23" s="5">
        <f t="shared" si="2"/>
        <v>20</v>
      </c>
      <c r="U23" s="5">
        <f t="shared" si="2"/>
        <v>25</v>
      </c>
      <c r="V23" s="6">
        <f t="shared" si="2"/>
        <v>177050</v>
      </c>
    </row>
    <row r="29" spans="1:23">
      <c r="M29" s="9"/>
    </row>
    <row r="30" spans="1:23">
      <c r="H30" s="7"/>
      <c r="I30" s="7" t="s">
        <v>79</v>
      </c>
      <c r="J30" s="7" t="s">
        <v>80</v>
      </c>
      <c r="K30" s="7" t="s">
        <v>81</v>
      </c>
      <c r="L30" s="7" t="s">
        <v>82</v>
      </c>
      <c r="M30" s="7"/>
      <c r="N30" s="7"/>
      <c r="O30" s="7"/>
    </row>
    <row r="31" spans="1:23">
      <c r="C31" s="4" t="s">
        <v>322</v>
      </c>
      <c r="D31" s="58">
        <f>太极谱技能点消耗配置!G56</f>
        <v>1115000</v>
      </c>
      <c r="H31" s="7" t="s">
        <v>83</v>
      </c>
      <c r="I31" s="7">
        <v>10</v>
      </c>
      <c r="J31" s="7">
        <v>5</v>
      </c>
      <c r="K31" s="7">
        <v>7</v>
      </c>
      <c r="L31" s="7">
        <v>8</v>
      </c>
      <c r="O31" s="10"/>
    </row>
    <row r="32" spans="1:23">
      <c r="C32" s="4" t="s">
        <v>22</v>
      </c>
      <c r="D32" s="58">
        <f>太极谱技能点消耗配置!B26+太极谱技能点消耗配置!B56</f>
        <v>55</v>
      </c>
      <c r="H32" s="7"/>
      <c r="I32" s="7"/>
      <c r="J32" s="7"/>
      <c r="K32" s="11"/>
      <c r="O32" s="10"/>
    </row>
    <row r="33" spans="3:15">
      <c r="C33" s="4" t="s">
        <v>23</v>
      </c>
      <c r="D33" s="58">
        <f>V23</f>
        <v>177050</v>
      </c>
      <c r="H33" s="7"/>
      <c r="I33" s="7"/>
      <c r="J33" s="7"/>
      <c r="K33" s="11"/>
      <c r="O33" s="10"/>
    </row>
    <row r="34" spans="3:15">
      <c r="C34" s="4" t="s">
        <v>24</v>
      </c>
      <c r="D34" s="59">
        <f>D33*10/D31</f>
        <v>1.5878923766816144</v>
      </c>
      <c r="H34" s="7"/>
      <c r="I34" s="7"/>
      <c r="J34" s="7"/>
      <c r="K34" s="11"/>
      <c r="O34" s="10"/>
    </row>
    <row r="35" spans="3:15">
      <c r="C35" s="60" t="s">
        <v>323</v>
      </c>
      <c r="D35" s="60"/>
      <c r="E35" s="13"/>
      <c r="H35" s="7"/>
      <c r="I35" s="7"/>
      <c r="J35" s="7"/>
      <c r="K35" s="11"/>
      <c r="O35" s="10"/>
    </row>
    <row r="36" spans="3:15">
      <c r="H36" s="7"/>
      <c r="I36" s="7"/>
      <c r="J36" s="7"/>
      <c r="K36" s="11"/>
      <c r="O36" s="10"/>
    </row>
    <row r="37" spans="3:15">
      <c r="H37" s="7"/>
      <c r="I37" s="7"/>
      <c r="J37" s="7"/>
      <c r="K37" s="7"/>
      <c r="O37" s="10"/>
    </row>
    <row r="38" spans="3:15">
      <c r="O38" s="10"/>
    </row>
    <row r="39" spans="3:15">
      <c r="O39" s="10"/>
    </row>
    <row r="40" spans="3:15">
      <c r="O40" s="10"/>
    </row>
    <row r="41" spans="3:15">
      <c r="O41" s="10"/>
    </row>
    <row r="42" spans="3:15">
      <c r="O42" s="10"/>
    </row>
    <row r="43" spans="3:15">
      <c r="O43" s="10"/>
    </row>
    <row r="44" spans="3:15">
      <c r="O44" s="10"/>
    </row>
    <row r="45" spans="3:15">
      <c r="O45" s="10"/>
    </row>
    <row r="46" spans="3:15">
      <c r="O46" s="10"/>
    </row>
    <row r="47" spans="3:15">
      <c r="O47" s="10"/>
    </row>
    <row r="48" spans="3:15">
      <c r="O48" s="10"/>
    </row>
    <row r="49" spans="15:15">
      <c r="O49" s="10"/>
    </row>
    <row r="50" spans="15:15">
      <c r="O50" s="10"/>
    </row>
    <row r="51" spans="15:15">
      <c r="O51" s="10"/>
    </row>
    <row r="52" spans="15:15">
      <c r="O52" s="10"/>
    </row>
    <row r="53" spans="15:15">
      <c r="O53" s="10"/>
    </row>
    <row r="54" spans="15:15">
      <c r="O54" s="10"/>
    </row>
    <row r="55" spans="15:15">
      <c r="O55" s="10"/>
    </row>
    <row r="56" spans="15:15">
      <c r="O56" s="10"/>
    </row>
    <row r="57" spans="15:15">
      <c r="O57" s="10"/>
    </row>
    <row r="58" spans="15:15">
      <c r="O58" s="10"/>
    </row>
    <row r="59" spans="15:15">
      <c r="O59" s="10"/>
    </row>
    <row r="60" spans="15:15">
      <c r="O60" s="10"/>
    </row>
    <row r="61" spans="15:15">
      <c r="O61" s="10"/>
    </row>
    <row r="62" spans="15:15">
      <c r="O62" s="10"/>
    </row>
    <row r="63" spans="15:15">
      <c r="O63" s="10"/>
    </row>
    <row r="64" spans="15:15">
      <c r="O64" s="10"/>
    </row>
  </sheetData>
  <mergeCells count="2">
    <mergeCell ref="B3:B9"/>
    <mergeCell ref="B10:B1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pane ySplit="1" topLeftCell="A2" activePane="bottomLeft" state="frozen"/>
      <selection pane="bottomLeft" activeCell="G56" sqref="G56"/>
    </sheetView>
  </sheetViews>
  <sheetFormatPr defaultRowHeight="14.25"/>
  <cols>
    <col min="1" max="2" width="10.75" customWidth="1"/>
    <col min="3" max="3" width="13" customWidth="1"/>
    <col min="7" max="7" width="18.25" customWidth="1"/>
    <col min="8" max="8" width="16.625" style="12" customWidth="1"/>
    <col min="9" max="9" width="15.125" customWidth="1"/>
  </cols>
  <sheetData>
    <row r="1" spans="1:9">
      <c r="A1" s="7" t="s">
        <v>27</v>
      </c>
      <c r="B1" s="7" t="s">
        <v>28</v>
      </c>
      <c r="C1" s="7" t="s">
        <v>29</v>
      </c>
      <c r="D1" s="7" t="s">
        <v>30</v>
      </c>
      <c r="E1" s="7" t="s">
        <v>69</v>
      </c>
      <c r="F1" s="7" t="s">
        <v>70</v>
      </c>
      <c r="G1" s="7" t="s">
        <v>71</v>
      </c>
      <c r="H1" s="19" t="s">
        <v>78</v>
      </c>
      <c r="I1" s="7"/>
    </row>
    <row r="2" spans="1:9">
      <c r="A2" s="7">
        <v>1</v>
      </c>
      <c r="B2" s="7">
        <v>1</v>
      </c>
      <c r="C2" s="7">
        <v>25</v>
      </c>
      <c r="D2" s="7">
        <v>1001</v>
      </c>
      <c r="E2" s="14">
        <v>20</v>
      </c>
      <c r="F2" s="13">
        <v>40</v>
      </c>
      <c r="G2">
        <f>F2*$E$2</f>
        <v>800</v>
      </c>
      <c r="H2" s="23">
        <f>太极谱属性规划!V3*10/G2</f>
        <v>9.625</v>
      </c>
      <c r="I2" s="12"/>
    </row>
    <row r="3" spans="1:9">
      <c r="A3" s="7">
        <v>1</v>
      </c>
      <c r="B3" s="7">
        <v>2</v>
      </c>
      <c r="C3" s="7">
        <v>25</v>
      </c>
      <c r="D3" s="7">
        <v>1001</v>
      </c>
      <c r="F3">
        <v>60</v>
      </c>
      <c r="G3">
        <f>G2+F3*$E$2</f>
        <v>2000</v>
      </c>
      <c r="H3" s="23">
        <f>太极谱属性规划!$V$3*10/($E$2*F3)</f>
        <v>6.416666666666667</v>
      </c>
      <c r="I3" s="12"/>
    </row>
    <row r="4" spans="1:9">
      <c r="A4" s="7">
        <v>1</v>
      </c>
      <c r="B4" s="7">
        <v>3</v>
      </c>
      <c r="C4" s="7">
        <v>25</v>
      </c>
      <c r="D4" s="7">
        <v>1001</v>
      </c>
      <c r="F4">
        <v>80</v>
      </c>
      <c r="G4">
        <f t="shared" ref="G4:G21" si="0">G3+F4*$E$2</f>
        <v>3600</v>
      </c>
      <c r="H4" s="23">
        <f>太极谱属性规划!$V$3*10/($E$2*F4)</f>
        <v>4.8125</v>
      </c>
      <c r="I4" s="12"/>
    </row>
    <row r="5" spans="1:9">
      <c r="A5" s="7">
        <v>1</v>
      </c>
      <c r="B5" s="7">
        <v>4</v>
      </c>
      <c r="C5" s="7">
        <v>25</v>
      </c>
      <c r="D5" s="7">
        <v>1001</v>
      </c>
      <c r="F5">
        <v>100</v>
      </c>
      <c r="G5">
        <f t="shared" si="0"/>
        <v>5600</v>
      </c>
      <c r="H5" s="23">
        <f>太极谱属性规划!$V$3*10/($E$2*F5)</f>
        <v>3.85</v>
      </c>
      <c r="I5" s="12"/>
    </row>
    <row r="6" spans="1:9">
      <c r="A6" s="7">
        <v>1</v>
      </c>
      <c r="B6" s="7">
        <v>5</v>
      </c>
      <c r="C6" s="7">
        <v>25</v>
      </c>
      <c r="D6" s="7">
        <v>1001</v>
      </c>
      <c r="F6">
        <v>120</v>
      </c>
      <c r="G6">
        <f t="shared" si="0"/>
        <v>8000</v>
      </c>
      <c r="H6" s="23">
        <f>太极谱属性规划!$V$3*10/($E$2*F6)</f>
        <v>3.2083333333333335</v>
      </c>
      <c r="I6" s="12"/>
    </row>
    <row r="7" spans="1:9">
      <c r="A7" s="7">
        <v>1</v>
      </c>
      <c r="B7" s="7">
        <v>6</v>
      </c>
      <c r="C7" s="7">
        <v>25</v>
      </c>
      <c r="D7" s="7">
        <v>1001</v>
      </c>
      <c r="F7">
        <v>150</v>
      </c>
      <c r="G7">
        <f t="shared" si="0"/>
        <v>11000</v>
      </c>
      <c r="H7" s="22">
        <f>太极谱属性规划!$V$4*10/($E$2*F7)</f>
        <v>4.8</v>
      </c>
      <c r="I7" s="12"/>
    </row>
    <row r="8" spans="1:9">
      <c r="A8" s="7">
        <v>1</v>
      </c>
      <c r="B8" s="7">
        <v>7</v>
      </c>
      <c r="C8" s="7">
        <v>25</v>
      </c>
      <c r="D8" s="7">
        <v>1001</v>
      </c>
      <c r="F8">
        <v>180</v>
      </c>
      <c r="G8">
        <f t="shared" si="0"/>
        <v>14600</v>
      </c>
      <c r="H8" s="22">
        <f>太极谱属性规划!$V$4*10/($E$2*F8)</f>
        <v>4</v>
      </c>
      <c r="I8" s="12"/>
    </row>
    <row r="9" spans="1:9">
      <c r="A9" s="7">
        <v>1</v>
      </c>
      <c r="B9" s="7">
        <v>8</v>
      </c>
      <c r="C9" s="7">
        <v>25</v>
      </c>
      <c r="D9" s="7">
        <v>1001</v>
      </c>
      <c r="F9">
        <v>210</v>
      </c>
      <c r="G9">
        <f t="shared" si="0"/>
        <v>18800</v>
      </c>
      <c r="H9" s="22">
        <f>太极谱属性规划!$V$4*10/($E$2*F9)</f>
        <v>3.4285714285714284</v>
      </c>
      <c r="I9" s="12"/>
    </row>
    <row r="10" spans="1:9">
      <c r="A10" s="7">
        <v>1</v>
      </c>
      <c r="B10" s="7">
        <v>9</v>
      </c>
      <c r="C10" s="7">
        <v>25</v>
      </c>
      <c r="D10" s="7">
        <v>1001</v>
      </c>
      <c r="F10">
        <v>240</v>
      </c>
      <c r="G10">
        <f t="shared" si="0"/>
        <v>23600</v>
      </c>
      <c r="H10" s="22">
        <f>太极谱属性规划!$V$4*10/($E$2*F10)</f>
        <v>3</v>
      </c>
      <c r="I10" s="12"/>
    </row>
    <row r="11" spans="1:9">
      <c r="A11" s="7">
        <v>1</v>
      </c>
      <c r="B11" s="7">
        <v>10</v>
      </c>
      <c r="C11" s="7">
        <v>25</v>
      </c>
      <c r="D11" s="7">
        <v>1001</v>
      </c>
      <c r="F11">
        <v>270</v>
      </c>
      <c r="G11">
        <f t="shared" si="0"/>
        <v>29000</v>
      </c>
      <c r="H11" s="22">
        <f>太极谱属性规划!$V$4*10/($E$2*F11)</f>
        <v>2.6666666666666665</v>
      </c>
      <c r="I11" s="12" t="s">
        <v>84</v>
      </c>
    </row>
    <row r="12" spans="1:9">
      <c r="A12" s="7">
        <v>1</v>
      </c>
      <c r="B12" s="7">
        <v>11</v>
      </c>
      <c r="C12" s="7">
        <v>25</v>
      </c>
      <c r="D12" s="7">
        <v>1001</v>
      </c>
      <c r="F12">
        <v>310</v>
      </c>
      <c r="G12">
        <f t="shared" si="0"/>
        <v>35200</v>
      </c>
      <c r="H12" s="20">
        <f>太极谱属性规划!$V$6*10/($E$2*F12)</f>
        <v>2.4516129032258065</v>
      </c>
      <c r="I12" s="12"/>
    </row>
    <row r="13" spans="1:9">
      <c r="A13" s="7">
        <v>1</v>
      </c>
      <c r="B13" s="7">
        <v>12</v>
      </c>
      <c r="C13" s="7">
        <v>25</v>
      </c>
      <c r="D13" s="7">
        <v>1001</v>
      </c>
      <c r="F13">
        <v>350</v>
      </c>
      <c r="G13">
        <f t="shared" si="0"/>
        <v>42200</v>
      </c>
      <c r="H13" s="20">
        <f>太极谱属性规划!$V$6*10/($E$2*F13)</f>
        <v>2.1714285714285713</v>
      </c>
      <c r="I13" s="12"/>
    </row>
    <row r="14" spans="1:9">
      <c r="A14" s="7">
        <v>1</v>
      </c>
      <c r="B14" s="7">
        <v>13</v>
      </c>
      <c r="C14" s="7">
        <v>25</v>
      </c>
      <c r="D14" s="7">
        <v>1001</v>
      </c>
      <c r="F14">
        <v>390</v>
      </c>
      <c r="G14">
        <f t="shared" si="0"/>
        <v>50000</v>
      </c>
      <c r="H14" s="20">
        <f>太极谱属性规划!$V$6*10/($E$2*F14)</f>
        <v>1.9487179487179487</v>
      </c>
      <c r="I14" s="12"/>
    </row>
    <row r="15" spans="1:9">
      <c r="A15" s="7">
        <v>1</v>
      </c>
      <c r="B15" s="7">
        <v>14</v>
      </c>
      <c r="C15" s="7">
        <v>25</v>
      </c>
      <c r="D15" s="7">
        <v>1001</v>
      </c>
      <c r="F15">
        <v>430</v>
      </c>
      <c r="G15">
        <f t="shared" si="0"/>
        <v>58600</v>
      </c>
      <c r="H15" s="20">
        <f>太极谱属性规划!$V$6*10/($E$2*F15)</f>
        <v>1.7674418604651163</v>
      </c>
      <c r="I15" s="12"/>
    </row>
    <row r="16" spans="1:9">
      <c r="A16" s="7">
        <v>1</v>
      </c>
      <c r="B16" s="7">
        <v>15</v>
      </c>
      <c r="C16" s="7">
        <v>25</v>
      </c>
      <c r="D16" s="7">
        <v>1001</v>
      </c>
      <c r="F16">
        <v>470</v>
      </c>
      <c r="G16">
        <f t="shared" si="0"/>
        <v>68000</v>
      </c>
      <c r="H16" s="20">
        <f>太极谱属性规划!$V$6*10/($E$2*F16)</f>
        <v>1.6170212765957446</v>
      </c>
      <c r="I16" s="12"/>
    </row>
    <row r="17" spans="1:9">
      <c r="A17" s="7">
        <v>1</v>
      </c>
      <c r="B17" s="7">
        <v>16</v>
      </c>
      <c r="C17" s="7">
        <v>25</v>
      </c>
      <c r="D17" s="7">
        <v>1001</v>
      </c>
      <c r="F17">
        <v>520</v>
      </c>
      <c r="G17">
        <f t="shared" si="0"/>
        <v>78400</v>
      </c>
      <c r="H17" s="24">
        <f>太极谱属性规划!$V$8*10/($E$2*F17)</f>
        <v>1.6923076923076923</v>
      </c>
      <c r="I17" s="12"/>
    </row>
    <row r="18" spans="1:9">
      <c r="A18" s="7">
        <v>1</v>
      </c>
      <c r="B18" s="7">
        <v>17</v>
      </c>
      <c r="C18" s="7">
        <v>25</v>
      </c>
      <c r="D18" s="7">
        <v>1001</v>
      </c>
      <c r="F18">
        <v>570</v>
      </c>
      <c r="G18">
        <f t="shared" si="0"/>
        <v>89800</v>
      </c>
      <c r="H18" s="24">
        <f>太极谱属性规划!$V$8*10/($E$2*F18)</f>
        <v>1.5438596491228069</v>
      </c>
      <c r="I18" s="12"/>
    </row>
    <row r="19" spans="1:9">
      <c r="A19" s="7">
        <v>1</v>
      </c>
      <c r="B19" s="7">
        <v>18</v>
      </c>
      <c r="C19" s="7">
        <v>25</v>
      </c>
      <c r="D19" s="7">
        <v>1001</v>
      </c>
      <c r="F19">
        <v>620</v>
      </c>
      <c r="G19">
        <f t="shared" si="0"/>
        <v>102200</v>
      </c>
      <c r="H19" s="24">
        <f>太极谱属性规划!$V$8*10/($E$2*F19)</f>
        <v>1.4193548387096775</v>
      </c>
      <c r="I19" s="12"/>
    </row>
    <row r="20" spans="1:9">
      <c r="A20" s="7">
        <v>1</v>
      </c>
      <c r="B20" s="7">
        <v>19</v>
      </c>
      <c r="C20" s="7">
        <v>25</v>
      </c>
      <c r="D20" s="7">
        <v>1001</v>
      </c>
      <c r="F20">
        <v>670</v>
      </c>
      <c r="G20">
        <f t="shared" si="0"/>
        <v>115600</v>
      </c>
      <c r="H20" s="24">
        <f>太极谱属性规划!$V$8*10/($E$2*F20)</f>
        <v>1.3134328358208955</v>
      </c>
      <c r="I20" s="12"/>
    </row>
    <row r="21" spans="1:9">
      <c r="A21" s="7">
        <v>1</v>
      </c>
      <c r="B21" s="7">
        <v>20</v>
      </c>
      <c r="C21" s="7">
        <v>25</v>
      </c>
      <c r="D21" s="7">
        <v>1001</v>
      </c>
      <c r="F21">
        <v>720</v>
      </c>
      <c r="G21">
        <f t="shared" si="0"/>
        <v>130000</v>
      </c>
      <c r="H21" s="24">
        <f>太极谱属性规划!$V$8*10/($E$2*F21)</f>
        <v>1.2222222222222223</v>
      </c>
      <c r="I21" s="12"/>
    </row>
    <row r="22" spans="1:9">
      <c r="A22" s="7">
        <v>1</v>
      </c>
      <c r="B22" s="7">
        <v>21</v>
      </c>
      <c r="C22" s="7">
        <v>25</v>
      </c>
      <c r="D22" s="7">
        <v>1001</v>
      </c>
      <c r="F22">
        <v>780</v>
      </c>
      <c r="G22">
        <f t="shared" ref="G22:G26" si="1">G21+F22*$E$2</f>
        <v>145600</v>
      </c>
      <c r="H22" s="20">
        <f>太极谱属性规划!$V$6*10/($E$2*F22)</f>
        <v>0.97435897435897434</v>
      </c>
      <c r="I22" s="12"/>
    </row>
    <row r="23" spans="1:9">
      <c r="A23" s="7">
        <v>1</v>
      </c>
      <c r="B23" s="7">
        <v>22</v>
      </c>
      <c r="C23" s="7">
        <v>25</v>
      </c>
      <c r="D23" s="7">
        <v>1001</v>
      </c>
      <c r="F23">
        <v>840</v>
      </c>
      <c r="G23">
        <f t="shared" si="1"/>
        <v>162400</v>
      </c>
      <c r="H23" s="20">
        <f>太极谱属性规划!$V$6*10/($E$2*F23)</f>
        <v>0.90476190476190477</v>
      </c>
      <c r="I23" s="12"/>
    </row>
    <row r="24" spans="1:9">
      <c r="A24" s="7">
        <v>1</v>
      </c>
      <c r="B24" s="7">
        <v>23</v>
      </c>
      <c r="C24" s="7">
        <v>25</v>
      </c>
      <c r="D24" s="7">
        <v>1001</v>
      </c>
      <c r="F24">
        <v>900</v>
      </c>
      <c r="G24">
        <f t="shared" si="1"/>
        <v>180400</v>
      </c>
      <c r="H24" s="20">
        <f>太极谱属性规划!$V$6*10/($E$2*F24)</f>
        <v>0.84444444444444444</v>
      </c>
      <c r="I24" s="12"/>
    </row>
    <row r="25" spans="1:9">
      <c r="A25" s="7">
        <v>1</v>
      </c>
      <c r="B25" s="7">
        <v>24</v>
      </c>
      <c r="C25" s="7">
        <v>25</v>
      </c>
      <c r="D25" s="7">
        <v>1001</v>
      </c>
      <c r="F25">
        <v>960</v>
      </c>
      <c r="G25">
        <f t="shared" si="1"/>
        <v>199600</v>
      </c>
      <c r="H25" s="20">
        <f>太极谱属性规划!$V$6*10/($E$2*F25)</f>
        <v>0.79166666666666663</v>
      </c>
      <c r="I25" s="25" t="s">
        <v>86</v>
      </c>
    </row>
    <row r="26" spans="1:9">
      <c r="A26" s="7">
        <v>1</v>
      </c>
      <c r="B26" s="7">
        <v>25</v>
      </c>
      <c r="C26" s="7">
        <v>25</v>
      </c>
      <c r="D26" s="7">
        <v>1001</v>
      </c>
      <c r="F26">
        <v>1020</v>
      </c>
      <c r="G26">
        <f t="shared" si="1"/>
        <v>220000</v>
      </c>
      <c r="H26" s="20">
        <f>太极谱属性规划!$V$6*10/($E$2*F26)</f>
        <v>0.74509803921568629</v>
      </c>
      <c r="I26" s="25">
        <f>(SUM(太极谱属性规划!V3,太极谱属性规划!V4,太极谱属性规划!V6,太极谱属性规划!V8)*5*10/太极谱技能点消耗配置!G26)</f>
        <v>1.2477272727272728</v>
      </c>
    </row>
    <row r="27" spans="1:9">
      <c r="A27" s="7">
        <v>2</v>
      </c>
      <c r="B27" s="7">
        <v>1</v>
      </c>
      <c r="C27" s="7">
        <v>30</v>
      </c>
      <c r="D27" s="7">
        <v>1002</v>
      </c>
      <c r="E27" s="14">
        <v>50</v>
      </c>
      <c r="F27" s="13">
        <v>40</v>
      </c>
      <c r="G27">
        <f>G26+F27*$E$27</f>
        <v>222000</v>
      </c>
      <c r="H27" s="21">
        <f>太极谱属性规划!$V$10*10/($E$27*F27)</f>
        <v>9.4499999999999975</v>
      </c>
    </row>
    <row r="28" spans="1:9">
      <c r="A28" s="7">
        <v>2</v>
      </c>
      <c r="B28" s="7">
        <v>2</v>
      </c>
      <c r="C28" s="7">
        <v>30</v>
      </c>
      <c r="D28" s="7">
        <v>1002</v>
      </c>
      <c r="F28">
        <v>60</v>
      </c>
      <c r="G28">
        <f t="shared" ref="G28:G56" si="2">G27+F28*$E$27</f>
        <v>225000</v>
      </c>
      <c r="H28" s="21">
        <f>太极谱属性规划!$V$10*10/($E$27*F28)</f>
        <v>6.2999999999999989</v>
      </c>
    </row>
    <row r="29" spans="1:9">
      <c r="A29" s="7">
        <v>2</v>
      </c>
      <c r="B29" s="7">
        <v>3</v>
      </c>
      <c r="C29" s="7">
        <v>30</v>
      </c>
      <c r="D29" s="7">
        <v>1002</v>
      </c>
      <c r="F29">
        <v>80</v>
      </c>
      <c r="G29">
        <f t="shared" si="2"/>
        <v>229000</v>
      </c>
      <c r="H29" s="21">
        <f>太极谱属性规划!$V$10*10/($E$27*F29)</f>
        <v>4.7249999999999988</v>
      </c>
    </row>
    <row r="30" spans="1:9">
      <c r="A30" s="7">
        <v>2</v>
      </c>
      <c r="B30" s="7">
        <v>4</v>
      </c>
      <c r="C30" s="7">
        <v>30</v>
      </c>
      <c r="D30" s="7">
        <v>1002</v>
      </c>
      <c r="F30">
        <v>100</v>
      </c>
      <c r="G30">
        <f t="shared" si="2"/>
        <v>234000</v>
      </c>
      <c r="H30" s="21">
        <f>太极谱属性规划!$V$10*10/($E$27*F30)</f>
        <v>3.7799999999999994</v>
      </c>
    </row>
    <row r="31" spans="1:9">
      <c r="A31" s="7">
        <v>2</v>
      </c>
      <c r="B31" s="7">
        <v>5</v>
      </c>
      <c r="C31" s="7">
        <v>30</v>
      </c>
      <c r="D31" s="7">
        <v>1002</v>
      </c>
      <c r="F31">
        <v>120</v>
      </c>
      <c r="G31">
        <f t="shared" si="2"/>
        <v>240000</v>
      </c>
      <c r="H31" s="21">
        <f>太极谱属性规划!$V$10*10/($E$27*F31)</f>
        <v>3.1499999999999995</v>
      </c>
    </row>
    <row r="32" spans="1:9">
      <c r="A32" s="7">
        <v>2</v>
      </c>
      <c r="B32" s="7">
        <v>6</v>
      </c>
      <c r="C32" s="7">
        <v>30</v>
      </c>
      <c r="D32" s="7">
        <v>1002</v>
      </c>
      <c r="F32">
        <v>150</v>
      </c>
      <c r="G32">
        <f t="shared" si="2"/>
        <v>247500</v>
      </c>
      <c r="H32" s="22">
        <f>太极谱属性规划!$V$11*10/($E$27*F32)</f>
        <v>2.8</v>
      </c>
    </row>
    <row r="33" spans="1:9">
      <c r="A33" s="7">
        <v>2</v>
      </c>
      <c r="B33" s="7">
        <v>7</v>
      </c>
      <c r="C33" s="7">
        <v>30</v>
      </c>
      <c r="D33" s="7">
        <v>1002</v>
      </c>
      <c r="F33">
        <v>180</v>
      </c>
      <c r="G33">
        <f t="shared" si="2"/>
        <v>256500</v>
      </c>
      <c r="H33" s="22">
        <f>太极谱属性规划!$V$11*10/($E$27*F33)</f>
        <v>2.3333333333333335</v>
      </c>
    </row>
    <row r="34" spans="1:9">
      <c r="A34" s="7">
        <v>2</v>
      </c>
      <c r="B34" s="7">
        <v>8</v>
      </c>
      <c r="C34" s="7">
        <v>30</v>
      </c>
      <c r="D34" s="7">
        <v>1002</v>
      </c>
      <c r="F34">
        <v>210</v>
      </c>
      <c r="G34">
        <f t="shared" si="2"/>
        <v>267000</v>
      </c>
      <c r="H34" s="22">
        <f>太极谱属性规划!$V$11*10/($E$27*F34)</f>
        <v>2</v>
      </c>
    </row>
    <row r="35" spans="1:9">
      <c r="A35" s="7">
        <v>2</v>
      </c>
      <c r="B35" s="7">
        <v>9</v>
      </c>
      <c r="C35" s="7">
        <v>30</v>
      </c>
      <c r="D35" s="7">
        <v>1002</v>
      </c>
      <c r="F35">
        <v>240</v>
      </c>
      <c r="G35">
        <f t="shared" si="2"/>
        <v>279000</v>
      </c>
      <c r="H35" s="22">
        <f>太极谱属性规划!$V$11*10/($E$27*F35)</f>
        <v>1.75</v>
      </c>
    </row>
    <row r="36" spans="1:9">
      <c r="A36" s="7">
        <v>2</v>
      </c>
      <c r="B36" s="7">
        <v>10</v>
      </c>
      <c r="C36" s="7">
        <v>30</v>
      </c>
      <c r="D36" s="7">
        <v>1002</v>
      </c>
      <c r="F36">
        <v>270</v>
      </c>
      <c r="G36">
        <f t="shared" si="2"/>
        <v>292500</v>
      </c>
      <c r="H36" s="22">
        <f>太极谱属性规划!$V$11*10/($E$27*F36)</f>
        <v>1.5555555555555556</v>
      </c>
    </row>
    <row r="37" spans="1:9">
      <c r="A37" s="7">
        <v>2</v>
      </c>
      <c r="B37" s="7">
        <v>11</v>
      </c>
      <c r="C37" s="7">
        <v>30</v>
      </c>
      <c r="D37" s="7">
        <v>1002</v>
      </c>
      <c r="F37">
        <v>310</v>
      </c>
      <c r="G37">
        <f t="shared" si="2"/>
        <v>308000</v>
      </c>
      <c r="H37" s="20">
        <f>太极谱属性规划!$V$14*10/($E$27*F37)</f>
        <v>1.6258064516129032</v>
      </c>
    </row>
    <row r="38" spans="1:9">
      <c r="A38" s="7">
        <v>2</v>
      </c>
      <c r="B38" s="7">
        <v>12</v>
      </c>
      <c r="C38" s="7">
        <v>30</v>
      </c>
      <c r="D38" s="7">
        <v>1002</v>
      </c>
      <c r="F38">
        <v>350</v>
      </c>
      <c r="G38">
        <f t="shared" si="2"/>
        <v>325500</v>
      </c>
      <c r="H38" s="20">
        <f>太极谱属性规划!$V$14*10/($E$27*F38)</f>
        <v>1.44</v>
      </c>
    </row>
    <row r="39" spans="1:9">
      <c r="A39" s="7">
        <v>2</v>
      </c>
      <c r="B39" s="7">
        <v>13</v>
      </c>
      <c r="C39" s="7">
        <v>30</v>
      </c>
      <c r="D39" s="7">
        <v>1002</v>
      </c>
      <c r="F39">
        <v>390</v>
      </c>
      <c r="G39">
        <f t="shared" si="2"/>
        <v>345000</v>
      </c>
      <c r="H39" s="20">
        <f>太极谱属性规划!$V$14*10/($E$27*F39)</f>
        <v>1.2923076923076924</v>
      </c>
    </row>
    <row r="40" spans="1:9">
      <c r="A40" s="7">
        <v>2</v>
      </c>
      <c r="B40" s="7">
        <v>14</v>
      </c>
      <c r="C40" s="7">
        <v>30</v>
      </c>
      <c r="D40" s="7">
        <v>1002</v>
      </c>
      <c r="F40">
        <v>430</v>
      </c>
      <c r="G40">
        <f t="shared" si="2"/>
        <v>366500</v>
      </c>
      <c r="H40" s="20">
        <f>太极谱属性规划!$V$14*10/($E$27*F40)</f>
        <v>1.172093023255814</v>
      </c>
    </row>
    <row r="41" spans="1:9">
      <c r="A41" s="7">
        <v>2</v>
      </c>
      <c r="B41" s="7">
        <v>15</v>
      </c>
      <c r="C41" s="7">
        <v>30</v>
      </c>
      <c r="D41" s="7">
        <v>1002</v>
      </c>
      <c r="F41">
        <v>470</v>
      </c>
      <c r="G41">
        <f t="shared" si="2"/>
        <v>390000</v>
      </c>
      <c r="H41" s="20">
        <f>太极谱属性规划!$V$14*10/($E$27*F41)</f>
        <v>1.0723404255319149</v>
      </c>
      <c r="I41" t="s">
        <v>85</v>
      </c>
    </row>
    <row r="42" spans="1:9">
      <c r="A42" s="7">
        <v>2</v>
      </c>
      <c r="B42" s="7">
        <v>16</v>
      </c>
      <c r="C42" s="7">
        <v>30</v>
      </c>
      <c r="D42" s="7">
        <v>1002</v>
      </c>
      <c r="F42">
        <v>520</v>
      </c>
      <c r="G42">
        <f t="shared" si="2"/>
        <v>416000</v>
      </c>
      <c r="H42" s="24">
        <f>太极谱属性规划!$V$17*10/($E$27*F42)</f>
        <v>1.2115384615384615</v>
      </c>
    </row>
    <row r="43" spans="1:9">
      <c r="A43" s="7">
        <v>2</v>
      </c>
      <c r="B43" s="7">
        <v>17</v>
      </c>
      <c r="C43" s="7">
        <v>30</v>
      </c>
      <c r="D43" s="7">
        <v>1002</v>
      </c>
      <c r="F43">
        <v>570</v>
      </c>
      <c r="G43">
        <f t="shared" si="2"/>
        <v>444500</v>
      </c>
      <c r="H43" s="24">
        <f>太极谱属性规划!$V$17*10/($E$27*F43)</f>
        <v>1.1052631578947369</v>
      </c>
    </row>
    <row r="44" spans="1:9">
      <c r="A44" s="7">
        <v>2</v>
      </c>
      <c r="B44" s="7">
        <v>18</v>
      </c>
      <c r="C44" s="7">
        <v>30</v>
      </c>
      <c r="D44" s="7">
        <v>1002</v>
      </c>
      <c r="F44">
        <v>620</v>
      </c>
      <c r="G44">
        <f t="shared" si="2"/>
        <v>475500</v>
      </c>
      <c r="H44" s="24">
        <f>太极谱属性规划!$V$17*10/($E$27*F44)</f>
        <v>1.0161290322580645</v>
      </c>
    </row>
    <row r="45" spans="1:9">
      <c r="A45" s="7">
        <v>2</v>
      </c>
      <c r="B45" s="7">
        <v>19</v>
      </c>
      <c r="C45" s="7">
        <v>30</v>
      </c>
      <c r="D45" s="7">
        <v>1002</v>
      </c>
      <c r="F45">
        <v>670</v>
      </c>
      <c r="G45">
        <f t="shared" si="2"/>
        <v>509000</v>
      </c>
      <c r="H45" s="24">
        <f>太极谱属性规划!$V$17*10/($E$27*F45)</f>
        <v>0.94029850746268662</v>
      </c>
    </row>
    <row r="46" spans="1:9">
      <c r="A46" s="7">
        <v>2</v>
      </c>
      <c r="B46" s="7">
        <v>20</v>
      </c>
      <c r="C46" s="7">
        <v>30</v>
      </c>
      <c r="D46" s="7">
        <v>1002</v>
      </c>
      <c r="F46">
        <v>720</v>
      </c>
      <c r="G46">
        <f t="shared" si="2"/>
        <v>545000</v>
      </c>
      <c r="H46" s="24">
        <f>太极谱属性规划!$V$17*10/($E$27*F46)</f>
        <v>0.875</v>
      </c>
    </row>
    <row r="47" spans="1:9">
      <c r="A47" s="7">
        <v>2</v>
      </c>
      <c r="B47" s="7">
        <v>21</v>
      </c>
      <c r="C47" s="7">
        <v>30</v>
      </c>
      <c r="D47" s="7">
        <v>1002</v>
      </c>
      <c r="F47">
        <v>780</v>
      </c>
      <c r="G47">
        <f t="shared" si="2"/>
        <v>584000</v>
      </c>
      <c r="H47" s="22">
        <f>太极谱属性规划!$V$12*10/($E$27*F47)</f>
        <v>0.53846153846153844</v>
      </c>
    </row>
    <row r="48" spans="1:9">
      <c r="A48" s="7">
        <v>2</v>
      </c>
      <c r="B48" s="7">
        <v>22</v>
      </c>
      <c r="C48" s="7">
        <v>30</v>
      </c>
      <c r="D48" s="7">
        <v>1002</v>
      </c>
      <c r="F48">
        <v>840</v>
      </c>
      <c r="G48">
        <f t="shared" si="2"/>
        <v>626000</v>
      </c>
      <c r="H48" s="22">
        <f>太极谱属性规划!$V$12*10/($E$27*F48)</f>
        <v>0.5</v>
      </c>
    </row>
    <row r="49" spans="1:9">
      <c r="A49" s="7">
        <v>2</v>
      </c>
      <c r="B49" s="7">
        <v>23</v>
      </c>
      <c r="C49" s="7">
        <v>30</v>
      </c>
      <c r="D49" s="7">
        <v>1002</v>
      </c>
      <c r="F49">
        <v>900</v>
      </c>
      <c r="G49">
        <f t="shared" si="2"/>
        <v>671000</v>
      </c>
      <c r="H49" s="22">
        <f>太极谱属性规划!$V$12*10/($E$27*F49)</f>
        <v>0.46666666666666667</v>
      </c>
    </row>
    <row r="50" spans="1:9">
      <c r="A50" s="7">
        <v>2</v>
      </c>
      <c r="B50" s="7">
        <v>24</v>
      </c>
      <c r="C50" s="7">
        <v>30</v>
      </c>
      <c r="D50" s="7">
        <v>1002</v>
      </c>
      <c r="F50">
        <v>960</v>
      </c>
      <c r="G50">
        <f t="shared" si="2"/>
        <v>719000</v>
      </c>
      <c r="H50" s="22">
        <f>太极谱属性规划!$V$12*10/($E$27*F50)</f>
        <v>0.4375</v>
      </c>
    </row>
    <row r="51" spans="1:9">
      <c r="A51" s="7">
        <v>2</v>
      </c>
      <c r="B51" s="7">
        <v>25</v>
      </c>
      <c r="C51" s="7">
        <v>30</v>
      </c>
      <c r="D51" s="7">
        <v>1002</v>
      </c>
      <c r="F51">
        <v>1020</v>
      </c>
      <c r="G51">
        <f t="shared" si="2"/>
        <v>770000</v>
      </c>
      <c r="H51" s="22">
        <f>太极谱属性规划!$V$12*10/($E$27*F51)</f>
        <v>0.41176470588235292</v>
      </c>
    </row>
    <row r="52" spans="1:9">
      <c r="A52" s="7">
        <v>2</v>
      </c>
      <c r="B52" s="7">
        <v>26</v>
      </c>
      <c r="C52" s="7">
        <v>30</v>
      </c>
      <c r="D52" s="7">
        <v>1002</v>
      </c>
      <c r="F52">
        <f>F51+120</f>
        <v>1140</v>
      </c>
      <c r="G52">
        <f t="shared" si="2"/>
        <v>827000</v>
      </c>
      <c r="H52" s="20">
        <f>太极谱属性规划!$V$15*10/($E$27*F52)</f>
        <v>0.44210526315789472</v>
      </c>
    </row>
    <row r="53" spans="1:9">
      <c r="A53" s="7">
        <v>2</v>
      </c>
      <c r="B53" s="7">
        <v>27</v>
      </c>
      <c r="C53" s="7">
        <v>30</v>
      </c>
      <c r="D53" s="7">
        <v>1002</v>
      </c>
      <c r="F53">
        <f t="shared" ref="F53:F56" si="3">F52+120</f>
        <v>1260</v>
      </c>
      <c r="G53">
        <f t="shared" si="2"/>
        <v>890000</v>
      </c>
      <c r="H53" s="20">
        <f>太极谱属性规划!$V$15*10/($E$27*F53)</f>
        <v>0.4</v>
      </c>
    </row>
    <row r="54" spans="1:9">
      <c r="A54" s="7">
        <v>2</v>
      </c>
      <c r="B54" s="7">
        <v>28</v>
      </c>
      <c r="C54" s="7">
        <v>30</v>
      </c>
      <c r="D54" s="7">
        <v>1002</v>
      </c>
      <c r="F54">
        <f t="shared" si="3"/>
        <v>1380</v>
      </c>
      <c r="G54">
        <f t="shared" si="2"/>
        <v>959000</v>
      </c>
      <c r="H54" s="20">
        <f>太极谱属性规划!$V$15*10/($E$27*F54)</f>
        <v>0.36521739130434783</v>
      </c>
    </row>
    <row r="55" spans="1:9">
      <c r="A55" s="7">
        <v>2</v>
      </c>
      <c r="B55" s="7">
        <v>29</v>
      </c>
      <c r="C55" s="7">
        <v>30</v>
      </c>
      <c r="D55" s="7">
        <v>1002</v>
      </c>
      <c r="F55">
        <f t="shared" si="3"/>
        <v>1500</v>
      </c>
      <c r="G55">
        <f t="shared" si="2"/>
        <v>1034000</v>
      </c>
      <c r="H55" s="20">
        <f>太极谱属性规划!$V$15*10/($E$27*F55)</f>
        <v>0.33600000000000002</v>
      </c>
      <c r="I55" s="26" t="s">
        <v>87</v>
      </c>
    </row>
    <row r="56" spans="1:9">
      <c r="A56" s="7">
        <v>2</v>
      </c>
      <c r="B56" s="7">
        <v>30</v>
      </c>
      <c r="C56" s="7">
        <v>30</v>
      </c>
      <c r="D56" s="7">
        <v>1002</v>
      </c>
      <c r="F56">
        <f t="shared" si="3"/>
        <v>1620</v>
      </c>
      <c r="G56">
        <f t="shared" si="2"/>
        <v>1115000</v>
      </c>
      <c r="H56" s="20">
        <f>太极谱属性规划!$V$15*10/($E$27*F56)</f>
        <v>0.31111111111111112</v>
      </c>
      <c r="I56" s="25">
        <f>SUM(太极谱属性规划!V10,太极谱属性规划!V11,太极谱属性规划!V14,太极谱属性规划!V17,太极谱属性规划!V11,太极谱属性规划!V15)*5*10/(太极谱技能点消耗配置!G56-太极谱技能点消耗配置!G21)</f>
        <v>0.7248730964467005</v>
      </c>
    </row>
    <row r="57" spans="1:9">
      <c r="A57" s="7"/>
      <c r="B57" s="7"/>
      <c r="C57" s="7"/>
      <c r="D57" s="7"/>
    </row>
    <row r="58" spans="1:9">
      <c r="A58" s="7"/>
      <c r="B58" s="7"/>
      <c r="C58" s="7"/>
      <c r="D58" s="7"/>
    </row>
    <row r="59" spans="1:9">
      <c r="A59" s="7"/>
      <c r="B59" s="7"/>
      <c r="C59" s="7"/>
      <c r="D59" s="7"/>
    </row>
    <row r="60" spans="1:9">
      <c r="A60" s="7"/>
      <c r="B60" s="7"/>
      <c r="C60" s="7"/>
      <c r="D60" s="7"/>
    </row>
    <row r="61" spans="1:9">
      <c r="A61" s="7"/>
      <c r="B61" s="7"/>
      <c r="C61" s="7"/>
      <c r="D61" s="7"/>
    </row>
    <row r="62" spans="1:9">
      <c r="A62" s="7"/>
      <c r="B62" s="7"/>
      <c r="C62" s="7"/>
      <c r="D62" s="7"/>
    </row>
    <row r="63" spans="1:9">
      <c r="A63" s="7"/>
      <c r="B63" s="7"/>
      <c r="C63" s="7"/>
      <c r="D63" s="7"/>
    </row>
    <row r="64" spans="1:9">
      <c r="A64" s="7"/>
      <c r="B64" s="7"/>
      <c r="C64" s="7"/>
      <c r="D64" s="7"/>
    </row>
    <row r="65" spans="1:4">
      <c r="A65" s="7"/>
      <c r="B65" s="7"/>
      <c r="C65" s="7"/>
      <c r="D65" s="7"/>
    </row>
    <row r="66" spans="1:4">
      <c r="A66" s="7"/>
      <c r="B66" s="7"/>
      <c r="C66" s="7"/>
      <c r="D66" s="7"/>
    </row>
    <row r="67" spans="1:4">
      <c r="A67" s="7"/>
      <c r="B67" s="7"/>
      <c r="C67" s="7"/>
      <c r="D67" s="7"/>
    </row>
    <row r="68" spans="1:4">
      <c r="A68" s="7"/>
      <c r="B68" s="7"/>
      <c r="C68" s="7"/>
      <c r="D68" s="7"/>
    </row>
    <row r="69" spans="1:4">
      <c r="A69" s="7"/>
      <c r="B69" s="7"/>
      <c r="C69" s="7"/>
      <c r="D69" s="7"/>
    </row>
    <row r="70" spans="1:4">
      <c r="A70" s="7"/>
      <c r="B70" s="7"/>
      <c r="C70" s="7"/>
      <c r="D70" s="7"/>
    </row>
    <row r="71" spans="1:4">
      <c r="A71" s="7"/>
      <c r="B71" s="7"/>
      <c r="C71" s="7"/>
      <c r="D71" s="7"/>
    </row>
    <row r="72" spans="1:4">
      <c r="A72" s="7"/>
      <c r="B72" s="7"/>
      <c r="C72" s="7"/>
      <c r="D72" s="7"/>
    </row>
    <row r="73" spans="1:4">
      <c r="A73" s="7"/>
      <c r="B73" s="7"/>
      <c r="C73" s="7"/>
      <c r="D73" s="7"/>
    </row>
    <row r="74" spans="1:4">
      <c r="A74" s="7"/>
      <c r="B74" s="7"/>
      <c r="C74" s="7"/>
      <c r="D74" s="7"/>
    </row>
    <row r="75" spans="1:4">
      <c r="A75" s="7"/>
      <c r="B75" s="7"/>
      <c r="C75" s="7"/>
      <c r="D75" s="7"/>
    </row>
    <row r="76" spans="1:4">
      <c r="A76" s="7"/>
      <c r="B76" s="7"/>
      <c r="C76" s="7"/>
      <c r="D76" s="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5"/>
  <sheetViews>
    <sheetView workbookViewId="0">
      <pane xSplit="4" ySplit="2" topLeftCell="E313" activePane="bottomRight" state="frozen"/>
      <selection pane="topRight" activeCell="E1" sqref="E1"/>
      <selection pane="bottomLeft" activeCell="A2" sqref="A2"/>
      <selection pane="bottomRight" activeCell="G347" sqref="G347:H347"/>
    </sheetView>
  </sheetViews>
  <sheetFormatPr defaultColWidth="9" defaultRowHeight="14.25"/>
  <cols>
    <col min="1" max="1" width="11.625" style="8" customWidth="1"/>
    <col min="2" max="2" width="12" style="8" customWidth="1"/>
    <col min="3" max="3" width="9.375" style="8" customWidth="1"/>
    <col min="4" max="4" width="12.25" style="8" customWidth="1"/>
    <col min="5" max="5" width="10.625" style="8" customWidth="1"/>
    <col min="6" max="7" width="13.625" style="8" customWidth="1"/>
    <col min="8" max="8" width="13.125" style="8" customWidth="1"/>
    <col min="9" max="9" width="15.375" style="8" customWidth="1"/>
    <col min="10" max="10" width="17" style="8" customWidth="1"/>
    <col min="11" max="11" width="15.25" style="8" customWidth="1"/>
    <col min="12" max="13" width="15.75" style="8" customWidth="1"/>
    <col min="14" max="14" width="16.75" style="8" customWidth="1"/>
    <col min="15" max="15" width="16.25" style="8" customWidth="1"/>
    <col min="16" max="21" width="9" style="8"/>
    <col min="22" max="22" width="10" style="8" customWidth="1"/>
    <col min="23" max="26" width="9" style="8"/>
    <col min="27" max="27" width="13.75" style="8" customWidth="1"/>
    <col min="28" max="16384" width="9" style="8"/>
  </cols>
  <sheetData>
    <row r="1" spans="1:28" s="27" customFormat="1" ht="32.25" customHeight="1">
      <c r="A1" s="27" t="s">
        <v>137</v>
      </c>
      <c r="B1" s="27" t="s">
        <v>138</v>
      </c>
      <c r="C1" s="27" t="s">
        <v>139</v>
      </c>
      <c r="D1" s="27" t="s">
        <v>140</v>
      </c>
      <c r="E1" s="27" t="s">
        <v>141</v>
      </c>
      <c r="F1" s="27" t="s">
        <v>142</v>
      </c>
      <c r="G1" s="27" t="s">
        <v>143</v>
      </c>
      <c r="H1" s="27" t="s">
        <v>144</v>
      </c>
      <c r="I1" s="27" t="s">
        <v>145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150</v>
      </c>
      <c r="O1" s="27" t="s">
        <v>151</v>
      </c>
      <c r="P1" s="27" t="s">
        <v>152</v>
      </c>
      <c r="Q1" s="27" t="s">
        <v>153</v>
      </c>
      <c r="R1" s="27" t="s">
        <v>154</v>
      </c>
      <c r="S1" s="27" t="s">
        <v>155</v>
      </c>
      <c r="T1" s="27" t="s">
        <v>156</v>
      </c>
      <c r="U1" s="27" t="s">
        <v>157</v>
      </c>
      <c r="V1" s="27" t="s">
        <v>158</v>
      </c>
      <c r="W1" s="27" t="s">
        <v>159</v>
      </c>
      <c r="X1" s="27" t="s">
        <v>160</v>
      </c>
      <c r="Y1" s="27" t="s">
        <v>161</v>
      </c>
      <c r="Z1" s="27" t="s">
        <v>162</v>
      </c>
      <c r="AA1" s="27" t="s">
        <v>163</v>
      </c>
      <c r="AB1" s="27" t="s">
        <v>164</v>
      </c>
    </row>
    <row r="2" spans="1:28" ht="28.5" customHeight="1">
      <c r="A2" s="7" t="s">
        <v>42</v>
      </c>
      <c r="B2" s="7" t="s">
        <v>43</v>
      </c>
      <c r="C2" s="7" t="s">
        <v>44</v>
      </c>
      <c r="D2" s="7" t="s">
        <v>88</v>
      </c>
      <c r="E2" s="7" t="s">
        <v>45</v>
      </c>
      <c r="F2" s="7" t="s">
        <v>46</v>
      </c>
      <c r="G2" s="7" t="s">
        <v>47</v>
      </c>
      <c r="H2" s="7" t="s">
        <v>48</v>
      </c>
      <c r="I2" s="7" t="s">
        <v>49</v>
      </c>
      <c r="J2" s="7" t="s">
        <v>50</v>
      </c>
      <c r="K2" s="7" t="s">
        <v>51</v>
      </c>
      <c r="L2" s="7" t="s">
        <v>52</v>
      </c>
      <c r="M2" s="7" t="s">
        <v>68</v>
      </c>
      <c r="N2" s="7" t="s">
        <v>53</v>
      </c>
      <c r="O2" s="7" t="s">
        <v>54</v>
      </c>
      <c r="P2" s="7" t="s">
        <v>55</v>
      </c>
      <c r="Q2" s="7" t="s">
        <v>56</v>
      </c>
      <c r="R2" s="7" t="s">
        <v>57</v>
      </c>
      <c r="S2" s="7" t="s">
        <v>58</v>
      </c>
      <c r="T2" s="7" t="s">
        <v>59</v>
      </c>
      <c r="U2" s="7" t="s">
        <v>60</v>
      </c>
      <c r="V2" s="7" t="s">
        <v>61</v>
      </c>
      <c r="W2" s="7" t="s">
        <v>62</v>
      </c>
      <c r="X2" s="7" t="s">
        <v>63</v>
      </c>
      <c r="Y2" s="7" t="s">
        <v>64</v>
      </c>
      <c r="Z2" s="7" t="s">
        <v>65</v>
      </c>
      <c r="AA2" s="7" t="s">
        <v>66</v>
      </c>
      <c r="AB2" s="7" t="s">
        <v>67</v>
      </c>
    </row>
    <row r="3" spans="1:28">
      <c r="A3" s="7">
        <v>101</v>
      </c>
      <c r="B3" s="7">
        <v>1</v>
      </c>
      <c r="C3" s="7">
        <v>1</v>
      </c>
      <c r="D3" s="7" t="s">
        <v>109</v>
      </c>
      <c r="E3" s="7">
        <f>太极谱属性规划!D3</f>
        <v>2200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>
        <f>太极谱属性规划!V$3</f>
        <v>770</v>
      </c>
    </row>
    <row r="4" spans="1:28">
      <c r="A4" s="7">
        <v>101</v>
      </c>
      <c r="B4" s="7">
        <v>2</v>
      </c>
      <c r="C4" s="7">
        <v>1</v>
      </c>
      <c r="D4" s="7" t="s">
        <v>90</v>
      </c>
      <c r="E4" s="7">
        <f>E3+$E$3</f>
        <v>4400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>
        <f>太极谱属性规划!V$3</f>
        <v>770</v>
      </c>
    </row>
    <row r="5" spans="1:28">
      <c r="A5" s="7">
        <v>101</v>
      </c>
      <c r="B5" s="7">
        <v>3</v>
      </c>
      <c r="C5" s="7">
        <v>1</v>
      </c>
      <c r="D5" s="7" t="s">
        <v>90</v>
      </c>
      <c r="E5" s="7">
        <f t="shared" ref="E5:E7" si="0">E4+$E$3</f>
        <v>6600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>
        <f>太极谱属性规划!V$3</f>
        <v>770</v>
      </c>
    </row>
    <row r="6" spans="1:28">
      <c r="A6" s="7">
        <v>101</v>
      </c>
      <c r="B6" s="7">
        <v>4</v>
      </c>
      <c r="C6" s="7">
        <v>1</v>
      </c>
      <c r="D6" s="7" t="s">
        <v>90</v>
      </c>
      <c r="E6" s="7">
        <f t="shared" si="0"/>
        <v>8800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>
        <f>太极谱属性规划!V$3</f>
        <v>770</v>
      </c>
    </row>
    <row r="7" spans="1:28">
      <c r="A7" s="7">
        <v>101</v>
      </c>
      <c r="B7" s="7">
        <v>5</v>
      </c>
      <c r="C7" s="7">
        <v>1</v>
      </c>
      <c r="D7" s="7" t="s">
        <v>91</v>
      </c>
      <c r="E7" s="7">
        <f t="shared" si="0"/>
        <v>11000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>
        <f>太极谱属性规划!V$3</f>
        <v>770</v>
      </c>
    </row>
    <row r="8" spans="1:28">
      <c r="A8" s="7">
        <v>102</v>
      </c>
      <c r="B8" s="7">
        <v>1</v>
      </c>
      <c r="C8" s="7">
        <v>1</v>
      </c>
      <c r="D8" s="7" t="s">
        <v>93</v>
      </c>
      <c r="E8" s="7"/>
      <c r="F8" s="7">
        <f>太极谱属性规划!F4</f>
        <v>160</v>
      </c>
      <c r="G8" s="7">
        <f>太极谱属性规划!G4</f>
        <v>320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>
        <f>太极谱属性规划!V$4</f>
        <v>1440</v>
      </c>
    </row>
    <row r="9" spans="1:28">
      <c r="A9" s="7">
        <v>102</v>
      </c>
      <c r="B9" s="7">
        <v>2</v>
      </c>
      <c r="C9" s="7">
        <v>1</v>
      </c>
      <c r="D9" s="7" t="s">
        <v>93</v>
      </c>
      <c r="E9" s="7"/>
      <c r="F9" s="7">
        <f>F8+$F$8</f>
        <v>320</v>
      </c>
      <c r="G9" s="7">
        <f>G8+$G$8</f>
        <v>640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>
        <f>太极谱属性规划!V$4</f>
        <v>1440</v>
      </c>
    </row>
    <row r="10" spans="1:28">
      <c r="A10" s="7">
        <v>102</v>
      </c>
      <c r="B10" s="7">
        <v>3</v>
      </c>
      <c r="C10" s="7">
        <v>1</v>
      </c>
      <c r="D10" s="7" t="s">
        <v>93</v>
      </c>
      <c r="E10" s="7"/>
      <c r="F10" s="7">
        <f t="shared" ref="F10:F12" si="1">F9+$F$8</f>
        <v>480</v>
      </c>
      <c r="G10" s="7">
        <f t="shared" ref="G10:G12" si="2">G9+$G$8</f>
        <v>960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>
        <f>太极谱属性规划!V$4</f>
        <v>1440</v>
      </c>
    </row>
    <row r="11" spans="1:28">
      <c r="A11" s="7">
        <v>102</v>
      </c>
      <c r="B11" s="7">
        <v>4</v>
      </c>
      <c r="C11" s="7">
        <v>1</v>
      </c>
      <c r="D11" s="7" t="s">
        <v>93</v>
      </c>
      <c r="E11" s="7"/>
      <c r="F11" s="7">
        <f t="shared" si="1"/>
        <v>640</v>
      </c>
      <c r="G11" s="7">
        <f t="shared" si="2"/>
        <v>1280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>
        <f>太极谱属性规划!V$4</f>
        <v>1440</v>
      </c>
    </row>
    <row r="12" spans="1:28">
      <c r="A12" s="7">
        <v>102</v>
      </c>
      <c r="B12" s="7">
        <v>5</v>
      </c>
      <c r="C12" s="7">
        <v>1</v>
      </c>
      <c r="D12" s="7" t="s">
        <v>94</v>
      </c>
      <c r="E12" s="7"/>
      <c r="F12" s="7">
        <f t="shared" si="1"/>
        <v>800</v>
      </c>
      <c r="G12" s="7">
        <f t="shared" si="2"/>
        <v>1600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>
        <f>太极谱属性规划!V$4</f>
        <v>1440</v>
      </c>
    </row>
    <row r="13" spans="1:28">
      <c r="A13" s="7">
        <v>103</v>
      </c>
      <c r="B13" s="7">
        <v>1</v>
      </c>
      <c r="C13" s="7">
        <v>1</v>
      </c>
      <c r="D13" s="7" t="s">
        <v>96</v>
      </c>
      <c r="E13" s="7"/>
      <c r="F13" s="7"/>
      <c r="G13" s="7"/>
      <c r="H13" s="7"/>
      <c r="I13" s="7"/>
      <c r="J13" s="7"/>
      <c r="K13" s="7"/>
      <c r="L13" s="7">
        <f>太极谱属性规划!H5</f>
        <v>80</v>
      </c>
      <c r="M13" s="7">
        <f>太极谱属性规划!I5</f>
        <v>160</v>
      </c>
      <c r="N13" s="7">
        <f>太极谱属性规划!J5</f>
        <v>80</v>
      </c>
      <c r="O13" s="7">
        <f>太极谱属性规划!K5</f>
        <v>160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>
        <f>太极谱属性规划!V$6</f>
        <v>1520</v>
      </c>
    </row>
    <row r="14" spans="1:28">
      <c r="A14" s="7">
        <v>103</v>
      </c>
      <c r="B14" s="7">
        <v>2</v>
      </c>
      <c r="C14" s="7">
        <v>1</v>
      </c>
      <c r="D14" s="7" t="s">
        <v>96</v>
      </c>
      <c r="E14" s="7"/>
      <c r="F14" s="7"/>
      <c r="G14" s="7"/>
      <c r="H14" s="7"/>
      <c r="I14" s="7"/>
      <c r="J14" s="7"/>
      <c r="K14" s="7"/>
      <c r="L14" s="7">
        <f>L13+$L$13</f>
        <v>160</v>
      </c>
      <c r="M14" s="7">
        <f>M13+$M$13</f>
        <v>320</v>
      </c>
      <c r="N14" s="7">
        <f>N13+$N$13</f>
        <v>160</v>
      </c>
      <c r="O14" s="7">
        <f>O13+$O$13</f>
        <v>320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>
        <f>太极谱属性规划!V$6</f>
        <v>1520</v>
      </c>
    </row>
    <row r="15" spans="1:28">
      <c r="A15" s="7">
        <v>103</v>
      </c>
      <c r="B15" s="7">
        <v>3</v>
      </c>
      <c r="C15" s="7">
        <v>1</v>
      </c>
      <c r="D15" s="7" t="s">
        <v>96</v>
      </c>
      <c r="E15" s="7"/>
      <c r="F15" s="7"/>
      <c r="G15" s="7"/>
      <c r="H15" s="7"/>
      <c r="I15" s="7"/>
      <c r="J15" s="7"/>
      <c r="K15" s="7"/>
      <c r="L15" s="7">
        <f>L14+$L$13</f>
        <v>240</v>
      </c>
      <c r="M15" s="7">
        <f>M14+$M$13</f>
        <v>480</v>
      </c>
      <c r="N15" s="7">
        <f>N14+$N$13</f>
        <v>240</v>
      </c>
      <c r="O15" s="7">
        <f>O14+$O$13</f>
        <v>480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>
        <f>太极谱属性规划!V$6</f>
        <v>1520</v>
      </c>
    </row>
    <row r="16" spans="1:28">
      <c r="A16" s="7">
        <v>103</v>
      </c>
      <c r="B16" s="7">
        <v>4</v>
      </c>
      <c r="C16" s="7">
        <v>1</v>
      </c>
      <c r="D16" s="7" t="s">
        <v>96</v>
      </c>
      <c r="E16" s="7"/>
      <c r="F16" s="7"/>
      <c r="G16" s="7"/>
      <c r="H16" s="7"/>
      <c r="I16" s="7"/>
      <c r="J16" s="7"/>
      <c r="K16" s="7"/>
      <c r="L16" s="7">
        <f>L15+$L$13</f>
        <v>320</v>
      </c>
      <c r="M16" s="7">
        <f>M15+$M$13</f>
        <v>640</v>
      </c>
      <c r="N16" s="7">
        <f>N15+$N$13</f>
        <v>320</v>
      </c>
      <c r="O16" s="7">
        <f>O15+$O$13</f>
        <v>640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>
        <f>太极谱属性规划!V$6</f>
        <v>1520</v>
      </c>
    </row>
    <row r="17" spans="1:28">
      <c r="A17" s="7">
        <v>103</v>
      </c>
      <c r="B17" s="7">
        <v>5</v>
      </c>
      <c r="C17" s="7">
        <v>1</v>
      </c>
      <c r="D17" s="7" t="s">
        <v>97</v>
      </c>
      <c r="E17" s="7"/>
      <c r="F17" s="7"/>
      <c r="G17" s="7"/>
      <c r="H17" s="7"/>
      <c r="I17" s="7"/>
      <c r="J17" s="7"/>
      <c r="K17" s="7"/>
      <c r="L17" s="7">
        <f>L16+$L$13</f>
        <v>400</v>
      </c>
      <c r="M17" s="7">
        <f>M16+$M$13</f>
        <v>800</v>
      </c>
      <c r="N17" s="7">
        <f>N16+$N$13</f>
        <v>400</v>
      </c>
      <c r="O17" s="7">
        <f>O16+$O$13</f>
        <v>800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>
        <f>太极谱属性规划!V$6</f>
        <v>1520</v>
      </c>
    </row>
    <row r="18" spans="1:28">
      <c r="A18" s="7">
        <v>104</v>
      </c>
      <c r="B18" s="7">
        <v>1</v>
      </c>
      <c r="C18" s="7">
        <v>1</v>
      </c>
      <c r="D18" s="7" t="s">
        <v>99</v>
      </c>
      <c r="E18" s="7"/>
      <c r="F18" s="7">
        <f>太极谱属性规划!F6</f>
        <v>160</v>
      </c>
      <c r="G18" s="7">
        <f>太极谱属性规划!G6</f>
        <v>320</v>
      </c>
      <c r="H18" s="7"/>
      <c r="I18" s="7"/>
      <c r="J18" s="7"/>
      <c r="K18" s="7"/>
      <c r="P18" s="8">
        <v>8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>
        <f>太极谱属性规划!V$8</f>
        <v>1760</v>
      </c>
    </row>
    <row r="19" spans="1:28">
      <c r="A19" s="7">
        <v>104</v>
      </c>
      <c r="B19" s="7">
        <v>2</v>
      </c>
      <c r="C19" s="7">
        <v>1</v>
      </c>
      <c r="D19" s="7" t="s">
        <v>99</v>
      </c>
      <c r="E19" s="7"/>
      <c r="F19" s="7">
        <f>F18+$F$18</f>
        <v>320</v>
      </c>
      <c r="G19" s="7">
        <f>G18+$G$18</f>
        <v>640</v>
      </c>
      <c r="H19" s="7"/>
      <c r="I19" s="7"/>
      <c r="J19" s="7"/>
      <c r="K19" s="7"/>
      <c r="L19" s="7"/>
      <c r="M19" s="7"/>
      <c r="N19" s="7"/>
      <c r="O19" s="7"/>
      <c r="P19" s="8">
        <v>16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>
        <f>太极谱属性规划!V$8</f>
        <v>1760</v>
      </c>
    </row>
    <row r="20" spans="1:28">
      <c r="A20" s="7">
        <v>104</v>
      </c>
      <c r="B20" s="7">
        <v>3</v>
      </c>
      <c r="C20" s="7">
        <v>1</v>
      </c>
      <c r="D20" s="7" t="s">
        <v>99</v>
      </c>
      <c r="E20" s="7"/>
      <c r="F20" s="7">
        <f>F19+$F$18</f>
        <v>480</v>
      </c>
      <c r="G20" s="7">
        <f>G19+$G$18</f>
        <v>960</v>
      </c>
      <c r="H20" s="7"/>
      <c r="I20" s="7"/>
      <c r="J20" s="7"/>
      <c r="K20" s="7"/>
      <c r="L20" s="7"/>
      <c r="M20" s="7"/>
      <c r="N20" s="7"/>
      <c r="O20" s="7"/>
      <c r="P20" s="8">
        <v>24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>
        <f>太极谱属性规划!V$8</f>
        <v>1760</v>
      </c>
    </row>
    <row r="21" spans="1:28">
      <c r="A21" s="7">
        <v>104</v>
      </c>
      <c r="B21" s="7">
        <v>4</v>
      </c>
      <c r="C21" s="7">
        <v>1</v>
      </c>
      <c r="D21" s="7" t="s">
        <v>99</v>
      </c>
      <c r="E21" s="7"/>
      <c r="F21" s="7">
        <f>F20+$F$18</f>
        <v>640</v>
      </c>
      <c r="G21" s="7">
        <f>G20+$G$18</f>
        <v>1280</v>
      </c>
      <c r="H21" s="7"/>
      <c r="I21" s="7"/>
      <c r="J21" s="7"/>
      <c r="K21" s="7"/>
      <c r="L21" s="7"/>
      <c r="M21" s="7"/>
      <c r="N21" s="7"/>
      <c r="O21" s="7"/>
      <c r="P21" s="8">
        <v>32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>
        <f>太极谱属性规划!V$8</f>
        <v>1760</v>
      </c>
    </row>
    <row r="22" spans="1:28">
      <c r="A22" s="7">
        <v>104</v>
      </c>
      <c r="B22" s="7">
        <v>5</v>
      </c>
      <c r="C22" s="7">
        <v>1</v>
      </c>
      <c r="D22" s="7" t="s">
        <v>100</v>
      </c>
      <c r="E22" s="7"/>
      <c r="F22" s="7">
        <f>F21+$F$18</f>
        <v>800</v>
      </c>
      <c r="G22" s="7">
        <f>G21+$G$18</f>
        <v>1600</v>
      </c>
      <c r="H22" s="7"/>
      <c r="I22" s="7"/>
      <c r="J22" s="7"/>
      <c r="K22" s="7"/>
      <c r="L22" s="7"/>
      <c r="M22" s="7"/>
      <c r="N22" s="7"/>
      <c r="O22" s="7"/>
      <c r="P22" s="8">
        <v>40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>
        <f>太极谱属性规划!V$8</f>
        <v>1760</v>
      </c>
    </row>
    <row r="23" spans="1:28">
      <c r="A23" s="7">
        <v>105</v>
      </c>
      <c r="B23" s="7">
        <v>1</v>
      </c>
      <c r="C23" s="7">
        <v>1</v>
      </c>
      <c r="D23" s="7" t="s">
        <v>102</v>
      </c>
      <c r="E23" s="7"/>
      <c r="F23" s="7"/>
      <c r="G23" s="7"/>
      <c r="H23" s="7"/>
      <c r="I23" s="7"/>
      <c r="J23" s="7"/>
      <c r="K23" s="7"/>
      <c r="L23" s="8">
        <v>80</v>
      </c>
      <c r="M23" s="8">
        <v>160</v>
      </c>
      <c r="N23" s="8">
        <v>80</v>
      </c>
      <c r="O23" s="8">
        <v>160</v>
      </c>
      <c r="Q23" s="7">
        <f>太极谱属性规划!M7</f>
        <v>8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>
        <f>太极谱属性规划!V$5</f>
        <v>1440</v>
      </c>
    </row>
    <row r="24" spans="1:28">
      <c r="A24" s="7">
        <v>105</v>
      </c>
      <c r="B24" s="7">
        <v>2</v>
      </c>
      <c r="C24" s="7">
        <v>1</v>
      </c>
      <c r="D24" s="7" t="s">
        <v>102</v>
      </c>
      <c r="E24" s="7"/>
      <c r="F24" s="7"/>
      <c r="G24" s="7"/>
      <c r="H24" s="7"/>
      <c r="I24" s="7"/>
      <c r="J24" s="7"/>
      <c r="K24" s="7"/>
      <c r="L24" s="8">
        <v>160</v>
      </c>
      <c r="M24" s="8">
        <v>320</v>
      </c>
      <c r="N24" s="8">
        <v>160</v>
      </c>
      <c r="O24" s="8">
        <v>320</v>
      </c>
      <c r="P24" s="7"/>
      <c r="Q24" s="7">
        <f>Q23+$Q$23</f>
        <v>16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>
        <f>太极谱属性规划!V$5</f>
        <v>1440</v>
      </c>
    </row>
    <row r="25" spans="1:28">
      <c r="A25" s="7">
        <v>105</v>
      </c>
      <c r="B25" s="7">
        <v>3</v>
      </c>
      <c r="C25" s="7">
        <v>1</v>
      </c>
      <c r="D25" s="7" t="s">
        <v>102</v>
      </c>
      <c r="E25" s="7"/>
      <c r="F25" s="7"/>
      <c r="G25" s="7"/>
      <c r="H25" s="7"/>
      <c r="I25" s="7"/>
      <c r="J25" s="7"/>
      <c r="K25" s="7"/>
      <c r="L25" s="8">
        <v>240</v>
      </c>
      <c r="M25" s="8">
        <v>480</v>
      </c>
      <c r="N25" s="8">
        <v>240</v>
      </c>
      <c r="O25" s="8">
        <v>480</v>
      </c>
      <c r="P25" s="7"/>
      <c r="Q25" s="7">
        <f>Q24+$Q$23</f>
        <v>24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>
        <f>太极谱属性规划!V$5</f>
        <v>1440</v>
      </c>
    </row>
    <row r="26" spans="1:28">
      <c r="A26" s="7">
        <v>105</v>
      </c>
      <c r="B26" s="7">
        <v>4</v>
      </c>
      <c r="C26" s="7">
        <v>1</v>
      </c>
      <c r="D26" s="7" t="s">
        <v>102</v>
      </c>
      <c r="E26" s="7"/>
      <c r="F26" s="7"/>
      <c r="G26" s="7"/>
      <c r="H26" s="7"/>
      <c r="I26" s="7"/>
      <c r="J26" s="7"/>
      <c r="K26" s="7"/>
      <c r="L26" s="8">
        <v>320</v>
      </c>
      <c r="M26" s="8">
        <v>640</v>
      </c>
      <c r="N26" s="8">
        <v>320</v>
      </c>
      <c r="O26" s="8">
        <v>640</v>
      </c>
      <c r="P26" s="7"/>
      <c r="Q26" s="7">
        <f>Q25+$Q$23</f>
        <v>32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>
        <f>太极谱属性规划!V$5</f>
        <v>1440</v>
      </c>
    </row>
    <row r="27" spans="1:28">
      <c r="A27" s="7">
        <v>105</v>
      </c>
      <c r="B27" s="7">
        <v>5</v>
      </c>
      <c r="C27" s="7">
        <v>1</v>
      </c>
      <c r="D27" s="7" t="s">
        <v>103</v>
      </c>
      <c r="E27" s="7"/>
      <c r="F27" s="7"/>
      <c r="G27" s="7"/>
      <c r="H27" s="7"/>
      <c r="I27" s="7"/>
      <c r="J27" s="7"/>
      <c r="K27" s="7"/>
      <c r="L27" s="8">
        <v>400</v>
      </c>
      <c r="M27" s="8">
        <v>800</v>
      </c>
      <c r="N27" s="8">
        <v>400</v>
      </c>
      <c r="O27" s="8">
        <v>800</v>
      </c>
      <c r="P27" s="7"/>
      <c r="Q27" s="7">
        <f>Q26+$Q$23</f>
        <v>40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>
        <f>太极谱属性规划!V$5</f>
        <v>1440</v>
      </c>
    </row>
    <row r="28" spans="1:28">
      <c r="A28" s="7">
        <v>106</v>
      </c>
      <c r="B28" s="7">
        <v>1</v>
      </c>
      <c r="C28" s="7">
        <v>1</v>
      </c>
      <c r="D28" s="7" t="s">
        <v>105</v>
      </c>
      <c r="E28" s="7"/>
      <c r="F28" s="8">
        <f>太极谱属性规划!F8</f>
        <v>200</v>
      </c>
      <c r="G28" s="8">
        <f>太极谱属性规划!G8</f>
        <v>360</v>
      </c>
      <c r="H28" s="7"/>
      <c r="I28" s="7"/>
      <c r="J28" s="7"/>
      <c r="K28" s="7"/>
      <c r="L28" s="7"/>
      <c r="M28" s="7"/>
      <c r="N28" s="7"/>
      <c r="O28" s="7"/>
      <c r="P28" s="7"/>
      <c r="R28" s="7">
        <v>8</v>
      </c>
      <c r="S28" s="7"/>
      <c r="T28" s="7"/>
      <c r="U28" s="7"/>
      <c r="V28" s="7"/>
      <c r="W28" s="7"/>
      <c r="X28" s="7"/>
      <c r="Y28" s="7"/>
      <c r="Z28" s="7"/>
      <c r="AA28" s="7"/>
      <c r="AB28" s="7">
        <f>太极谱属性规划!V$7</f>
        <v>1520</v>
      </c>
    </row>
    <row r="29" spans="1:28">
      <c r="A29" s="7">
        <v>106</v>
      </c>
      <c r="B29" s="7">
        <v>2</v>
      </c>
      <c r="C29" s="7">
        <v>1</v>
      </c>
      <c r="D29" s="7" t="s">
        <v>105</v>
      </c>
      <c r="E29" s="7"/>
      <c r="F29" s="8">
        <f>F28+F$28</f>
        <v>400</v>
      </c>
      <c r="G29" s="8">
        <f>G28+G$28</f>
        <v>720</v>
      </c>
      <c r="H29" s="7"/>
      <c r="I29" s="7"/>
      <c r="J29" s="7"/>
      <c r="K29" s="7"/>
      <c r="L29" s="7"/>
      <c r="M29" s="7"/>
      <c r="N29" s="7"/>
      <c r="O29" s="7"/>
      <c r="P29" s="7"/>
      <c r="R29" s="7">
        <v>16</v>
      </c>
      <c r="S29" s="7"/>
      <c r="T29" s="7"/>
      <c r="U29" s="7"/>
      <c r="V29" s="7"/>
      <c r="W29" s="7"/>
      <c r="X29" s="7"/>
      <c r="Y29" s="7"/>
      <c r="Z29" s="7"/>
      <c r="AA29" s="7"/>
      <c r="AB29" s="7">
        <f>太极谱属性规划!V$7</f>
        <v>1520</v>
      </c>
    </row>
    <row r="30" spans="1:28">
      <c r="A30" s="7">
        <v>106</v>
      </c>
      <c r="B30" s="7">
        <v>3</v>
      </c>
      <c r="C30" s="7">
        <v>1</v>
      </c>
      <c r="D30" s="7" t="s">
        <v>105</v>
      </c>
      <c r="E30" s="7"/>
      <c r="F30" s="8">
        <f t="shared" ref="F30:F32" si="3">F29+F$28</f>
        <v>600</v>
      </c>
      <c r="G30" s="8">
        <f t="shared" ref="G30:G32" si="4">G29+G$28</f>
        <v>1080</v>
      </c>
      <c r="H30" s="7"/>
      <c r="I30" s="7"/>
      <c r="J30" s="7"/>
      <c r="K30" s="7"/>
      <c r="L30" s="7"/>
      <c r="M30" s="7"/>
      <c r="N30" s="7"/>
      <c r="O30" s="7"/>
      <c r="P30" s="7"/>
      <c r="R30" s="7">
        <v>24</v>
      </c>
      <c r="S30" s="7"/>
      <c r="T30" s="7"/>
      <c r="U30" s="7"/>
      <c r="V30" s="7"/>
      <c r="W30" s="7"/>
      <c r="X30" s="7"/>
      <c r="Y30" s="7"/>
      <c r="Z30" s="7"/>
      <c r="AA30" s="7"/>
      <c r="AB30" s="7">
        <f>太极谱属性规划!V$7</f>
        <v>1520</v>
      </c>
    </row>
    <row r="31" spans="1:28">
      <c r="A31" s="7">
        <v>106</v>
      </c>
      <c r="B31" s="7">
        <v>4</v>
      </c>
      <c r="C31" s="7">
        <v>1</v>
      </c>
      <c r="D31" s="7" t="s">
        <v>105</v>
      </c>
      <c r="E31" s="7"/>
      <c r="F31" s="8">
        <f t="shared" si="3"/>
        <v>800</v>
      </c>
      <c r="G31" s="8">
        <f t="shared" si="4"/>
        <v>1440</v>
      </c>
      <c r="H31" s="7"/>
      <c r="I31" s="7"/>
      <c r="J31" s="7"/>
      <c r="K31" s="7"/>
      <c r="L31" s="7"/>
      <c r="M31" s="7"/>
      <c r="N31" s="7"/>
      <c r="O31" s="7"/>
      <c r="P31" s="7"/>
      <c r="R31" s="7">
        <v>32</v>
      </c>
      <c r="S31" s="7"/>
      <c r="T31" s="7"/>
      <c r="U31" s="7"/>
      <c r="V31" s="7"/>
      <c r="W31" s="7"/>
      <c r="X31" s="7"/>
      <c r="Y31" s="7"/>
      <c r="Z31" s="7"/>
      <c r="AA31" s="7"/>
      <c r="AB31" s="7">
        <f>太极谱属性规划!V$7</f>
        <v>1520</v>
      </c>
    </row>
    <row r="32" spans="1:28">
      <c r="A32" s="7">
        <v>106</v>
      </c>
      <c r="B32" s="7">
        <v>5</v>
      </c>
      <c r="C32" s="7">
        <v>1</v>
      </c>
      <c r="D32" s="7" t="s">
        <v>106</v>
      </c>
      <c r="E32" s="7"/>
      <c r="F32" s="8">
        <f t="shared" si="3"/>
        <v>1000</v>
      </c>
      <c r="G32" s="8">
        <f t="shared" si="4"/>
        <v>1800</v>
      </c>
      <c r="H32" s="7"/>
      <c r="I32" s="7"/>
      <c r="J32" s="7"/>
      <c r="K32" s="7"/>
      <c r="L32" s="7"/>
      <c r="M32" s="7"/>
      <c r="N32" s="7"/>
      <c r="O32" s="7"/>
      <c r="P32" s="7"/>
      <c r="R32" s="7">
        <v>40</v>
      </c>
      <c r="S32" s="7"/>
      <c r="T32" s="7"/>
      <c r="U32" s="7"/>
      <c r="V32" s="7"/>
      <c r="W32" s="7"/>
      <c r="X32" s="7"/>
      <c r="Y32" s="7"/>
      <c r="Z32" s="7"/>
      <c r="AA32" s="7"/>
      <c r="AB32" s="7">
        <f>太极谱属性规划!V$7</f>
        <v>1520</v>
      </c>
    </row>
    <row r="33" spans="1:28">
      <c r="A33" s="7">
        <v>107</v>
      </c>
      <c r="B33" s="7">
        <v>1</v>
      </c>
      <c r="C33" s="7">
        <v>1</v>
      </c>
      <c r="D33" s="7" t="s">
        <v>108</v>
      </c>
      <c r="E33" s="7"/>
      <c r="F33" s="7"/>
      <c r="G33" s="7"/>
      <c r="H33" s="7"/>
      <c r="I33" s="7"/>
      <c r="J33" s="7"/>
      <c r="K33" s="7"/>
      <c r="L33" s="7">
        <f>太极谱属性规划!H9</f>
        <v>100</v>
      </c>
      <c r="M33" s="7">
        <f>太极谱属性规划!I9</f>
        <v>180</v>
      </c>
      <c r="N33" s="7"/>
      <c r="O33" s="7"/>
      <c r="P33" s="7"/>
      <c r="Q33" s="7"/>
      <c r="R33" s="7"/>
      <c r="S33" s="7">
        <f>太极谱属性规划!O9</f>
        <v>8</v>
      </c>
      <c r="T33" s="7"/>
      <c r="U33" s="7"/>
      <c r="V33" s="7"/>
      <c r="W33" s="7"/>
      <c r="X33" s="7"/>
      <c r="Y33" s="7"/>
      <c r="Z33" s="7"/>
      <c r="AA33" s="7"/>
      <c r="AB33" s="7">
        <f>太极谱属性规划!V$9</f>
        <v>1760</v>
      </c>
    </row>
    <row r="34" spans="1:28">
      <c r="A34" s="7">
        <v>107</v>
      </c>
      <c r="B34" s="7">
        <v>2</v>
      </c>
      <c r="C34" s="7">
        <v>1</v>
      </c>
      <c r="D34" s="7" t="s">
        <v>108</v>
      </c>
      <c r="E34" s="7"/>
      <c r="F34" s="7"/>
      <c r="G34" s="7"/>
      <c r="H34" s="7"/>
      <c r="I34" s="7"/>
      <c r="J34" s="7"/>
      <c r="K34" s="7"/>
      <c r="L34" s="7">
        <f>L33+L$33</f>
        <v>200</v>
      </c>
      <c r="M34" s="7">
        <f>M33+M$33</f>
        <v>360</v>
      </c>
      <c r="N34" s="7"/>
      <c r="O34" s="7"/>
      <c r="P34" s="7"/>
      <c r="Q34" s="7"/>
      <c r="R34" s="7"/>
      <c r="S34" s="7">
        <f>S33+$S$33</f>
        <v>16</v>
      </c>
      <c r="T34" s="7"/>
      <c r="U34" s="7"/>
      <c r="V34" s="7"/>
      <c r="W34" s="7"/>
      <c r="X34" s="7"/>
      <c r="Y34" s="7"/>
      <c r="Z34" s="7"/>
      <c r="AA34" s="7"/>
      <c r="AB34" s="7">
        <f>太极谱属性规划!V$9</f>
        <v>1760</v>
      </c>
    </row>
    <row r="35" spans="1:28">
      <c r="A35" s="7">
        <v>107</v>
      </c>
      <c r="B35" s="7">
        <v>3</v>
      </c>
      <c r="C35" s="7">
        <v>1</v>
      </c>
      <c r="D35" s="7" t="s">
        <v>108</v>
      </c>
      <c r="E35" s="7"/>
      <c r="F35" s="7"/>
      <c r="G35" s="7"/>
      <c r="H35" s="7"/>
      <c r="I35" s="7"/>
      <c r="J35" s="7"/>
      <c r="K35" s="7"/>
      <c r="L35" s="7">
        <f t="shared" ref="L35:L37" si="5">L34+L$33</f>
        <v>300</v>
      </c>
      <c r="M35" s="7">
        <f t="shared" ref="M35:M37" si="6">M34+M$33</f>
        <v>540</v>
      </c>
      <c r="N35" s="7"/>
      <c r="O35" s="7"/>
      <c r="P35" s="7"/>
      <c r="Q35" s="7"/>
      <c r="R35" s="7"/>
      <c r="S35" s="7">
        <f t="shared" ref="S35:S37" si="7">S34+$S$33</f>
        <v>24</v>
      </c>
      <c r="T35" s="7"/>
      <c r="U35" s="7"/>
      <c r="V35" s="7"/>
      <c r="W35" s="7"/>
      <c r="X35" s="7"/>
      <c r="Y35" s="7"/>
      <c r="Z35" s="7"/>
      <c r="AA35" s="7"/>
      <c r="AB35" s="7">
        <f>太极谱属性规划!V$9</f>
        <v>1760</v>
      </c>
    </row>
    <row r="36" spans="1:28">
      <c r="A36" s="7">
        <v>107</v>
      </c>
      <c r="B36" s="7">
        <v>4</v>
      </c>
      <c r="C36" s="7">
        <v>1</v>
      </c>
      <c r="D36" s="7" t="s">
        <v>108</v>
      </c>
      <c r="E36" s="7"/>
      <c r="F36" s="7"/>
      <c r="G36" s="7"/>
      <c r="H36" s="7"/>
      <c r="I36" s="7"/>
      <c r="J36" s="7"/>
      <c r="K36" s="7"/>
      <c r="L36" s="7">
        <f t="shared" si="5"/>
        <v>400</v>
      </c>
      <c r="M36" s="7">
        <f t="shared" si="6"/>
        <v>720</v>
      </c>
      <c r="N36" s="7"/>
      <c r="O36" s="7"/>
      <c r="P36" s="7"/>
      <c r="Q36" s="7"/>
      <c r="R36" s="7"/>
      <c r="S36" s="7">
        <f t="shared" si="7"/>
        <v>32</v>
      </c>
      <c r="T36" s="7"/>
      <c r="U36" s="7"/>
      <c r="V36" s="7"/>
      <c r="W36" s="7"/>
      <c r="X36" s="7"/>
      <c r="Y36" s="7"/>
      <c r="Z36" s="7"/>
      <c r="AA36" s="7"/>
      <c r="AB36" s="7">
        <f>太极谱属性规划!V$9</f>
        <v>1760</v>
      </c>
    </row>
    <row r="37" spans="1:28">
      <c r="A37" s="7">
        <v>107</v>
      </c>
      <c r="B37" s="7">
        <v>5</v>
      </c>
      <c r="C37" s="7">
        <v>1</v>
      </c>
      <c r="D37" s="7" t="s">
        <v>108</v>
      </c>
      <c r="E37" s="7"/>
      <c r="F37" s="7"/>
      <c r="G37" s="7"/>
      <c r="H37" s="7"/>
      <c r="I37" s="7"/>
      <c r="J37" s="7"/>
      <c r="K37" s="7"/>
      <c r="L37" s="7">
        <f t="shared" si="5"/>
        <v>500</v>
      </c>
      <c r="M37" s="7">
        <f t="shared" si="6"/>
        <v>900</v>
      </c>
      <c r="N37" s="7"/>
      <c r="O37" s="7"/>
      <c r="P37" s="7"/>
      <c r="Q37" s="7"/>
      <c r="R37" s="7"/>
      <c r="S37" s="7">
        <f t="shared" si="7"/>
        <v>40</v>
      </c>
      <c r="T37" s="7"/>
      <c r="U37" s="7"/>
      <c r="V37" s="7"/>
      <c r="W37" s="7"/>
      <c r="X37" s="7"/>
      <c r="Y37" s="7"/>
      <c r="Z37" s="7"/>
      <c r="AA37" s="7"/>
      <c r="AB37" s="7">
        <f>太极谱属性规划!V$9</f>
        <v>1760</v>
      </c>
    </row>
    <row r="38" spans="1:28">
      <c r="A38" s="7">
        <v>201</v>
      </c>
      <c r="B38" s="7">
        <v>1</v>
      </c>
      <c r="C38" s="7">
        <v>1</v>
      </c>
      <c r="D38" s="7" t="s">
        <v>111</v>
      </c>
      <c r="E38" s="7">
        <f>太极谱属性规划!D10</f>
        <v>5400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>
        <f>太极谱属性规划!V$10</f>
        <v>1889.9999999999998</v>
      </c>
    </row>
    <row r="39" spans="1:28">
      <c r="A39" s="7">
        <v>201</v>
      </c>
      <c r="B39" s="7">
        <v>2</v>
      </c>
      <c r="C39" s="7">
        <v>1</v>
      </c>
      <c r="D39" s="7" t="s">
        <v>111</v>
      </c>
      <c r="E39" s="7">
        <f>E38+$E$38</f>
        <v>10800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>
        <f>太极谱属性规划!V$10</f>
        <v>1889.9999999999998</v>
      </c>
    </row>
    <row r="40" spans="1:28">
      <c r="A40" s="7">
        <v>201</v>
      </c>
      <c r="B40" s="7">
        <v>3</v>
      </c>
      <c r="C40" s="7">
        <v>1</v>
      </c>
      <c r="D40" s="7" t="s">
        <v>111</v>
      </c>
      <c r="E40" s="7">
        <f t="shared" ref="E40:E42" si="8">E39+$E$38</f>
        <v>16200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>
        <f>太极谱属性规划!V$10</f>
        <v>1889.9999999999998</v>
      </c>
    </row>
    <row r="41" spans="1:28">
      <c r="A41" s="7">
        <v>201</v>
      </c>
      <c r="B41" s="7">
        <v>4</v>
      </c>
      <c r="C41" s="7">
        <v>1</v>
      </c>
      <c r="D41" s="7" t="s">
        <v>111</v>
      </c>
      <c r="E41" s="7">
        <f t="shared" si="8"/>
        <v>21600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>
        <f>太极谱属性规划!V$10</f>
        <v>1889.9999999999998</v>
      </c>
    </row>
    <row r="42" spans="1:28">
      <c r="A42" s="7">
        <v>201</v>
      </c>
      <c r="B42" s="7">
        <v>5</v>
      </c>
      <c r="C42" s="7">
        <v>1</v>
      </c>
      <c r="D42" s="7" t="s">
        <v>112</v>
      </c>
      <c r="E42" s="7">
        <f t="shared" si="8"/>
        <v>27000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>
        <f>太极谱属性规划!V$10</f>
        <v>1889.9999999999998</v>
      </c>
    </row>
    <row r="43" spans="1:28">
      <c r="A43" s="7">
        <v>202</v>
      </c>
      <c r="B43" s="7">
        <v>1</v>
      </c>
      <c r="C43" s="7">
        <v>1</v>
      </c>
      <c r="D43" s="7" t="s">
        <v>114</v>
      </c>
      <c r="E43" s="7">
        <f>太极谱属性规划!D11</f>
        <v>3000</v>
      </c>
      <c r="F43" s="7">
        <f>太极谱属性规划!F11</f>
        <v>150</v>
      </c>
      <c r="G43" s="7">
        <f>太极谱属性规划!G11</f>
        <v>200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>
        <f>太极谱属性规划!V$11</f>
        <v>2100</v>
      </c>
    </row>
    <row r="44" spans="1:28">
      <c r="A44" s="7">
        <v>202</v>
      </c>
      <c r="B44" s="7">
        <v>2</v>
      </c>
      <c r="C44" s="7">
        <v>1</v>
      </c>
      <c r="D44" s="7" t="s">
        <v>114</v>
      </c>
      <c r="E44" s="7">
        <f>E43+$E$43</f>
        <v>6000</v>
      </c>
      <c r="F44" s="7">
        <f>F43+$F$43</f>
        <v>300</v>
      </c>
      <c r="G44" s="7">
        <f>G43+$G$43</f>
        <v>400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>
        <f>太极谱属性规划!V$11</f>
        <v>2100</v>
      </c>
    </row>
    <row r="45" spans="1:28">
      <c r="A45" s="7">
        <v>202</v>
      </c>
      <c r="B45" s="7">
        <v>3</v>
      </c>
      <c r="C45" s="7">
        <v>1</v>
      </c>
      <c r="D45" s="7" t="s">
        <v>114</v>
      </c>
      <c r="E45" s="7">
        <f t="shared" ref="E45:E47" si="9">E44+$E$43</f>
        <v>9000</v>
      </c>
      <c r="F45" s="7">
        <f>F44+$F$43</f>
        <v>450</v>
      </c>
      <c r="G45" s="7">
        <f>G44+$G$43</f>
        <v>600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>
        <f>太极谱属性规划!V$11</f>
        <v>2100</v>
      </c>
    </row>
    <row r="46" spans="1:28">
      <c r="A46" s="7">
        <v>202</v>
      </c>
      <c r="B46" s="7">
        <v>4</v>
      </c>
      <c r="C46" s="7">
        <v>1</v>
      </c>
      <c r="D46" s="7" t="s">
        <v>115</v>
      </c>
      <c r="E46" s="7">
        <f t="shared" si="9"/>
        <v>12000</v>
      </c>
      <c r="F46" s="7">
        <f>F45+$F$43</f>
        <v>600</v>
      </c>
      <c r="G46" s="7">
        <f>G45+$G$43</f>
        <v>800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>
        <f>太极谱属性规划!V$11</f>
        <v>2100</v>
      </c>
    </row>
    <row r="47" spans="1:28">
      <c r="A47" s="7">
        <v>202</v>
      </c>
      <c r="B47" s="7">
        <v>5</v>
      </c>
      <c r="C47" s="7">
        <v>1</v>
      </c>
      <c r="D47" s="7" t="s">
        <v>114</v>
      </c>
      <c r="E47" s="7">
        <f t="shared" si="9"/>
        <v>15000</v>
      </c>
      <c r="F47" s="7">
        <f>F46+$F$43</f>
        <v>750</v>
      </c>
      <c r="G47" s="7">
        <f>G46+$G$43</f>
        <v>1000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>
        <f>太极谱属性规划!V$11</f>
        <v>2100</v>
      </c>
    </row>
    <row r="48" spans="1:28">
      <c r="A48" s="7">
        <v>203</v>
      </c>
      <c r="B48" s="7">
        <v>1</v>
      </c>
      <c r="C48" s="7">
        <v>1</v>
      </c>
      <c r="D48" s="7" t="s">
        <v>117</v>
      </c>
      <c r="E48" s="7"/>
      <c r="F48" s="7">
        <v>150</v>
      </c>
      <c r="G48" s="7">
        <v>200</v>
      </c>
      <c r="H48" s="7"/>
      <c r="I48" s="7"/>
      <c r="J48" s="7"/>
      <c r="K48" s="7"/>
      <c r="L48" s="7">
        <f>太极谱属性规划!H12</f>
        <v>75</v>
      </c>
      <c r="M48" s="7">
        <f>太极谱属性规划!I12</f>
        <v>100</v>
      </c>
      <c r="N48" s="7">
        <f>太极谱属性规划!J12</f>
        <v>75</v>
      </c>
      <c r="O48" s="7">
        <f>太极谱属性规划!K12</f>
        <v>100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>
        <f>太极谱属性规划!V$14</f>
        <v>2520</v>
      </c>
    </row>
    <row r="49" spans="1:28">
      <c r="A49" s="7">
        <v>203</v>
      </c>
      <c r="B49" s="7">
        <v>2</v>
      </c>
      <c r="C49" s="7">
        <v>1</v>
      </c>
      <c r="D49" s="7" t="s">
        <v>117</v>
      </c>
      <c r="E49" s="7"/>
      <c r="F49" s="7">
        <v>300</v>
      </c>
      <c r="G49" s="7">
        <v>400</v>
      </c>
      <c r="H49" s="7"/>
      <c r="I49" s="7"/>
      <c r="J49" s="7"/>
      <c r="K49" s="7"/>
      <c r="L49" s="7">
        <f>L48+$L$48</f>
        <v>150</v>
      </c>
      <c r="M49" s="7">
        <f>M48+$M$48</f>
        <v>200</v>
      </c>
      <c r="N49" s="7">
        <f>N48+$N$48</f>
        <v>150</v>
      </c>
      <c r="O49" s="7">
        <f>O48+$O$48</f>
        <v>200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>
        <f>太极谱属性规划!V$14</f>
        <v>2520</v>
      </c>
    </row>
    <row r="50" spans="1:28">
      <c r="A50" s="7">
        <v>203</v>
      </c>
      <c r="B50" s="7">
        <v>3</v>
      </c>
      <c r="C50" s="7">
        <v>1</v>
      </c>
      <c r="D50" s="7" t="s">
        <v>117</v>
      </c>
      <c r="E50" s="7"/>
      <c r="F50" s="7">
        <v>450</v>
      </c>
      <c r="G50" s="7">
        <v>600</v>
      </c>
      <c r="H50" s="7"/>
      <c r="I50" s="7"/>
      <c r="J50" s="7"/>
      <c r="K50" s="7"/>
      <c r="L50" s="7">
        <f>L49+$L$48</f>
        <v>225</v>
      </c>
      <c r="M50" s="7">
        <f>M49+$M$48</f>
        <v>300</v>
      </c>
      <c r="N50" s="7">
        <f>N49+$N$48</f>
        <v>225</v>
      </c>
      <c r="O50" s="7">
        <f>O49+$O$48</f>
        <v>300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>
        <f>太极谱属性规划!V$14</f>
        <v>2520</v>
      </c>
    </row>
    <row r="51" spans="1:28">
      <c r="A51" s="7">
        <v>203</v>
      </c>
      <c r="B51" s="7">
        <v>4</v>
      </c>
      <c r="C51" s="7">
        <v>1</v>
      </c>
      <c r="D51" s="7" t="s">
        <v>117</v>
      </c>
      <c r="E51" s="7"/>
      <c r="F51" s="7">
        <v>600</v>
      </c>
      <c r="G51" s="7">
        <v>800</v>
      </c>
      <c r="H51" s="7"/>
      <c r="I51" s="7"/>
      <c r="J51" s="7"/>
      <c r="K51" s="7"/>
      <c r="L51" s="7">
        <f>L50+$L$48</f>
        <v>300</v>
      </c>
      <c r="M51" s="7">
        <f>M50+$M$48</f>
        <v>400</v>
      </c>
      <c r="N51" s="7">
        <f>N50+$N$48</f>
        <v>300</v>
      </c>
      <c r="O51" s="7">
        <f>O50+$O$48</f>
        <v>400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>
        <f>太极谱属性规划!V$14</f>
        <v>2520</v>
      </c>
    </row>
    <row r="52" spans="1:28">
      <c r="A52" s="7">
        <v>203</v>
      </c>
      <c r="B52" s="7">
        <v>5</v>
      </c>
      <c r="C52" s="7">
        <v>1</v>
      </c>
      <c r="D52" s="7" t="s">
        <v>118</v>
      </c>
      <c r="E52" s="7"/>
      <c r="F52" s="7">
        <v>750</v>
      </c>
      <c r="G52" s="7">
        <v>1000</v>
      </c>
      <c r="H52" s="7"/>
      <c r="I52" s="7"/>
      <c r="J52" s="7"/>
      <c r="K52" s="7"/>
      <c r="L52" s="7">
        <f>L51+$L$48</f>
        <v>375</v>
      </c>
      <c r="M52" s="7">
        <f>M51+$M$48</f>
        <v>500</v>
      </c>
      <c r="N52" s="7">
        <f>N51+$N$48</f>
        <v>375</v>
      </c>
      <c r="O52" s="7">
        <f>O51+$O$48</f>
        <v>500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>
        <f>太极谱属性规划!V$14</f>
        <v>2520</v>
      </c>
    </row>
    <row r="53" spans="1:28">
      <c r="A53" s="7">
        <v>204</v>
      </c>
      <c r="B53" s="7">
        <v>1</v>
      </c>
      <c r="C53" s="7">
        <v>1</v>
      </c>
      <c r="D53" s="7" t="s">
        <v>120</v>
      </c>
      <c r="E53" s="7">
        <f>太极谱属性规划!D13</f>
        <v>3000</v>
      </c>
      <c r="F53" s="7"/>
      <c r="G53" s="7"/>
      <c r="H53" s="7"/>
      <c r="I53" s="7"/>
      <c r="J53" s="7"/>
      <c r="K53" s="7"/>
      <c r="L53" s="8">
        <f>太极谱属性规划!H13</f>
        <v>75</v>
      </c>
      <c r="M53" s="8">
        <f>太极谱属性规划!I13</f>
        <v>100</v>
      </c>
      <c r="N53" s="8">
        <f>太极谱属性规划!J13</f>
        <v>75</v>
      </c>
      <c r="O53" s="8">
        <f>太极谱属性规划!K13</f>
        <v>100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>
        <f>太极谱属性规划!V$17</f>
        <v>3150</v>
      </c>
    </row>
    <row r="54" spans="1:28">
      <c r="A54" s="7">
        <v>204</v>
      </c>
      <c r="B54" s="7">
        <v>2</v>
      </c>
      <c r="C54" s="7">
        <v>1</v>
      </c>
      <c r="D54" s="7" t="s">
        <v>120</v>
      </c>
      <c r="E54" s="7">
        <f>E53+E$53</f>
        <v>6000</v>
      </c>
      <c r="F54" s="7"/>
      <c r="G54" s="7"/>
      <c r="H54" s="7"/>
      <c r="I54" s="7"/>
      <c r="J54" s="7"/>
      <c r="K54" s="7"/>
      <c r="L54" s="8">
        <f>L53+L$53</f>
        <v>150</v>
      </c>
      <c r="M54" s="8">
        <f t="shared" ref="M54:O57" si="10">M53+M$53</f>
        <v>200</v>
      </c>
      <c r="N54" s="8">
        <f t="shared" si="10"/>
        <v>150</v>
      </c>
      <c r="O54" s="8">
        <f t="shared" si="10"/>
        <v>200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>
        <f>太极谱属性规划!V$17</f>
        <v>3150</v>
      </c>
    </row>
    <row r="55" spans="1:28">
      <c r="A55" s="7">
        <v>204</v>
      </c>
      <c r="B55" s="7">
        <v>3</v>
      </c>
      <c r="C55" s="7">
        <v>1</v>
      </c>
      <c r="D55" s="7" t="s">
        <v>120</v>
      </c>
      <c r="E55" s="7">
        <f t="shared" ref="E55:E57" si="11">E54+E$53</f>
        <v>9000</v>
      </c>
      <c r="F55" s="7"/>
      <c r="G55" s="7"/>
      <c r="H55" s="7"/>
      <c r="I55" s="7"/>
      <c r="J55" s="7"/>
      <c r="K55" s="7"/>
      <c r="L55" s="8">
        <f t="shared" ref="L55:L57" si="12">L54+L$53</f>
        <v>225</v>
      </c>
      <c r="M55" s="8">
        <f t="shared" si="10"/>
        <v>300</v>
      </c>
      <c r="N55" s="8">
        <f t="shared" si="10"/>
        <v>225</v>
      </c>
      <c r="O55" s="8">
        <f t="shared" si="10"/>
        <v>300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>
        <f>太极谱属性规划!V$17</f>
        <v>3150</v>
      </c>
    </row>
    <row r="56" spans="1:28">
      <c r="A56" s="7">
        <v>204</v>
      </c>
      <c r="B56" s="7">
        <v>4</v>
      </c>
      <c r="C56" s="7">
        <v>1</v>
      </c>
      <c r="D56" s="7" t="s">
        <v>120</v>
      </c>
      <c r="E56" s="7">
        <f t="shared" si="11"/>
        <v>12000</v>
      </c>
      <c r="F56" s="7"/>
      <c r="G56" s="7"/>
      <c r="H56" s="7"/>
      <c r="I56" s="7"/>
      <c r="J56" s="7"/>
      <c r="K56" s="7"/>
      <c r="L56" s="8">
        <f t="shared" si="12"/>
        <v>300</v>
      </c>
      <c r="M56" s="8">
        <f t="shared" si="10"/>
        <v>400</v>
      </c>
      <c r="N56" s="8">
        <f t="shared" si="10"/>
        <v>300</v>
      </c>
      <c r="O56" s="8">
        <f t="shared" si="10"/>
        <v>400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>
        <f>太极谱属性规划!V$17</f>
        <v>3150</v>
      </c>
    </row>
    <row r="57" spans="1:28">
      <c r="A57" s="7">
        <v>204</v>
      </c>
      <c r="B57" s="7">
        <v>5</v>
      </c>
      <c r="C57" s="7">
        <v>1</v>
      </c>
      <c r="D57" s="7" t="s">
        <v>121</v>
      </c>
      <c r="E57" s="7">
        <f t="shared" si="11"/>
        <v>15000</v>
      </c>
      <c r="F57" s="7"/>
      <c r="G57" s="7"/>
      <c r="H57" s="7"/>
      <c r="I57" s="7"/>
      <c r="J57" s="7"/>
      <c r="K57" s="7"/>
      <c r="L57" s="8">
        <f t="shared" si="12"/>
        <v>375</v>
      </c>
      <c r="M57" s="8">
        <f t="shared" si="10"/>
        <v>500</v>
      </c>
      <c r="N57" s="8">
        <f t="shared" si="10"/>
        <v>375</v>
      </c>
      <c r="O57" s="8">
        <f t="shared" si="10"/>
        <v>500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>
        <f>太极谱属性规划!V$17</f>
        <v>3150</v>
      </c>
    </row>
    <row r="58" spans="1:28">
      <c r="A58" s="7">
        <v>205</v>
      </c>
      <c r="B58" s="7">
        <v>1</v>
      </c>
      <c r="C58" s="7">
        <v>1</v>
      </c>
      <c r="D58" s="7" t="s">
        <v>123</v>
      </c>
      <c r="E58" s="7"/>
      <c r="H58" s="7"/>
      <c r="I58" s="7"/>
      <c r="J58" s="7"/>
      <c r="K58" s="7"/>
      <c r="L58" s="7">
        <f>太极谱属性规划!H14</f>
        <v>160</v>
      </c>
      <c r="M58" s="7">
        <f>太极谱属性规划!I14</f>
        <v>240</v>
      </c>
      <c r="N58" s="7">
        <f>太极谱属性规划!J14</f>
        <v>160</v>
      </c>
      <c r="O58" s="7">
        <f>太极谱属性规划!K14</f>
        <v>240</v>
      </c>
      <c r="P58" s="7"/>
      <c r="Q58" s="7"/>
      <c r="R58" s="7"/>
      <c r="S58" s="7"/>
      <c r="T58" s="7"/>
      <c r="V58" s="7"/>
      <c r="W58" s="7"/>
      <c r="X58" s="7"/>
      <c r="Y58" s="7">
        <v>15</v>
      </c>
      <c r="Z58" s="7"/>
      <c r="AA58" s="7"/>
      <c r="AB58" s="7">
        <f>太极谱属性规划!V$12</f>
        <v>2100</v>
      </c>
    </row>
    <row r="59" spans="1:28">
      <c r="A59" s="7">
        <v>205</v>
      </c>
      <c r="B59" s="7">
        <v>2</v>
      </c>
      <c r="C59" s="7">
        <v>1</v>
      </c>
      <c r="D59" s="7" t="s">
        <v>123</v>
      </c>
      <c r="E59" s="7"/>
      <c r="H59" s="7"/>
      <c r="I59" s="7"/>
      <c r="J59" s="7"/>
      <c r="K59" s="7"/>
      <c r="L59" s="7">
        <f>L58+L$58</f>
        <v>320</v>
      </c>
      <c r="M59" s="7">
        <f t="shared" ref="M59:O62" si="13">M58+M$58</f>
        <v>480</v>
      </c>
      <c r="N59" s="7">
        <f t="shared" si="13"/>
        <v>320</v>
      </c>
      <c r="O59" s="7">
        <f t="shared" si="13"/>
        <v>480</v>
      </c>
      <c r="P59" s="7"/>
      <c r="Q59" s="7"/>
      <c r="R59" s="7"/>
      <c r="S59" s="7"/>
      <c r="T59" s="7"/>
      <c r="V59" s="7"/>
      <c r="W59" s="7"/>
      <c r="X59" s="7"/>
      <c r="Y59" s="7">
        <v>30</v>
      </c>
      <c r="Z59" s="7"/>
      <c r="AA59" s="7"/>
      <c r="AB59" s="7">
        <f>太极谱属性规划!V$12</f>
        <v>2100</v>
      </c>
    </row>
    <row r="60" spans="1:28">
      <c r="A60" s="7">
        <v>205</v>
      </c>
      <c r="B60" s="7">
        <v>3</v>
      </c>
      <c r="C60" s="7">
        <v>1</v>
      </c>
      <c r="D60" s="7" t="s">
        <v>123</v>
      </c>
      <c r="E60" s="7"/>
      <c r="H60" s="7"/>
      <c r="I60" s="7"/>
      <c r="J60" s="7"/>
      <c r="K60" s="7"/>
      <c r="L60" s="7">
        <f t="shared" ref="L60:L62" si="14">L59+L$58</f>
        <v>480</v>
      </c>
      <c r="M60" s="7">
        <f t="shared" si="13"/>
        <v>720</v>
      </c>
      <c r="N60" s="7">
        <f t="shared" si="13"/>
        <v>480</v>
      </c>
      <c r="O60" s="7">
        <f t="shared" si="13"/>
        <v>720</v>
      </c>
      <c r="P60" s="7"/>
      <c r="Q60" s="7"/>
      <c r="R60" s="7"/>
      <c r="S60" s="7"/>
      <c r="T60" s="7"/>
      <c r="V60" s="7"/>
      <c r="W60" s="7"/>
      <c r="X60" s="7"/>
      <c r="Y60" s="7">
        <v>45</v>
      </c>
      <c r="Z60" s="7"/>
      <c r="AA60" s="7"/>
      <c r="AB60" s="7">
        <f>太极谱属性规划!V$12</f>
        <v>2100</v>
      </c>
    </row>
    <row r="61" spans="1:28">
      <c r="A61" s="7">
        <v>205</v>
      </c>
      <c r="B61" s="7">
        <v>4</v>
      </c>
      <c r="C61" s="7">
        <v>1</v>
      </c>
      <c r="D61" s="7" t="s">
        <v>123</v>
      </c>
      <c r="E61" s="7"/>
      <c r="H61" s="7"/>
      <c r="I61" s="7"/>
      <c r="J61" s="7"/>
      <c r="K61" s="7"/>
      <c r="L61" s="7">
        <f t="shared" si="14"/>
        <v>640</v>
      </c>
      <c r="M61" s="7">
        <f t="shared" si="13"/>
        <v>960</v>
      </c>
      <c r="N61" s="7">
        <f t="shared" si="13"/>
        <v>640</v>
      </c>
      <c r="O61" s="7">
        <f t="shared" si="13"/>
        <v>960</v>
      </c>
      <c r="P61" s="7"/>
      <c r="Q61" s="7"/>
      <c r="R61" s="7"/>
      <c r="S61" s="7"/>
      <c r="T61" s="7"/>
      <c r="V61" s="7"/>
      <c r="W61" s="7"/>
      <c r="X61" s="7"/>
      <c r="Y61" s="7">
        <v>60</v>
      </c>
      <c r="Z61" s="7"/>
      <c r="AA61" s="7"/>
      <c r="AB61" s="7">
        <f>太极谱属性规划!V$12</f>
        <v>2100</v>
      </c>
    </row>
    <row r="62" spans="1:28">
      <c r="A62" s="7">
        <v>205</v>
      </c>
      <c r="B62" s="7">
        <v>5</v>
      </c>
      <c r="C62" s="7">
        <v>1</v>
      </c>
      <c r="D62" s="7" t="s">
        <v>123</v>
      </c>
      <c r="E62" s="7"/>
      <c r="H62" s="7"/>
      <c r="I62" s="7"/>
      <c r="J62" s="7"/>
      <c r="K62" s="7"/>
      <c r="L62" s="7">
        <f t="shared" si="14"/>
        <v>800</v>
      </c>
      <c r="M62" s="7">
        <f t="shared" si="13"/>
        <v>1200</v>
      </c>
      <c r="N62" s="7">
        <f t="shared" si="13"/>
        <v>800</v>
      </c>
      <c r="O62" s="7">
        <f t="shared" si="13"/>
        <v>1200</v>
      </c>
      <c r="P62" s="7"/>
      <c r="Q62" s="7"/>
      <c r="R62" s="7"/>
      <c r="S62" s="7"/>
      <c r="T62" s="7"/>
      <c r="V62" s="7"/>
      <c r="W62" s="7"/>
      <c r="X62" s="7"/>
      <c r="Y62" s="7">
        <v>75</v>
      </c>
      <c r="Z62" s="7"/>
      <c r="AA62" s="7"/>
      <c r="AB62" s="7">
        <f>太极谱属性规划!V$12</f>
        <v>2100</v>
      </c>
    </row>
    <row r="63" spans="1:28">
      <c r="A63" s="7">
        <v>206</v>
      </c>
      <c r="B63" s="7">
        <v>1</v>
      </c>
      <c r="C63" s="7">
        <v>1</v>
      </c>
      <c r="D63" s="7" t="s">
        <v>125</v>
      </c>
      <c r="E63" s="7"/>
      <c r="F63" s="7"/>
      <c r="G63" s="7"/>
      <c r="H63" s="7"/>
      <c r="I63" s="7"/>
      <c r="J63" s="7"/>
      <c r="K63" s="7"/>
      <c r="L63" s="8">
        <f>太极谱属性规划!H15</f>
        <v>160</v>
      </c>
      <c r="M63" s="8">
        <f>太极谱属性规划!I15</f>
        <v>240</v>
      </c>
      <c r="N63" s="8">
        <f>太极谱属性规划!J15</f>
        <v>160</v>
      </c>
      <c r="O63" s="8">
        <f>太极谱属性规划!K15</f>
        <v>240</v>
      </c>
      <c r="P63" s="7"/>
      <c r="Q63" s="7"/>
      <c r="R63" s="7"/>
      <c r="S63" s="7"/>
      <c r="T63" s="7"/>
      <c r="U63" s="7"/>
      <c r="V63" s="7"/>
      <c r="W63" s="7">
        <v>4</v>
      </c>
      <c r="X63" s="7"/>
      <c r="Y63" s="7"/>
      <c r="Z63" s="7"/>
      <c r="AA63" s="7"/>
      <c r="AB63" s="7">
        <f>太极谱属性规划!V$15</f>
        <v>2520</v>
      </c>
    </row>
    <row r="64" spans="1:28">
      <c r="A64" s="7">
        <v>206</v>
      </c>
      <c r="B64" s="7">
        <v>2</v>
      </c>
      <c r="C64" s="7">
        <v>1</v>
      </c>
      <c r="D64" s="7" t="s">
        <v>125</v>
      </c>
      <c r="E64" s="7"/>
      <c r="F64" s="7"/>
      <c r="G64" s="7"/>
      <c r="H64" s="7"/>
      <c r="I64" s="7"/>
      <c r="J64" s="7"/>
      <c r="K64" s="7"/>
      <c r="L64" s="8">
        <f>L63+L$63</f>
        <v>320</v>
      </c>
      <c r="M64" s="8">
        <f t="shared" ref="M64:O67" si="15">M63+M$63</f>
        <v>480</v>
      </c>
      <c r="N64" s="8">
        <f t="shared" si="15"/>
        <v>320</v>
      </c>
      <c r="O64" s="8">
        <f t="shared" si="15"/>
        <v>480</v>
      </c>
      <c r="P64" s="7"/>
      <c r="Q64" s="7"/>
      <c r="R64" s="7"/>
      <c r="S64" s="7"/>
      <c r="T64" s="7"/>
      <c r="U64" s="7"/>
      <c r="V64" s="7"/>
      <c r="W64" s="7">
        <v>8</v>
      </c>
      <c r="X64" s="7"/>
      <c r="Y64" s="7"/>
      <c r="Z64" s="7"/>
      <c r="AA64" s="7"/>
      <c r="AB64" s="7">
        <f>太极谱属性规划!V$15</f>
        <v>2520</v>
      </c>
    </row>
    <row r="65" spans="1:28">
      <c r="A65" s="7">
        <v>206</v>
      </c>
      <c r="B65" s="7">
        <v>3</v>
      </c>
      <c r="C65" s="7">
        <v>1</v>
      </c>
      <c r="D65" s="7" t="s">
        <v>125</v>
      </c>
      <c r="E65" s="7"/>
      <c r="F65" s="7"/>
      <c r="G65" s="7"/>
      <c r="H65" s="7"/>
      <c r="I65" s="7"/>
      <c r="J65" s="7"/>
      <c r="K65" s="7"/>
      <c r="L65" s="8">
        <f t="shared" ref="L65:L67" si="16">L64+L$63</f>
        <v>480</v>
      </c>
      <c r="M65" s="8">
        <f t="shared" si="15"/>
        <v>720</v>
      </c>
      <c r="N65" s="8">
        <f t="shared" si="15"/>
        <v>480</v>
      </c>
      <c r="O65" s="8">
        <f t="shared" si="15"/>
        <v>720</v>
      </c>
      <c r="P65" s="7"/>
      <c r="Q65" s="7"/>
      <c r="R65" s="7"/>
      <c r="S65" s="7"/>
      <c r="T65" s="7"/>
      <c r="U65" s="7"/>
      <c r="V65" s="7"/>
      <c r="W65" s="7">
        <v>12</v>
      </c>
      <c r="X65" s="7"/>
      <c r="Y65" s="7"/>
      <c r="Z65" s="7"/>
      <c r="AA65" s="7"/>
      <c r="AB65" s="7">
        <f>太极谱属性规划!V$15</f>
        <v>2520</v>
      </c>
    </row>
    <row r="66" spans="1:28">
      <c r="A66" s="7">
        <v>206</v>
      </c>
      <c r="B66" s="7">
        <v>4</v>
      </c>
      <c r="C66" s="7">
        <v>1</v>
      </c>
      <c r="D66" s="7" t="s">
        <v>125</v>
      </c>
      <c r="E66" s="7"/>
      <c r="F66" s="7"/>
      <c r="G66" s="7"/>
      <c r="H66" s="7"/>
      <c r="I66" s="7"/>
      <c r="J66" s="7"/>
      <c r="K66" s="7"/>
      <c r="L66" s="8">
        <f t="shared" si="16"/>
        <v>640</v>
      </c>
      <c r="M66" s="8">
        <f t="shared" si="15"/>
        <v>960</v>
      </c>
      <c r="N66" s="8">
        <f t="shared" si="15"/>
        <v>640</v>
      </c>
      <c r="O66" s="8">
        <f t="shared" si="15"/>
        <v>960</v>
      </c>
      <c r="P66" s="7"/>
      <c r="Q66" s="7"/>
      <c r="R66" s="7"/>
      <c r="S66" s="7"/>
      <c r="T66" s="7"/>
      <c r="U66" s="7"/>
      <c r="V66" s="7"/>
      <c r="W66" s="7">
        <v>16</v>
      </c>
      <c r="X66" s="7"/>
      <c r="Y66" s="7"/>
      <c r="Z66" s="7"/>
      <c r="AA66" s="7"/>
      <c r="AB66" s="7">
        <f>太极谱属性规划!V$15</f>
        <v>2520</v>
      </c>
    </row>
    <row r="67" spans="1:28">
      <c r="A67" s="7">
        <v>206</v>
      </c>
      <c r="B67" s="7">
        <v>5</v>
      </c>
      <c r="C67" s="7">
        <v>1</v>
      </c>
      <c r="D67" s="7" t="s">
        <v>126</v>
      </c>
      <c r="E67" s="7"/>
      <c r="F67" s="7"/>
      <c r="G67" s="7"/>
      <c r="H67" s="7"/>
      <c r="I67" s="7"/>
      <c r="J67" s="7"/>
      <c r="K67" s="7"/>
      <c r="L67" s="8">
        <f t="shared" si="16"/>
        <v>800</v>
      </c>
      <c r="M67" s="8">
        <f t="shared" si="15"/>
        <v>1200</v>
      </c>
      <c r="N67" s="8">
        <f t="shared" si="15"/>
        <v>800</v>
      </c>
      <c r="O67" s="8">
        <f t="shared" si="15"/>
        <v>1200</v>
      </c>
      <c r="P67" s="7"/>
      <c r="Q67" s="7"/>
      <c r="R67" s="7"/>
      <c r="S67" s="7"/>
      <c r="T67" s="7"/>
      <c r="U67" s="7"/>
      <c r="V67" s="7"/>
      <c r="W67" s="7">
        <v>20</v>
      </c>
      <c r="X67" s="7"/>
      <c r="Y67" s="7"/>
      <c r="Z67" s="7"/>
      <c r="AA67" s="7"/>
      <c r="AB67" s="7">
        <f>太极谱属性规划!V$15</f>
        <v>2520</v>
      </c>
    </row>
    <row r="68" spans="1:28">
      <c r="A68" s="7">
        <v>207</v>
      </c>
      <c r="B68" s="7">
        <v>1</v>
      </c>
      <c r="C68" s="7">
        <v>1</v>
      </c>
      <c r="D68" s="7" t="s">
        <v>128</v>
      </c>
      <c r="E68" s="7"/>
      <c r="F68" s="7"/>
      <c r="G68" s="7"/>
      <c r="H68" s="7"/>
      <c r="I68" s="7"/>
      <c r="J68" s="7"/>
      <c r="K68" s="7"/>
      <c r="L68" s="8">
        <f>太极谱属性规划!H16</f>
        <v>160</v>
      </c>
      <c r="M68" s="8">
        <f>太极谱属性规划!I16</f>
        <v>240</v>
      </c>
      <c r="N68" s="8">
        <f>太极谱属性规划!J16</f>
        <v>160</v>
      </c>
      <c r="O68" s="8">
        <f>太极谱属性规划!K16</f>
        <v>240</v>
      </c>
      <c r="P68" s="7"/>
      <c r="Q68" s="7"/>
      <c r="R68" s="7"/>
      <c r="S68" s="7"/>
      <c r="T68" s="7"/>
      <c r="U68" s="7"/>
      <c r="V68" s="7"/>
      <c r="X68" s="7">
        <v>4</v>
      </c>
      <c r="Z68" s="7"/>
      <c r="AA68" s="7"/>
      <c r="AB68" s="7">
        <f>太极谱属性规划!V$18</f>
        <v>3150</v>
      </c>
    </row>
    <row r="69" spans="1:28">
      <c r="A69" s="7">
        <v>207</v>
      </c>
      <c r="B69" s="7">
        <v>2</v>
      </c>
      <c r="C69" s="7">
        <v>1</v>
      </c>
      <c r="D69" s="7" t="s">
        <v>128</v>
      </c>
      <c r="E69" s="7"/>
      <c r="F69" s="7"/>
      <c r="G69" s="7"/>
      <c r="H69" s="7"/>
      <c r="I69" s="7"/>
      <c r="J69" s="7"/>
      <c r="K69" s="7"/>
      <c r="L69" s="8">
        <f>L68+L$68</f>
        <v>320</v>
      </c>
      <c r="M69" s="8">
        <f t="shared" ref="M69:O72" si="17">M68+M$68</f>
        <v>480</v>
      </c>
      <c r="N69" s="8">
        <f t="shared" si="17"/>
        <v>320</v>
      </c>
      <c r="O69" s="8">
        <f t="shared" si="17"/>
        <v>480</v>
      </c>
      <c r="P69" s="7"/>
      <c r="Q69" s="7"/>
      <c r="R69" s="7"/>
      <c r="S69" s="7"/>
      <c r="T69" s="7"/>
      <c r="U69" s="7"/>
      <c r="V69" s="7"/>
      <c r="X69" s="7">
        <v>8</v>
      </c>
      <c r="Z69" s="7"/>
      <c r="AA69" s="7"/>
      <c r="AB69" s="7">
        <f>太极谱属性规划!V$18</f>
        <v>3150</v>
      </c>
    </row>
    <row r="70" spans="1:28">
      <c r="A70" s="7">
        <v>207</v>
      </c>
      <c r="B70" s="7">
        <v>3</v>
      </c>
      <c r="C70" s="7">
        <v>1</v>
      </c>
      <c r="D70" s="7" t="s">
        <v>128</v>
      </c>
      <c r="E70" s="7"/>
      <c r="F70" s="7"/>
      <c r="G70" s="7"/>
      <c r="H70" s="7"/>
      <c r="I70" s="7"/>
      <c r="J70" s="7"/>
      <c r="K70" s="7"/>
      <c r="L70" s="8">
        <f t="shared" ref="L70:L72" si="18">L69+L$68</f>
        <v>480</v>
      </c>
      <c r="M70" s="8">
        <f t="shared" si="17"/>
        <v>720</v>
      </c>
      <c r="N70" s="8">
        <f t="shared" si="17"/>
        <v>480</v>
      </c>
      <c r="O70" s="8">
        <f t="shared" si="17"/>
        <v>720</v>
      </c>
      <c r="P70" s="7"/>
      <c r="Q70" s="7"/>
      <c r="R70" s="7"/>
      <c r="S70" s="7"/>
      <c r="T70" s="7"/>
      <c r="U70" s="7"/>
      <c r="V70" s="7"/>
      <c r="X70" s="7">
        <v>12</v>
      </c>
      <c r="Z70" s="7"/>
      <c r="AA70" s="7"/>
      <c r="AB70" s="7">
        <f>太极谱属性规划!V$18</f>
        <v>3150</v>
      </c>
    </row>
    <row r="71" spans="1:28">
      <c r="A71" s="7">
        <v>207</v>
      </c>
      <c r="B71" s="7">
        <v>4</v>
      </c>
      <c r="C71" s="7">
        <v>1</v>
      </c>
      <c r="D71" s="7" t="s">
        <v>128</v>
      </c>
      <c r="E71" s="7"/>
      <c r="F71" s="7"/>
      <c r="G71" s="7"/>
      <c r="H71" s="7"/>
      <c r="I71" s="7"/>
      <c r="J71" s="7"/>
      <c r="K71" s="7"/>
      <c r="L71" s="8">
        <f t="shared" si="18"/>
        <v>640</v>
      </c>
      <c r="M71" s="8">
        <f t="shared" si="17"/>
        <v>960</v>
      </c>
      <c r="N71" s="8">
        <f t="shared" si="17"/>
        <v>640</v>
      </c>
      <c r="O71" s="8">
        <f t="shared" si="17"/>
        <v>960</v>
      </c>
      <c r="P71" s="7"/>
      <c r="Q71" s="7"/>
      <c r="R71" s="7"/>
      <c r="S71" s="7"/>
      <c r="T71" s="7"/>
      <c r="U71" s="7"/>
      <c r="V71" s="7"/>
      <c r="X71" s="7">
        <v>16</v>
      </c>
      <c r="Z71" s="7"/>
      <c r="AA71" s="7"/>
      <c r="AB71" s="7">
        <f>太极谱属性规划!V$18</f>
        <v>3150</v>
      </c>
    </row>
    <row r="72" spans="1:28">
      <c r="A72" s="7">
        <v>207</v>
      </c>
      <c r="B72" s="7">
        <v>5</v>
      </c>
      <c r="C72" s="7">
        <v>1</v>
      </c>
      <c r="D72" s="7" t="s">
        <v>129</v>
      </c>
      <c r="E72" s="7"/>
      <c r="F72" s="7"/>
      <c r="G72" s="7"/>
      <c r="H72" s="7"/>
      <c r="I72" s="7"/>
      <c r="J72" s="7"/>
      <c r="K72" s="7"/>
      <c r="L72" s="8">
        <f t="shared" si="18"/>
        <v>800</v>
      </c>
      <c r="M72" s="8">
        <f t="shared" si="17"/>
        <v>1200</v>
      </c>
      <c r="N72" s="8">
        <f t="shared" si="17"/>
        <v>800</v>
      </c>
      <c r="O72" s="8">
        <f t="shared" si="17"/>
        <v>1200</v>
      </c>
      <c r="P72" s="7"/>
      <c r="Q72" s="7"/>
      <c r="R72" s="7"/>
      <c r="S72" s="7"/>
      <c r="T72" s="7"/>
      <c r="U72" s="7"/>
      <c r="V72" s="7"/>
      <c r="X72" s="7">
        <v>20</v>
      </c>
      <c r="Z72" s="7"/>
      <c r="AA72" s="7"/>
      <c r="AB72" s="7">
        <f>太极谱属性规划!V$18</f>
        <v>3150</v>
      </c>
    </row>
    <row r="73" spans="1:28">
      <c r="A73" s="7">
        <v>208</v>
      </c>
      <c r="B73" s="7">
        <v>1</v>
      </c>
      <c r="C73" s="7">
        <v>1</v>
      </c>
      <c r="D73" s="7" t="s">
        <v>131</v>
      </c>
      <c r="E73" s="7">
        <v>3000</v>
      </c>
      <c r="F73" s="8">
        <f>太极谱属性规划!F17</f>
        <v>310</v>
      </c>
      <c r="G73" s="8">
        <f>太极谱属性规划!G17</f>
        <v>340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>
        <v>6</v>
      </c>
      <c r="V73" s="7"/>
      <c r="X73" s="7"/>
      <c r="Y73" s="7"/>
      <c r="Z73" s="7"/>
      <c r="AA73" s="7"/>
      <c r="AB73" s="7">
        <f>太极谱属性规划!V$13</f>
        <v>2100</v>
      </c>
    </row>
    <row r="74" spans="1:28">
      <c r="A74" s="7">
        <v>208</v>
      </c>
      <c r="B74" s="7">
        <v>2</v>
      </c>
      <c r="C74" s="7">
        <v>1</v>
      </c>
      <c r="D74" s="7" t="s">
        <v>131</v>
      </c>
      <c r="E74" s="7">
        <v>6000</v>
      </c>
      <c r="F74" s="8">
        <f>F73+F$73</f>
        <v>620</v>
      </c>
      <c r="G74" s="8">
        <f>G73+G$73</f>
        <v>680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>
        <v>12</v>
      </c>
      <c r="V74" s="7"/>
      <c r="X74" s="7"/>
      <c r="Y74" s="7"/>
      <c r="Z74" s="7"/>
      <c r="AA74" s="7"/>
      <c r="AB74" s="7">
        <f>太极谱属性规划!V$13</f>
        <v>2100</v>
      </c>
    </row>
    <row r="75" spans="1:28">
      <c r="A75" s="7">
        <v>208</v>
      </c>
      <c r="B75" s="7">
        <v>3</v>
      </c>
      <c r="C75" s="7">
        <v>1</v>
      </c>
      <c r="D75" s="7" t="s">
        <v>131</v>
      </c>
      <c r="E75" s="7">
        <v>9000</v>
      </c>
      <c r="F75" s="8">
        <f t="shared" ref="F75:F77" si="19">F74+F$73</f>
        <v>930</v>
      </c>
      <c r="G75" s="8">
        <f t="shared" ref="G75:G77" si="20">G74+G$73</f>
        <v>1020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>
        <v>18</v>
      </c>
      <c r="V75" s="7"/>
      <c r="X75" s="7"/>
      <c r="Y75" s="7"/>
      <c r="Z75" s="7"/>
      <c r="AA75" s="7"/>
      <c r="AB75" s="7">
        <f>太极谱属性规划!V$13</f>
        <v>2100</v>
      </c>
    </row>
    <row r="76" spans="1:28">
      <c r="A76" s="7">
        <v>208</v>
      </c>
      <c r="B76" s="7">
        <v>4</v>
      </c>
      <c r="C76" s="7">
        <v>1</v>
      </c>
      <c r="D76" s="7" t="s">
        <v>131</v>
      </c>
      <c r="E76" s="7">
        <v>12000</v>
      </c>
      <c r="F76" s="8">
        <f t="shared" si="19"/>
        <v>1240</v>
      </c>
      <c r="G76" s="8">
        <f t="shared" si="20"/>
        <v>1360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>
        <v>24</v>
      </c>
      <c r="V76" s="7"/>
      <c r="X76" s="7"/>
      <c r="Y76" s="7"/>
      <c r="Z76" s="7"/>
      <c r="AA76" s="7"/>
      <c r="AB76" s="7">
        <f>太极谱属性规划!V$13</f>
        <v>2100</v>
      </c>
    </row>
    <row r="77" spans="1:28">
      <c r="A77" s="7">
        <v>208</v>
      </c>
      <c r="B77" s="7">
        <v>5</v>
      </c>
      <c r="C77" s="7">
        <v>1</v>
      </c>
      <c r="D77" s="7" t="s">
        <v>132</v>
      </c>
      <c r="E77" s="7">
        <v>15000</v>
      </c>
      <c r="F77" s="8">
        <f t="shared" si="19"/>
        <v>1550</v>
      </c>
      <c r="G77" s="8">
        <f t="shared" si="20"/>
        <v>1700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>
        <v>30</v>
      </c>
      <c r="V77" s="7"/>
      <c r="X77" s="7"/>
      <c r="Y77" s="7"/>
      <c r="Z77" s="7"/>
      <c r="AA77" s="7"/>
      <c r="AB77" s="7">
        <f>太极谱属性规划!V$13</f>
        <v>2100</v>
      </c>
    </row>
    <row r="78" spans="1:28">
      <c r="A78" s="7">
        <v>209</v>
      </c>
      <c r="B78" s="7">
        <v>1</v>
      </c>
      <c r="C78" s="7">
        <v>1</v>
      </c>
      <c r="D78" s="7" t="s">
        <v>134</v>
      </c>
      <c r="E78" s="7">
        <f>太极谱属性规划!D18</f>
        <v>3000</v>
      </c>
      <c r="F78" s="7">
        <f>太极谱属性规划!F17</f>
        <v>310</v>
      </c>
      <c r="G78" s="7">
        <f>太极谱属性规划!G17</f>
        <v>340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5</v>
      </c>
      <c r="W78" s="7"/>
      <c r="X78" s="7"/>
      <c r="Y78" s="7"/>
      <c r="Z78" s="7"/>
      <c r="AA78" s="7"/>
      <c r="AB78" s="7">
        <f>太极谱属性规划!V$16</f>
        <v>2520</v>
      </c>
    </row>
    <row r="79" spans="1:28">
      <c r="A79" s="7">
        <v>209</v>
      </c>
      <c r="B79" s="7">
        <v>2</v>
      </c>
      <c r="C79" s="7">
        <v>1</v>
      </c>
      <c r="D79" s="7" t="s">
        <v>134</v>
      </c>
      <c r="E79" s="7">
        <f>E78+E$78</f>
        <v>6000</v>
      </c>
      <c r="F79" s="7">
        <f>F78+F$78</f>
        <v>620</v>
      </c>
      <c r="G79" s="7">
        <f>G78+G$78</f>
        <v>680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10</v>
      </c>
      <c r="W79" s="7"/>
      <c r="X79" s="7"/>
      <c r="Y79" s="7"/>
      <c r="Z79" s="7"/>
      <c r="AA79" s="7"/>
      <c r="AB79" s="7">
        <f>太极谱属性规划!V$16</f>
        <v>2520</v>
      </c>
    </row>
    <row r="80" spans="1:28">
      <c r="A80" s="7">
        <v>209</v>
      </c>
      <c r="B80" s="7">
        <v>3</v>
      </c>
      <c r="C80" s="7">
        <v>1</v>
      </c>
      <c r="D80" s="7" t="s">
        <v>134</v>
      </c>
      <c r="E80" s="7">
        <f t="shared" ref="E80:E82" si="21">E79+E$78</f>
        <v>9000</v>
      </c>
      <c r="F80" s="7">
        <f t="shared" ref="F80:F82" si="22">F79+F$78</f>
        <v>930</v>
      </c>
      <c r="G80" s="7">
        <f t="shared" ref="G80:G82" si="23">G79+G$78</f>
        <v>1020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15</v>
      </c>
      <c r="W80" s="7"/>
      <c r="X80" s="7"/>
      <c r="Y80" s="7"/>
      <c r="Z80" s="7"/>
      <c r="AA80" s="7"/>
      <c r="AB80" s="7">
        <f>太极谱属性规划!V$16</f>
        <v>2520</v>
      </c>
    </row>
    <row r="81" spans="1:28">
      <c r="A81" s="7">
        <v>209</v>
      </c>
      <c r="B81" s="7">
        <v>4</v>
      </c>
      <c r="C81" s="7">
        <v>1</v>
      </c>
      <c r="D81" s="7" t="s">
        <v>134</v>
      </c>
      <c r="E81" s="7">
        <f t="shared" si="21"/>
        <v>12000</v>
      </c>
      <c r="F81" s="7">
        <f t="shared" si="22"/>
        <v>1240</v>
      </c>
      <c r="G81" s="7">
        <f t="shared" si="23"/>
        <v>1360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20</v>
      </c>
      <c r="W81" s="7"/>
      <c r="X81" s="7"/>
      <c r="Y81" s="7"/>
      <c r="Z81" s="7"/>
      <c r="AA81" s="7"/>
      <c r="AB81" s="7">
        <f>太极谱属性规划!V$16</f>
        <v>2520</v>
      </c>
    </row>
    <row r="82" spans="1:28">
      <c r="A82" s="7">
        <v>209</v>
      </c>
      <c r="B82" s="7">
        <v>5</v>
      </c>
      <c r="C82" s="7">
        <v>1</v>
      </c>
      <c r="D82" s="7" t="s">
        <v>134</v>
      </c>
      <c r="E82" s="7">
        <f t="shared" si="21"/>
        <v>15000</v>
      </c>
      <c r="F82" s="7">
        <f t="shared" si="22"/>
        <v>1550</v>
      </c>
      <c r="G82" s="7">
        <f t="shared" si="23"/>
        <v>1700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25</v>
      </c>
      <c r="W82" s="7"/>
      <c r="X82" s="7"/>
      <c r="Y82" s="7"/>
      <c r="Z82" s="7"/>
      <c r="AA82" s="7"/>
      <c r="AB82" s="7">
        <f>太极谱属性规划!V$16</f>
        <v>2520</v>
      </c>
    </row>
    <row r="83" spans="1:28">
      <c r="A83" s="7">
        <v>210</v>
      </c>
      <c r="B83" s="7">
        <v>1</v>
      </c>
      <c r="C83" s="7">
        <v>1</v>
      </c>
      <c r="D83" s="7" t="s">
        <v>136</v>
      </c>
      <c r="E83" s="7">
        <v>3000</v>
      </c>
      <c r="F83" s="7">
        <v>310</v>
      </c>
      <c r="G83" s="7">
        <v>340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>
        <v>6</v>
      </c>
      <c r="U83" s="7"/>
      <c r="W83" s="7"/>
      <c r="X83" s="7"/>
      <c r="Y83" s="7"/>
      <c r="Z83" s="7"/>
      <c r="AA83" s="7"/>
      <c r="AB83" s="7">
        <f>太极谱属性规划!V$19</f>
        <v>3150</v>
      </c>
    </row>
    <row r="84" spans="1:28">
      <c r="A84" s="7">
        <v>210</v>
      </c>
      <c r="B84" s="7">
        <v>2</v>
      </c>
      <c r="C84" s="7">
        <v>1</v>
      </c>
      <c r="D84" s="7" t="s">
        <v>136</v>
      </c>
      <c r="E84" s="7">
        <v>6000</v>
      </c>
      <c r="F84" s="7">
        <v>620</v>
      </c>
      <c r="G84" s="7">
        <v>680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>
        <v>12</v>
      </c>
      <c r="U84" s="7"/>
      <c r="W84" s="7"/>
      <c r="X84" s="7"/>
      <c r="Y84" s="7"/>
      <c r="Z84" s="7"/>
      <c r="AA84" s="7"/>
      <c r="AB84" s="7">
        <f>太极谱属性规划!V$19</f>
        <v>3150</v>
      </c>
    </row>
    <row r="85" spans="1:28">
      <c r="A85" s="7">
        <v>210</v>
      </c>
      <c r="B85" s="7">
        <v>3</v>
      </c>
      <c r="C85" s="7">
        <v>1</v>
      </c>
      <c r="D85" s="7" t="s">
        <v>136</v>
      </c>
      <c r="E85" s="7">
        <v>9000</v>
      </c>
      <c r="F85" s="7">
        <v>930</v>
      </c>
      <c r="G85" s="7">
        <v>1020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>
        <v>18</v>
      </c>
      <c r="U85" s="7"/>
      <c r="W85" s="7"/>
      <c r="X85" s="7"/>
      <c r="Y85" s="7"/>
      <c r="Z85" s="7"/>
      <c r="AA85" s="7"/>
      <c r="AB85" s="7">
        <f>太极谱属性规划!V$19</f>
        <v>3150</v>
      </c>
    </row>
    <row r="86" spans="1:28">
      <c r="A86" s="7">
        <v>210</v>
      </c>
      <c r="B86" s="7">
        <v>4</v>
      </c>
      <c r="C86" s="7">
        <v>1</v>
      </c>
      <c r="D86" s="7" t="s">
        <v>136</v>
      </c>
      <c r="E86" s="7">
        <v>12000</v>
      </c>
      <c r="F86" s="7">
        <v>1240</v>
      </c>
      <c r="G86" s="7">
        <v>1360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>
        <v>24</v>
      </c>
      <c r="U86" s="7"/>
      <c r="W86" s="7"/>
      <c r="X86" s="7"/>
      <c r="Y86" s="7"/>
      <c r="Z86" s="7"/>
      <c r="AA86" s="7"/>
      <c r="AB86" s="7">
        <f>太极谱属性规划!V$19</f>
        <v>3150</v>
      </c>
    </row>
    <row r="87" spans="1:28">
      <c r="A87" s="7">
        <v>210</v>
      </c>
      <c r="B87" s="7">
        <v>5</v>
      </c>
      <c r="C87" s="7">
        <v>1</v>
      </c>
      <c r="D87" s="7" t="s">
        <v>136</v>
      </c>
      <c r="E87" s="7">
        <v>15000</v>
      </c>
      <c r="F87" s="7">
        <v>1550</v>
      </c>
      <c r="G87" s="7">
        <v>1700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>
        <v>30</v>
      </c>
      <c r="U87" s="7"/>
      <c r="W87" s="7"/>
      <c r="X87" s="7"/>
      <c r="Y87" s="7"/>
      <c r="Z87" s="7"/>
      <c r="AA87" s="7"/>
      <c r="AB87" s="7">
        <f>太极谱属性规划!V$19</f>
        <v>3150</v>
      </c>
    </row>
    <row r="88" spans="1:28">
      <c r="A88" s="8">
        <v>101</v>
      </c>
      <c r="B88" s="8">
        <v>1</v>
      </c>
      <c r="C88" s="8">
        <v>2</v>
      </c>
      <c r="D88" s="8" t="s">
        <v>89</v>
      </c>
      <c r="E88" s="8">
        <f>$E3*0.5</f>
        <v>1100</v>
      </c>
      <c r="AB88" s="8">
        <v>770</v>
      </c>
    </row>
    <row r="89" spans="1:28">
      <c r="A89" s="8">
        <v>101</v>
      </c>
      <c r="B89" s="8">
        <v>2</v>
      </c>
      <c r="C89" s="8">
        <v>2</v>
      </c>
      <c r="D89" s="8" t="s">
        <v>89</v>
      </c>
      <c r="E89" s="8">
        <f t="shared" ref="E89:E142" si="24">$E4*0.5</f>
        <v>2200</v>
      </c>
      <c r="AB89" s="8">
        <v>770</v>
      </c>
    </row>
    <row r="90" spans="1:28">
      <c r="A90" s="8">
        <v>101</v>
      </c>
      <c r="B90" s="8">
        <v>3</v>
      </c>
      <c r="C90" s="8">
        <v>2</v>
      </c>
      <c r="D90" s="8" t="s">
        <v>89</v>
      </c>
      <c r="E90" s="8">
        <f t="shared" si="24"/>
        <v>3300</v>
      </c>
      <c r="AB90" s="8">
        <v>770</v>
      </c>
    </row>
    <row r="91" spans="1:28">
      <c r="A91" s="8">
        <v>101</v>
      </c>
      <c r="B91" s="8">
        <v>4</v>
      </c>
      <c r="C91" s="8">
        <v>2</v>
      </c>
      <c r="D91" s="8" t="s">
        <v>89</v>
      </c>
      <c r="E91" s="8">
        <f t="shared" si="24"/>
        <v>4400</v>
      </c>
      <c r="AB91" s="8">
        <v>770</v>
      </c>
    </row>
    <row r="92" spans="1:28">
      <c r="A92" s="8">
        <v>101</v>
      </c>
      <c r="B92" s="8">
        <v>5</v>
      </c>
      <c r="C92" s="8">
        <v>2</v>
      </c>
      <c r="D92" s="8" t="s">
        <v>89</v>
      </c>
      <c r="E92" s="8">
        <f t="shared" si="24"/>
        <v>5500</v>
      </c>
      <c r="AB92" s="8">
        <v>770</v>
      </c>
    </row>
    <row r="93" spans="1:28">
      <c r="A93" s="8">
        <v>102</v>
      </c>
      <c r="B93" s="8">
        <v>1</v>
      </c>
      <c r="C93" s="8">
        <v>2</v>
      </c>
      <c r="D93" s="8" t="s">
        <v>92</v>
      </c>
      <c r="H93" s="8">
        <v>160</v>
      </c>
      <c r="I93" s="8">
        <v>320</v>
      </c>
      <c r="AB93" s="8">
        <v>1440</v>
      </c>
    </row>
    <row r="94" spans="1:28">
      <c r="A94" s="8">
        <v>102</v>
      </c>
      <c r="B94" s="8">
        <v>2</v>
      </c>
      <c r="C94" s="8">
        <v>2</v>
      </c>
      <c r="D94" s="8" t="s">
        <v>92</v>
      </c>
      <c r="H94" s="8">
        <v>320</v>
      </c>
      <c r="I94" s="8">
        <v>640</v>
      </c>
      <c r="AB94" s="8">
        <v>1440</v>
      </c>
    </row>
    <row r="95" spans="1:28">
      <c r="A95" s="8">
        <v>102</v>
      </c>
      <c r="B95" s="8">
        <v>3</v>
      </c>
      <c r="C95" s="8">
        <v>2</v>
      </c>
      <c r="D95" s="8" t="s">
        <v>92</v>
      </c>
      <c r="H95" s="8">
        <v>480</v>
      </c>
      <c r="I95" s="8">
        <v>960</v>
      </c>
      <c r="AB95" s="8">
        <v>1440</v>
      </c>
    </row>
    <row r="96" spans="1:28">
      <c r="A96" s="8">
        <v>102</v>
      </c>
      <c r="B96" s="8">
        <v>4</v>
      </c>
      <c r="C96" s="8">
        <v>2</v>
      </c>
      <c r="D96" s="8" t="s">
        <v>92</v>
      </c>
      <c r="H96" s="8">
        <v>640</v>
      </c>
      <c r="I96" s="8">
        <v>1280</v>
      </c>
      <c r="AB96" s="8">
        <v>1440</v>
      </c>
    </row>
    <row r="97" spans="1:28">
      <c r="A97" s="8">
        <v>102</v>
      </c>
      <c r="B97" s="8">
        <v>5</v>
      </c>
      <c r="C97" s="8">
        <v>2</v>
      </c>
      <c r="D97" s="8" t="s">
        <v>92</v>
      </c>
      <c r="H97" s="8">
        <v>800</v>
      </c>
      <c r="I97" s="8">
        <v>1600</v>
      </c>
      <c r="AB97" s="8">
        <v>1440</v>
      </c>
    </row>
    <row r="98" spans="1:28">
      <c r="A98" s="8">
        <v>103</v>
      </c>
      <c r="B98" s="8">
        <v>1</v>
      </c>
      <c r="C98" s="8">
        <v>2</v>
      </c>
      <c r="D98" s="8" t="s">
        <v>95</v>
      </c>
      <c r="L98" s="8">
        <v>80</v>
      </c>
      <c r="M98" s="8">
        <v>160</v>
      </c>
      <c r="N98" s="8">
        <v>80</v>
      </c>
      <c r="O98" s="8">
        <v>160</v>
      </c>
      <c r="AB98" s="8">
        <v>1520</v>
      </c>
    </row>
    <row r="99" spans="1:28">
      <c r="A99" s="8">
        <v>103</v>
      </c>
      <c r="B99" s="8">
        <v>2</v>
      </c>
      <c r="C99" s="8">
        <v>2</v>
      </c>
      <c r="D99" s="8" t="s">
        <v>95</v>
      </c>
      <c r="L99" s="8">
        <v>160</v>
      </c>
      <c r="M99" s="8">
        <v>320</v>
      </c>
      <c r="N99" s="8">
        <v>160</v>
      </c>
      <c r="O99" s="8">
        <v>320</v>
      </c>
      <c r="AB99" s="8">
        <v>1520</v>
      </c>
    </row>
    <row r="100" spans="1:28">
      <c r="A100" s="8">
        <v>103</v>
      </c>
      <c r="B100" s="8">
        <v>3</v>
      </c>
      <c r="C100" s="8">
        <v>2</v>
      </c>
      <c r="D100" s="8" t="s">
        <v>95</v>
      </c>
      <c r="L100" s="8">
        <v>240</v>
      </c>
      <c r="M100" s="8">
        <v>480</v>
      </c>
      <c r="N100" s="8">
        <v>240</v>
      </c>
      <c r="O100" s="8">
        <v>480</v>
      </c>
      <c r="AB100" s="8">
        <v>1520</v>
      </c>
    </row>
    <row r="101" spans="1:28">
      <c r="A101" s="8">
        <v>103</v>
      </c>
      <c r="B101" s="8">
        <v>4</v>
      </c>
      <c r="C101" s="8">
        <v>2</v>
      </c>
      <c r="D101" s="8" t="s">
        <v>95</v>
      </c>
      <c r="L101" s="8">
        <v>320</v>
      </c>
      <c r="M101" s="8">
        <v>640</v>
      </c>
      <c r="N101" s="8">
        <v>320</v>
      </c>
      <c r="O101" s="8">
        <v>640</v>
      </c>
      <c r="AB101" s="8">
        <v>1520</v>
      </c>
    </row>
    <row r="102" spans="1:28">
      <c r="A102" s="8">
        <v>103</v>
      </c>
      <c r="B102" s="8">
        <v>5</v>
      </c>
      <c r="C102" s="8">
        <v>2</v>
      </c>
      <c r="D102" s="8" t="s">
        <v>95</v>
      </c>
      <c r="L102" s="8">
        <v>400</v>
      </c>
      <c r="M102" s="8">
        <v>800</v>
      </c>
      <c r="N102" s="8">
        <v>400</v>
      </c>
      <c r="O102" s="8">
        <v>800</v>
      </c>
      <c r="AB102" s="8">
        <v>1520</v>
      </c>
    </row>
    <row r="103" spans="1:28">
      <c r="A103" s="8">
        <v>104</v>
      </c>
      <c r="B103" s="8">
        <v>1</v>
      </c>
      <c r="C103" s="8">
        <v>2</v>
      </c>
      <c r="D103" s="8" t="s">
        <v>98</v>
      </c>
      <c r="H103" s="8">
        <v>160</v>
      </c>
      <c r="I103" s="8">
        <v>320</v>
      </c>
      <c r="P103" s="8">
        <v>8</v>
      </c>
      <c r="AB103" s="8">
        <v>1760</v>
      </c>
    </row>
    <row r="104" spans="1:28">
      <c r="A104" s="8">
        <v>104</v>
      </c>
      <c r="B104" s="8">
        <v>2</v>
      </c>
      <c r="C104" s="8">
        <v>2</v>
      </c>
      <c r="D104" s="8" t="s">
        <v>98</v>
      </c>
      <c r="H104" s="8">
        <v>320</v>
      </c>
      <c r="I104" s="8">
        <v>640</v>
      </c>
      <c r="P104" s="8">
        <v>16</v>
      </c>
      <c r="AB104" s="8">
        <v>1760</v>
      </c>
    </row>
    <row r="105" spans="1:28">
      <c r="A105" s="8">
        <v>104</v>
      </c>
      <c r="B105" s="8">
        <v>3</v>
      </c>
      <c r="C105" s="8">
        <v>2</v>
      </c>
      <c r="D105" s="8" t="s">
        <v>98</v>
      </c>
      <c r="H105" s="8">
        <v>480</v>
      </c>
      <c r="I105" s="8">
        <v>960</v>
      </c>
      <c r="P105" s="8">
        <v>24</v>
      </c>
      <c r="AB105" s="8">
        <v>1760</v>
      </c>
    </row>
    <row r="106" spans="1:28">
      <c r="A106" s="8">
        <v>104</v>
      </c>
      <c r="B106" s="8">
        <v>4</v>
      </c>
      <c r="C106" s="8">
        <v>2</v>
      </c>
      <c r="D106" s="8" t="s">
        <v>98</v>
      </c>
      <c r="H106" s="8">
        <v>640</v>
      </c>
      <c r="I106" s="8">
        <v>1280</v>
      </c>
      <c r="P106" s="8">
        <v>32</v>
      </c>
      <c r="AB106" s="8">
        <v>1760</v>
      </c>
    </row>
    <row r="107" spans="1:28">
      <c r="A107" s="8">
        <v>104</v>
      </c>
      <c r="B107" s="8">
        <v>5</v>
      </c>
      <c r="C107" s="8">
        <v>2</v>
      </c>
      <c r="D107" s="8" t="s">
        <v>98</v>
      </c>
      <c r="H107" s="8">
        <v>800</v>
      </c>
      <c r="I107" s="8">
        <v>1600</v>
      </c>
      <c r="P107" s="8">
        <v>40</v>
      </c>
      <c r="AB107" s="8">
        <v>1760</v>
      </c>
    </row>
    <row r="108" spans="1:28">
      <c r="A108" s="8">
        <v>105</v>
      </c>
      <c r="B108" s="8">
        <v>1</v>
      </c>
      <c r="C108" s="8">
        <v>2</v>
      </c>
      <c r="D108" s="8" t="s">
        <v>101</v>
      </c>
      <c r="L108" s="8">
        <v>80</v>
      </c>
      <c r="M108" s="8">
        <v>160</v>
      </c>
      <c r="N108" s="8">
        <v>80</v>
      </c>
      <c r="O108" s="8">
        <v>160</v>
      </c>
      <c r="Q108" s="8">
        <v>8</v>
      </c>
      <c r="AB108" s="8">
        <v>1440</v>
      </c>
    </row>
    <row r="109" spans="1:28">
      <c r="A109" s="8">
        <v>105</v>
      </c>
      <c r="B109" s="8">
        <v>2</v>
      </c>
      <c r="C109" s="8">
        <v>2</v>
      </c>
      <c r="D109" s="8" t="s">
        <v>101</v>
      </c>
      <c r="L109" s="8">
        <v>160</v>
      </c>
      <c r="M109" s="8">
        <v>320</v>
      </c>
      <c r="N109" s="8">
        <v>160</v>
      </c>
      <c r="O109" s="8">
        <v>320</v>
      </c>
      <c r="Q109" s="8">
        <v>16</v>
      </c>
      <c r="AB109" s="8">
        <v>1440</v>
      </c>
    </row>
    <row r="110" spans="1:28">
      <c r="A110" s="8">
        <v>105</v>
      </c>
      <c r="B110" s="8">
        <v>3</v>
      </c>
      <c r="C110" s="8">
        <v>2</v>
      </c>
      <c r="D110" s="8" t="s">
        <v>101</v>
      </c>
      <c r="L110" s="8">
        <v>240</v>
      </c>
      <c r="M110" s="8">
        <v>480</v>
      </c>
      <c r="N110" s="8">
        <v>240</v>
      </c>
      <c r="O110" s="8">
        <v>480</v>
      </c>
      <c r="Q110" s="8">
        <v>24</v>
      </c>
      <c r="AB110" s="8">
        <v>1440</v>
      </c>
    </row>
    <row r="111" spans="1:28">
      <c r="A111" s="8">
        <v>105</v>
      </c>
      <c r="B111" s="8">
        <v>4</v>
      </c>
      <c r="C111" s="8">
        <v>2</v>
      </c>
      <c r="D111" s="8" t="s">
        <v>101</v>
      </c>
      <c r="L111" s="8">
        <v>320</v>
      </c>
      <c r="M111" s="8">
        <v>640</v>
      </c>
      <c r="N111" s="8">
        <v>320</v>
      </c>
      <c r="O111" s="8">
        <v>640</v>
      </c>
      <c r="Q111" s="8">
        <v>32</v>
      </c>
      <c r="AB111" s="8">
        <v>1440</v>
      </c>
    </row>
    <row r="112" spans="1:28">
      <c r="A112" s="8">
        <v>105</v>
      </c>
      <c r="B112" s="8">
        <v>5</v>
      </c>
      <c r="C112" s="8">
        <v>2</v>
      </c>
      <c r="D112" s="8" t="s">
        <v>101</v>
      </c>
      <c r="L112" s="8">
        <v>400</v>
      </c>
      <c r="M112" s="8">
        <v>800</v>
      </c>
      <c r="N112" s="8">
        <v>400</v>
      </c>
      <c r="O112" s="8">
        <v>800</v>
      </c>
      <c r="Q112" s="8">
        <v>40</v>
      </c>
      <c r="AB112" s="8">
        <v>1440</v>
      </c>
    </row>
    <row r="113" spans="1:28">
      <c r="A113" s="8">
        <v>106</v>
      </c>
      <c r="B113" s="8">
        <v>1</v>
      </c>
      <c r="C113" s="8">
        <v>2</v>
      </c>
      <c r="D113" s="8" t="s">
        <v>104</v>
      </c>
      <c r="H113" s="8">
        <v>200</v>
      </c>
      <c r="I113" s="8">
        <v>360</v>
      </c>
      <c r="R113" s="8">
        <v>8</v>
      </c>
      <c r="AB113" s="8">
        <v>1520</v>
      </c>
    </row>
    <row r="114" spans="1:28">
      <c r="A114" s="8">
        <v>106</v>
      </c>
      <c r="B114" s="8">
        <v>2</v>
      </c>
      <c r="C114" s="8">
        <v>2</v>
      </c>
      <c r="D114" s="8" t="s">
        <v>104</v>
      </c>
      <c r="H114" s="8">
        <v>400</v>
      </c>
      <c r="I114" s="8">
        <v>720</v>
      </c>
      <c r="R114" s="8">
        <v>16</v>
      </c>
      <c r="AB114" s="8">
        <v>1520</v>
      </c>
    </row>
    <row r="115" spans="1:28">
      <c r="A115" s="8">
        <v>106</v>
      </c>
      <c r="B115" s="8">
        <v>3</v>
      </c>
      <c r="C115" s="8">
        <v>2</v>
      </c>
      <c r="D115" s="8" t="s">
        <v>104</v>
      </c>
      <c r="H115" s="8">
        <v>600</v>
      </c>
      <c r="I115" s="8">
        <v>1080</v>
      </c>
      <c r="R115" s="8">
        <v>24</v>
      </c>
      <c r="AB115" s="8">
        <v>1520</v>
      </c>
    </row>
    <row r="116" spans="1:28">
      <c r="A116" s="8">
        <v>106</v>
      </c>
      <c r="B116" s="8">
        <v>4</v>
      </c>
      <c r="C116" s="8">
        <v>2</v>
      </c>
      <c r="D116" s="8" t="s">
        <v>104</v>
      </c>
      <c r="H116" s="8">
        <v>800</v>
      </c>
      <c r="I116" s="8">
        <v>1440</v>
      </c>
      <c r="R116" s="8">
        <v>32</v>
      </c>
      <c r="AB116" s="8">
        <v>1520</v>
      </c>
    </row>
    <row r="117" spans="1:28">
      <c r="A117" s="8">
        <v>106</v>
      </c>
      <c r="B117" s="8">
        <v>5</v>
      </c>
      <c r="C117" s="8">
        <v>2</v>
      </c>
      <c r="D117" s="8" t="s">
        <v>104</v>
      </c>
      <c r="H117" s="8">
        <v>1000</v>
      </c>
      <c r="I117" s="8">
        <v>1800</v>
      </c>
      <c r="R117" s="8">
        <v>40</v>
      </c>
      <c r="AB117" s="8">
        <v>1520</v>
      </c>
    </row>
    <row r="118" spans="1:28">
      <c r="A118" s="8">
        <v>107</v>
      </c>
      <c r="B118" s="8">
        <v>1</v>
      </c>
      <c r="C118" s="8">
        <v>2</v>
      </c>
      <c r="D118" s="8" t="s">
        <v>107</v>
      </c>
      <c r="L118" s="8">
        <v>100</v>
      </c>
      <c r="M118" s="8">
        <v>180</v>
      </c>
      <c r="S118" s="8">
        <v>8</v>
      </c>
      <c r="AB118" s="8">
        <v>1760</v>
      </c>
    </row>
    <row r="119" spans="1:28">
      <c r="A119" s="8">
        <v>107</v>
      </c>
      <c r="B119" s="8">
        <v>2</v>
      </c>
      <c r="C119" s="8">
        <v>2</v>
      </c>
      <c r="D119" s="8" t="s">
        <v>107</v>
      </c>
      <c r="L119" s="8">
        <v>200</v>
      </c>
      <c r="M119" s="8">
        <v>360</v>
      </c>
      <c r="S119" s="8">
        <v>16</v>
      </c>
      <c r="AB119" s="8">
        <v>1760</v>
      </c>
    </row>
    <row r="120" spans="1:28">
      <c r="A120" s="8">
        <v>107</v>
      </c>
      <c r="B120" s="8">
        <v>3</v>
      </c>
      <c r="C120" s="8">
        <v>2</v>
      </c>
      <c r="D120" s="8" t="s">
        <v>107</v>
      </c>
      <c r="L120" s="8">
        <v>300</v>
      </c>
      <c r="M120" s="8">
        <v>540</v>
      </c>
      <c r="S120" s="8">
        <v>24</v>
      </c>
      <c r="AB120" s="8">
        <v>1760</v>
      </c>
    </row>
    <row r="121" spans="1:28">
      <c r="A121" s="8">
        <v>107</v>
      </c>
      <c r="B121" s="8">
        <v>4</v>
      </c>
      <c r="C121" s="8">
        <v>2</v>
      </c>
      <c r="D121" s="8" t="s">
        <v>107</v>
      </c>
      <c r="L121" s="8">
        <v>400</v>
      </c>
      <c r="M121" s="8">
        <v>720</v>
      </c>
      <c r="S121" s="8">
        <v>32</v>
      </c>
      <c r="AB121" s="8">
        <v>1760</v>
      </c>
    </row>
    <row r="122" spans="1:28">
      <c r="A122" s="8">
        <v>107</v>
      </c>
      <c r="B122" s="8">
        <v>5</v>
      </c>
      <c r="C122" s="8">
        <v>2</v>
      </c>
      <c r="D122" s="8" t="s">
        <v>107</v>
      </c>
      <c r="L122" s="8">
        <v>500</v>
      </c>
      <c r="M122" s="8">
        <v>900</v>
      </c>
      <c r="S122" s="8">
        <v>40</v>
      </c>
      <c r="AB122" s="8">
        <v>1760</v>
      </c>
    </row>
    <row r="123" spans="1:28">
      <c r="A123" s="8">
        <v>201</v>
      </c>
      <c r="B123" s="8">
        <v>1</v>
      </c>
      <c r="C123" s="8">
        <v>2</v>
      </c>
      <c r="D123" s="8" t="s">
        <v>110</v>
      </c>
      <c r="E123" s="8">
        <f t="shared" si="24"/>
        <v>2700</v>
      </c>
      <c r="AB123" s="8">
        <v>1889.9999999999998</v>
      </c>
    </row>
    <row r="124" spans="1:28">
      <c r="A124" s="8">
        <v>201</v>
      </c>
      <c r="B124" s="8">
        <v>2</v>
      </c>
      <c r="C124" s="8">
        <v>2</v>
      </c>
      <c r="D124" s="8" t="s">
        <v>110</v>
      </c>
      <c r="E124" s="8">
        <f t="shared" si="24"/>
        <v>5400</v>
      </c>
      <c r="AB124" s="8">
        <v>1889.9999999999998</v>
      </c>
    </row>
    <row r="125" spans="1:28">
      <c r="A125" s="8">
        <v>201</v>
      </c>
      <c r="B125" s="8">
        <v>3</v>
      </c>
      <c r="C125" s="8">
        <v>2</v>
      </c>
      <c r="D125" s="8" t="s">
        <v>110</v>
      </c>
      <c r="E125" s="8">
        <f t="shared" si="24"/>
        <v>8100</v>
      </c>
      <c r="AB125" s="8">
        <v>1889.9999999999998</v>
      </c>
    </row>
    <row r="126" spans="1:28">
      <c r="A126" s="8">
        <v>201</v>
      </c>
      <c r="B126" s="8">
        <v>4</v>
      </c>
      <c r="C126" s="8">
        <v>2</v>
      </c>
      <c r="D126" s="8" t="s">
        <v>110</v>
      </c>
      <c r="E126" s="8">
        <f t="shared" si="24"/>
        <v>10800</v>
      </c>
      <c r="AB126" s="8">
        <v>1889.9999999999998</v>
      </c>
    </row>
    <row r="127" spans="1:28">
      <c r="A127" s="8">
        <v>201</v>
      </c>
      <c r="B127" s="8">
        <v>5</v>
      </c>
      <c r="C127" s="8">
        <v>2</v>
      </c>
      <c r="D127" s="8" t="s">
        <v>110</v>
      </c>
      <c r="E127" s="8">
        <f t="shared" si="24"/>
        <v>13500</v>
      </c>
      <c r="AB127" s="8">
        <v>1889.9999999999998</v>
      </c>
    </row>
    <row r="128" spans="1:28">
      <c r="A128" s="8">
        <v>202</v>
      </c>
      <c r="B128" s="8">
        <v>1</v>
      </c>
      <c r="C128" s="8">
        <v>2</v>
      </c>
      <c r="D128" s="8" t="s">
        <v>113</v>
      </c>
      <c r="E128" s="8">
        <f t="shared" si="24"/>
        <v>1500</v>
      </c>
      <c r="H128" s="8">
        <v>150</v>
      </c>
      <c r="I128" s="8">
        <v>200</v>
      </c>
      <c r="AB128" s="8">
        <v>2100</v>
      </c>
    </row>
    <row r="129" spans="1:28">
      <c r="A129" s="8">
        <v>202</v>
      </c>
      <c r="B129" s="8">
        <v>2</v>
      </c>
      <c r="C129" s="8">
        <v>2</v>
      </c>
      <c r="D129" s="8" t="s">
        <v>113</v>
      </c>
      <c r="E129" s="8">
        <f t="shared" si="24"/>
        <v>3000</v>
      </c>
      <c r="H129" s="8">
        <v>300</v>
      </c>
      <c r="I129" s="8">
        <v>400</v>
      </c>
      <c r="AB129" s="8">
        <v>2100</v>
      </c>
    </row>
    <row r="130" spans="1:28">
      <c r="A130" s="8">
        <v>202</v>
      </c>
      <c r="B130" s="8">
        <v>3</v>
      </c>
      <c r="C130" s="8">
        <v>2</v>
      </c>
      <c r="D130" s="8" t="s">
        <v>113</v>
      </c>
      <c r="E130" s="8">
        <f t="shared" si="24"/>
        <v>4500</v>
      </c>
      <c r="H130" s="8">
        <v>450</v>
      </c>
      <c r="I130" s="8">
        <v>600</v>
      </c>
      <c r="AB130" s="8">
        <v>2100</v>
      </c>
    </row>
    <row r="131" spans="1:28">
      <c r="A131" s="8">
        <v>202</v>
      </c>
      <c r="B131" s="8">
        <v>4</v>
      </c>
      <c r="C131" s="8">
        <v>2</v>
      </c>
      <c r="D131" s="8" t="s">
        <v>113</v>
      </c>
      <c r="E131" s="8">
        <f t="shared" si="24"/>
        <v>6000</v>
      </c>
      <c r="H131" s="8">
        <v>600</v>
      </c>
      <c r="I131" s="8">
        <v>800</v>
      </c>
      <c r="AB131" s="8">
        <v>2100</v>
      </c>
    </row>
    <row r="132" spans="1:28">
      <c r="A132" s="8">
        <v>202</v>
      </c>
      <c r="B132" s="8">
        <v>5</v>
      </c>
      <c r="C132" s="8">
        <v>2</v>
      </c>
      <c r="D132" s="8" t="s">
        <v>113</v>
      </c>
      <c r="E132" s="8">
        <f t="shared" si="24"/>
        <v>7500</v>
      </c>
      <c r="H132" s="8">
        <v>750</v>
      </c>
      <c r="I132" s="8">
        <v>1000</v>
      </c>
      <c r="AB132" s="8">
        <v>2100</v>
      </c>
    </row>
    <row r="133" spans="1:28">
      <c r="A133" s="8">
        <v>203</v>
      </c>
      <c r="B133" s="8">
        <v>1</v>
      </c>
      <c r="C133" s="8">
        <v>2</v>
      </c>
      <c r="D133" s="8" t="s">
        <v>116</v>
      </c>
      <c r="H133" s="8">
        <v>150</v>
      </c>
      <c r="I133" s="8">
        <v>200</v>
      </c>
      <c r="L133" s="8">
        <v>75</v>
      </c>
      <c r="M133" s="8">
        <v>100</v>
      </c>
      <c r="N133" s="8">
        <v>75</v>
      </c>
      <c r="O133" s="8">
        <v>100</v>
      </c>
      <c r="AB133" s="8">
        <v>2520</v>
      </c>
    </row>
    <row r="134" spans="1:28">
      <c r="A134" s="8">
        <v>203</v>
      </c>
      <c r="B134" s="8">
        <v>2</v>
      </c>
      <c r="C134" s="8">
        <v>2</v>
      </c>
      <c r="D134" s="8" t="s">
        <v>116</v>
      </c>
      <c r="H134" s="8">
        <v>300</v>
      </c>
      <c r="I134" s="8">
        <v>400</v>
      </c>
      <c r="L134" s="8">
        <v>150</v>
      </c>
      <c r="M134" s="8">
        <v>200</v>
      </c>
      <c r="N134" s="8">
        <v>150</v>
      </c>
      <c r="O134" s="8">
        <v>200</v>
      </c>
      <c r="AB134" s="8">
        <v>2520</v>
      </c>
    </row>
    <row r="135" spans="1:28">
      <c r="A135" s="8">
        <v>203</v>
      </c>
      <c r="B135" s="8">
        <v>3</v>
      </c>
      <c r="C135" s="8">
        <v>2</v>
      </c>
      <c r="D135" s="8" t="s">
        <v>116</v>
      </c>
      <c r="H135" s="8">
        <v>450</v>
      </c>
      <c r="I135" s="8">
        <v>600</v>
      </c>
      <c r="L135" s="8">
        <v>225</v>
      </c>
      <c r="M135" s="8">
        <v>300</v>
      </c>
      <c r="N135" s="8">
        <v>225</v>
      </c>
      <c r="O135" s="8">
        <v>300</v>
      </c>
      <c r="AB135" s="8">
        <v>2520</v>
      </c>
    </row>
    <row r="136" spans="1:28">
      <c r="A136" s="8">
        <v>203</v>
      </c>
      <c r="B136" s="8">
        <v>4</v>
      </c>
      <c r="C136" s="8">
        <v>2</v>
      </c>
      <c r="D136" s="8" t="s">
        <v>116</v>
      </c>
      <c r="H136" s="8">
        <v>600</v>
      </c>
      <c r="I136" s="8">
        <v>800</v>
      </c>
      <c r="L136" s="8">
        <v>300</v>
      </c>
      <c r="M136" s="8">
        <v>400</v>
      </c>
      <c r="N136" s="8">
        <v>300</v>
      </c>
      <c r="O136" s="8">
        <v>400</v>
      </c>
      <c r="AB136" s="8">
        <v>2520</v>
      </c>
    </row>
    <row r="137" spans="1:28">
      <c r="A137" s="8">
        <v>203</v>
      </c>
      <c r="B137" s="8">
        <v>5</v>
      </c>
      <c r="C137" s="8">
        <v>2</v>
      </c>
      <c r="D137" s="8" t="s">
        <v>116</v>
      </c>
      <c r="H137" s="8">
        <v>750</v>
      </c>
      <c r="I137" s="8">
        <v>1000</v>
      </c>
      <c r="L137" s="8">
        <v>375</v>
      </c>
      <c r="M137" s="8">
        <v>500</v>
      </c>
      <c r="N137" s="8">
        <v>375</v>
      </c>
      <c r="O137" s="8">
        <v>500</v>
      </c>
      <c r="AB137" s="8">
        <v>2520</v>
      </c>
    </row>
    <row r="138" spans="1:28">
      <c r="A138" s="8">
        <v>204</v>
      </c>
      <c r="B138" s="8">
        <v>1</v>
      </c>
      <c r="C138" s="8">
        <v>2</v>
      </c>
      <c r="D138" s="8" t="s">
        <v>119</v>
      </c>
      <c r="E138" s="8">
        <f t="shared" si="24"/>
        <v>1500</v>
      </c>
      <c r="L138" s="8">
        <v>75</v>
      </c>
      <c r="M138" s="8">
        <v>100</v>
      </c>
      <c r="N138" s="8">
        <v>75</v>
      </c>
      <c r="O138" s="8">
        <v>100</v>
      </c>
      <c r="AB138" s="8">
        <v>3150</v>
      </c>
    </row>
    <row r="139" spans="1:28">
      <c r="A139" s="8">
        <v>204</v>
      </c>
      <c r="B139" s="8">
        <v>2</v>
      </c>
      <c r="C139" s="8">
        <v>2</v>
      </c>
      <c r="D139" s="8" t="s">
        <v>119</v>
      </c>
      <c r="E139" s="8">
        <f t="shared" si="24"/>
        <v>3000</v>
      </c>
      <c r="L139" s="8">
        <v>150</v>
      </c>
      <c r="M139" s="8">
        <v>200</v>
      </c>
      <c r="N139" s="8">
        <v>150</v>
      </c>
      <c r="O139" s="8">
        <v>200</v>
      </c>
      <c r="AB139" s="8">
        <v>3150</v>
      </c>
    </row>
    <row r="140" spans="1:28">
      <c r="A140" s="8">
        <v>204</v>
      </c>
      <c r="B140" s="8">
        <v>3</v>
      </c>
      <c r="C140" s="8">
        <v>2</v>
      </c>
      <c r="D140" s="8" t="s">
        <v>119</v>
      </c>
      <c r="E140" s="8">
        <f t="shared" si="24"/>
        <v>4500</v>
      </c>
      <c r="L140" s="8">
        <v>225</v>
      </c>
      <c r="M140" s="8">
        <v>300</v>
      </c>
      <c r="N140" s="8">
        <v>225</v>
      </c>
      <c r="O140" s="8">
        <v>300</v>
      </c>
      <c r="AB140" s="8">
        <v>3150</v>
      </c>
    </row>
    <row r="141" spans="1:28">
      <c r="A141" s="8">
        <v>204</v>
      </c>
      <c r="B141" s="8">
        <v>4</v>
      </c>
      <c r="C141" s="8">
        <v>2</v>
      </c>
      <c r="D141" s="8" t="s">
        <v>119</v>
      </c>
      <c r="E141" s="8">
        <f t="shared" si="24"/>
        <v>6000</v>
      </c>
      <c r="L141" s="8">
        <v>300</v>
      </c>
      <c r="M141" s="8">
        <v>400</v>
      </c>
      <c r="N141" s="8">
        <v>300</v>
      </c>
      <c r="O141" s="8">
        <v>400</v>
      </c>
      <c r="AB141" s="8">
        <v>3150</v>
      </c>
    </row>
    <row r="142" spans="1:28">
      <c r="A142" s="8">
        <v>204</v>
      </c>
      <c r="B142" s="8">
        <v>5</v>
      </c>
      <c r="C142" s="8">
        <v>2</v>
      </c>
      <c r="D142" s="8" t="s">
        <v>119</v>
      </c>
      <c r="E142" s="8">
        <f t="shared" si="24"/>
        <v>7500</v>
      </c>
      <c r="L142" s="8">
        <v>375</v>
      </c>
      <c r="M142" s="8">
        <v>500</v>
      </c>
      <c r="N142" s="8">
        <v>375</v>
      </c>
      <c r="O142" s="8">
        <v>500</v>
      </c>
      <c r="AB142" s="8">
        <v>3150</v>
      </c>
    </row>
    <row r="143" spans="1:28">
      <c r="A143" s="8">
        <v>205</v>
      </c>
      <c r="B143" s="8">
        <v>1</v>
      </c>
      <c r="C143" s="8">
        <v>2</v>
      </c>
      <c r="D143" s="8" t="s">
        <v>122</v>
      </c>
      <c r="L143" s="8">
        <v>160</v>
      </c>
      <c r="M143" s="8">
        <v>240</v>
      </c>
      <c r="N143" s="8">
        <v>160</v>
      </c>
      <c r="O143" s="8">
        <v>240</v>
      </c>
      <c r="Y143" s="8">
        <v>15</v>
      </c>
      <c r="AB143" s="8">
        <v>2100</v>
      </c>
    </row>
    <row r="144" spans="1:28">
      <c r="A144" s="8">
        <v>205</v>
      </c>
      <c r="B144" s="8">
        <v>2</v>
      </c>
      <c r="C144" s="8">
        <v>2</v>
      </c>
      <c r="D144" s="8" t="s">
        <v>122</v>
      </c>
      <c r="L144" s="8">
        <v>320</v>
      </c>
      <c r="M144" s="8">
        <v>480</v>
      </c>
      <c r="N144" s="8">
        <v>320</v>
      </c>
      <c r="O144" s="8">
        <v>480</v>
      </c>
      <c r="Y144" s="8">
        <v>30</v>
      </c>
      <c r="AB144" s="8">
        <v>2100</v>
      </c>
    </row>
    <row r="145" spans="1:28">
      <c r="A145" s="8">
        <v>205</v>
      </c>
      <c r="B145" s="8">
        <v>3</v>
      </c>
      <c r="C145" s="8">
        <v>2</v>
      </c>
      <c r="D145" s="8" t="s">
        <v>122</v>
      </c>
      <c r="L145" s="8">
        <v>480</v>
      </c>
      <c r="M145" s="8">
        <v>720</v>
      </c>
      <c r="N145" s="8">
        <v>480</v>
      </c>
      <c r="O145" s="8">
        <v>720</v>
      </c>
      <c r="Y145" s="8">
        <v>45</v>
      </c>
      <c r="AB145" s="8">
        <v>2100</v>
      </c>
    </row>
    <row r="146" spans="1:28">
      <c r="A146" s="8">
        <v>205</v>
      </c>
      <c r="B146" s="8">
        <v>4</v>
      </c>
      <c r="C146" s="8">
        <v>2</v>
      </c>
      <c r="D146" s="8" t="s">
        <v>122</v>
      </c>
      <c r="L146" s="8">
        <v>640</v>
      </c>
      <c r="M146" s="8">
        <v>960</v>
      </c>
      <c r="N146" s="8">
        <v>640</v>
      </c>
      <c r="O146" s="8">
        <v>960</v>
      </c>
      <c r="Y146" s="8">
        <v>60</v>
      </c>
      <c r="AB146" s="8">
        <v>2100</v>
      </c>
    </row>
    <row r="147" spans="1:28">
      <c r="A147" s="8">
        <v>205</v>
      </c>
      <c r="B147" s="8">
        <v>5</v>
      </c>
      <c r="C147" s="8">
        <v>2</v>
      </c>
      <c r="D147" s="8" t="s">
        <v>122</v>
      </c>
      <c r="L147" s="8">
        <v>800</v>
      </c>
      <c r="M147" s="8">
        <v>1200</v>
      </c>
      <c r="N147" s="8">
        <v>800</v>
      </c>
      <c r="O147" s="8">
        <v>1200</v>
      </c>
      <c r="Y147" s="8">
        <v>75</v>
      </c>
      <c r="AB147" s="8">
        <v>2100</v>
      </c>
    </row>
    <row r="148" spans="1:28">
      <c r="A148" s="8">
        <v>206</v>
      </c>
      <c r="B148" s="8">
        <v>1</v>
      </c>
      <c r="C148" s="8">
        <v>2</v>
      </c>
      <c r="D148" s="8" t="s">
        <v>124</v>
      </c>
      <c r="L148" s="8">
        <v>160</v>
      </c>
      <c r="M148" s="8">
        <v>240</v>
      </c>
      <c r="N148" s="8">
        <v>160</v>
      </c>
      <c r="O148" s="8">
        <v>240</v>
      </c>
      <c r="W148" s="8">
        <v>4</v>
      </c>
      <c r="AB148" s="8">
        <v>2520</v>
      </c>
    </row>
    <row r="149" spans="1:28">
      <c r="A149" s="8">
        <v>206</v>
      </c>
      <c r="B149" s="8">
        <v>2</v>
      </c>
      <c r="C149" s="8">
        <v>2</v>
      </c>
      <c r="D149" s="8" t="s">
        <v>124</v>
      </c>
      <c r="L149" s="8">
        <v>320</v>
      </c>
      <c r="M149" s="8">
        <v>480</v>
      </c>
      <c r="N149" s="8">
        <v>320</v>
      </c>
      <c r="O149" s="8">
        <v>480</v>
      </c>
      <c r="W149" s="8">
        <v>8</v>
      </c>
      <c r="AB149" s="8">
        <v>2520</v>
      </c>
    </row>
    <row r="150" spans="1:28">
      <c r="A150" s="8">
        <v>206</v>
      </c>
      <c r="B150" s="8">
        <v>3</v>
      </c>
      <c r="C150" s="8">
        <v>2</v>
      </c>
      <c r="D150" s="8" t="s">
        <v>124</v>
      </c>
      <c r="L150" s="8">
        <v>480</v>
      </c>
      <c r="M150" s="8">
        <v>720</v>
      </c>
      <c r="N150" s="8">
        <v>480</v>
      </c>
      <c r="O150" s="8">
        <v>720</v>
      </c>
      <c r="W150" s="8">
        <v>12</v>
      </c>
      <c r="AB150" s="8">
        <v>2520</v>
      </c>
    </row>
    <row r="151" spans="1:28">
      <c r="A151" s="8">
        <v>206</v>
      </c>
      <c r="B151" s="8">
        <v>4</v>
      </c>
      <c r="C151" s="8">
        <v>2</v>
      </c>
      <c r="D151" s="8" t="s">
        <v>124</v>
      </c>
      <c r="L151" s="8">
        <v>640</v>
      </c>
      <c r="M151" s="8">
        <v>960</v>
      </c>
      <c r="N151" s="8">
        <v>640</v>
      </c>
      <c r="O151" s="8">
        <v>960</v>
      </c>
      <c r="W151" s="8">
        <v>16</v>
      </c>
      <c r="AB151" s="8">
        <v>2520</v>
      </c>
    </row>
    <row r="152" spans="1:28">
      <c r="A152" s="8">
        <v>206</v>
      </c>
      <c r="B152" s="8">
        <v>5</v>
      </c>
      <c r="C152" s="8">
        <v>2</v>
      </c>
      <c r="D152" s="8" t="s">
        <v>124</v>
      </c>
      <c r="L152" s="8">
        <v>800</v>
      </c>
      <c r="M152" s="8">
        <v>1200</v>
      </c>
      <c r="N152" s="8">
        <v>800</v>
      </c>
      <c r="O152" s="8">
        <v>1200</v>
      </c>
      <c r="W152" s="8">
        <v>20</v>
      </c>
      <c r="AB152" s="8">
        <v>2520</v>
      </c>
    </row>
    <row r="153" spans="1:28">
      <c r="A153" s="8">
        <v>207</v>
      </c>
      <c r="B153" s="8">
        <v>1</v>
      </c>
      <c r="C153" s="8">
        <v>2</v>
      </c>
      <c r="D153" s="8" t="s">
        <v>127</v>
      </c>
      <c r="L153" s="8">
        <v>160</v>
      </c>
      <c r="M153" s="8">
        <v>240</v>
      </c>
      <c r="N153" s="8">
        <v>160</v>
      </c>
      <c r="O153" s="8">
        <v>240</v>
      </c>
      <c r="X153" s="8">
        <v>4</v>
      </c>
      <c r="AB153" s="8">
        <v>3150</v>
      </c>
    </row>
    <row r="154" spans="1:28">
      <c r="A154" s="8">
        <v>207</v>
      </c>
      <c r="B154" s="8">
        <v>2</v>
      </c>
      <c r="C154" s="8">
        <v>2</v>
      </c>
      <c r="D154" s="8" t="s">
        <v>127</v>
      </c>
      <c r="L154" s="8">
        <v>320</v>
      </c>
      <c r="M154" s="8">
        <v>480</v>
      </c>
      <c r="N154" s="8">
        <v>320</v>
      </c>
      <c r="O154" s="8">
        <v>480</v>
      </c>
      <c r="X154" s="8">
        <v>8</v>
      </c>
      <c r="AB154" s="8">
        <v>3150</v>
      </c>
    </row>
    <row r="155" spans="1:28">
      <c r="A155" s="8">
        <v>207</v>
      </c>
      <c r="B155" s="8">
        <v>3</v>
      </c>
      <c r="C155" s="8">
        <v>2</v>
      </c>
      <c r="D155" s="8" t="s">
        <v>127</v>
      </c>
      <c r="L155" s="8">
        <v>480</v>
      </c>
      <c r="M155" s="8">
        <v>720</v>
      </c>
      <c r="N155" s="8">
        <v>480</v>
      </c>
      <c r="O155" s="8">
        <v>720</v>
      </c>
      <c r="X155" s="8">
        <v>12</v>
      </c>
      <c r="AB155" s="8">
        <v>3150</v>
      </c>
    </row>
    <row r="156" spans="1:28">
      <c r="A156" s="8">
        <v>207</v>
      </c>
      <c r="B156" s="8">
        <v>4</v>
      </c>
      <c r="C156" s="8">
        <v>2</v>
      </c>
      <c r="D156" s="8" t="s">
        <v>127</v>
      </c>
      <c r="L156" s="8">
        <v>640</v>
      </c>
      <c r="M156" s="8">
        <v>960</v>
      </c>
      <c r="N156" s="8">
        <v>640</v>
      </c>
      <c r="O156" s="8">
        <v>960</v>
      </c>
      <c r="X156" s="8">
        <v>16</v>
      </c>
      <c r="AB156" s="8">
        <v>3150</v>
      </c>
    </row>
    <row r="157" spans="1:28">
      <c r="A157" s="8">
        <v>207</v>
      </c>
      <c r="B157" s="8">
        <v>5</v>
      </c>
      <c r="C157" s="8">
        <v>2</v>
      </c>
      <c r="D157" s="8" t="s">
        <v>127</v>
      </c>
      <c r="L157" s="8">
        <v>800</v>
      </c>
      <c r="M157" s="8">
        <v>1200</v>
      </c>
      <c r="N157" s="8">
        <v>800</v>
      </c>
      <c r="O157" s="8">
        <v>1200</v>
      </c>
      <c r="X157" s="8">
        <v>20</v>
      </c>
      <c r="AB157" s="8">
        <v>3150</v>
      </c>
    </row>
    <row r="158" spans="1:28">
      <c r="A158" s="8">
        <v>208</v>
      </c>
      <c r="B158" s="8">
        <v>1</v>
      </c>
      <c r="C158" s="8">
        <v>2</v>
      </c>
      <c r="D158" s="8" t="s">
        <v>130</v>
      </c>
      <c r="E158" s="8">
        <f t="shared" ref="E158:E172" si="25">$E73*0.5</f>
        <v>1500</v>
      </c>
      <c r="H158" s="8">
        <v>310</v>
      </c>
      <c r="I158" s="8">
        <v>340</v>
      </c>
      <c r="U158" s="8">
        <v>6</v>
      </c>
      <c r="AB158" s="8">
        <v>2100</v>
      </c>
    </row>
    <row r="159" spans="1:28">
      <c r="A159" s="8">
        <v>208</v>
      </c>
      <c r="B159" s="8">
        <v>2</v>
      </c>
      <c r="C159" s="8">
        <v>2</v>
      </c>
      <c r="D159" s="8" t="s">
        <v>130</v>
      </c>
      <c r="E159" s="8">
        <f t="shared" si="25"/>
        <v>3000</v>
      </c>
      <c r="H159" s="8">
        <v>620</v>
      </c>
      <c r="I159" s="8">
        <v>680</v>
      </c>
      <c r="U159" s="8">
        <v>12</v>
      </c>
      <c r="AB159" s="8">
        <v>2100</v>
      </c>
    </row>
    <row r="160" spans="1:28">
      <c r="A160" s="8">
        <v>208</v>
      </c>
      <c r="B160" s="8">
        <v>3</v>
      </c>
      <c r="C160" s="8">
        <v>2</v>
      </c>
      <c r="D160" s="8" t="s">
        <v>130</v>
      </c>
      <c r="E160" s="8">
        <f t="shared" si="25"/>
        <v>4500</v>
      </c>
      <c r="H160" s="8">
        <v>930</v>
      </c>
      <c r="I160" s="8">
        <v>1020</v>
      </c>
      <c r="U160" s="8">
        <v>18</v>
      </c>
      <c r="AB160" s="8">
        <v>2100</v>
      </c>
    </row>
    <row r="161" spans="1:28">
      <c r="A161" s="8">
        <v>208</v>
      </c>
      <c r="B161" s="8">
        <v>4</v>
      </c>
      <c r="C161" s="8">
        <v>2</v>
      </c>
      <c r="D161" s="8" t="s">
        <v>130</v>
      </c>
      <c r="E161" s="8">
        <f t="shared" si="25"/>
        <v>6000</v>
      </c>
      <c r="H161" s="8">
        <v>1240</v>
      </c>
      <c r="I161" s="8">
        <v>1360</v>
      </c>
      <c r="U161" s="8">
        <v>24</v>
      </c>
      <c r="AB161" s="8">
        <v>2100</v>
      </c>
    </row>
    <row r="162" spans="1:28">
      <c r="A162" s="8">
        <v>208</v>
      </c>
      <c r="B162" s="8">
        <v>5</v>
      </c>
      <c r="C162" s="8">
        <v>2</v>
      </c>
      <c r="D162" s="8" t="s">
        <v>130</v>
      </c>
      <c r="E162" s="8">
        <f t="shared" si="25"/>
        <v>7500</v>
      </c>
      <c r="H162" s="8">
        <v>1550</v>
      </c>
      <c r="I162" s="8">
        <v>1700</v>
      </c>
      <c r="U162" s="8">
        <v>30</v>
      </c>
      <c r="AB162" s="8">
        <v>2100</v>
      </c>
    </row>
    <row r="163" spans="1:28">
      <c r="A163" s="8">
        <v>209</v>
      </c>
      <c r="B163" s="8">
        <v>1</v>
      </c>
      <c r="C163" s="8">
        <v>2</v>
      </c>
      <c r="D163" s="8" t="s">
        <v>133</v>
      </c>
      <c r="E163" s="8">
        <f t="shared" si="25"/>
        <v>1500</v>
      </c>
      <c r="H163" s="8">
        <v>310</v>
      </c>
      <c r="I163" s="8">
        <v>340</v>
      </c>
      <c r="V163" s="8">
        <v>5</v>
      </c>
      <c r="AB163" s="8">
        <v>2520</v>
      </c>
    </row>
    <row r="164" spans="1:28">
      <c r="A164" s="8">
        <v>209</v>
      </c>
      <c r="B164" s="8">
        <v>2</v>
      </c>
      <c r="C164" s="8">
        <v>2</v>
      </c>
      <c r="D164" s="8" t="s">
        <v>133</v>
      </c>
      <c r="E164" s="8">
        <f t="shared" si="25"/>
        <v>3000</v>
      </c>
      <c r="H164" s="8">
        <v>620</v>
      </c>
      <c r="I164" s="8">
        <v>680</v>
      </c>
      <c r="V164" s="8">
        <v>10</v>
      </c>
      <c r="AB164" s="8">
        <v>2520</v>
      </c>
    </row>
    <row r="165" spans="1:28">
      <c r="A165" s="8">
        <v>209</v>
      </c>
      <c r="B165" s="8">
        <v>3</v>
      </c>
      <c r="C165" s="8">
        <v>2</v>
      </c>
      <c r="D165" s="8" t="s">
        <v>133</v>
      </c>
      <c r="E165" s="8">
        <f t="shared" si="25"/>
        <v>4500</v>
      </c>
      <c r="H165" s="8">
        <v>930</v>
      </c>
      <c r="I165" s="8">
        <v>1020</v>
      </c>
      <c r="V165" s="8">
        <v>15</v>
      </c>
      <c r="AB165" s="8">
        <v>2520</v>
      </c>
    </row>
    <row r="166" spans="1:28">
      <c r="A166" s="8">
        <v>209</v>
      </c>
      <c r="B166" s="8">
        <v>4</v>
      </c>
      <c r="C166" s="8">
        <v>2</v>
      </c>
      <c r="D166" s="8" t="s">
        <v>133</v>
      </c>
      <c r="E166" s="8">
        <f t="shared" si="25"/>
        <v>6000</v>
      </c>
      <c r="H166" s="8">
        <v>1240</v>
      </c>
      <c r="I166" s="8">
        <v>1360</v>
      </c>
      <c r="V166" s="8">
        <v>20</v>
      </c>
      <c r="AB166" s="8">
        <v>2520</v>
      </c>
    </row>
    <row r="167" spans="1:28">
      <c r="A167" s="8">
        <v>209</v>
      </c>
      <c r="B167" s="8">
        <v>5</v>
      </c>
      <c r="C167" s="8">
        <v>2</v>
      </c>
      <c r="D167" s="8" t="s">
        <v>133</v>
      </c>
      <c r="E167" s="8">
        <f t="shared" si="25"/>
        <v>7500</v>
      </c>
      <c r="H167" s="8">
        <v>1550</v>
      </c>
      <c r="I167" s="8">
        <v>1700</v>
      </c>
      <c r="V167" s="8">
        <v>25</v>
      </c>
      <c r="AB167" s="8">
        <v>2520</v>
      </c>
    </row>
    <row r="168" spans="1:28">
      <c r="A168" s="8">
        <v>210</v>
      </c>
      <c r="B168" s="8">
        <v>1</v>
      </c>
      <c r="C168" s="8">
        <v>2</v>
      </c>
      <c r="D168" s="8" t="s">
        <v>135</v>
      </c>
      <c r="E168" s="8">
        <f t="shared" si="25"/>
        <v>1500</v>
      </c>
      <c r="H168" s="8">
        <v>310</v>
      </c>
      <c r="I168" s="8">
        <v>340</v>
      </c>
      <c r="T168" s="8">
        <v>6</v>
      </c>
      <c r="AB168" s="8">
        <v>3150</v>
      </c>
    </row>
    <row r="169" spans="1:28">
      <c r="A169" s="8">
        <v>210</v>
      </c>
      <c r="B169" s="8">
        <v>2</v>
      </c>
      <c r="C169" s="8">
        <v>2</v>
      </c>
      <c r="D169" s="8" t="s">
        <v>135</v>
      </c>
      <c r="E169" s="8">
        <f t="shared" si="25"/>
        <v>3000</v>
      </c>
      <c r="H169" s="8">
        <v>620</v>
      </c>
      <c r="I169" s="8">
        <v>680</v>
      </c>
      <c r="T169" s="8">
        <v>12</v>
      </c>
      <c r="AB169" s="8">
        <v>3150</v>
      </c>
    </row>
    <row r="170" spans="1:28">
      <c r="A170" s="8">
        <v>210</v>
      </c>
      <c r="B170" s="8">
        <v>3</v>
      </c>
      <c r="C170" s="8">
        <v>2</v>
      </c>
      <c r="D170" s="8" t="s">
        <v>135</v>
      </c>
      <c r="E170" s="8">
        <f t="shared" si="25"/>
        <v>4500</v>
      </c>
      <c r="H170" s="8">
        <v>930</v>
      </c>
      <c r="I170" s="8">
        <v>1020</v>
      </c>
      <c r="T170" s="8">
        <v>18</v>
      </c>
      <c r="AB170" s="8">
        <v>3150</v>
      </c>
    </row>
    <row r="171" spans="1:28">
      <c r="A171" s="8">
        <v>210</v>
      </c>
      <c r="B171" s="8">
        <v>4</v>
      </c>
      <c r="C171" s="8">
        <v>2</v>
      </c>
      <c r="D171" s="8" t="s">
        <v>135</v>
      </c>
      <c r="E171" s="8">
        <f t="shared" si="25"/>
        <v>6000</v>
      </c>
      <c r="H171" s="8">
        <v>1240</v>
      </c>
      <c r="I171" s="8">
        <v>1360</v>
      </c>
      <c r="T171" s="8">
        <v>24</v>
      </c>
      <c r="AB171" s="8">
        <v>3150</v>
      </c>
    </row>
    <row r="172" spans="1:28">
      <c r="A172" s="8">
        <v>210</v>
      </c>
      <c r="B172" s="8">
        <v>5</v>
      </c>
      <c r="C172" s="8">
        <v>2</v>
      </c>
      <c r="D172" s="8" t="s">
        <v>135</v>
      </c>
      <c r="E172" s="8">
        <f t="shared" si="25"/>
        <v>7500</v>
      </c>
      <c r="H172" s="8">
        <v>1550</v>
      </c>
      <c r="I172" s="8">
        <v>1700</v>
      </c>
      <c r="T172" s="8">
        <v>30</v>
      </c>
      <c r="AB172" s="8">
        <v>3150</v>
      </c>
    </row>
    <row r="173" spans="1:28">
      <c r="A173" s="8">
        <v>101</v>
      </c>
      <c r="B173" s="8">
        <v>1</v>
      </c>
      <c r="C173" s="8">
        <v>3</v>
      </c>
      <c r="D173" s="8" t="s">
        <v>89</v>
      </c>
      <c r="E173" s="8">
        <f>E3*0.7</f>
        <v>1540</v>
      </c>
      <c r="AB173" s="8">
        <v>770</v>
      </c>
    </row>
    <row r="174" spans="1:28">
      <c r="A174" s="8">
        <v>101</v>
      </c>
      <c r="B174" s="8">
        <v>2</v>
      </c>
      <c r="C174" s="8">
        <v>3</v>
      </c>
      <c r="D174" s="8" t="s">
        <v>89</v>
      </c>
      <c r="E174" s="8">
        <f t="shared" ref="E174:E227" si="26">E4*0.7</f>
        <v>3080</v>
      </c>
      <c r="AB174" s="8">
        <v>770</v>
      </c>
    </row>
    <row r="175" spans="1:28">
      <c r="A175" s="8">
        <v>101</v>
      </c>
      <c r="B175" s="8">
        <v>3</v>
      </c>
      <c r="C175" s="8">
        <v>3</v>
      </c>
      <c r="D175" s="8" t="s">
        <v>89</v>
      </c>
      <c r="E175" s="8">
        <f t="shared" si="26"/>
        <v>4620</v>
      </c>
      <c r="AB175" s="8">
        <v>770</v>
      </c>
    </row>
    <row r="176" spans="1:28">
      <c r="A176" s="8">
        <v>101</v>
      </c>
      <c r="B176" s="8">
        <v>4</v>
      </c>
      <c r="C176" s="8">
        <v>3</v>
      </c>
      <c r="D176" s="8" t="s">
        <v>89</v>
      </c>
      <c r="E176" s="8">
        <f t="shared" si="26"/>
        <v>6160</v>
      </c>
      <c r="AB176" s="8">
        <v>770</v>
      </c>
    </row>
    <row r="177" spans="1:28">
      <c r="A177" s="8">
        <v>101</v>
      </c>
      <c r="B177" s="8">
        <v>5</v>
      </c>
      <c r="C177" s="8">
        <v>3</v>
      </c>
      <c r="D177" s="8" t="s">
        <v>89</v>
      </c>
      <c r="E177" s="8">
        <f t="shared" si="26"/>
        <v>7699.9999999999991</v>
      </c>
      <c r="AB177" s="8">
        <v>770</v>
      </c>
    </row>
    <row r="178" spans="1:28">
      <c r="A178" s="8">
        <v>102</v>
      </c>
      <c r="B178" s="8">
        <v>1</v>
      </c>
      <c r="C178" s="8">
        <v>3</v>
      </c>
      <c r="D178" s="8" t="s">
        <v>92</v>
      </c>
      <c r="J178" s="8">
        <v>160</v>
      </c>
      <c r="K178" s="8">
        <v>320</v>
      </c>
      <c r="AB178" s="8">
        <v>1440</v>
      </c>
    </row>
    <row r="179" spans="1:28">
      <c r="A179" s="8">
        <v>102</v>
      </c>
      <c r="B179" s="8">
        <v>2</v>
      </c>
      <c r="C179" s="8">
        <v>3</v>
      </c>
      <c r="D179" s="8" t="s">
        <v>92</v>
      </c>
      <c r="J179" s="8">
        <v>320</v>
      </c>
      <c r="K179" s="8">
        <v>640</v>
      </c>
      <c r="AB179" s="8">
        <v>1440</v>
      </c>
    </row>
    <row r="180" spans="1:28">
      <c r="A180" s="8">
        <v>102</v>
      </c>
      <c r="B180" s="8">
        <v>3</v>
      </c>
      <c r="C180" s="8">
        <v>3</v>
      </c>
      <c r="D180" s="8" t="s">
        <v>92</v>
      </c>
      <c r="J180" s="8">
        <v>480</v>
      </c>
      <c r="K180" s="8">
        <v>960</v>
      </c>
      <c r="AB180" s="8">
        <v>1440</v>
      </c>
    </row>
    <row r="181" spans="1:28">
      <c r="A181" s="8">
        <v>102</v>
      </c>
      <c r="B181" s="8">
        <v>4</v>
      </c>
      <c r="C181" s="8">
        <v>3</v>
      </c>
      <c r="D181" s="8" t="s">
        <v>92</v>
      </c>
      <c r="J181" s="8">
        <v>640</v>
      </c>
      <c r="K181" s="8">
        <v>1280</v>
      </c>
      <c r="AB181" s="8">
        <v>1440</v>
      </c>
    </row>
    <row r="182" spans="1:28">
      <c r="A182" s="8">
        <v>102</v>
      </c>
      <c r="B182" s="8">
        <v>5</v>
      </c>
      <c r="C182" s="8">
        <v>3</v>
      </c>
      <c r="D182" s="8" t="s">
        <v>92</v>
      </c>
      <c r="J182" s="8">
        <v>800</v>
      </c>
      <c r="K182" s="8">
        <v>1600</v>
      </c>
      <c r="AB182" s="8">
        <v>1440</v>
      </c>
    </row>
    <row r="183" spans="1:28">
      <c r="A183" s="8">
        <v>103</v>
      </c>
      <c r="B183" s="8">
        <v>1</v>
      </c>
      <c r="C183" s="8">
        <v>3</v>
      </c>
      <c r="D183" s="8" t="s">
        <v>95</v>
      </c>
      <c r="L183" s="8">
        <v>80</v>
      </c>
      <c r="M183" s="8">
        <v>160</v>
      </c>
      <c r="N183" s="8">
        <v>80</v>
      </c>
      <c r="O183" s="8">
        <v>160</v>
      </c>
      <c r="AB183" s="8">
        <v>1520</v>
      </c>
    </row>
    <row r="184" spans="1:28">
      <c r="A184" s="8">
        <v>103</v>
      </c>
      <c r="B184" s="8">
        <v>2</v>
      </c>
      <c r="C184" s="8">
        <v>3</v>
      </c>
      <c r="D184" s="8" t="s">
        <v>95</v>
      </c>
      <c r="L184" s="8">
        <v>160</v>
      </c>
      <c r="M184" s="8">
        <v>320</v>
      </c>
      <c r="N184" s="8">
        <v>160</v>
      </c>
      <c r="O184" s="8">
        <v>320</v>
      </c>
      <c r="AB184" s="8">
        <v>1520</v>
      </c>
    </row>
    <row r="185" spans="1:28">
      <c r="A185" s="8">
        <v>103</v>
      </c>
      <c r="B185" s="8">
        <v>3</v>
      </c>
      <c r="C185" s="8">
        <v>3</v>
      </c>
      <c r="D185" s="8" t="s">
        <v>95</v>
      </c>
      <c r="L185" s="8">
        <v>240</v>
      </c>
      <c r="M185" s="8">
        <v>480</v>
      </c>
      <c r="N185" s="8">
        <v>240</v>
      </c>
      <c r="O185" s="8">
        <v>480</v>
      </c>
      <c r="AB185" s="8">
        <v>1520</v>
      </c>
    </row>
    <row r="186" spans="1:28">
      <c r="A186" s="8">
        <v>103</v>
      </c>
      <c r="B186" s="8">
        <v>4</v>
      </c>
      <c r="C186" s="8">
        <v>3</v>
      </c>
      <c r="D186" s="8" t="s">
        <v>95</v>
      </c>
      <c r="L186" s="8">
        <v>320</v>
      </c>
      <c r="M186" s="8">
        <v>640</v>
      </c>
      <c r="N186" s="8">
        <v>320</v>
      </c>
      <c r="O186" s="8">
        <v>640</v>
      </c>
      <c r="AB186" s="8">
        <v>1520</v>
      </c>
    </row>
    <row r="187" spans="1:28">
      <c r="A187" s="8">
        <v>103</v>
      </c>
      <c r="B187" s="8">
        <v>5</v>
      </c>
      <c r="C187" s="8">
        <v>3</v>
      </c>
      <c r="D187" s="8" t="s">
        <v>95</v>
      </c>
      <c r="L187" s="8">
        <v>400</v>
      </c>
      <c r="M187" s="8">
        <v>800</v>
      </c>
      <c r="N187" s="8">
        <v>400</v>
      </c>
      <c r="O187" s="8">
        <v>800</v>
      </c>
      <c r="AB187" s="8">
        <v>1520</v>
      </c>
    </row>
    <row r="188" spans="1:28">
      <c r="A188" s="8">
        <v>104</v>
      </c>
      <c r="B188" s="8">
        <v>1</v>
      </c>
      <c r="C188" s="8">
        <v>3</v>
      </c>
      <c r="D188" s="8" t="s">
        <v>98</v>
      </c>
      <c r="J188" s="8">
        <v>160</v>
      </c>
      <c r="K188" s="8">
        <v>320</v>
      </c>
      <c r="P188" s="8">
        <v>8</v>
      </c>
      <c r="AB188" s="8">
        <v>1760</v>
      </c>
    </row>
    <row r="189" spans="1:28">
      <c r="A189" s="8">
        <v>104</v>
      </c>
      <c r="B189" s="8">
        <v>2</v>
      </c>
      <c r="C189" s="8">
        <v>3</v>
      </c>
      <c r="D189" s="8" t="s">
        <v>98</v>
      </c>
      <c r="J189" s="8">
        <v>320</v>
      </c>
      <c r="K189" s="8">
        <v>640</v>
      </c>
      <c r="P189" s="8">
        <v>16</v>
      </c>
      <c r="AB189" s="8">
        <v>1760</v>
      </c>
    </row>
    <row r="190" spans="1:28">
      <c r="A190" s="8">
        <v>104</v>
      </c>
      <c r="B190" s="8">
        <v>3</v>
      </c>
      <c r="C190" s="8">
        <v>3</v>
      </c>
      <c r="D190" s="8" t="s">
        <v>98</v>
      </c>
      <c r="J190" s="8">
        <v>480</v>
      </c>
      <c r="K190" s="8">
        <v>960</v>
      </c>
      <c r="P190" s="8">
        <v>24</v>
      </c>
      <c r="AB190" s="8">
        <v>1760</v>
      </c>
    </row>
    <row r="191" spans="1:28">
      <c r="A191" s="8">
        <v>104</v>
      </c>
      <c r="B191" s="8">
        <v>4</v>
      </c>
      <c r="C191" s="8">
        <v>3</v>
      </c>
      <c r="D191" s="8" t="s">
        <v>98</v>
      </c>
      <c r="J191" s="8">
        <v>640</v>
      </c>
      <c r="K191" s="8">
        <v>1280</v>
      </c>
      <c r="P191" s="8">
        <v>32</v>
      </c>
      <c r="AB191" s="8">
        <v>1760</v>
      </c>
    </row>
    <row r="192" spans="1:28">
      <c r="A192" s="8">
        <v>104</v>
      </c>
      <c r="B192" s="8">
        <v>5</v>
      </c>
      <c r="C192" s="8">
        <v>3</v>
      </c>
      <c r="D192" s="8" t="s">
        <v>98</v>
      </c>
      <c r="J192" s="8">
        <v>800</v>
      </c>
      <c r="K192" s="8">
        <v>1600</v>
      </c>
      <c r="P192" s="8">
        <v>40</v>
      </c>
      <c r="AB192" s="8">
        <v>1760</v>
      </c>
    </row>
    <row r="193" spans="1:28">
      <c r="A193" s="8">
        <v>105</v>
      </c>
      <c r="B193" s="8">
        <v>1</v>
      </c>
      <c r="C193" s="8">
        <v>3</v>
      </c>
      <c r="D193" s="8" t="s">
        <v>101</v>
      </c>
      <c r="L193" s="8">
        <v>80</v>
      </c>
      <c r="M193" s="8">
        <v>160</v>
      </c>
      <c r="N193" s="8">
        <v>80</v>
      </c>
      <c r="O193" s="8">
        <v>160</v>
      </c>
      <c r="Q193" s="8">
        <v>8</v>
      </c>
      <c r="AB193" s="8">
        <v>1440</v>
      </c>
    </row>
    <row r="194" spans="1:28">
      <c r="A194" s="8">
        <v>105</v>
      </c>
      <c r="B194" s="8">
        <v>2</v>
      </c>
      <c r="C194" s="8">
        <v>3</v>
      </c>
      <c r="D194" s="8" t="s">
        <v>101</v>
      </c>
      <c r="L194" s="8">
        <v>160</v>
      </c>
      <c r="M194" s="8">
        <v>320</v>
      </c>
      <c r="N194" s="8">
        <v>160</v>
      </c>
      <c r="O194" s="8">
        <v>320</v>
      </c>
      <c r="Q194" s="8">
        <v>16</v>
      </c>
      <c r="AB194" s="8">
        <v>1440</v>
      </c>
    </row>
    <row r="195" spans="1:28">
      <c r="A195" s="8">
        <v>105</v>
      </c>
      <c r="B195" s="8">
        <v>3</v>
      </c>
      <c r="C195" s="8">
        <v>3</v>
      </c>
      <c r="D195" s="8" t="s">
        <v>101</v>
      </c>
      <c r="L195" s="8">
        <v>240</v>
      </c>
      <c r="M195" s="8">
        <v>480</v>
      </c>
      <c r="N195" s="8">
        <v>240</v>
      </c>
      <c r="O195" s="8">
        <v>480</v>
      </c>
      <c r="Q195" s="8">
        <v>24</v>
      </c>
      <c r="AB195" s="8">
        <v>1440</v>
      </c>
    </row>
    <row r="196" spans="1:28">
      <c r="A196" s="8">
        <v>105</v>
      </c>
      <c r="B196" s="8">
        <v>4</v>
      </c>
      <c r="C196" s="8">
        <v>3</v>
      </c>
      <c r="D196" s="8" t="s">
        <v>101</v>
      </c>
      <c r="L196" s="8">
        <v>320</v>
      </c>
      <c r="M196" s="8">
        <v>640</v>
      </c>
      <c r="N196" s="8">
        <v>320</v>
      </c>
      <c r="O196" s="8">
        <v>640</v>
      </c>
      <c r="Q196" s="8">
        <v>32</v>
      </c>
      <c r="AB196" s="8">
        <v>1440</v>
      </c>
    </row>
    <row r="197" spans="1:28">
      <c r="A197" s="8">
        <v>105</v>
      </c>
      <c r="B197" s="8">
        <v>5</v>
      </c>
      <c r="C197" s="8">
        <v>3</v>
      </c>
      <c r="D197" s="8" t="s">
        <v>101</v>
      </c>
      <c r="L197" s="8">
        <v>400</v>
      </c>
      <c r="M197" s="8">
        <v>800</v>
      </c>
      <c r="N197" s="8">
        <v>400</v>
      </c>
      <c r="O197" s="8">
        <v>800</v>
      </c>
      <c r="Q197" s="8">
        <v>40</v>
      </c>
      <c r="AB197" s="8">
        <v>1440</v>
      </c>
    </row>
    <row r="198" spans="1:28">
      <c r="A198" s="8">
        <v>106</v>
      </c>
      <c r="B198" s="8">
        <v>1</v>
      </c>
      <c r="C198" s="8">
        <v>3</v>
      </c>
      <c r="D198" s="8" t="s">
        <v>104</v>
      </c>
      <c r="J198" s="8">
        <v>200</v>
      </c>
      <c r="K198" s="8">
        <v>360</v>
      </c>
      <c r="R198" s="8">
        <v>8</v>
      </c>
      <c r="AB198" s="8">
        <v>1520</v>
      </c>
    </row>
    <row r="199" spans="1:28">
      <c r="A199" s="8">
        <v>106</v>
      </c>
      <c r="B199" s="8">
        <v>2</v>
      </c>
      <c r="C199" s="8">
        <v>3</v>
      </c>
      <c r="D199" s="8" t="s">
        <v>104</v>
      </c>
      <c r="J199" s="8">
        <v>400</v>
      </c>
      <c r="K199" s="8">
        <v>720</v>
      </c>
      <c r="R199" s="8">
        <v>16</v>
      </c>
      <c r="AB199" s="8">
        <v>1520</v>
      </c>
    </row>
    <row r="200" spans="1:28">
      <c r="A200" s="8">
        <v>106</v>
      </c>
      <c r="B200" s="8">
        <v>3</v>
      </c>
      <c r="C200" s="8">
        <v>3</v>
      </c>
      <c r="D200" s="8" t="s">
        <v>104</v>
      </c>
      <c r="J200" s="8">
        <v>600</v>
      </c>
      <c r="K200" s="8">
        <v>1080</v>
      </c>
      <c r="R200" s="8">
        <v>24</v>
      </c>
      <c r="AB200" s="8">
        <v>1520</v>
      </c>
    </row>
    <row r="201" spans="1:28">
      <c r="A201" s="8">
        <v>106</v>
      </c>
      <c r="B201" s="8">
        <v>4</v>
      </c>
      <c r="C201" s="8">
        <v>3</v>
      </c>
      <c r="D201" s="8" t="s">
        <v>104</v>
      </c>
      <c r="J201" s="8">
        <v>800</v>
      </c>
      <c r="K201" s="8">
        <v>1440</v>
      </c>
      <c r="R201" s="8">
        <v>32</v>
      </c>
      <c r="AB201" s="8">
        <v>1520</v>
      </c>
    </row>
    <row r="202" spans="1:28">
      <c r="A202" s="8">
        <v>106</v>
      </c>
      <c r="B202" s="8">
        <v>5</v>
      </c>
      <c r="C202" s="8">
        <v>3</v>
      </c>
      <c r="D202" s="8" t="s">
        <v>104</v>
      </c>
      <c r="J202" s="8">
        <v>1000</v>
      </c>
      <c r="K202" s="8">
        <v>1800</v>
      </c>
      <c r="R202" s="8">
        <v>40</v>
      </c>
      <c r="AB202" s="8">
        <v>1520</v>
      </c>
    </row>
    <row r="203" spans="1:28">
      <c r="A203" s="8">
        <v>107</v>
      </c>
      <c r="B203" s="8">
        <v>1</v>
      </c>
      <c r="C203" s="8">
        <v>3</v>
      </c>
      <c r="D203" s="8" t="s">
        <v>107</v>
      </c>
      <c r="L203" s="8">
        <v>100</v>
      </c>
      <c r="M203" s="8">
        <v>180</v>
      </c>
      <c r="S203" s="8">
        <v>8</v>
      </c>
      <c r="AB203" s="8">
        <v>1760</v>
      </c>
    </row>
    <row r="204" spans="1:28">
      <c r="A204" s="8">
        <v>107</v>
      </c>
      <c r="B204" s="8">
        <v>2</v>
      </c>
      <c r="C204" s="8">
        <v>3</v>
      </c>
      <c r="D204" s="8" t="s">
        <v>107</v>
      </c>
      <c r="L204" s="8">
        <v>200</v>
      </c>
      <c r="M204" s="8">
        <v>360</v>
      </c>
      <c r="S204" s="8">
        <v>16</v>
      </c>
      <c r="AB204" s="8">
        <v>1760</v>
      </c>
    </row>
    <row r="205" spans="1:28">
      <c r="A205" s="8">
        <v>107</v>
      </c>
      <c r="B205" s="8">
        <v>3</v>
      </c>
      <c r="C205" s="8">
        <v>3</v>
      </c>
      <c r="D205" s="8" t="s">
        <v>107</v>
      </c>
      <c r="L205" s="8">
        <v>300</v>
      </c>
      <c r="M205" s="8">
        <v>540</v>
      </c>
      <c r="S205" s="8">
        <v>24</v>
      </c>
      <c r="AB205" s="8">
        <v>1760</v>
      </c>
    </row>
    <row r="206" spans="1:28">
      <c r="A206" s="8">
        <v>107</v>
      </c>
      <c r="B206" s="8">
        <v>4</v>
      </c>
      <c r="C206" s="8">
        <v>3</v>
      </c>
      <c r="D206" s="8" t="s">
        <v>107</v>
      </c>
      <c r="L206" s="8">
        <v>400</v>
      </c>
      <c r="M206" s="8">
        <v>720</v>
      </c>
      <c r="S206" s="8">
        <v>32</v>
      </c>
      <c r="AB206" s="8">
        <v>1760</v>
      </c>
    </row>
    <row r="207" spans="1:28">
      <c r="A207" s="8">
        <v>107</v>
      </c>
      <c r="B207" s="8">
        <v>5</v>
      </c>
      <c r="C207" s="8">
        <v>3</v>
      </c>
      <c r="D207" s="8" t="s">
        <v>107</v>
      </c>
      <c r="L207" s="8">
        <v>500</v>
      </c>
      <c r="M207" s="8">
        <v>900</v>
      </c>
      <c r="S207" s="8">
        <v>40</v>
      </c>
      <c r="AB207" s="8">
        <v>1760</v>
      </c>
    </row>
    <row r="208" spans="1:28">
      <c r="A208" s="8">
        <v>201</v>
      </c>
      <c r="B208" s="8">
        <v>1</v>
      </c>
      <c r="C208" s="8">
        <v>3</v>
      </c>
      <c r="D208" s="8" t="s">
        <v>110</v>
      </c>
      <c r="E208" s="8">
        <f t="shared" si="26"/>
        <v>3779.9999999999995</v>
      </c>
      <c r="AB208" s="8">
        <v>1889.9999999999998</v>
      </c>
    </row>
    <row r="209" spans="1:28">
      <c r="A209" s="8">
        <v>201</v>
      </c>
      <c r="B209" s="8">
        <v>2</v>
      </c>
      <c r="C209" s="8">
        <v>3</v>
      </c>
      <c r="D209" s="8" t="s">
        <v>110</v>
      </c>
      <c r="E209" s="8">
        <f t="shared" si="26"/>
        <v>7559.9999999999991</v>
      </c>
      <c r="AB209" s="8">
        <v>1889.9999999999998</v>
      </c>
    </row>
    <row r="210" spans="1:28">
      <c r="A210" s="8">
        <v>201</v>
      </c>
      <c r="B210" s="8">
        <v>3</v>
      </c>
      <c r="C210" s="8">
        <v>3</v>
      </c>
      <c r="D210" s="8" t="s">
        <v>110</v>
      </c>
      <c r="E210" s="8">
        <f t="shared" si="26"/>
        <v>11340</v>
      </c>
      <c r="AB210" s="8">
        <v>1889.9999999999998</v>
      </c>
    </row>
    <row r="211" spans="1:28">
      <c r="A211" s="8">
        <v>201</v>
      </c>
      <c r="B211" s="8">
        <v>4</v>
      </c>
      <c r="C211" s="8">
        <v>3</v>
      </c>
      <c r="D211" s="8" t="s">
        <v>110</v>
      </c>
      <c r="E211" s="8">
        <f t="shared" si="26"/>
        <v>15119.999999999998</v>
      </c>
      <c r="AB211" s="8">
        <v>1889.9999999999998</v>
      </c>
    </row>
    <row r="212" spans="1:28">
      <c r="A212" s="8">
        <v>201</v>
      </c>
      <c r="B212" s="8">
        <v>5</v>
      </c>
      <c r="C212" s="8">
        <v>3</v>
      </c>
      <c r="D212" s="8" t="s">
        <v>110</v>
      </c>
      <c r="E212" s="8">
        <f t="shared" si="26"/>
        <v>18900</v>
      </c>
      <c r="AB212" s="8">
        <v>1889.9999999999998</v>
      </c>
    </row>
    <row r="213" spans="1:28">
      <c r="A213" s="8">
        <v>202</v>
      </c>
      <c r="B213" s="8">
        <v>1</v>
      </c>
      <c r="C213" s="8">
        <v>3</v>
      </c>
      <c r="D213" s="8" t="s">
        <v>113</v>
      </c>
      <c r="E213" s="8">
        <f t="shared" si="26"/>
        <v>2100</v>
      </c>
      <c r="J213" s="8">
        <v>150</v>
      </c>
      <c r="K213" s="8">
        <v>200</v>
      </c>
      <c r="AB213" s="8">
        <v>2100</v>
      </c>
    </row>
    <row r="214" spans="1:28">
      <c r="A214" s="8">
        <v>202</v>
      </c>
      <c r="B214" s="8">
        <v>2</v>
      </c>
      <c r="C214" s="8">
        <v>3</v>
      </c>
      <c r="D214" s="8" t="s">
        <v>113</v>
      </c>
      <c r="E214" s="8">
        <f t="shared" si="26"/>
        <v>4200</v>
      </c>
      <c r="J214" s="8">
        <v>300</v>
      </c>
      <c r="K214" s="8">
        <v>400</v>
      </c>
      <c r="AB214" s="8">
        <v>2100</v>
      </c>
    </row>
    <row r="215" spans="1:28">
      <c r="A215" s="8">
        <v>202</v>
      </c>
      <c r="B215" s="8">
        <v>3</v>
      </c>
      <c r="C215" s="8">
        <v>3</v>
      </c>
      <c r="D215" s="8" t="s">
        <v>113</v>
      </c>
      <c r="E215" s="8">
        <f t="shared" si="26"/>
        <v>6300</v>
      </c>
      <c r="J215" s="8">
        <v>450</v>
      </c>
      <c r="K215" s="8">
        <v>600</v>
      </c>
      <c r="AB215" s="8">
        <v>2100</v>
      </c>
    </row>
    <row r="216" spans="1:28">
      <c r="A216" s="8">
        <v>202</v>
      </c>
      <c r="B216" s="8">
        <v>4</v>
      </c>
      <c r="C216" s="8">
        <v>3</v>
      </c>
      <c r="D216" s="8" t="s">
        <v>113</v>
      </c>
      <c r="E216" s="8">
        <f t="shared" si="26"/>
        <v>8400</v>
      </c>
      <c r="J216" s="8">
        <v>600</v>
      </c>
      <c r="K216" s="8">
        <v>800</v>
      </c>
      <c r="AB216" s="8">
        <v>2100</v>
      </c>
    </row>
    <row r="217" spans="1:28">
      <c r="A217" s="8">
        <v>202</v>
      </c>
      <c r="B217" s="8">
        <v>5</v>
      </c>
      <c r="C217" s="8">
        <v>3</v>
      </c>
      <c r="D217" s="8" t="s">
        <v>113</v>
      </c>
      <c r="E217" s="8">
        <f t="shared" si="26"/>
        <v>10500</v>
      </c>
      <c r="J217" s="8">
        <v>750</v>
      </c>
      <c r="K217" s="8">
        <v>1000</v>
      </c>
      <c r="AB217" s="8">
        <v>2100</v>
      </c>
    </row>
    <row r="218" spans="1:28">
      <c r="A218" s="8">
        <v>203</v>
      </c>
      <c r="B218" s="8">
        <v>1</v>
      </c>
      <c r="C218" s="8">
        <v>3</v>
      </c>
      <c r="D218" s="8" t="s">
        <v>116</v>
      </c>
      <c r="J218" s="8">
        <v>150</v>
      </c>
      <c r="K218" s="8">
        <v>200</v>
      </c>
      <c r="L218" s="8">
        <v>75</v>
      </c>
      <c r="M218" s="8">
        <v>100</v>
      </c>
      <c r="N218" s="8">
        <v>75</v>
      </c>
      <c r="O218" s="8">
        <v>100</v>
      </c>
      <c r="AB218" s="8">
        <v>2520</v>
      </c>
    </row>
    <row r="219" spans="1:28">
      <c r="A219" s="8">
        <v>203</v>
      </c>
      <c r="B219" s="8">
        <v>2</v>
      </c>
      <c r="C219" s="8">
        <v>3</v>
      </c>
      <c r="D219" s="8" t="s">
        <v>116</v>
      </c>
      <c r="J219" s="8">
        <v>300</v>
      </c>
      <c r="K219" s="8">
        <v>400</v>
      </c>
      <c r="L219" s="8">
        <v>150</v>
      </c>
      <c r="M219" s="8">
        <v>200</v>
      </c>
      <c r="N219" s="8">
        <v>150</v>
      </c>
      <c r="O219" s="8">
        <v>200</v>
      </c>
      <c r="AB219" s="8">
        <v>2520</v>
      </c>
    </row>
    <row r="220" spans="1:28">
      <c r="A220" s="8">
        <v>203</v>
      </c>
      <c r="B220" s="8">
        <v>3</v>
      </c>
      <c r="C220" s="8">
        <v>3</v>
      </c>
      <c r="D220" s="8" t="s">
        <v>116</v>
      </c>
      <c r="J220" s="8">
        <v>450</v>
      </c>
      <c r="K220" s="8">
        <v>600</v>
      </c>
      <c r="L220" s="8">
        <v>225</v>
      </c>
      <c r="M220" s="8">
        <v>300</v>
      </c>
      <c r="N220" s="8">
        <v>225</v>
      </c>
      <c r="O220" s="8">
        <v>300</v>
      </c>
      <c r="AB220" s="8">
        <v>2520</v>
      </c>
    </row>
    <row r="221" spans="1:28">
      <c r="A221" s="8">
        <v>203</v>
      </c>
      <c r="B221" s="8">
        <v>4</v>
      </c>
      <c r="C221" s="8">
        <v>3</v>
      </c>
      <c r="D221" s="8" t="s">
        <v>116</v>
      </c>
      <c r="J221" s="8">
        <v>600</v>
      </c>
      <c r="K221" s="8">
        <v>800</v>
      </c>
      <c r="L221" s="8">
        <v>300</v>
      </c>
      <c r="M221" s="8">
        <v>400</v>
      </c>
      <c r="N221" s="8">
        <v>300</v>
      </c>
      <c r="O221" s="8">
        <v>400</v>
      </c>
      <c r="AB221" s="8">
        <v>2520</v>
      </c>
    </row>
    <row r="222" spans="1:28">
      <c r="A222" s="8">
        <v>203</v>
      </c>
      <c r="B222" s="8">
        <v>5</v>
      </c>
      <c r="C222" s="8">
        <v>3</v>
      </c>
      <c r="D222" s="8" t="s">
        <v>116</v>
      </c>
      <c r="J222" s="8">
        <v>750</v>
      </c>
      <c r="K222" s="8">
        <v>1000</v>
      </c>
      <c r="L222" s="8">
        <v>375</v>
      </c>
      <c r="M222" s="8">
        <v>500</v>
      </c>
      <c r="N222" s="8">
        <v>375</v>
      </c>
      <c r="O222" s="8">
        <v>500</v>
      </c>
      <c r="AB222" s="8">
        <v>2520</v>
      </c>
    </row>
    <row r="223" spans="1:28">
      <c r="A223" s="8">
        <v>204</v>
      </c>
      <c r="B223" s="8">
        <v>1</v>
      </c>
      <c r="C223" s="8">
        <v>3</v>
      </c>
      <c r="D223" s="8" t="s">
        <v>119</v>
      </c>
      <c r="E223" s="8">
        <f t="shared" si="26"/>
        <v>2100</v>
      </c>
      <c r="L223" s="8">
        <v>75</v>
      </c>
      <c r="M223" s="8">
        <v>100</v>
      </c>
      <c r="N223" s="8">
        <v>75</v>
      </c>
      <c r="O223" s="8">
        <v>100</v>
      </c>
      <c r="AB223" s="8">
        <v>3150</v>
      </c>
    </row>
    <row r="224" spans="1:28">
      <c r="A224" s="8">
        <v>204</v>
      </c>
      <c r="B224" s="8">
        <v>2</v>
      </c>
      <c r="C224" s="8">
        <v>3</v>
      </c>
      <c r="D224" s="8" t="s">
        <v>119</v>
      </c>
      <c r="E224" s="8">
        <f t="shared" si="26"/>
        <v>4200</v>
      </c>
      <c r="L224" s="8">
        <v>150</v>
      </c>
      <c r="M224" s="8">
        <v>200</v>
      </c>
      <c r="N224" s="8">
        <v>150</v>
      </c>
      <c r="O224" s="8">
        <v>200</v>
      </c>
      <c r="AB224" s="8">
        <v>3150</v>
      </c>
    </row>
    <row r="225" spans="1:28">
      <c r="A225" s="8">
        <v>204</v>
      </c>
      <c r="B225" s="8">
        <v>3</v>
      </c>
      <c r="C225" s="8">
        <v>3</v>
      </c>
      <c r="D225" s="8" t="s">
        <v>119</v>
      </c>
      <c r="E225" s="8">
        <f t="shared" si="26"/>
        <v>6300</v>
      </c>
      <c r="L225" s="8">
        <v>225</v>
      </c>
      <c r="M225" s="8">
        <v>300</v>
      </c>
      <c r="N225" s="8">
        <v>225</v>
      </c>
      <c r="O225" s="8">
        <v>300</v>
      </c>
      <c r="AB225" s="8">
        <v>3150</v>
      </c>
    </row>
    <row r="226" spans="1:28">
      <c r="A226" s="8">
        <v>204</v>
      </c>
      <c r="B226" s="8">
        <v>4</v>
      </c>
      <c r="C226" s="8">
        <v>3</v>
      </c>
      <c r="D226" s="8" t="s">
        <v>119</v>
      </c>
      <c r="E226" s="8">
        <f t="shared" si="26"/>
        <v>8400</v>
      </c>
      <c r="L226" s="8">
        <v>300</v>
      </c>
      <c r="M226" s="8">
        <v>400</v>
      </c>
      <c r="N226" s="8">
        <v>300</v>
      </c>
      <c r="O226" s="8">
        <v>400</v>
      </c>
      <c r="AB226" s="8">
        <v>3150</v>
      </c>
    </row>
    <row r="227" spans="1:28">
      <c r="A227" s="8">
        <v>204</v>
      </c>
      <c r="B227" s="8">
        <v>5</v>
      </c>
      <c r="C227" s="8">
        <v>3</v>
      </c>
      <c r="D227" s="8" t="s">
        <v>119</v>
      </c>
      <c r="E227" s="8">
        <f t="shared" si="26"/>
        <v>10500</v>
      </c>
      <c r="L227" s="8">
        <v>375</v>
      </c>
      <c r="M227" s="8">
        <v>500</v>
      </c>
      <c r="N227" s="8">
        <v>375</v>
      </c>
      <c r="O227" s="8">
        <v>500</v>
      </c>
      <c r="AB227" s="8">
        <v>3150</v>
      </c>
    </row>
    <row r="228" spans="1:28">
      <c r="A228" s="8">
        <v>205</v>
      </c>
      <c r="B228" s="8">
        <v>1</v>
      </c>
      <c r="C228" s="8">
        <v>3</v>
      </c>
      <c r="D228" s="8" t="s">
        <v>122</v>
      </c>
      <c r="L228" s="8">
        <v>160</v>
      </c>
      <c r="M228" s="8">
        <v>240</v>
      </c>
      <c r="N228" s="8">
        <v>160</v>
      </c>
      <c r="O228" s="8">
        <v>240</v>
      </c>
      <c r="Y228" s="8">
        <v>15</v>
      </c>
      <c r="AB228" s="8">
        <v>2100</v>
      </c>
    </row>
    <row r="229" spans="1:28">
      <c r="A229" s="8">
        <v>205</v>
      </c>
      <c r="B229" s="8">
        <v>2</v>
      </c>
      <c r="C229" s="8">
        <v>3</v>
      </c>
      <c r="D229" s="8" t="s">
        <v>122</v>
      </c>
      <c r="L229" s="8">
        <v>320</v>
      </c>
      <c r="M229" s="8">
        <v>480</v>
      </c>
      <c r="N229" s="8">
        <v>320</v>
      </c>
      <c r="O229" s="8">
        <v>480</v>
      </c>
      <c r="Y229" s="8">
        <v>30</v>
      </c>
      <c r="AB229" s="8">
        <v>2100</v>
      </c>
    </row>
    <row r="230" spans="1:28">
      <c r="A230" s="8">
        <v>205</v>
      </c>
      <c r="B230" s="8">
        <v>3</v>
      </c>
      <c r="C230" s="8">
        <v>3</v>
      </c>
      <c r="D230" s="8" t="s">
        <v>122</v>
      </c>
      <c r="L230" s="8">
        <v>480</v>
      </c>
      <c r="M230" s="8">
        <v>720</v>
      </c>
      <c r="N230" s="8">
        <v>480</v>
      </c>
      <c r="O230" s="8">
        <v>720</v>
      </c>
      <c r="Y230" s="8">
        <v>45</v>
      </c>
      <c r="AB230" s="8">
        <v>2100</v>
      </c>
    </row>
    <row r="231" spans="1:28">
      <c r="A231" s="8">
        <v>205</v>
      </c>
      <c r="B231" s="8">
        <v>4</v>
      </c>
      <c r="C231" s="8">
        <v>3</v>
      </c>
      <c r="D231" s="8" t="s">
        <v>122</v>
      </c>
      <c r="L231" s="8">
        <v>640</v>
      </c>
      <c r="M231" s="8">
        <v>960</v>
      </c>
      <c r="N231" s="8">
        <v>640</v>
      </c>
      <c r="O231" s="8">
        <v>960</v>
      </c>
      <c r="Y231" s="8">
        <v>60</v>
      </c>
      <c r="AB231" s="8">
        <v>2100</v>
      </c>
    </row>
    <row r="232" spans="1:28">
      <c r="A232" s="8">
        <v>205</v>
      </c>
      <c r="B232" s="8">
        <v>5</v>
      </c>
      <c r="C232" s="8">
        <v>3</v>
      </c>
      <c r="D232" s="8" t="s">
        <v>122</v>
      </c>
      <c r="L232" s="8">
        <v>800</v>
      </c>
      <c r="M232" s="8">
        <v>1200</v>
      </c>
      <c r="N232" s="8">
        <v>800</v>
      </c>
      <c r="O232" s="8">
        <v>1200</v>
      </c>
      <c r="Y232" s="8">
        <v>75</v>
      </c>
      <c r="AB232" s="8">
        <v>2100</v>
      </c>
    </row>
    <row r="233" spans="1:28">
      <c r="A233" s="8">
        <v>206</v>
      </c>
      <c r="B233" s="8">
        <v>1</v>
      </c>
      <c r="C233" s="8">
        <v>3</v>
      </c>
      <c r="D233" s="8" t="s">
        <v>124</v>
      </c>
      <c r="L233" s="8">
        <v>160</v>
      </c>
      <c r="M233" s="8">
        <v>240</v>
      </c>
      <c r="N233" s="8">
        <v>160</v>
      </c>
      <c r="O233" s="8">
        <v>240</v>
      </c>
      <c r="W233" s="8">
        <v>4</v>
      </c>
      <c r="AB233" s="8">
        <v>2520</v>
      </c>
    </row>
    <row r="234" spans="1:28">
      <c r="A234" s="8">
        <v>206</v>
      </c>
      <c r="B234" s="8">
        <v>2</v>
      </c>
      <c r="C234" s="8">
        <v>3</v>
      </c>
      <c r="D234" s="8" t="s">
        <v>124</v>
      </c>
      <c r="L234" s="8">
        <v>320</v>
      </c>
      <c r="M234" s="8">
        <v>480</v>
      </c>
      <c r="N234" s="8">
        <v>320</v>
      </c>
      <c r="O234" s="8">
        <v>480</v>
      </c>
      <c r="W234" s="8">
        <v>8</v>
      </c>
      <c r="AB234" s="8">
        <v>2520</v>
      </c>
    </row>
    <row r="235" spans="1:28">
      <c r="A235" s="8">
        <v>206</v>
      </c>
      <c r="B235" s="8">
        <v>3</v>
      </c>
      <c r="C235" s="8">
        <v>3</v>
      </c>
      <c r="D235" s="8" t="s">
        <v>124</v>
      </c>
      <c r="L235" s="8">
        <v>480</v>
      </c>
      <c r="M235" s="8">
        <v>720</v>
      </c>
      <c r="N235" s="8">
        <v>480</v>
      </c>
      <c r="O235" s="8">
        <v>720</v>
      </c>
      <c r="W235" s="8">
        <v>12</v>
      </c>
      <c r="AB235" s="8">
        <v>2520</v>
      </c>
    </row>
    <row r="236" spans="1:28">
      <c r="A236" s="8">
        <v>206</v>
      </c>
      <c r="B236" s="8">
        <v>4</v>
      </c>
      <c r="C236" s="8">
        <v>3</v>
      </c>
      <c r="D236" s="8" t="s">
        <v>124</v>
      </c>
      <c r="L236" s="8">
        <v>640</v>
      </c>
      <c r="M236" s="8">
        <v>960</v>
      </c>
      <c r="N236" s="8">
        <v>640</v>
      </c>
      <c r="O236" s="8">
        <v>960</v>
      </c>
      <c r="W236" s="8">
        <v>16</v>
      </c>
      <c r="AB236" s="8">
        <v>2520</v>
      </c>
    </row>
    <row r="237" spans="1:28">
      <c r="A237" s="8">
        <v>206</v>
      </c>
      <c r="B237" s="8">
        <v>5</v>
      </c>
      <c r="C237" s="8">
        <v>3</v>
      </c>
      <c r="D237" s="8" t="s">
        <v>124</v>
      </c>
      <c r="L237" s="8">
        <v>800</v>
      </c>
      <c r="M237" s="8">
        <v>1200</v>
      </c>
      <c r="N237" s="8">
        <v>800</v>
      </c>
      <c r="O237" s="8">
        <v>1200</v>
      </c>
      <c r="W237" s="8">
        <v>20</v>
      </c>
      <c r="AB237" s="8">
        <v>2520</v>
      </c>
    </row>
    <row r="238" spans="1:28">
      <c r="A238" s="8">
        <v>207</v>
      </c>
      <c r="B238" s="8">
        <v>1</v>
      </c>
      <c r="C238" s="8">
        <v>3</v>
      </c>
      <c r="D238" s="8" t="s">
        <v>127</v>
      </c>
      <c r="L238" s="8">
        <v>160</v>
      </c>
      <c r="M238" s="8">
        <v>240</v>
      </c>
      <c r="N238" s="8">
        <v>160</v>
      </c>
      <c r="O238" s="8">
        <v>240</v>
      </c>
      <c r="X238" s="8">
        <v>4</v>
      </c>
      <c r="AB238" s="8">
        <v>3150</v>
      </c>
    </row>
    <row r="239" spans="1:28">
      <c r="A239" s="8">
        <v>207</v>
      </c>
      <c r="B239" s="8">
        <v>2</v>
      </c>
      <c r="C239" s="8">
        <v>3</v>
      </c>
      <c r="D239" s="8" t="s">
        <v>127</v>
      </c>
      <c r="L239" s="8">
        <v>320</v>
      </c>
      <c r="M239" s="8">
        <v>480</v>
      </c>
      <c r="N239" s="8">
        <v>320</v>
      </c>
      <c r="O239" s="8">
        <v>480</v>
      </c>
      <c r="X239" s="8">
        <v>8</v>
      </c>
      <c r="AB239" s="8">
        <v>3150</v>
      </c>
    </row>
    <row r="240" spans="1:28">
      <c r="A240" s="8">
        <v>207</v>
      </c>
      <c r="B240" s="8">
        <v>3</v>
      </c>
      <c r="C240" s="8">
        <v>3</v>
      </c>
      <c r="D240" s="8" t="s">
        <v>127</v>
      </c>
      <c r="L240" s="8">
        <v>480</v>
      </c>
      <c r="M240" s="8">
        <v>720</v>
      </c>
      <c r="N240" s="8">
        <v>480</v>
      </c>
      <c r="O240" s="8">
        <v>720</v>
      </c>
      <c r="X240" s="8">
        <v>12</v>
      </c>
      <c r="AB240" s="8">
        <v>3150</v>
      </c>
    </row>
    <row r="241" spans="1:28">
      <c r="A241" s="8">
        <v>207</v>
      </c>
      <c r="B241" s="8">
        <v>4</v>
      </c>
      <c r="C241" s="8">
        <v>3</v>
      </c>
      <c r="D241" s="8" t="s">
        <v>127</v>
      </c>
      <c r="L241" s="8">
        <v>640</v>
      </c>
      <c r="M241" s="8">
        <v>960</v>
      </c>
      <c r="N241" s="8">
        <v>640</v>
      </c>
      <c r="O241" s="8">
        <v>960</v>
      </c>
      <c r="X241" s="8">
        <v>16</v>
      </c>
      <c r="AB241" s="8">
        <v>3150</v>
      </c>
    </row>
    <row r="242" spans="1:28">
      <c r="A242" s="8">
        <v>207</v>
      </c>
      <c r="B242" s="8">
        <v>5</v>
      </c>
      <c r="C242" s="8">
        <v>3</v>
      </c>
      <c r="D242" s="8" t="s">
        <v>127</v>
      </c>
      <c r="L242" s="8">
        <v>800</v>
      </c>
      <c r="M242" s="8">
        <v>1200</v>
      </c>
      <c r="N242" s="8">
        <v>800</v>
      </c>
      <c r="O242" s="8">
        <v>1200</v>
      </c>
      <c r="X242" s="8">
        <v>20</v>
      </c>
      <c r="AB242" s="8">
        <v>3150</v>
      </c>
    </row>
    <row r="243" spans="1:28">
      <c r="A243" s="8">
        <v>208</v>
      </c>
      <c r="B243" s="8">
        <v>1</v>
      </c>
      <c r="C243" s="8">
        <v>3</v>
      </c>
      <c r="D243" s="8" t="s">
        <v>130</v>
      </c>
      <c r="E243" s="8">
        <f t="shared" ref="E243:E257" si="27">E73*0.7</f>
        <v>2100</v>
      </c>
      <c r="J243" s="8">
        <v>310</v>
      </c>
      <c r="K243" s="8">
        <v>340</v>
      </c>
      <c r="U243" s="8">
        <v>6</v>
      </c>
      <c r="AB243" s="8">
        <v>2100</v>
      </c>
    </row>
    <row r="244" spans="1:28">
      <c r="A244" s="8">
        <v>208</v>
      </c>
      <c r="B244" s="8">
        <v>2</v>
      </c>
      <c r="C244" s="8">
        <v>3</v>
      </c>
      <c r="D244" s="8" t="s">
        <v>130</v>
      </c>
      <c r="E244" s="8">
        <f t="shared" si="27"/>
        <v>4200</v>
      </c>
      <c r="J244" s="8">
        <v>620</v>
      </c>
      <c r="K244" s="8">
        <v>680</v>
      </c>
      <c r="U244" s="8">
        <v>12</v>
      </c>
      <c r="AB244" s="8">
        <v>2100</v>
      </c>
    </row>
    <row r="245" spans="1:28">
      <c r="A245" s="8">
        <v>208</v>
      </c>
      <c r="B245" s="8">
        <v>3</v>
      </c>
      <c r="C245" s="8">
        <v>3</v>
      </c>
      <c r="D245" s="8" t="s">
        <v>130</v>
      </c>
      <c r="E245" s="8">
        <f t="shared" si="27"/>
        <v>6300</v>
      </c>
      <c r="J245" s="8">
        <v>930</v>
      </c>
      <c r="K245" s="8">
        <v>1020</v>
      </c>
      <c r="U245" s="8">
        <v>18</v>
      </c>
      <c r="AB245" s="8">
        <v>2100</v>
      </c>
    </row>
    <row r="246" spans="1:28">
      <c r="A246" s="8">
        <v>208</v>
      </c>
      <c r="B246" s="8">
        <v>4</v>
      </c>
      <c r="C246" s="8">
        <v>3</v>
      </c>
      <c r="D246" s="8" t="s">
        <v>130</v>
      </c>
      <c r="E246" s="8">
        <f t="shared" si="27"/>
        <v>8400</v>
      </c>
      <c r="J246" s="8">
        <v>1240</v>
      </c>
      <c r="K246" s="8">
        <v>1360</v>
      </c>
      <c r="U246" s="8">
        <v>24</v>
      </c>
      <c r="AB246" s="8">
        <v>2100</v>
      </c>
    </row>
    <row r="247" spans="1:28">
      <c r="A247" s="8">
        <v>208</v>
      </c>
      <c r="B247" s="8">
        <v>5</v>
      </c>
      <c r="C247" s="8">
        <v>3</v>
      </c>
      <c r="D247" s="8" t="s">
        <v>130</v>
      </c>
      <c r="E247" s="8">
        <f t="shared" si="27"/>
        <v>10500</v>
      </c>
      <c r="J247" s="8">
        <v>1550</v>
      </c>
      <c r="K247" s="8">
        <v>1700</v>
      </c>
      <c r="U247" s="8">
        <v>30</v>
      </c>
      <c r="AB247" s="8">
        <v>2100</v>
      </c>
    </row>
    <row r="248" spans="1:28">
      <c r="A248" s="8">
        <v>209</v>
      </c>
      <c r="B248" s="8">
        <v>1</v>
      </c>
      <c r="C248" s="8">
        <v>3</v>
      </c>
      <c r="D248" s="8" t="s">
        <v>133</v>
      </c>
      <c r="E248" s="8">
        <f t="shared" si="27"/>
        <v>2100</v>
      </c>
      <c r="J248" s="8">
        <v>310</v>
      </c>
      <c r="K248" s="8">
        <v>340</v>
      </c>
      <c r="V248" s="8">
        <v>5</v>
      </c>
      <c r="AB248" s="8">
        <v>2520</v>
      </c>
    </row>
    <row r="249" spans="1:28">
      <c r="A249" s="8">
        <v>209</v>
      </c>
      <c r="B249" s="8">
        <v>2</v>
      </c>
      <c r="C249" s="8">
        <v>3</v>
      </c>
      <c r="D249" s="8" t="s">
        <v>133</v>
      </c>
      <c r="E249" s="8">
        <f t="shared" si="27"/>
        <v>4200</v>
      </c>
      <c r="J249" s="8">
        <v>620</v>
      </c>
      <c r="K249" s="8">
        <v>680</v>
      </c>
      <c r="V249" s="8">
        <v>10</v>
      </c>
      <c r="AB249" s="8">
        <v>2520</v>
      </c>
    </row>
    <row r="250" spans="1:28">
      <c r="A250" s="8">
        <v>209</v>
      </c>
      <c r="B250" s="8">
        <v>3</v>
      </c>
      <c r="C250" s="8">
        <v>3</v>
      </c>
      <c r="D250" s="8" t="s">
        <v>133</v>
      </c>
      <c r="E250" s="8">
        <f t="shared" si="27"/>
        <v>6300</v>
      </c>
      <c r="J250" s="8">
        <v>930</v>
      </c>
      <c r="K250" s="8">
        <v>1020</v>
      </c>
      <c r="V250" s="8">
        <v>15</v>
      </c>
      <c r="AB250" s="8">
        <v>2520</v>
      </c>
    </row>
    <row r="251" spans="1:28">
      <c r="A251" s="8">
        <v>209</v>
      </c>
      <c r="B251" s="8">
        <v>4</v>
      </c>
      <c r="C251" s="8">
        <v>3</v>
      </c>
      <c r="D251" s="8" t="s">
        <v>133</v>
      </c>
      <c r="E251" s="8">
        <f t="shared" si="27"/>
        <v>8400</v>
      </c>
      <c r="J251" s="8">
        <v>1240</v>
      </c>
      <c r="K251" s="8">
        <v>1360</v>
      </c>
      <c r="V251" s="8">
        <v>20</v>
      </c>
      <c r="AB251" s="8">
        <v>2520</v>
      </c>
    </row>
    <row r="252" spans="1:28">
      <c r="A252" s="8">
        <v>209</v>
      </c>
      <c r="B252" s="8">
        <v>5</v>
      </c>
      <c r="C252" s="8">
        <v>3</v>
      </c>
      <c r="D252" s="8" t="s">
        <v>133</v>
      </c>
      <c r="E252" s="8">
        <f t="shared" si="27"/>
        <v>10500</v>
      </c>
      <c r="J252" s="8">
        <v>1550</v>
      </c>
      <c r="K252" s="8">
        <v>1700</v>
      </c>
      <c r="V252" s="8">
        <v>25</v>
      </c>
      <c r="AB252" s="8">
        <v>2520</v>
      </c>
    </row>
    <row r="253" spans="1:28">
      <c r="A253" s="8">
        <v>210</v>
      </c>
      <c r="B253" s="8">
        <v>1</v>
      </c>
      <c r="C253" s="8">
        <v>3</v>
      </c>
      <c r="D253" s="8" t="s">
        <v>135</v>
      </c>
      <c r="E253" s="8">
        <f t="shared" si="27"/>
        <v>2100</v>
      </c>
      <c r="J253" s="8">
        <v>310</v>
      </c>
      <c r="K253" s="8">
        <v>340</v>
      </c>
      <c r="T253" s="8">
        <v>6</v>
      </c>
      <c r="AB253" s="8">
        <v>3150</v>
      </c>
    </row>
    <row r="254" spans="1:28">
      <c r="A254" s="8">
        <v>210</v>
      </c>
      <c r="B254" s="8">
        <v>2</v>
      </c>
      <c r="C254" s="8">
        <v>3</v>
      </c>
      <c r="D254" s="8" t="s">
        <v>135</v>
      </c>
      <c r="E254" s="8">
        <f t="shared" si="27"/>
        <v>4200</v>
      </c>
      <c r="J254" s="8">
        <v>620</v>
      </c>
      <c r="K254" s="8">
        <v>680</v>
      </c>
      <c r="T254" s="8">
        <v>12</v>
      </c>
      <c r="AB254" s="8">
        <v>3150</v>
      </c>
    </row>
    <row r="255" spans="1:28">
      <c r="A255" s="8">
        <v>210</v>
      </c>
      <c r="B255" s="8">
        <v>3</v>
      </c>
      <c r="C255" s="8">
        <v>3</v>
      </c>
      <c r="D255" s="8" t="s">
        <v>135</v>
      </c>
      <c r="E255" s="8">
        <f t="shared" si="27"/>
        <v>6300</v>
      </c>
      <c r="J255" s="8">
        <v>930</v>
      </c>
      <c r="K255" s="8">
        <v>1020</v>
      </c>
      <c r="T255" s="8">
        <v>18</v>
      </c>
      <c r="AB255" s="8">
        <v>3150</v>
      </c>
    </row>
    <row r="256" spans="1:28">
      <c r="A256" s="8">
        <v>210</v>
      </c>
      <c r="B256" s="8">
        <v>4</v>
      </c>
      <c r="C256" s="8">
        <v>3</v>
      </c>
      <c r="D256" s="8" t="s">
        <v>135</v>
      </c>
      <c r="E256" s="8">
        <f t="shared" si="27"/>
        <v>8400</v>
      </c>
      <c r="J256" s="8">
        <v>1240</v>
      </c>
      <c r="K256" s="8">
        <v>1360</v>
      </c>
      <c r="T256" s="8">
        <v>24</v>
      </c>
      <c r="AB256" s="8">
        <v>3150</v>
      </c>
    </row>
    <row r="257" spans="1:28">
      <c r="A257" s="8">
        <v>210</v>
      </c>
      <c r="B257" s="8">
        <v>5</v>
      </c>
      <c r="C257" s="8">
        <v>3</v>
      </c>
      <c r="D257" s="8" t="s">
        <v>135</v>
      </c>
      <c r="E257" s="8">
        <f t="shared" si="27"/>
        <v>10500</v>
      </c>
      <c r="J257" s="8">
        <v>1550</v>
      </c>
      <c r="K257" s="8">
        <v>1700</v>
      </c>
      <c r="T257" s="8">
        <v>30</v>
      </c>
      <c r="AB257" s="8">
        <v>3150</v>
      </c>
    </row>
    <row r="258" spans="1:28">
      <c r="A258" s="8">
        <v>101</v>
      </c>
      <c r="B258" s="8">
        <v>1</v>
      </c>
      <c r="C258" s="8">
        <v>4</v>
      </c>
      <c r="D258" s="8" t="s">
        <v>89</v>
      </c>
      <c r="E258" s="8">
        <f>E3*0.8</f>
        <v>1760</v>
      </c>
      <c r="AB258" s="8">
        <v>770</v>
      </c>
    </row>
    <row r="259" spans="1:28">
      <c r="A259" s="8">
        <v>101</v>
      </c>
      <c r="B259" s="8">
        <v>2</v>
      </c>
      <c r="C259" s="8">
        <v>4</v>
      </c>
      <c r="D259" s="8" t="s">
        <v>89</v>
      </c>
      <c r="E259" s="8">
        <f t="shared" ref="E259:E312" si="28">E4*0.8</f>
        <v>3520</v>
      </c>
      <c r="AB259" s="8">
        <v>770</v>
      </c>
    </row>
    <row r="260" spans="1:28">
      <c r="A260" s="8">
        <v>101</v>
      </c>
      <c r="B260" s="8">
        <v>3</v>
      </c>
      <c r="C260" s="8">
        <v>4</v>
      </c>
      <c r="D260" s="8" t="s">
        <v>89</v>
      </c>
      <c r="E260" s="8">
        <f t="shared" si="28"/>
        <v>5280</v>
      </c>
      <c r="AB260" s="8">
        <v>770</v>
      </c>
    </row>
    <row r="261" spans="1:28">
      <c r="A261" s="8">
        <v>101</v>
      </c>
      <c r="B261" s="8">
        <v>4</v>
      </c>
      <c r="C261" s="8">
        <v>4</v>
      </c>
      <c r="D261" s="8" t="s">
        <v>89</v>
      </c>
      <c r="E261" s="8">
        <f t="shared" si="28"/>
        <v>7040</v>
      </c>
      <c r="AB261" s="8">
        <v>770</v>
      </c>
    </row>
    <row r="262" spans="1:28">
      <c r="A262" s="8">
        <v>101</v>
      </c>
      <c r="B262" s="8">
        <v>5</v>
      </c>
      <c r="C262" s="8">
        <v>4</v>
      </c>
      <c r="D262" s="8" t="s">
        <v>89</v>
      </c>
      <c r="E262" s="8">
        <f t="shared" si="28"/>
        <v>8800</v>
      </c>
      <c r="AB262" s="8">
        <v>770</v>
      </c>
    </row>
    <row r="263" spans="1:28">
      <c r="A263" s="8">
        <v>102</v>
      </c>
      <c r="B263" s="8">
        <v>1</v>
      </c>
      <c r="C263" s="8">
        <v>4</v>
      </c>
      <c r="D263" s="8" t="s">
        <v>92</v>
      </c>
      <c r="F263" s="8">
        <v>160</v>
      </c>
      <c r="G263" s="8">
        <v>320</v>
      </c>
      <c r="AB263" s="8">
        <v>1440</v>
      </c>
    </row>
    <row r="264" spans="1:28">
      <c r="A264" s="8">
        <v>102</v>
      </c>
      <c r="B264" s="8">
        <v>2</v>
      </c>
      <c r="C264" s="8">
        <v>4</v>
      </c>
      <c r="D264" s="8" t="s">
        <v>92</v>
      </c>
      <c r="F264" s="8">
        <v>320</v>
      </c>
      <c r="G264" s="8">
        <v>640</v>
      </c>
      <c r="AB264" s="8">
        <v>1440</v>
      </c>
    </row>
    <row r="265" spans="1:28">
      <c r="A265" s="8">
        <v>102</v>
      </c>
      <c r="B265" s="8">
        <v>3</v>
      </c>
      <c r="C265" s="8">
        <v>4</v>
      </c>
      <c r="D265" s="8" t="s">
        <v>92</v>
      </c>
      <c r="F265" s="8">
        <v>480</v>
      </c>
      <c r="G265" s="8">
        <v>960</v>
      </c>
      <c r="AB265" s="8">
        <v>1440</v>
      </c>
    </row>
    <row r="266" spans="1:28">
      <c r="A266" s="8">
        <v>102</v>
      </c>
      <c r="B266" s="8">
        <v>4</v>
      </c>
      <c r="C266" s="8">
        <v>4</v>
      </c>
      <c r="D266" s="8" t="s">
        <v>92</v>
      </c>
      <c r="F266" s="8">
        <v>640</v>
      </c>
      <c r="G266" s="8">
        <v>1280</v>
      </c>
      <c r="AB266" s="8">
        <v>1440</v>
      </c>
    </row>
    <row r="267" spans="1:28">
      <c r="A267" s="8">
        <v>102</v>
      </c>
      <c r="B267" s="8">
        <v>5</v>
      </c>
      <c r="C267" s="8">
        <v>4</v>
      </c>
      <c r="D267" s="8" t="s">
        <v>92</v>
      </c>
      <c r="F267" s="8">
        <v>800</v>
      </c>
      <c r="G267" s="8">
        <v>1600</v>
      </c>
      <c r="AB267" s="8">
        <v>1440</v>
      </c>
    </row>
    <row r="268" spans="1:28">
      <c r="A268" s="8">
        <v>103</v>
      </c>
      <c r="B268" s="8">
        <v>1</v>
      </c>
      <c r="C268" s="8">
        <v>4</v>
      </c>
      <c r="D268" s="8" t="s">
        <v>95</v>
      </c>
      <c r="L268" s="8">
        <v>80</v>
      </c>
      <c r="M268" s="8">
        <v>160</v>
      </c>
      <c r="N268" s="8">
        <v>80</v>
      </c>
      <c r="O268" s="8">
        <v>160</v>
      </c>
      <c r="AB268" s="8">
        <v>1520</v>
      </c>
    </row>
    <row r="269" spans="1:28">
      <c r="A269" s="8">
        <v>103</v>
      </c>
      <c r="B269" s="8">
        <v>2</v>
      </c>
      <c r="C269" s="8">
        <v>4</v>
      </c>
      <c r="D269" s="8" t="s">
        <v>95</v>
      </c>
      <c r="L269" s="8">
        <v>160</v>
      </c>
      <c r="M269" s="8">
        <v>320</v>
      </c>
      <c r="N269" s="8">
        <v>160</v>
      </c>
      <c r="O269" s="8">
        <v>320</v>
      </c>
      <c r="AB269" s="8">
        <v>1520</v>
      </c>
    </row>
    <row r="270" spans="1:28">
      <c r="A270" s="8">
        <v>103</v>
      </c>
      <c r="B270" s="8">
        <v>3</v>
      </c>
      <c r="C270" s="8">
        <v>4</v>
      </c>
      <c r="D270" s="8" t="s">
        <v>95</v>
      </c>
      <c r="L270" s="8">
        <v>240</v>
      </c>
      <c r="M270" s="8">
        <v>480</v>
      </c>
      <c r="N270" s="8">
        <v>240</v>
      </c>
      <c r="O270" s="8">
        <v>480</v>
      </c>
      <c r="AB270" s="8">
        <v>1520</v>
      </c>
    </row>
    <row r="271" spans="1:28">
      <c r="A271" s="8">
        <v>103</v>
      </c>
      <c r="B271" s="8">
        <v>4</v>
      </c>
      <c r="C271" s="8">
        <v>4</v>
      </c>
      <c r="D271" s="8" t="s">
        <v>95</v>
      </c>
      <c r="L271" s="8">
        <v>320</v>
      </c>
      <c r="M271" s="8">
        <v>640</v>
      </c>
      <c r="N271" s="8">
        <v>320</v>
      </c>
      <c r="O271" s="8">
        <v>640</v>
      </c>
      <c r="AB271" s="8">
        <v>1520</v>
      </c>
    </row>
    <row r="272" spans="1:28">
      <c r="A272" s="8">
        <v>103</v>
      </c>
      <c r="B272" s="8">
        <v>5</v>
      </c>
      <c r="C272" s="8">
        <v>4</v>
      </c>
      <c r="D272" s="8" t="s">
        <v>95</v>
      </c>
      <c r="L272" s="8">
        <v>400</v>
      </c>
      <c r="M272" s="8">
        <v>800</v>
      </c>
      <c r="N272" s="8">
        <v>400</v>
      </c>
      <c r="O272" s="8">
        <v>800</v>
      </c>
      <c r="AB272" s="8">
        <v>1520</v>
      </c>
    </row>
    <row r="273" spans="1:28">
      <c r="A273" s="8">
        <v>104</v>
      </c>
      <c r="B273" s="8">
        <v>1</v>
      </c>
      <c r="C273" s="8">
        <v>4</v>
      </c>
      <c r="D273" s="8" t="s">
        <v>98</v>
      </c>
      <c r="F273" s="8">
        <v>160</v>
      </c>
      <c r="G273" s="8">
        <v>320</v>
      </c>
      <c r="P273" s="8">
        <v>8</v>
      </c>
      <c r="AB273" s="8">
        <v>1760</v>
      </c>
    </row>
    <row r="274" spans="1:28">
      <c r="A274" s="8">
        <v>104</v>
      </c>
      <c r="B274" s="8">
        <v>2</v>
      </c>
      <c r="C274" s="8">
        <v>4</v>
      </c>
      <c r="D274" s="8" t="s">
        <v>98</v>
      </c>
      <c r="F274" s="8">
        <v>320</v>
      </c>
      <c r="G274" s="8">
        <v>640</v>
      </c>
      <c r="P274" s="8">
        <v>16</v>
      </c>
      <c r="AB274" s="8">
        <v>1760</v>
      </c>
    </row>
    <row r="275" spans="1:28">
      <c r="A275" s="8">
        <v>104</v>
      </c>
      <c r="B275" s="8">
        <v>3</v>
      </c>
      <c r="C275" s="8">
        <v>4</v>
      </c>
      <c r="D275" s="8" t="s">
        <v>98</v>
      </c>
      <c r="F275" s="8">
        <v>480</v>
      </c>
      <c r="G275" s="8">
        <v>960</v>
      </c>
      <c r="P275" s="8">
        <v>24</v>
      </c>
      <c r="AB275" s="8">
        <v>1760</v>
      </c>
    </row>
    <row r="276" spans="1:28">
      <c r="A276" s="8">
        <v>104</v>
      </c>
      <c r="B276" s="8">
        <v>4</v>
      </c>
      <c r="C276" s="8">
        <v>4</v>
      </c>
      <c r="D276" s="8" t="s">
        <v>98</v>
      </c>
      <c r="F276" s="8">
        <v>640</v>
      </c>
      <c r="G276" s="8">
        <v>1280</v>
      </c>
      <c r="P276" s="8">
        <v>32</v>
      </c>
      <c r="AB276" s="8">
        <v>1760</v>
      </c>
    </row>
    <row r="277" spans="1:28">
      <c r="A277" s="8">
        <v>104</v>
      </c>
      <c r="B277" s="8">
        <v>5</v>
      </c>
      <c r="C277" s="8">
        <v>4</v>
      </c>
      <c r="D277" s="8" t="s">
        <v>98</v>
      </c>
      <c r="F277" s="8">
        <v>800</v>
      </c>
      <c r="G277" s="8">
        <v>1600</v>
      </c>
      <c r="P277" s="8">
        <v>40</v>
      </c>
      <c r="AB277" s="8">
        <v>1760</v>
      </c>
    </row>
    <row r="278" spans="1:28">
      <c r="A278" s="8">
        <v>105</v>
      </c>
      <c r="B278" s="8">
        <v>1</v>
      </c>
      <c r="C278" s="8">
        <v>4</v>
      </c>
      <c r="D278" s="8" t="s">
        <v>101</v>
      </c>
      <c r="L278" s="8">
        <v>80</v>
      </c>
      <c r="M278" s="8">
        <v>160</v>
      </c>
      <c r="N278" s="8">
        <v>80</v>
      </c>
      <c r="O278" s="8">
        <v>160</v>
      </c>
      <c r="Q278" s="8">
        <v>8</v>
      </c>
      <c r="AB278" s="8">
        <v>1440</v>
      </c>
    </row>
    <row r="279" spans="1:28">
      <c r="A279" s="8">
        <v>105</v>
      </c>
      <c r="B279" s="8">
        <v>2</v>
      </c>
      <c r="C279" s="8">
        <v>4</v>
      </c>
      <c r="D279" s="8" t="s">
        <v>101</v>
      </c>
      <c r="L279" s="8">
        <v>160</v>
      </c>
      <c r="M279" s="8">
        <v>320</v>
      </c>
      <c r="N279" s="8">
        <v>160</v>
      </c>
      <c r="O279" s="8">
        <v>320</v>
      </c>
      <c r="Q279" s="8">
        <v>16</v>
      </c>
      <c r="AB279" s="8">
        <v>1440</v>
      </c>
    </row>
    <row r="280" spans="1:28">
      <c r="A280" s="8">
        <v>105</v>
      </c>
      <c r="B280" s="8">
        <v>3</v>
      </c>
      <c r="C280" s="8">
        <v>4</v>
      </c>
      <c r="D280" s="8" t="s">
        <v>101</v>
      </c>
      <c r="L280" s="8">
        <v>240</v>
      </c>
      <c r="M280" s="8">
        <v>480</v>
      </c>
      <c r="N280" s="8">
        <v>240</v>
      </c>
      <c r="O280" s="8">
        <v>480</v>
      </c>
      <c r="Q280" s="8">
        <v>24</v>
      </c>
      <c r="AB280" s="8">
        <v>1440</v>
      </c>
    </row>
    <row r="281" spans="1:28">
      <c r="A281" s="8">
        <v>105</v>
      </c>
      <c r="B281" s="8">
        <v>4</v>
      </c>
      <c r="C281" s="8">
        <v>4</v>
      </c>
      <c r="D281" s="8" t="s">
        <v>101</v>
      </c>
      <c r="L281" s="8">
        <v>320</v>
      </c>
      <c r="M281" s="8">
        <v>640</v>
      </c>
      <c r="N281" s="8">
        <v>320</v>
      </c>
      <c r="O281" s="8">
        <v>640</v>
      </c>
      <c r="Q281" s="8">
        <v>32</v>
      </c>
      <c r="AB281" s="8">
        <v>1440</v>
      </c>
    </row>
    <row r="282" spans="1:28">
      <c r="A282" s="8">
        <v>105</v>
      </c>
      <c r="B282" s="8">
        <v>5</v>
      </c>
      <c r="C282" s="8">
        <v>4</v>
      </c>
      <c r="D282" s="8" t="s">
        <v>101</v>
      </c>
      <c r="L282" s="8">
        <v>400</v>
      </c>
      <c r="M282" s="8">
        <v>800</v>
      </c>
      <c r="N282" s="8">
        <v>400</v>
      </c>
      <c r="O282" s="8">
        <v>800</v>
      </c>
      <c r="Q282" s="8">
        <v>40</v>
      </c>
      <c r="AB282" s="8">
        <v>1440</v>
      </c>
    </row>
    <row r="283" spans="1:28">
      <c r="A283" s="8">
        <v>106</v>
      </c>
      <c r="B283" s="8">
        <v>1</v>
      </c>
      <c r="C283" s="8">
        <v>4</v>
      </c>
      <c r="D283" s="8" t="s">
        <v>104</v>
      </c>
      <c r="F283" s="8">
        <v>200</v>
      </c>
      <c r="G283" s="8">
        <v>360</v>
      </c>
      <c r="R283" s="8">
        <v>8</v>
      </c>
      <c r="AB283" s="8">
        <v>1520</v>
      </c>
    </row>
    <row r="284" spans="1:28">
      <c r="A284" s="8">
        <v>106</v>
      </c>
      <c r="B284" s="8">
        <v>2</v>
      </c>
      <c r="C284" s="8">
        <v>4</v>
      </c>
      <c r="D284" s="8" t="s">
        <v>104</v>
      </c>
      <c r="F284" s="8">
        <v>400</v>
      </c>
      <c r="G284" s="8">
        <v>720</v>
      </c>
      <c r="R284" s="8">
        <v>16</v>
      </c>
      <c r="AB284" s="8">
        <v>1520</v>
      </c>
    </row>
    <row r="285" spans="1:28">
      <c r="A285" s="8">
        <v>106</v>
      </c>
      <c r="B285" s="8">
        <v>3</v>
      </c>
      <c r="C285" s="8">
        <v>4</v>
      </c>
      <c r="D285" s="8" t="s">
        <v>104</v>
      </c>
      <c r="F285" s="8">
        <v>600</v>
      </c>
      <c r="G285" s="8">
        <v>1080</v>
      </c>
      <c r="R285" s="8">
        <v>24</v>
      </c>
      <c r="AB285" s="8">
        <v>1520</v>
      </c>
    </row>
    <row r="286" spans="1:28">
      <c r="A286" s="8">
        <v>106</v>
      </c>
      <c r="B286" s="8">
        <v>4</v>
      </c>
      <c r="C286" s="8">
        <v>4</v>
      </c>
      <c r="D286" s="8" t="s">
        <v>104</v>
      </c>
      <c r="F286" s="8">
        <v>800</v>
      </c>
      <c r="G286" s="8">
        <v>1440</v>
      </c>
      <c r="R286" s="8">
        <v>32</v>
      </c>
      <c r="AB286" s="8">
        <v>1520</v>
      </c>
    </row>
    <row r="287" spans="1:28">
      <c r="A287" s="8">
        <v>106</v>
      </c>
      <c r="B287" s="8">
        <v>5</v>
      </c>
      <c r="C287" s="8">
        <v>4</v>
      </c>
      <c r="D287" s="8" t="s">
        <v>104</v>
      </c>
      <c r="F287" s="8">
        <v>1000</v>
      </c>
      <c r="G287" s="8">
        <v>1800</v>
      </c>
      <c r="R287" s="8">
        <v>40</v>
      </c>
      <c r="AB287" s="8">
        <v>1520</v>
      </c>
    </row>
    <row r="288" spans="1:28">
      <c r="A288" s="8">
        <v>107</v>
      </c>
      <c r="B288" s="8">
        <v>1</v>
      </c>
      <c r="C288" s="8">
        <v>4</v>
      </c>
      <c r="D288" s="8" t="s">
        <v>107</v>
      </c>
      <c r="L288" s="8">
        <v>100</v>
      </c>
      <c r="M288" s="8">
        <v>180</v>
      </c>
      <c r="S288" s="8">
        <v>8</v>
      </c>
      <c r="AB288" s="8">
        <v>1760</v>
      </c>
    </row>
    <row r="289" spans="1:28">
      <c r="A289" s="8">
        <v>107</v>
      </c>
      <c r="B289" s="8">
        <v>2</v>
      </c>
      <c r="C289" s="8">
        <v>4</v>
      </c>
      <c r="D289" s="8" t="s">
        <v>107</v>
      </c>
      <c r="L289" s="8">
        <v>200</v>
      </c>
      <c r="M289" s="8">
        <v>360</v>
      </c>
      <c r="S289" s="8">
        <v>16</v>
      </c>
      <c r="AB289" s="8">
        <v>1760</v>
      </c>
    </row>
    <row r="290" spans="1:28">
      <c r="A290" s="8">
        <v>107</v>
      </c>
      <c r="B290" s="8">
        <v>3</v>
      </c>
      <c r="C290" s="8">
        <v>4</v>
      </c>
      <c r="D290" s="8" t="s">
        <v>107</v>
      </c>
      <c r="L290" s="8">
        <v>300</v>
      </c>
      <c r="M290" s="8">
        <v>540</v>
      </c>
      <c r="S290" s="8">
        <v>24</v>
      </c>
      <c r="AB290" s="8">
        <v>1760</v>
      </c>
    </row>
    <row r="291" spans="1:28">
      <c r="A291" s="8">
        <v>107</v>
      </c>
      <c r="B291" s="8">
        <v>4</v>
      </c>
      <c r="C291" s="8">
        <v>4</v>
      </c>
      <c r="D291" s="8" t="s">
        <v>107</v>
      </c>
      <c r="L291" s="8">
        <v>400</v>
      </c>
      <c r="M291" s="8">
        <v>720</v>
      </c>
      <c r="S291" s="8">
        <v>32</v>
      </c>
      <c r="AB291" s="8">
        <v>1760</v>
      </c>
    </row>
    <row r="292" spans="1:28">
      <c r="A292" s="8">
        <v>107</v>
      </c>
      <c r="B292" s="8">
        <v>5</v>
      </c>
      <c r="C292" s="8">
        <v>4</v>
      </c>
      <c r="D292" s="8" t="s">
        <v>107</v>
      </c>
      <c r="L292" s="8">
        <v>500</v>
      </c>
      <c r="M292" s="8">
        <v>900</v>
      </c>
      <c r="S292" s="8">
        <v>40</v>
      </c>
      <c r="AB292" s="8">
        <v>1760</v>
      </c>
    </row>
    <row r="293" spans="1:28">
      <c r="A293" s="8">
        <v>201</v>
      </c>
      <c r="B293" s="8">
        <v>1</v>
      </c>
      <c r="C293" s="8">
        <v>4</v>
      </c>
      <c r="D293" s="8" t="s">
        <v>110</v>
      </c>
      <c r="E293" s="8">
        <f t="shared" si="28"/>
        <v>4320</v>
      </c>
      <c r="AB293" s="8">
        <v>1889.9999999999998</v>
      </c>
    </row>
    <row r="294" spans="1:28">
      <c r="A294" s="8">
        <v>201</v>
      </c>
      <c r="B294" s="8">
        <v>2</v>
      </c>
      <c r="C294" s="8">
        <v>4</v>
      </c>
      <c r="D294" s="8" t="s">
        <v>110</v>
      </c>
      <c r="E294" s="8">
        <f t="shared" si="28"/>
        <v>8640</v>
      </c>
      <c r="AB294" s="8">
        <v>1889.9999999999998</v>
      </c>
    </row>
    <row r="295" spans="1:28">
      <c r="A295" s="8">
        <v>201</v>
      </c>
      <c r="B295" s="8">
        <v>3</v>
      </c>
      <c r="C295" s="8">
        <v>4</v>
      </c>
      <c r="D295" s="8" t="s">
        <v>110</v>
      </c>
      <c r="E295" s="8">
        <f t="shared" si="28"/>
        <v>12960</v>
      </c>
      <c r="AB295" s="8">
        <v>1889.9999999999998</v>
      </c>
    </row>
    <row r="296" spans="1:28">
      <c r="A296" s="8">
        <v>201</v>
      </c>
      <c r="B296" s="8">
        <v>4</v>
      </c>
      <c r="C296" s="8">
        <v>4</v>
      </c>
      <c r="D296" s="8" t="s">
        <v>110</v>
      </c>
      <c r="E296" s="8">
        <f t="shared" si="28"/>
        <v>17280</v>
      </c>
      <c r="AB296" s="8">
        <v>1889.9999999999998</v>
      </c>
    </row>
    <row r="297" spans="1:28">
      <c r="A297" s="8">
        <v>201</v>
      </c>
      <c r="B297" s="8">
        <v>5</v>
      </c>
      <c r="C297" s="8">
        <v>4</v>
      </c>
      <c r="D297" s="8" t="s">
        <v>110</v>
      </c>
      <c r="E297" s="8">
        <f t="shared" si="28"/>
        <v>21600</v>
      </c>
      <c r="AB297" s="8">
        <v>1889.9999999999998</v>
      </c>
    </row>
    <row r="298" spans="1:28">
      <c r="A298" s="8">
        <v>202</v>
      </c>
      <c r="B298" s="8">
        <v>1</v>
      </c>
      <c r="C298" s="8">
        <v>4</v>
      </c>
      <c r="D298" s="8" t="s">
        <v>113</v>
      </c>
      <c r="E298" s="8">
        <f t="shared" si="28"/>
        <v>2400</v>
      </c>
      <c r="F298" s="8">
        <v>150</v>
      </c>
      <c r="G298" s="8">
        <v>200</v>
      </c>
      <c r="AB298" s="8">
        <v>2100</v>
      </c>
    </row>
    <row r="299" spans="1:28">
      <c r="A299" s="8">
        <v>202</v>
      </c>
      <c r="B299" s="8">
        <v>2</v>
      </c>
      <c r="C299" s="8">
        <v>4</v>
      </c>
      <c r="D299" s="8" t="s">
        <v>113</v>
      </c>
      <c r="E299" s="8">
        <f t="shared" si="28"/>
        <v>4800</v>
      </c>
      <c r="F299" s="8">
        <v>300</v>
      </c>
      <c r="G299" s="8">
        <v>400</v>
      </c>
      <c r="AB299" s="8">
        <v>2100</v>
      </c>
    </row>
    <row r="300" spans="1:28">
      <c r="A300" s="8">
        <v>202</v>
      </c>
      <c r="B300" s="8">
        <v>3</v>
      </c>
      <c r="C300" s="8">
        <v>4</v>
      </c>
      <c r="D300" s="8" t="s">
        <v>113</v>
      </c>
      <c r="E300" s="8">
        <f t="shared" si="28"/>
        <v>7200</v>
      </c>
      <c r="F300" s="8">
        <v>450</v>
      </c>
      <c r="G300" s="8">
        <v>600</v>
      </c>
      <c r="AB300" s="8">
        <v>2100</v>
      </c>
    </row>
    <row r="301" spans="1:28">
      <c r="A301" s="8">
        <v>202</v>
      </c>
      <c r="B301" s="8">
        <v>4</v>
      </c>
      <c r="C301" s="8">
        <v>4</v>
      </c>
      <c r="D301" s="8" t="s">
        <v>113</v>
      </c>
      <c r="E301" s="8">
        <f t="shared" si="28"/>
        <v>9600</v>
      </c>
      <c r="F301" s="8">
        <v>600</v>
      </c>
      <c r="G301" s="8">
        <v>800</v>
      </c>
      <c r="AB301" s="8">
        <v>2100</v>
      </c>
    </row>
    <row r="302" spans="1:28">
      <c r="A302" s="8">
        <v>202</v>
      </c>
      <c r="B302" s="8">
        <v>5</v>
      </c>
      <c r="C302" s="8">
        <v>4</v>
      </c>
      <c r="D302" s="8" t="s">
        <v>113</v>
      </c>
      <c r="E302" s="8">
        <f t="shared" si="28"/>
        <v>12000</v>
      </c>
      <c r="F302" s="8">
        <v>750</v>
      </c>
      <c r="G302" s="8">
        <v>1000</v>
      </c>
      <c r="AB302" s="8">
        <v>2100</v>
      </c>
    </row>
    <row r="303" spans="1:28">
      <c r="A303" s="8">
        <v>203</v>
      </c>
      <c r="B303" s="8">
        <v>1</v>
      </c>
      <c r="C303" s="8">
        <v>4</v>
      </c>
      <c r="D303" s="8" t="s">
        <v>116</v>
      </c>
      <c r="F303" s="8">
        <v>150</v>
      </c>
      <c r="G303" s="8">
        <v>200</v>
      </c>
      <c r="L303" s="8">
        <v>75</v>
      </c>
      <c r="M303" s="8">
        <v>100</v>
      </c>
      <c r="N303" s="8">
        <v>75</v>
      </c>
      <c r="O303" s="8">
        <v>100</v>
      </c>
      <c r="AB303" s="8">
        <v>2520</v>
      </c>
    </row>
    <row r="304" spans="1:28">
      <c r="A304" s="8">
        <v>203</v>
      </c>
      <c r="B304" s="8">
        <v>2</v>
      </c>
      <c r="C304" s="8">
        <v>4</v>
      </c>
      <c r="D304" s="8" t="s">
        <v>116</v>
      </c>
      <c r="F304" s="8">
        <v>300</v>
      </c>
      <c r="G304" s="8">
        <v>400</v>
      </c>
      <c r="L304" s="8">
        <v>150</v>
      </c>
      <c r="M304" s="8">
        <v>200</v>
      </c>
      <c r="N304" s="8">
        <v>150</v>
      </c>
      <c r="O304" s="8">
        <v>200</v>
      </c>
      <c r="AB304" s="8">
        <v>2520</v>
      </c>
    </row>
    <row r="305" spans="1:28">
      <c r="A305" s="8">
        <v>203</v>
      </c>
      <c r="B305" s="8">
        <v>3</v>
      </c>
      <c r="C305" s="8">
        <v>4</v>
      </c>
      <c r="D305" s="8" t="s">
        <v>116</v>
      </c>
      <c r="F305" s="8">
        <v>450</v>
      </c>
      <c r="G305" s="8">
        <v>600</v>
      </c>
      <c r="L305" s="8">
        <v>225</v>
      </c>
      <c r="M305" s="8">
        <v>300</v>
      </c>
      <c r="N305" s="8">
        <v>225</v>
      </c>
      <c r="O305" s="8">
        <v>300</v>
      </c>
      <c r="AB305" s="8">
        <v>2520</v>
      </c>
    </row>
    <row r="306" spans="1:28">
      <c r="A306" s="8">
        <v>203</v>
      </c>
      <c r="B306" s="8">
        <v>4</v>
      </c>
      <c r="C306" s="8">
        <v>4</v>
      </c>
      <c r="D306" s="8" t="s">
        <v>116</v>
      </c>
      <c r="F306" s="8">
        <v>600</v>
      </c>
      <c r="G306" s="8">
        <v>800</v>
      </c>
      <c r="L306" s="8">
        <v>300</v>
      </c>
      <c r="M306" s="8">
        <v>400</v>
      </c>
      <c r="N306" s="8">
        <v>300</v>
      </c>
      <c r="O306" s="8">
        <v>400</v>
      </c>
      <c r="AB306" s="8">
        <v>2520</v>
      </c>
    </row>
    <row r="307" spans="1:28">
      <c r="A307" s="8">
        <v>203</v>
      </c>
      <c r="B307" s="8">
        <v>5</v>
      </c>
      <c r="C307" s="8">
        <v>4</v>
      </c>
      <c r="D307" s="8" t="s">
        <v>116</v>
      </c>
      <c r="F307" s="8">
        <v>750</v>
      </c>
      <c r="G307" s="8">
        <v>1000</v>
      </c>
      <c r="L307" s="8">
        <v>375</v>
      </c>
      <c r="M307" s="8">
        <v>500</v>
      </c>
      <c r="N307" s="8">
        <v>375</v>
      </c>
      <c r="O307" s="8">
        <v>500</v>
      </c>
      <c r="AB307" s="8">
        <v>2520</v>
      </c>
    </row>
    <row r="308" spans="1:28">
      <c r="A308" s="8">
        <v>204</v>
      </c>
      <c r="B308" s="8">
        <v>1</v>
      </c>
      <c r="C308" s="8">
        <v>4</v>
      </c>
      <c r="D308" s="8" t="s">
        <v>119</v>
      </c>
      <c r="E308" s="8">
        <f t="shared" si="28"/>
        <v>2400</v>
      </c>
      <c r="L308" s="8">
        <v>75</v>
      </c>
      <c r="M308" s="8">
        <v>100</v>
      </c>
      <c r="N308" s="8">
        <v>75</v>
      </c>
      <c r="O308" s="8">
        <v>100</v>
      </c>
      <c r="AB308" s="8">
        <v>3150</v>
      </c>
    </row>
    <row r="309" spans="1:28">
      <c r="A309" s="8">
        <v>204</v>
      </c>
      <c r="B309" s="8">
        <v>2</v>
      </c>
      <c r="C309" s="8">
        <v>4</v>
      </c>
      <c r="D309" s="8" t="s">
        <v>119</v>
      </c>
      <c r="E309" s="8">
        <f t="shared" si="28"/>
        <v>4800</v>
      </c>
      <c r="L309" s="8">
        <v>150</v>
      </c>
      <c r="M309" s="8">
        <v>200</v>
      </c>
      <c r="N309" s="8">
        <v>150</v>
      </c>
      <c r="O309" s="8">
        <v>200</v>
      </c>
      <c r="AB309" s="8">
        <v>3150</v>
      </c>
    </row>
    <row r="310" spans="1:28">
      <c r="A310" s="8">
        <v>204</v>
      </c>
      <c r="B310" s="8">
        <v>3</v>
      </c>
      <c r="C310" s="8">
        <v>4</v>
      </c>
      <c r="D310" s="8" t="s">
        <v>119</v>
      </c>
      <c r="E310" s="8">
        <f t="shared" si="28"/>
        <v>7200</v>
      </c>
      <c r="L310" s="8">
        <v>225</v>
      </c>
      <c r="M310" s="8">
        <v>300</v>
      </c>
      <c r="N310" s="8">
        <v>225</v>
      </c>
      <c r="O310" s="8">
        <v>300</v>
      </c>
      <c r="AB310" s="8">
        <v>3150</v>
      </c>
    </row>
    <row r="311" spans="1:28">
      <c r="A311" s="8">
        <v>204</v>
      </c>
      <c r="B311" s="8">
        <v>4</v>
      </c>
      <c r="C311" s="8">
        <v>4</v>
      </c>
      <c r="D311" s="8" t="s">
        <v>119</v>
      </c>
      <c r="E311" s="8">
        <f t="shared" si="28"/>
        <v>9600</v>
      </c>
      <c r="L311" s="8">
        <v>300</v>
      </c>
      <c r="M311" s="8">
        <v>400</v>
      </c>
      <c r="N311" s="8">
        <v>300</v>
      </c>
      <c r="O311" s="8">
        <v>400</v>
      </c>
      <c r="AB311" s="8">
        <v>3150</v>
      </c>
    </row>
    <row r="312" spans="1:28">
      <c r="A312" s="8">
        <v>204</v>
      </c>
      <c r="B312" s="8">
        <v>5</v>
      </c>
      <c r="C312" s="8">
        <v>4</v>
      </c>
      <c r="D312" s="8" t="s">
        <v>119</v>
      </c>
      <c r="E312" s="8">
        <f t="shared" si="28"/>
        <v>12000</v>
      </c>
      <c r="L312" s="8">
        <v>375</v>
      </c>
      <c r="M312" s="8">
        <v>500</v>
      </c>
      <c r="N312" s="8">
        <v>375</v>
      </c>
      <c r="O312" s="8">
        <v>500</v>
      </c>
      <c r="AB312" s="8">
        <v>3150</v>
      </c>
    </row>
    <row r="313" spans="1:28">
      <c r="A313" s="8">
        <v>205</v>
      </c>
      <c r="B313" s="8">
        <v>1</v>
      </c>
      <c r="C313" s="8">
        <v>4</v>
      </c>
      <c r="D313" s="8" t="s">
        <v>122</v>
      </c>
      <c r="L313" s="8">
        <v>160</v>
      </c>
      <c r="M313" s="8">
        <v>240</v>
      </c>
      <c r="N313" s="8">
        <v>160</v>
      </c>
      <c r="O313" s="8">
        <v>240</v>
      </c>
      <c r="Y313" s="8">
        <v>15</v>
      </c>
      <c r="AB313" s="8">
        <v>2100</v>
      </c>
    </row>
    <row r="314" spans="1:28">
      <c r="A314" s="8">
        <v>205</v>
      </c>
      <c r="B314" s="8">
        <v>2</v>
      </c>
      <c r="C314" s="8">
        <v>4</v>
      </c>
      <c r="D314" s="8" t="s">
        <v>122</v>
      </c>
      <c r="L314" s="8">
        <v>320</v>
      </c>
      <c r="M314" s="8">
        <v>480</v>
      </c>
      <c r="N314" s="8">
        <v>320</v>
      </c>
      <c r="O314" s="8">
        <v>480</v>
      </c>
      <c r="Y314" s="8">
        <v>30</v>
      </c>
      <c r="AB314" s="8">
        <v>2100</v>
      </c>
    </row>
    <row r="315" spans="1:28">
      <c r="A315" s="8">
        <v>205</v>
      </c>
      <c r="B315" s="8">
        <v>3</v>
      </c>
      <c r="C315" s="8">
        <v>4</v>
      </c>
      <c r="D315" s="8" t="s">
        <v>122</v>
      </c>
      <c r="L315" s="8">
        <v>480</v>
      </c>
      <c r="M315" s="8">
        <v>720</v>
      </c>
      <c r="N315" s="8">
        <v>480</v>
      </c>
      <c r="O315" s="8">
        <v>720</v>
      </c>
      <c r="Y315" s="8">
        <v>45</v>
      </c>
      <c r="AB315" s="8">
        <v>2100</v>
      </c>
    </row>
    <row r="316" spans="1:28">
      <c r="A316" s="8">
        <v>205</v>
      </c>
      <c r="B316" s="8">
        <v>4</v>
      </c>
      <c r="C316" s="8">
        <v>4</v>
      </c>
      <c r="D316" s="8" t="s">
        <v>122</v>
      </c>
      <c r="L316" s="8">
        <v>640</v>
      </c>
      <c r="M316" s="8">
        <v>960</v>
      </c>
      <c r="N316" s="8">
        <v>640</v>
      </c>
      <c r="O316" s="8">
        <v>960</v>
      </c>
      <c r="Y316" s="8">
        <v>60</v>
      </c>
      <c r="AB316" s="8">
        <v>2100</v>
      </c>
    </row>
    <row r="317" spans="1:28">
      <c r="A317" s="8">
        <v>205</v>
      </c>
      <c r="B317" s="8">
        <v>5</v>
      </c>
      <c r="C317" s="8">
        <v>4</v>
      </c>
      <c r="D317" s="8" t="s">
        <v>122</v>
      </c>
      <c r="L317" s="8">
        <v>800</v>
      </c>
      <c r="M317" s="8">
        <v>1200</v>
      </c>
      <c r="N317" s="8">
        <v>800</v>
      </c>
      <c r="O317" s="8">
        <v>1200</v>
      </c>
      <c r="Y317" s="8">
        <v>75</v>
      </c>
      <c r="AB317" s="8">
        <v>2100</v>
      </c>
    </row>
    <row r="318" spans="1:28">
      <c r="A318" s="8">
        <v>206</v>
      </c>
      <c r="B318" s="8">
        <v>1</v>
      </c>
      <c r="C318" s="8">
        <v>4</v>
      </c>
      <c r="D318" s="8" t="s">
        <v>124</v>
      </c>
      <c r="L318" s="8">
        <v>160</v>
      </c>
      <c r="M318" s="8">
        <v>240</v>
      </c>
      <c r="N318" s="8">
        <v>160</v>
      </c>
      <c r="O318" s="8">
        <v>240</v>
      </c>
      <c r="W318" s="8">
        <v>4</v>
      </c>
      <c r="AB318" s="8">
        <v>2520</v>
      </c>
    </row>
    <row r="319" spans="1:28">
      <c r="A319" s="8">
        <v>206</v>
      </c>
      <c r="B319" s="8">
        <v>2</v>
      </c>
      <c r="C319" s="8">
        <v>4</v>
      </c>
      <c r="D319" s="8" t="s">
        <v>124</v>
      </c>
      <c r="L319" s="8">
        <v>320</v>
      </c>
      <c r="M319" s="8">
        <v>480</v>
      </c>
      <c r="N319" s="8">
        <v>320</v>
      </c>
      <c r="O319" s="8">
        <v>480</v>
      </c>
      <c r="W319" s="8">
        <v>8</v>
      </c>
      <c r="AB319" s="8">
        <v>2520</v>
      </c>
    </row>
    <row r="320" spans="1:28">
      <c r="A320" s="8">
        <v>206</v>
      </c>
      <c r="B320" s="8">
        <v>3</v>
      </c>
      <c r="C320" s="8">
        <v>4</v>
      </c>
      <c r="D320" s="8" t="s">
        <v>124</v>
      </c>
      <c r="L320" s="8">
        <v>480</v>
      </c>
      <c r="M320" s="8">
        <v>720</v>
      </c>
      <c r="N320" s="8">
        <v>480</v>
      </c>
      <c r="O320" s="8">
        <v>720</v>
      </c>
      <c r="W320" s="8">
        <v>12</v>
      </c>
      <c r="AB320" s="8">
        <v>2520</v>
      </c>
    </row>
    <row r="321" spans="1:28">
      <c r="A321" s="8">
        <v>206</v>
      </c>
      <c r="B321" s="8">
        <v>4</v>
      </c>
      <c r="C321" s="8">
        <v>4</v>
      </c>
      <c r="D321" s="8" t="s">
        <v>124</v>
      </c>
      <c r="L321" s="8">
        <v>640</v>
      </c>
      <c r="M321" s="8">
        <v>960</v>
      </c>
      <c r="N321" s="8">
        <v>640</v>
      </c>
      <c r="O321" s="8">
        <v>960</v>
      </c>
      <c r="W321" s="8">
        <v>16</v>
      </c>
      <c r="AB321" s="8">
        <v>2520</v>
      </c>
    </row>
    <row r="322" spans="1:28">
      <c r="A322" s="8">
        <v>206</v>
      </c>
      <c r="B322" s="8">
        <v>5</v>
      </c>
      <c r="C322" s="8">
        <v>4</v>
      </c>
      <c r="D322" s="8" t="s">
        <v>124</v>
      </c>
      <c r="L322" s="8">
        <v>800</v>
      </c>
      <c r="M322" s="8">
        <v>1200</v>
      </c>
      <c r="N322" s="8">
        <v>800</v>
      </c>
      <c r="O322" s="8">
        <v>1200</v>
      </c>
      <c r="W322" s="8">
        <v>20</v>
      </c>
      <c r="AB322" s="8">
        <v>2520</v>
      </c>
    </row>
    <row r="323" spans="1:28">
      <c r="A323" s="8">
        <v>207</v>
      </c>
      <c r="B323" s="8">
        <v>1</v>
      </c>
      <c r="C323" s="8">
        <v>4</v>
      </c>
      <c r="D323" s="8" t="s">
        <v>127</v>
      </c>
      <c r="L323" s="8">
        <v>160</v>
      </c>
      <c r="M323" s="8">
        <v>240</v>
      </c>
      <c r="N323" s="8">
        <v>160</v>
      </c>
      <c r="O323" s="8">
        <v>240</v>
      </c>
      <c r="X323" s="8">
        <v>4</v>
      </c>
      <c r="AB323" s="8">
        <v>3150</v>
      </c>
    </row>
    <row r="324" spans="1:28">
      <c r="A324" s="8">
        <v>207</v>
      </c>
      <c r="B324" s="8">
        <v>2</v>
      </c>
      <c r="C324" s="8">
        <v>4</v>
      </c>
      <c r="D324" s="8" t="s">
        <v>127</v>
      </c>
      <c r="L324" s="8">
        <v>320</v>
      </c>
      <c r="M324" s="8">
        <v>480</v>
      </c>
      <c r="N324" s="8">
        <v>320</v>
      </c>
      <c r="O324" s="8">
        <v>480</v>
      </c>
      <c r="X324" s="8">
        <v>8</v>
      </c>
      <c r="AB324" s="8">
        <v>3150</v>
      </c>
    </row>
    <row r="325" spans="1:28">
      <c r="A325" s="8">
        <v>207</v>
      </c>
      <c r="B325" s="8">
        <v>3</v>
      </c>
      <c r="C325" s="8">
        <v>4</v>
      </c>
      <c r="D325" s="8" t="s">
        <v>127</v>
      </c>
      <c r="L325" s="8">
        <v>480</v>
      </c>
      <c r="M325" s="8">
        <v>720</v>
      </c>
      <c r="N325" s="8">
        <v>480</v>
      </c>
      <c r="O325" s="8">
        <v>720</v>
      </c>
      <c r="X325" s="8">
        <v>12</v>
      </c>
      <c r="AB325" s="8">
        <v>3150</v>
      </c>
    </row>
    <row r="326" spans="1:28">
      <c r="A326" s="8">
        <v>207</v>
      </c>
      <c r="B326" s="8">
        <v>4</v>
      </c>
      <c r="C326" s="8">
        <v>4</v>
      </c>
      <c r="D326" s="8" t="s">
        <v>127</v>
      </c>
      <c r="L326" s="8">
        <v>640</v>
      </c>
      <c r="M326" s="8">
        <v>960</v>
      </c>
      <c r="N326" s="8">
        <v>640</v>
      </c>
      <c r="O326" s="8">
        <v>960</v>
      </c>
      <c r="X326" s="8">
        <v>16</v>
      </c>
      <c r="AB326" s="8">
        <v>3150</v>
      </c>
    </row>
    <row r="327" spans="1:28">
      <c r="A327" s="8">
        <v>207</v>
      </c>
      <c r="B327" s="8">
        <v>5</v>
      </c>
      <c r="C327" s="8">
        <v>4</v>
      </c>
      <c r="D327" s="8" t="s">
        <v>127</v>
      </c>
      <c r="L327" s="8">
        <v>800</v>
      </c>
      <c r="M327" s="8">
        <v>1200</v>
      </c>
      <c r="N327" s="8">
        <v>800</v>
      </c>
      <c r="O327" s="8">
        <v>1200</v>
      </c>
      <c r="X327" s="8">
        <v>20</v>
      </c>
      <c r="AB327" s="8">
        <v>3150</v>
      </c>
    </row>
    <row r="328" spans="1:28">
      <c r="A328" s="8">
        <v>208</v>
      </c>
      <c r="B328" s="8">
        <v>1</v>
      </c>
      <c r="C328" s="8">
        <v>4</v>
      </c>
      <c r="D328" s="8" t="s">
        <v>130</v>
      </c>
      <c r="E328" s="8">
        <f t="shared" ref="E328:E342" si="29">E73*0.8</f>
        <v>2400</v>
      </c>
      <c r="F328" s="8">
        <v>310</v>
      </c>
      <c r="G328" s="8">
        <v>340</v>
      </c>
      <c r="U328" s="8">
        <v>6</v>
      </c>
      <c r="AB328" s="8">
        <v>2100</v>
      </c>
    </row>
    <row r="329" spans="1:28">
      <c r="A329" s="8">
        <v>208</v>
      </c>
      <c r="B329" s="8">
        <v>2</v>
      </c>
      <c r="C329" s="8">
        <v>4</v>
      </c>
      <c r="D329" s="8" t="s">
        <v>130</v>
      </c>
      <c r="E329" s="8">
        <f t="shared" si="29"/>
        <v>4800</v>
      </c>
      <c r="F329" s="8">
        <v>620</v>
      </c>
      <c r="G329" s="8">
        <v>680</v>
      </c>
      <c r="U329" s="8">
        <v>12</v>
      </c>
      <c r="AB329" s="8">
        <v>2100</v>
      </c>
    </row>
    <row r="330" spans="1:28">
      <c r="A330" s="8">
        <v>208</v>
      </c>
      <c r="B330" s="8">
        <v>3</v>
      </c>
      <c r="C330" s="8">
        <v>4</v>
      </c>
      <c r="D330" s="8" t="s">
        <v>130</v>
      </c>
      <c r="E330" s="8">
        <f t="shared" si="29"/>
        <v>7200</v>
      </c>
      <c r="F330" s="8">
        <v>930</v>
      </c>
      <c r="G330" s="8">
        <v>1020</v>
      </c>
      <c r="U330" s="8">
        <v>18</v>
      </c>
      <c r="AB330" s="8">
        <v>2100</v>
      </c>
    </row>
    <row r="331" spans="1:28">
      <c r="A331" s="8">
        <v>208</v>
      </c>
      <c r="B331" s="8">
        <v>4</v>
      </c>
      <c r="C331" s="8">
        <v>4</v>
      </c>
      <c r="D331" s="8" t="s">
        <v>130</v>
      </c>
      <c r="E331" s="8">
        <f t="shared" si="29"/>
        <v>9600</v>
      </c>
      <c r="F331" s="8">
        <v>1240</v>
      </c>
      <c r="G331" s="8">
        <v>1360</v>
      </c>
      <c r="U331" s="8">
        <v>24</v>
      </c>
      <c r="AB331" s="8">
        <v>2100</v>
      </c>
    </row>
    <row r="332" spans="1:28">
      <c r="A332" s="8">
        <v>208</v>
      </c>
      <c r="B332" s="8">
        <v>5</v>
      </c>
      <c r="C332" s="8">
        <v>4</v>
      </c>
      <c r="D332" s="8" t="s">
        <v>130</v>
      </c>
      <c r="E332" s="8">
        <f t="shared" si="29"/>
        <v>12000</v>
      </c>
      <c r="F332" s="8">
        <v>1550</v>
      </c>
      <c r="G332" s="8">
        <v>1700</v>
      </c>
      <c r="U332" s="8">
        <v>30</v>
      </c>
      <c r="AB332" s="8">
        <v>2100</v>
      </c>
    </row>
    <row r="333" spans="1:28">
      <c r="A333" s="8">
        <v>209</v>
      </c>
      <c r="B333" s="8">
        <v>1</v>
      </c>
      <c r="C333" s="8">
        <v>4</v>
      </c>
      <c r="D333" s="8" t="s">
        <v>133</v>
      </c>
      <c r="E333" s="8">
        <f t="shared" si="29"/>
        <v>2400</v>
      </c>
      <c r="F333" s="8">
        <v>310</v>
      </c>
      <c r="G333" s="8">
        <v>340</v>
      </c>
      <c r="V333" s="8">
        <v>5</v>
      </c>
      <c r="AB333" s="8">
        <v>2520</v>
      </c>
    </row>
    <row r="334" spans="1:28">
      <c r="A334" s="8">
        <v>209</v>
      </c>
      <c r="B334" s="8">
        <v>2</v>
      </c>
      <c r="C334" s="8">
        <v>4</v>
      </c>
      <c r="D334" s="8" t="s">
        <v>133</v>
      </c>
      <c r="E334" s="8">
        <f t="shared" si="29"/>
        <v>4800</v>
      </c>
      <c r="F334" s="8">
        <v>620</v>
      </c>
      <c r="G334" s="8">
        <v>680</v>
      </c>
      <c r="V334" s="8">
        <v>10</v>
      </c>
      <c r="AB334" s="8">
        <v>2520</v>
      </c>
    </row>
    <row r="335" spans="1:28">
      <c r="A335" s="8">
        <v>209</v>
      </c>
      <c r="B335" s="8">
        <v>3</v>
      </c>
      <c r="C335" s="8">
        <v>4</v>
      </c>
      <c r="D335" s="8" t="s">
        <v>133</v>
      </c>
      <c r="E335" s="8">
        <f t="shared" si="29"/>
        <v>7200</v>
      </c>
      <c r="F335" s="8">
        <v>930</v>
      </c>
      <c r="G335" s="8">
        <v>1020</v>
      </c>
      <c r="V335" s="8">
        <v>15</v>
      </c>
      <c r="AB335" s="8">
        <v>2520</v>
      </c>
    </row>
    <row r="336" spans="1:28">
      <c r="A336" s="8">
        <v>209</v>
      </c>
      <c r="B336" s="8">
        <v>4</v>
      </c>
      <c r="C336" s="8">
        <v>4</v>
      </c>
      <c r="D336" s="8" t="s">
        <v>133</v>
      </c>
      <c r="E336" s="8">
        <f t="shared" si="29"/>
        <v>9600</v>
      </c>
      <c r="F336" s="8">
        <v>1240</v>
      </c>
      <c r="G336" s="8">
        <v>1360</v>
      </c>
      <c r="V336" s="8">
        <v>20</v>
      </c>
      <c r="AB336" s="8">
        <v>2520</v>
      </c>
    </row>
    <row r="337" spans="1:28">
      <c r="A337" s="8">
        <v>209</v>
      </c>
      <c r="B337" s="8">
        <v>5</v>
      </c>
      <c r="C337" s="8">
        <v>4</v>
      </c>
      <c r="D337" s="8" t="s">
        <v>133</v>
      </c>
      <c r="E337" s="8">
        <f t="shared" si="29"/>
        <v>12000</v>
      </c>
      <c r="F337" s="8">
        <v>1550</v>
      </c>
      <c r="G337" s="8">
        <v>1700</v>
      </c>
      <c r="V337" s="8">
        <v>25</v>
      </c>
      <c r="AB337" s="8">
        <v>2520</v>
      </c>
    </row>
    <row r="338" spans="1:28">
      <c r="A338" s="8">
        <v>210</v>
      </c>
      <c r="B338" s="8">
        <v>1</v>
      </c>
      <c r="C338" s="8">
        <v>4</v>
      </c>
      <c r="D338" s="8" t="s">
        <v>135</v>
      </c>
      <c r="E338" s="8">
        <f t="shared" si="29"/>
        <v>2400</v>
      </c>
      <c r="F338" s="8">
        <v>310</v>
      </c>
      <c r="G338" s="8">
        <v>340</v>
      </c>
      <c r="T338" s="8">
        <v>6</v>
      </c>
      <c r="AB338" s="8">
        <v>3150</v>
      </c>
    </row>
    <row r="339" spans="1:28">
      <c r="A339" s="8">
        <v>210</v>
      </c>
      <c r="B339" s="8">
        <v>2</v>
      </c>
      <c r="C339" s="8">
        <v>4</v>
      </c>
      <c r="D339" s="8" t="s">
        <v>135</v>
      </c>
      <c r="E339" s="8">
        <f t="shared" si="29"/>
        <v>4800</v>
      </c>
      <c r="F339" s="8">
        <v>620</v>
      </c>
      <c r="G339" s="8">
        <v>680</v>
      </c>
      <c r="T339" s="8">
        <v>12</v>
      </c>
      <c r="AB339" s="8">
        <v>3150</v>
      </c>
    </row>
    <row r="340" spans="1:28">
      <c r="A340" s="8">
        <v>210</v>
      </c>
      <c r="B340" s="8">
        <v>3</v>
      </c>
      <c r="C340" s="8">
        <v>4</v>
      </c>
      <c r="D340" s="8" t="s">
        <v>135</v>
      </c>
      <c r="E340" s="8">
        <f t="shared" si="29"/>
        <v>7200</v>
      </c>
      <c r="F340" s="8">
        <v>930</v>
      </c>
      <c r="G340" s="8">
        <v>1020</v>
      </c>
      <c r="T340" s="8">
        <v>18</v>
      </c>
      <c r="AB340" s="8">
        <v>3150</v>
      </c>
    </row>
    <row r="341" spans="1:28">
      <c r="A341" s="8">
        <v>210</v>
      </c>
      <c r="B341" s="8">
        <v>4</v>
      </c>
      <c r="C341" s="8">
        <v>4</v>
      </c>
      <c r="D341" s="8" t="s">
        <v>135</v>
      </c>
      <c r="E341" s="8">
        <f t="shared" si="29"/>
        <v>9600</v>
      </c>
      <c r="F341" s="8">
        <v>1240</v>
      </c>
      <c r="G341" s="8">
        <v>1360</v>
      </c>
      <c r="T341" s="8">
        <v>24</v>
      </c>
      <c r="AB341" s="8">
        <v>3150</v>
      </c>
    </row>
    <row r="342" spans="1:28">
      <c r="A342" s="8">
        <v>210</v>
      </c>
      <c r="B342" s="8">
        <v>5</v>
      </c>
      <c r="C342" s="8">
        <v>4</v>
      </c>
      <c r="D342" s="8" t="s">
        <v>135</v>
      </c>
      <c r="E342" s="8">
        <f t="shared" si="29"/>
        <v>12000</v>
      </c>
      <c r="F342" s="8">
        <v>1550</v>
      </c>
      <c r="G342" s="8">
        <v>1700</v>
      </c>
      <c r="T342" s="8">
        <v>30</v>
      </c>
      <c r="AB342" s="8">
        <v>3150</v>
      </c>
    </row>
    <row r="345" spans="1:28">
      <c r="A345" s="57" t="s">
        <v>321</v>
      </c>
      <c r="B345" s="57"/>
      <c r="C345" s="57"/>
      <c r="D345" s="57"/>
    </row>
  </sheetData>
  <mergeCells count="1">
    <mergeCell ref="A345:D34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pane ySplit="1" topLeftCell="A17" activePane="bottomLeft" state="frozen"/>
      <selection pane="bottomLeft" activeCell="D41" sqref="D41"/>
    </sheetView>
  </sheetViews>
  <sheetFormatPr defaultRowHeight="14.25"/>
  <cols>
    <col min="3" max="3" width="26.5" customWidth="1"/>
    <col min="4" max="4" width="16" customWidth="1"/>
    <col min="5" max="5" width="17" customWidth="1"/>
  </cols>
  <sheetData>
    <row r="1" spans="1:5">
      <c r="A1" s="7" t="s">
        <v>31</v>
      </c>
      <c r="B1" s="7" t="s">
        <v>32</v>
      </c>
      <c r="C1" s="7" t="s">
        <v>320</v>
      </c>
      <c r="D1" s="7" t="s">
        <v>33</v>
      </c>
      <c r="E1" s="7" t="s">
        <v>34</v>
      </c>
    </row>
    <row r="2" spans="1:5">
      <c r="A2" s="7">
        <v>1</v>
      </c>
      <c r="B2" s="7">
        <v>101</v>
      </c>
      <c r="C2" s="7">
        <v>10</v>
      </c>
      <c r="D2" s="7"/>
      <c r="E2" s="7" t="s">
        <v>72</v>
      </c>
    </row>
    <row r="3" spans="1:5">
      <c r="A3" s="7">
        <v>1</v>
      </c>
      <c r="B3" s="7">
        <v>201</v>
      </c>
      <c r="C3" s="7">
        <v>15</v>
      </c>
      <c r="D3" s="7"/>
      <c r="E3" s="7" t="s">
        <v>303</v>
      </c>
    </row>
    <row r="4" spans="1:5">
      <c r="A4" s="7">
        <v>1</v>
      </c>
      <c r="B4" s="7">
        <v>301</v>
      </c>
      <c r="C4" s="7">
        <v>20</v>
      </c>
      <c r="D4" s="7"/>
      <c r="E4" s="7" t="s">
        <v>73</v>
      </c>
    </row>
    <row r="5" spans="1:5">
      <c r="A5" s="7">
        <v>1</v>
      </c>
      <c r="B5" s="7">
        <v>401</v>
      </c>
      <c r="D5" s="7"/>
      <c r="E5" s="7" t="s">
        <v>74</v>
      </c>
    </row>
    <row r="6" spans="1:5">
      <c r="A6" s="7">
        <v>2</v>
      </c>
      <c r="B6" s="7">
        <v>102</v>
      </c>
      <c r="C6" s="7"/>
      <c r="D6" s="7">
        <v>1001</v>
      </c>
      <c r="E6" s="7" t="s">
        <v>75</v>
      </c>
    </row>
    <row r="7" spans="1:5">
      <c r="A7" s="7">
        <v>2</v>
      </c>
      <c r="B7" s="7">
        <v>103</v>
      </c>
      <c r="C7" s="7"/>
      <c r="D7" s="7">
        <v>1001</v>
      </c>
      <c r="E7" s="7" t="s">
        <v>76</v>
      </c>
    </row>
    <row r="8" spans="1:5">
      <c r="A8" s="7">
        <v>2</v>
      </c>
      <c r="B8" s="7">
        <v>104</v>
      </c>
      <c r="C8" s="7"/>
      <c r="D8" s="7">
        <v>1001</v>
      </c>
      <c r="E8" s="7" t="s">
        <v>77</v>
      </c>
    </row>
    <row r="9" spans="1:5">
      <c r="A9" s="7">
        <v>2</v>
      </c>
      <c r="B9" s="7">
        <v>105</v>
      </c>
      <c r="C9" s="7"/>
      <c r="D9" s="7">
        <v>1001</v>
      </c>
      <c r="E9" s="7" t="s">
        <v>35</v>
      </c>
    </row>
    <row r="10" spans="1:5">
      <c r="A10" s="7">
        <v>2</v>
      </c>
      <c r="B10" s="7">
        <v>106</v>
      </c>
      <c r="C10" s="7"/>
      <c r="D10" s="7">
        <v>1001</v>
      </c>
    </row>
    <row r="11" spans="1:5">
      <c r="A11" s="7">
        <v>2</v>
      </c>
      <c r="B11" s="7">
        <v>107</v>
      </c>
      <c r="C11" s="7"/>
      <c r="D11" s="7">
        <v>1001</v>
      </c>
      <c r="E11" s="7"/>
    </row>
    <row r="12" spans="1:5">
      <c r="A12" s="7">
        <v>2</v>
      </c>
      <c r="B12" s="7">
        <v>202</v>
      </c>
      <c r="C12" s="7"/>
      <c r="D12" s="7">
        <v>1001</v>
      </c>
      <c r="E12" s="7" t="s">
        <v>304</v>
      </c>
    </row>
    <row r="13" spans="1:5">
      <c r="A13" s="7">
        <v>2</v>
      </c>
      <c r="B13" s="7">
        <v>203</v>
      </c>
      <c r="C13" s="7"/>
      <c r="D13" s="7">
        <v>1001</v>
      </c>
      <c r="E13" s="7" t="s">
        <v>305</v>
      </c>
    </row>
    <row r="14" spans="1:5">
      <c r="A14" s="7">
        <v>2</v>
      </c>
      <c r="B14" s="7">
        <v>204</v>
      </c>
      <c r="C14" s="7"/>
      <c r="D14" s="7">
        <v>1001</v>
      </c>
      <c r="E14" s="7" t="s">
        <v>306</v>
      </c>
    </row>
    <row r="15" spans="1:5">
      <c r="A15" s="7">
        <v>2</v>
      </c>
      <c r="B15" s="7">
        <v>205</v>
      </c>
      <c r="C15" s="7"/>
      <c r="D15" s="7">
        <v>1001</v>
      </c>
      <c r="E15" s="7" t="s">
        <v>307</v>
      </c>
    </row>
    <row r="16" spans="1:5">
      <c r="A16" s="7">
        <v>2</v>
      </c>
      <c r="B16" s="7">
        <v>206</v>
      </c>
      <c r="C16" s="7"/>
      <c r="D16" s="7">
        <v>1001</v>
      </c>
      <c r="E16" s="7" t="s">
        <v>308</v>
      </c>
    </row>
    <row r="17" spans="1:5">
      <c r="A17" s="7">
        <v>2</v>
      </c>
      <c r="B17" s="7">
        <v>207</v>
      </c>
      <c r="C17" s="7"/>
      <c r="D17" s="7">
        <v>1001</v>
      </c>
      <c r="E17" s="7" t="s">
        <v>309</v>
      </c>
    </row>
    <row r="18" spans="1:5">
      <c r="A18" s="7">
        <v>2</v>
      </c>
      <c r="B18" s="7">
        <v>208</v>
      </c>
      <c r="C18" s="7"/>
      <c r="D18" s="7">
        <v>1001</v>
      </c>
      <c r="E18" s="7"/>
    </row>
    <row r="19" spans="1:5">
      <c r="A19" s="7">
        <v>2</v>
      </c>
      <c r="B19" s="7">
        <v>209</v>
      </c>
      <c r="C19" s="7"/>
      <c r="D19" s="7">
        <v>1001</v>
      </c>
      <c r="E19" s="7"/>
    </row>
    <row r="20" spans="1:5">
      <c r="A20" s="7">
        <v>2</v>
      </c>
      <c r="B20" s="7">
        <v>210</v>
      </c>
      <c r="C20" s="7"/>
      <c r="D20" s="7">
        <v>1001</v>
      </c>
      <c r="E20" s="7"/>
    </row>
    <row r="21" spans="1:5">
      <c r="A21" s="7">
        <v>2</v>
      </c>
      <c r="B21" s="7">
        <v>302</v>
      </c>
      <c r="C21" s="7"/>
      <c r="D21" s="7">
        <v>1001</v>
      </c>
      <c r="E21" s="7" t="s">
        <v>36</v>
      </c>
    </row>
    <row r="22" spans="1:5">
      <c r="A22" s="7">
        <v>2</v>
      </c>
      <c r="B22" s="7">
        <v>303</v>
      </c>
      <c r="C22" s="7"/>
      <c r="D22" s="7">
        <v>1001</v>
      </c>
      <c r="E22" s="7" t="s">
        <v>310</v>
      </c>
    </row>
    <row r="23" spans="1:5">
      <c r="A23" s="7">
        <v>2</v>
      </c>
      <c r="B23" s="7">
        <v>304</v>
      </c>
      <c r="C23" s="7"/>
      <c r="D23" s="7">
        <v>1001</v>
      </c>
      <c r="E23" s="7" t="s">
        <v>311</v>
      </c>
    </row>
    <row r="24" spans="1:5">
      <c r="A24" s="7">
        <v>2</v>
      </c>
      <c r="B24" s="7">
        <v>305</v>
      </c>
      <c r="C24" s="7"/>
      <c r="D24" s="7">
        <v>1001</v>
      </c>
      <c r="E24" s="7" t="s">
        <v>312</v>
      </c>
    </row>
    <row r="25" spans="1:5">
      <c r="A25" s="7">
        <v>2</v>
      </c>
      <c r="B25" s="7">
        <v>306</v>
      </c>
      <c r="C25" s="7"/>
      <c r="D25" s="7">
        <v>1001</v>
      </c>
      <c r="E25" s="7" t="s">
        <v>37</v>
      </c>
    </row>
    <row r="26" spans="1:5">
      <c r="A26" s="7">
        <v>2</v>
      </c>
      <c r="B26" s="7">
        <v>307</v>
      </c>
      <c r="C26" s="7"/>
      <c r="D26" s="7">
        <v>1001</v>
      </c>
      <c r="E26" s="7" t="s">
        <v>313</v>
      </c>
    </row>
    <row r="27" spans="1:5">
      <c r="A27" s="7">
        <v>2</v>
      </c>
      <c r="B27" s="7">
        <v>308</v>
      </c>
      <c r="C27" s="7"/>
      <c r="D27" s="7">
        <v>1001</v>
      </c>
      <c r="E27" s="7" t="s">
        <v>38</v>
      </c>
    </row>
    <row r="28" spans="1:5">
      <c r="A28" s="7">
        <v>2</v>
      </c>
      <c r="B28" s="7">
        <v>309</v>
      </c>
      <c r="C28" s="7"/>
      <c r="D28" s="7">
        <v>1001</v>
      </c>
      <c r="E28" s="7" t="s">
        <v>39</v>
      </c>
    </row>
    <row r="29" spans="1:5">
      <c r="A29" s="7">
        <v>2</v>
      </c>
      <c r="B29" s="7">
        <v>310</v>
      </c>
      <c r="C29" s="7"/>
      <c r="D29" s="7">
        <v>1001</v>
      </c>
      <c r="E29" s="7"/>
    </row>
    <row r="30" spans="1:5">
      <c r="A30" s="7">
        <v>2</v>
      </c>
      <c r="B30" s="7">
        <v>311</v>
      </c>
      <c r="C30" s="7"/>
      <c r="D30" s="7">
        <v>1001</v>
      </c>
      <c r="E30" s="7"/>
    </row>
    <row r="31" spans="1:5">
      <c r="A31" s="7">
        <v>2</v>
      </c>
      <c r="B31" s="7">
        <v>312</v>
      </c>
      <c r="C31" s="7"/>
      <c r="D31" s="7">
        <v>1001</v>
      </c>
      <c r="E31" s="7"/>
    </row>
    <row r="32" spans="1:5">
      <c r="A32" s="7">
        <v>2</v>
      </c>
      <c r="B32" s="7">
        <v>313</v>
      </c>
      <c r="C32" s="7"/>
      <c r="D32" s="7">
        <v>1001</v>
      </c>
      <c r="E32" s="7"/>
    </row>
    <row r="33" spans="1:5">
      <c r="A33" s="7">
        <v>2</v>
      </c>
      <c r="B33" s="7">
        <v>402</v>
      </c>
      <c r="C33" s="7"/>
      <c r="D33" s="7">
        <v>1001</v>
      </c>
      <c r="E33" s="7" t="s">
        <v>314</v>
      </c>
    </row>
    <row r="34" spans="1:5">
      <c r="A34" s="7">
        <v>2</v>
      </c>
      <c r="B34" s="7">
        <v>403</v>
      </c>
      <c r="C34" s="7"/>
      <c r="D34" s="7">
        <v>1001</v>
      </c>
      <c r="E34" s="7" t="s">
        <v>315</v>
      </c>
    </row>
    <row r="35" spans="1:5">
      <c r="A35" s="7">
        <v>2</v>
      </c>
      <c r="B35" s="7">
        <v>404</v>
      </c>
      <c r="C35" s="7"/>
      <c r="D35" s="7">
        <v>1001</v>
      </c>
      <c r="E35" s="7" t="s">
        <v>316</v>
      </c>
    </row>
    <row r="36" spans="1:5">
      <c r="A36" s="7">
        <v>2</v>
      </c>
      <c r="B36" s="7">
        <v>405</v>
      </c>
      <c r="C36" s="7"/>
      <c r="D36" s="7">
        <v>1001</v>
      </c>
      <c r="E36" s="7" t="s">
        <v>317</v>
      </c>
    </row>
    <row r="37" spans="1:5">
      <c r="A37" s="7">
        <v>2</v>
      </c>
      <c r="B37" s="7">
        <v>406</v>
      </c>
      <c r="C37" s="7"/>
      <c r="D37" s="7">
        <v>1001</v>
      </c>
      <c r="E37" s="7" t="s">
        <v>40</v>
      </c>
    </row>
    <row r="38" spans="1:5">
      <c r="A38" s="7">
        <v>2</v>
      </c>
      <c r="B38" s="7">
        <v>407</v>
      </c>
      <c r="C38" s="7"/>
      <c r="D38" s="7">
        <v>1001</v>
      </c>
      <c r="E38" s="7" t="s">
        <v>318</v>
      </c>
    </row>
    <row r="39" spans="1:5">
      <c r="A39" s="7">
        <v>2</v>
      </c>
      <c r="B39" s="7">
        <v>408</v>
      </c>
      <c r="C39" s="7"/>
      <c r="D39" s="7">
        <v>1001</v>
      </c>
      <c r="E39" s="7" t="s">
        <v>319</v>
      </c>
    </row>
    <row r="40" spans="1:5">
      <c r="A40" s="7">
        <v>2</v>
      </c>
      <c r="B40" s="7">
        <v>409</v>
      </c>
      <c r="C40" s="7"/>
      <c r="D40" s="7">
        <v>1001</v>
      </c>
      <c r="E40" s="7" t="s">
        <v>41</v>
      </c>
    </row>
    <row r="41" spans="1:5">
      <c r="A41" s="7">
        <v>2</v>
      </c>
      <c r="B41" s="7">
        <v>410</v>
      </c>
      <c r="C41" s="7"/>
      <c r="D41" s="7">
        <v>1001</v>
      </c>
      <c r="E41" s="7"/>
    </row>
    <row r="42" spans="1:5">
      <c r="A42" s="7">
        <v>2</v>
      </c>
      <c r="B42" s="7">
        <v>411</v>
      </c>
      <c r="C42" s="7"/>
      <c r="D42" s="7">
        <v>1001</v>
      </c>
      <c r="E42" s="7"/>
    </row>
    <row r="43" spans="1:5">
      <c r="A43" s="7">
        <v>2</v>
      </c>
      <c r="B43" s="7">
        <v>412</v>
      </c>
      <c r="C43" s="7"/>
      <c r="D43" s="7">
        <v>1001</v>
      </c>
      <c r="E43" s="7"/>
    </row>
    <row r="44" spans="1:5">
      <c r="A44" s="7">
        <v>2</v>
      </c>
      <c r="B44" s="7">
        <v>413</v>
      </c>
      <c r="C44" s="7"/>
      <c r="D44" s="7">
        <v>1001</v>
      </c>
      <c r="E44" s="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太极谱特效设计</vt:lpstr>
      <vt:lpstr>太极谱属性规划</vt:lpstr>
      <vt:lpstr>太极谱技能点消耗配置</vt:lpstr>
      <vt:lpstr>太极谱属性配置表</vt:lpstr>
      <vt:lpstr>太极谱解锁配置表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2020-09-14T11:59:16Z</dcterms:modified>
</cp:coreProperties>
</file>