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ty\"/>
    </mc:Choice>
  </mc:AlternateContent>
  <xr:revisionPtr revIDLastSave="0" documentId="12_ncr:500000_{3BEDDE33-1F4B-468A-B3A3-67E960805758}" xr6:coauthVersionLast="31" xr6:coauthVersionMax="31" xr10:uidLastSave="{00000000-0000-0000-0000-000000000000}"/>
  <bookViews>
    <workbookView xWindow="0" yWindow="0" windowWidth="20520" windowHeight="10965" xr2:uid="{3DDA60EB-C3E1-4CD8-93E0-0F6C82C0C3D1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7" i="1" l="1"/>
  <c r="H25" i="1"/>
  <c r="H24" i="1"/>
  <c r="H23" i="1"/>
  <c r="K23" i="1" s="1"/>
  <c r="J23" i="1"/>
  <c r="J24" i="1"/>
  <c r="K24" i="1" s="1"/>
  <c r="J25" i="1"/>
  <c r="K25" i="1" s="1"/>
  <c r="K22" i="1"/>
  <c r="J22" i="1"/>
  <c r="H22" i="1"/>
  <c r="E22" i="1"/>
  <c r="G22" i="1" s="1"/>
  <c r="E23" i="1"/>
  <c r="G23" i="1"/>
  <c r="E24" i="1"/>
  <c r="G24" i="1" s="1"/>
  <c r="E25" i="1"/>
  <c r="G25" i="1"/>
  <c r="J21" i="1"/>
  <c r="K21" i="1" s="1"/>
  <c r="H21" i="1"/>
  <c r="E21" i="1"/>
  <c r="G21" i="1" s="1"/>
  <c r="H16" i="1"/>
  <c r="H15" i="1"/>
  <c r="H14" i="1"/>
  <c r="J14" i="1"/>
  <c r="J15" i="1"/>
  <c r="J16" i="1"/>
  <c r="J13" i="1"/>
  <c r="H13" i="1"/>
  <c r="J12" i="1"/>
  <c r="K12" i="1" s="1"/>
  <c r="H12" i="1"/>
  <c r="E13" i="1"/>
  <c r="E14" i="1"/>
  <c r="G14" i="1" s="1"/>
  <c r="E15" i="1"/>
  <c r="G15" i="1" s="1"/>
  <c r="E16" i="1"/>
  <c r="G16" i="1" s="1"/>
  <c r="E12" i="1"/>
  <c r="G12" i="1" s="1"/>
  <c r="G13" i="1"/>
  <c r="B7" i="1"/>
  <c r="B5" i="1"/>
  <c r="K16" i="1" l="1"/>
  <c r="K15" i="1"/>
  <c r="K14" i="1"/>
  <c r="K13" i="1"/>
  <c r="B4" i="1"/>
  <c r="B3" i="1"/>
</calcChain>
</file>

<file path=xl/sharedStrings.xml><?xml version="1.0" encoding="utf-8"?>
<sst xmlns="http://schemas.openxmlformats.org/spreadsheetml/2006/main" count="29" uniqueCount="19">
  <si>
    <t>粗测电阻阻值Rx/Ω</t>
    <phoneticPr fontId="1" type="noConversion"/>
  </si>
  <si>
    <t>粗测阻值标准差/Ω</t>
    <phoneticPr fontId="1" type="noConversion"/>
  </si>
  <si>
    <t>粗测阻值平均值/Ω</t>
    <phoneticPr fontId="1" type="noConversion"/>
  </si>
  <si>
    <t>不确定度ΔA/Ω</t>
    <phoneticPr fontId="1" type="noConversion"/>
  </si>
  <si>
    <t>不确定度ΔB/Ω</t>
    <phoneticPr fontId="1" type="noConversion"/>
  </si>
  <si>
    <t>测量不确定度Δ/Ω</t>
    <phoneticPr fontId="1" type="noConversion"/>
  </si>
  <si>
    <t>惠斯通电桥测电阻</t>
    <phoneticPr fontId="1" type="noConversion"/>
  </si>
  <si>
    <t>R1/R2</t>
    <phoneticPr fontId="1" type="noConversion"/>
  </si>
  <si>
    <t>灵敏度</t>
    <phoneticPr fontId="1" type="noConversion"/>
  </si>
  <si>
    <t>ΔU/V</t>
    <phoneticPr fontId="1" type="noConversion"/>
  </si>
  <si>
    <t>R1/Ω</t>
    <phoneticPr fontId="1" type="noConversion"/>
  </si>
  <si>
    <t>R2/Ω</t>
    <phoneticPr fontId="1" type="noConversion"/>
  </si>
  <si>
    <t>R/Ω</t>
    <phoneticPr fontId="1" type="noConversion"/>
  </si>
  <si>
    <t>Rx/Ω</t>
    <phoneticPr fontId="1" type="noConversion"/>
  </si>
  <si>
    <t>ΔR/Ω</t>
    <phoneticPr fontId="1" type="noConversion"/>
  </si>
  <si>
    <t>ΔR/R</t>
    <phoneticPr fontId="1" type="noConversion"/>
  </si>
  <si>
    <r>
      <t>S与U</t>
    </r>
    <r>
      <rPr>
        <sz val="9"/>
        <color theme="1"/>
        <rFont val="等线"/>
        <family val="3"/>
        <charset val="134"/>
        <scheme val="minor"/>
      </rPr>
      <t>AC</t>
    </r>
    <r>
      <rPr>
        <sz val="11"/>
        <color theme="1"/>
        <rFont val="等线"/>
        <family val="2"/>
        <charset val="134"/>
        <scheme val="minor"/>
      </rPr>
      <t>之间的关系</t>
    </r>
    <phoneticPr fontId="1" type="noConversion"/>
  </si>
  <si>
    <r>
      <t>U</t>
    </r>
    <r>
      <rPr>
        <sz val="8"/>
        <color theme="1"/>
        <rFont val="等线"/>
        <family val="3"/>
        <charset val="134"/>
        <scheme val="minor"/>
      </rPr>
      <t>AC</t>
    </r>
    <r>
      <rPr>
        <sz val="11"/>
        <color theme="1"/>
        <rFont val="等线"/>
        <family val="3"/>
        <charset val="134"/>
        <scheme val="minor"/>
      </rPr>
      <t>/V</t>
    </r>
    <phoneticPr fontId="1" type="noConversion"/>
  </si>
  <si>
    <t>测量次数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</si>
</sst>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 "/>
    <numFmt numFmtId="177" formatCode="0.0_ "/>
    <numFmt numFmtId="178" formatCode="0.000000_ "/>
  </numFmts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color theme="1"/>
      <name val="等线"/>
      <family val="3"/>
      <charset val="134"/>
      <scheme val="minor"/>
    </font>
    <font>
      <sz val="8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176" fontId="0" fillId="0" borderId="0" xfId="0" applyNumberFormat="1">
      <alignment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AC</a:t>
            </a:r>
            <a:r>
              <a:rPr lang="zh-CN" altLang="en-US"/>
              <a:t>间电压</a:t>
            </a:r>
            <a:r>
              <a:rPr lang="en-US" altLang="zh-CN"/>
              <a:t>(U</a:t>
            </a:r>
            <a:r>
              <a:rPr lang="en-US" altLang="zh-CN" sz="1050"/>
              <a:t>AC</a:t>
            </a:r>
            <a:r>
              <a:rPr lang="en-US" altLang="zh-CN"/>
              <a:t>)</a:t>
            </a:r>
            <a:r>
              <a:rPr lang="zh-CN" altLang="en-US"/>
              <a:t>与灵敏度</a:t>
            </a:r>
            <a:r>
              <a:rPr lang="en-US" altLang="zh-CN"/>
              <a:t>(S)</a:t>
            </a:r>
            <a:r>
              <a:rPr lang="zh-CN" altLang="en-US"/>
              <a:t>的关系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1898512685914261E-3"/>
                  <c:y val="0.2455322251385243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Sheet1!$B$21:$B$25</c:f>
              <c:numCache>
                <c:formatCode>0.0_ 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8</c:v>
                </c:pt>
                <c:pt idx="4">
                  <c:v>9</c:v>
                </c:pt>
              </c:numCache>
            </c:numRef>
          </c:xVal>
          <c:yVal>
            <c:numRef>
              <c:f>Sheet1!$K$21:$K$25</c:f>
              <c:numCache>
                <c:formatCode>General</c:formatCode>
                <c:ptCount val="5"/>
                <c:pt idx="0">
                  <c:v>4.3633405E-2</c:v>
                </c:pt>
                <c:pt idx="1">
                  <c:v>5.8120350000000001E-2</c:v>
                </c:pt>
                <c:pt idx="2">
                  <c:v>7.3627653000000001E-2</c:v>
                </c:pt>
                <c:pt idx="3">
                  <c:v>0.11726827200000001</c:v>
                </c:pt>
                <c:pt idx="4">
                  <c:v>0.13249753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A9-4374-82A6-9605860462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324200"/>
        <c:axId val="247321576"/>
      </c:scatterChart>
      <c:valAx>
        <c:axId val="247324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AC</a:t>
                </a:r>
                <a:r>
                  <a:rPr lang="zh-CN" altLang="en-US"/>
                  <a:t>间电压</a:t>
                </a:r>
                <a:r>
                  <a:rPr lang="en-US" altLang="zh-CN"/>
                  <a:t>U</a:t>
                </a:r>
                <a:r>
                  <a:rPr lang="en-US" altLang="zh-CN" sz="800"/>
                  <a:t>AC</a:t>
                </a:r>
                <a:r>
                  <a:rPr lang="en-US" altLang="zh-CN"/>
                  <a:t>/V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7321576"/>
        <c:crosses val="autoZero"/>
        <c:crossBetween val="midCat"/>
      </c:valAx>
      <c:valAx>
        <c:axId val="247321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灵敏度</a:t>
                </a:r>
                <a:r>
                  <a:rPr lang="en-US" altLang="zh-CN"/>
                  <a:t>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7324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383381</xdr:colOff>
      <xdr:row>25</xdr:row>
      <xdr:rowOff>133350</xdr:rowOff>
    </xdr:from>
    <xdr:to>
      <xdr:col>8</xdr:col>
      <xdr:colOff>421481</xdr:colOff>
      <xdr:row>41</xdr:row>
      <xdr:rowOff>57150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79E79C8-D0F4-480C-97AD-1302CB4C18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A8A17-EB19-4ABC-80B4-F0FC86A22FBD}">
  <dimension ref="A1:K26"/>
  <sheetViews>
    <sheetView tabSelected="1" topLeftCell="A9" workbookViewId="0">
      <selection activeCell="Q33" sqref="Q33"/>
    </sheetView>
  </sheetViews>
  <sheetFormatPr defaultRowHeight="13.9" x14ac:dyDescent="0.4"/>
  <cols>
    <col min="1" max="1" width="18.6640625" customWidth="1"/>
  </cols>
  <sheetData>
    <row r="1" spans="1:11" x14ac:dyDescent="0.4">
      <c r="A1" t="s">
        <v>18</v>
      </c>
      <c r="B1">
        <v>1</v>
      </c>
      <c r="C1">
        <v>2</v>
      </c>
      <c r="D1">
        <v>3</v>
      </c>
      <c r="E1">
        <v>4</v>
      </c>
      <c r="F1">
        <v>5</v>
      </c>
    </row>
    <row r="2" spans="1:11" x14ac:dyDescent="0.4">
      <c r="A2" t="s">
        <v>0</v>
      </c>
      <c r="B2">
        <v>326.18</v>
      </c>
      <c r="C2">
        <v>325.88</v>
      </c>
      <c r="D2">
        <v>325.85000000000002</v>
      </c>
      <c r="E2">
        <v>325.92</v>
      </c>
      <c r="F2">
        <v>325.81</v>
      </c>
      <c r="G2" s="1"/>
    </row>
    <row r="3" spans="1:11" x14ac:dyDescent="0.4">
      <c r="A3" t="s">
        <v>2</v>
      </c>
      <c r="B3" s="2">
        <f>AVERAGE(B2:F2)</f>
        <v>325.928</v>
      </c>
      <c r="C3" s="2"/>
      <c r="D3" s="2"/>
      <c r="E3" s="2"/>
      <c r="F3" s="2"/>
    </row>
    <row r="4" spans="1:11" x14ac:dyDescent="0.4">
      <c r="A4" t="s">
        <v>1</v>
      </c>
      <c r="B4" s="2">
        <f>_xlfn.STDEV.P(B2:F2)</f>
        <v>0.13105723940324665</v>
      </c>
      <c r="C4" s="2"/>
      <c r="D4" s="2"/>
      <c r="E4" s="2"/>
      <c r="F4" s="2"/>
    </row>
    <row r="5" spans="1:11" x14ac:dyDescent="0.4">
      <c r="A5" t="s">
        <v>3</v>
      </c>
      <c r="B5" s="2">
        <f>1.24*B4</f>
        <v>0.16251097686002586</v>
      </c>
      <c r="C5" s="2"/>
      <c r="D5" s="2"/>
      <c r="E5" s="2"/>
      <c r="F5" s="2"/>
    </row>
    <row r="6" spans="1:11" x14ac:dyDescent="0.4">
      <c r="A6" t="s">
        <v>4</v>
      </c>
      <c r="B6" s="3">
        <v>0.01</v>
      </c>
      <c r="C6" s="3"/>
      <c r="D6" s="3"/>
      <c r="E6" s="3"/>
      <c r="F6" s="3"/>
    </row>
    <row r="7" spans="1:11" x14ac:dyDescent="0.4">
      <c r="A7" t="s">
        <v>5</v>
      </c>
      <c r="B7" s="2">
        <f>(B5^2+B6^2)^0.5</f>
        <v>0.16281835768733163</v>
      </c>
      <c r="C7" s="2"/>
      <c r="D7" s="2"/>
      <c r="E7" s="2"/>
      <c r="F7" s="2"/>
    </row>
    <row r="10" spans="1:11" x14ac:dyDescent="0.4">
      <c r="A10" t="s">
        <v>6</v>
      </c>
    </row>
    <row r="11" spans="1:11" x14ac:dyDescent="0.4">
      <c r="B11" t="s">
        <v>17</v>
      </c>
      <c r="C11" t="s">
        <v>10</v>
      </c>
      <c r="D11" t="s">
        <v>11</v>
      </c>
      <c r="E11" t="s">
        <v>7</v>
      </c>
      <c r="F11" t="s">
        <v>12</v>
      </c>
      <c r="G11" t="s">
        <v>13</v>
      </c>
      <c r="H11" t="s">
        <v>9</v>
      </c>
      <c r="I11" t="s">
        <v>14</v>
      </c>
      <c r="J11" t="s">
        <v>15</v>
      </c>
      <c r="K11" t="s">
        <v>8</v>
      </c>
    </row>
    <row r="12" spans="1:11" x14ac:dyDescent="0.4">
      <c r="B12" s="4">
        <v>3</v>
      </c>
      <c r="C12">
        <v>5.0999999999999996</v>
      </c>
      <c r="D12">
        <v>510</v>
      </c>
      <c r="E12">
        <f>C12/D12</f>
        <v>9.9999999999999985E-3</v>
      </c>
      <c r="F12" s="4">
        <v>32345</v>
      </c>
      <c r="G12" s="1">
        <f>F12*E12</f>
        <v>323.44999999999993</v>
      </c>
      <c r="H12" s="5">
        <f>1.349/1000</f>
        <v>1.3489999999999999E-3</v>
      </c>
      <c r="I12">
        <v>1000</v>
      </c>
      <c r="J12">
        <f>I12/F12</f>
        <v>3.0916679548616478E-2</v>
      </c>
      <c r="K12">
        <f>H12/J12</f>
        <v>4.3633405E-2</v>
      </c>
    </row>
    <row r="13" spans="1:11" x14ac:dyDescent="0.4">
      <c r="B13" s="4">
        <v>3</v>
      </c>
      <c r="C13">
        <v>5.0999999999999996</v>
      </c>
      <c r="D13">
        <v>51</v>
      </c>
      <c r="E13">
        <f t="shared" ref="E13:E16" si="0">C13/D13</f>
        <v>9.9999999999999992E-2</v>
      </c>
      <c r="F13" s="4">
        <v>3236</v>
      </c>
      <c r="G13" s="1">
        <f t="shared" ref="G13:G16" si="1">F13*E13</f>
        <v>323.59999999999997</v>
      </c>
      <c r="H13" s="5">
        <f>10.644/1000</f>
        <v>1.0644000000000001E-2</v>
      </c>
      <c r="I13">
        <v>1000</v>
      </c>
      <c r="J13">
        <f>I13/F13</f>
        <v>0.30902348578491967</v>
      </c>
      <c r="K13">
        <f t="shared" ref="K13:K16" si="2">H13/J13</f>
        <v>3.4443983999999997E-2</v>
      </c>
    </row>
    <row r="14" spans="1:11" x14ac:dyDescent="0.4">
      <c r="B14" s="4">
        <v>3</v>
      </c>
      <c r="C14">
        <v>510</v>
      </c>
      <c r="D14">
        <v>510</v>
      </c>
      <c r="E14">
        <f t="shared" si="0"/>
        <v>1</v>
      </c>
      <c r="F14" s="4">
        <v>326.10000000000002</v>
      </c>
      <c r="G14" s="1">
        <f t="shared" si="1"/>
        <v>326.10000000000002</v>
      </c>
      <c r="H14" s="5">
        <f>21.548/1000</f>
        <v>2.1547999999999998E-2</v>
      </c>
      <c r="I14">
        <v>10</v>
      </c>
      <c r="J14">
        <f t="shared" ref="J14:J16" si="3">I14/F14</f>
        <v>3.0665440049064702E-2</v>
      </c>
      <c r="K14">
        <f t="shared" si="2"/>
        <v>0.70268027999999993</v>
      </c>
    </row>
    <row r="15" spans="1:11" x14ac:dyDescent="0.4">
      <c r="B15" s="4">
        <v>3</v>
      </c>
      <c r="C15">
        <v>510</v>
      </c>
      <c r="D15">
        <v>51</v>
      </c>
      <c r="E15">
        <f t="shared" si="0"/>
        <v>10</v>
      </c>
      <c r="F15" s="4">
        <v>32.5</v>
      </c>
      <c r="G15" s="1">
        <f t="shared" si="1"/>
        <v>325</v>
      </c>
      <c r="H15" s="5">
        <f>21.627/1000</f>
        <v>2.1627E-2</v>
      </c>
      <c r="I15">
        <v>1</v>
      </c>
      <c r="J15">
        <f t="shared" si="3"/>
        <v>3.0769230769230771E-2</v>
      </c>
      <c r="K15">
        <f t="shared" si="2"/>
        <v>0.70287749999999993</v>
      </c>
    </row>
    <row r="16" spans="1:11" x14ac:dyDescent="0.4">
      <c r="B16" s="4">
        <v>3</v>
      </c>
      <c r="C16">
        <v>510</v>
      </c>
      <c r="D16">
        <v>5.0999999999999996</v>
      </c>
      <c r="E16">
        <f t="shared" si="0"/>
        <v>100</v>
      </c>
      <c r="F16" s="4">
        <v>3.2</v>
      </c>
      <c r="G16" s="1">
        <f t="shared" si="1"/>
        <v>320</v>
      </c>
      <c r="H16" s="5">
        <f>191.627/1000</f>
        <v>0.19162700000000002</v>
      </c>
      <c r="I16">
        <v>1</v>
      </c>
      <c r="J16">
        <f t="shared" si="3"/>
        <v>0.3125</v>
      </c>
      <c r="K16">
        <f t="shared" si="2"/>
        <v>0.61320640000000004</v>
      </c>
    </row>
    <row r="17" spans="1:11" x14ac:dyDescent="0.4">
      <c r="G17" s="1">
        <f>AVERAGE(G12:G16)</f>
        <v>323.63</v>
      </c>
    </row>
    <row r="19" spans="1:11" x14ac:dyDescent="0.4">
      <c r="A19" t="s">
        <v>16</v>
      </c>
    </row>
    <row r="20" spans="1:11" x14ac:dyDescent="0.4">
      <c r="B20" t="s">
        <v>17</v>
      </c>
      <c r="C20" t="s">
        <v>10</v>
      </c>
      <c r="D20" t="s">
        <v>11</v>
      </c>
      <c r="E20" t="s">
        <v>7</v>
      </c>
      <c r="F20" t="s">
        <v>12</v>
      </c>
      <c r="G20" t="s">
        <v>13</v>
      </c>
      <c r="H20" t="s">
        <v>9</v>
      </c>
      <c r="I20" t="s">
        <v>14</v>
      </c>
      <c r="J20" t="s">
        <v>15</v>
      </c>
      <c r="K20" t="s">
        <v>8</v>
      </c>
    </row>
    <row r="21" spans="1:11" x14ac:dyDescent="0.4">
      <c r="B21" s="4">
        <v>3</v>
      </c>
      <c r="C21">
        <v>5.0999999999999996</v>
      </c>
      <c r="D21">
        <v>510</v>
      </c>
      <c r="E21">
        <f>C21/D21</f>
        <v>9.9999999999999985E-3</v>
      </c>
      <c r="F21" s="4">
        <v>32345</v>
      </c>
      <c r="G21" s="1">
        <f>F21*E21</f>
        <v>323.44999999999993</v>
      </c>
      <c r="H21" s="5">
        <f>1.349/1000</f>
        <v>1.3489999999999999E-3</v>
      </c>
      <c r="I21">
        <v>1000</v>
      </c>
      <c r="J21">
        <f>I21/F21</f>
        <v>3.0916679548616478E-2</v>
      </c>
      <c r="K21">
        <f>H21/J21</f>
        <v>4.3633405E-2</v>
      </c>
    </row>
    <row r="22" spans="1:11" x14ac:dyDescent="0.4">
      <c r="B22" s="4">
        <v>4</v>
      </c>
      <c r="C22">
        <v>5.0999999999999996</v>
      </c>
      <c r="D22">
        <v>510</v>
      </c>
      <c r="E22">
        <f t="shared" ref="E22:E26" si="4">C22/D22</f>
        <v>9.9999999999999985E-3</v>
      </c>
      <c r="F22" s="4">
        <v>32325</v>
      </c>
      <c r="G22" s="1">
        <f t="shared" ref="G22:G26" si="5">F22*E22</f>
        <v>323.24999999999994</v>
      </c>
      <c r="H22">
        <f>1.798/1000</f>
        <v>1.7980000000000001E-3</v>
      </c>
      <c r="I22">
        <v>1000</v>
      </c>
      <c r="J22">
        <f>I22/F22</f>
        <v>3.0935808197989172E-2</v>
      </c>
      <c r="K22">
        <f>H22/J22</f>
        <v>5.8120350000000001E-2</v>
      </c>
    </row>
    <row r="23" spans="1:11" x14ac:dyDescent="0.4">
      <c r="B23" s="4">
        <v>5</v>
      </c>
      <c r="C23">
        <v>5.0999999999999996</v>
      </c>
      <c r="D23">
        <v>510</v>
      </c>
      <c r="E23">
        <f t="shared" si="4"/>
        <v>9.9999999999999985E-3</v>
      </c>
      <c r="F23" s="4">
        <v>32307</v>
      </c>
      <c r="G23" s="1">
        <f t="shared" si="5"/>
        <v>323.06999999999994</v>
      </c>
      <c r="H23">
        <f>2.279/1000</f>
        <v>2.2789999999999998E-3</v>
      </c>
      <c r="I23">
        <v>1000</v>
      </c>
      <c r="J23">
        <f t="shared" ref="J23:J25" si="6">I23/F23</f>
        <v>3.0953044231900206E-2</v>
      </c>
      <c r="K23">
        <f t="shared" ref="K23:K25" si="7">H23/J23</f>
        <v>7.3627653000000001E-2</v>
      </c>
    </row>
    <row r="24" spans="1:11" x14ac:dyDescent="0.4">
      <c r="B24" s="4">
        <v>8</v>
      </c>
      <c r="C24">
        <v>5.0999999999999996</v>
      </c>
      <c r="D24">
        <v>510</v>
      </c>
      <c r="E24">
        <f t="shared" si="4"/>
        <v>9.9999999999999985E-3</v>
      </c>
      <c r="F24" s="4">
        <v>32252</v>
      </c>
      <c r="G24" s="1">
        <f t="shared" si="5"/>
        <v>322.51999999999992</v>
      </c>
      <c r="H24">
        <f>3.636/1000</f>
        <v>3.6359999999999999E-3</v>
      </c>
      <c r="I24">
        <v>1000</v>
      </c>
      <c r="J24">
        <f t="shared" si="6"/>
        <v>3.1005829095870022E-2</v>
      </c>
      <c r="K24">
        <f t="shared" si="7"/>
        <v>0.11726827200000001</v>
      </c>
    </row>
    <row r="25" spans="1:11" x14ac:dyDescent="0.4">
      <c r="B25" s="4">
        <v>9</v>
      </c>
      <c r="C25">
        <v>5.0999999999999996</v>
      </c>
      <c r="D25">
        <v>510</v>
      </c>
      <c r="E25">
        <f t="shared" si="4"/>
        <v>9.9999999999999985E-3</v>
      </c>
      <c r="F25" s="4">
        <v>32230</v>
      </c>
      <c r="G25" s="1">
        <f t="shared" si="5"/>
        <v>322.29999999999995</v>
      </c>
      <c r="H25">
        <f>(4.124-0.013)/1000</f>
        <v>4.1110000000000001E-3</v>
      </c>
      <c r="I25">
        <v>1000</v>
      </c>
      <c r="J25">
        <f t="shared" si="6"/>
        <v>3.1026993484331369E-2</v>
      </c>
      <c r="K25">
        <f t="shared" si="7"/>
        <v>0.13249753</v>
      </c>
    </row>
    <row r="26" spans="1:11" x14ac:dyDescent="0.4">
      <c r="F26" s="4"/>
      <c r="G26" s="1"/>
    </row>
  </sheetData>
  <mergeCells count="5">
    <mergeCell ref="B3:F3"/>
    <mergeCell ref="B4:F4"/>
    <mergeCell ref="B5:F5"/>
    <mergeCell ref="B6:F6"/>
    <mergeCell ref="B7:F7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吴天元</dc:creator>
  <cp:lastModifiedBy>吴天元</cp:lastModifiedBy>
  <dcterms:created xsi:type="dcterms:W3CDTF">2018-04-09T05:15:49Z</dcterms:created>
  <dcterms:modified xsi:type="dcterms:W3CDTF">2018-04-09T07:00:49Z</dcterms:modified>
</cp:coreProperties>
</file>