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052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D31" i="1"/>
  <c r="D30" i="1"/>
  <c r="F18" i="1"/>
  <c r="D29" i="1"/>
  <c r="D28" i="1"/>
  <c r="B25" i="1"/>
  <c r="B24" i="1"/>
  <c r="B23" i="1"/>
  <c r="A25" i="1"/>
  <c r="A24" i="1"/>
  <c r="A2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正拉伸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0.27950000000000003</c:v>
                </c:pt>
                <c:pt idx="1">
                  <c:v>0.28449999999999998</c:v>
                </c:pt>
                <c:pt idx="2">
                  <c:v>0.28949999999999998</c:v>
                </c:pt>
                <c:pt idx="3">
                  <c:v>0.29482000000000003</c:v>
                </c:pt>
                <c:pt idx="4">
                  <c:v>0.29962</c:v>
                </c:pt>
                <c:pt idx="5">
                  <c:v>0.30493999999999999</c:v>
                </c:pt>
                <c:pt idx="6">
                  <c:v>0.31034</c:v>
                </c:pt>
                <c:pt idx="7">
                  <c:v>0.31559999999999999</c:v>
                </c:pt>
                <c:pt idx="8">
                  <c:v>0.32112000000000002</c:v>
                </c:pt>
                <c:pt idx="9">
                  <c:v>0.32669999999999999</c:v>
                </c:pt>
                <c:pt idx="10">
                  <c:v>0.33201999999999998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D-42F0-98B5-0BC02A3F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01432"/>
        <c:axId val="535699136"/>
      </c:scatterChart>
      <c:valAx>
        <c:axId val="5357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99136"/>
        <c:crosses val="autoZero"/>
        <c:crossBetween val="midCat"/>
      </c:valAx>
      <c:valAx>
        <c:axId val="535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7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负拉伸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0.27929999999999999</c:v>
                </c:pt>
                <c:pt idx="1">
                  <c:v>0.28452</c:v>
                </c:pt>
                <c:pt idx="2">
                  <c:v>0.28921999999999998</c:v>
                </c:pt>
                <c:pt idx="3">
                  <c:v>0.29443999999999998</c:v>
                </c:pt>
                <c:pt idx="4">
                  <c:v>0.29971999999999999</c:v>
                </c:pt>
                <c:pt idx="5">
                  <c:v>0.30499999999999999</c:v>
                </c:pt>
                <c:pt idx="6">
                  <c:v>0.31040000000000001</c:v>
                </c:pt>
                <c:pt idx="7">
                  <c:v>0.31608000000000003</c:v>
                </c:pt>
                <c:pt idx="8">
                  <c:v>0.32075999999999999</c:v>
                </c:pt>
                <c:pt idx="9">
                  <c:v>0.32650000000000001</c:v>
                </c:pt>
                <c:pt idx="10">
                  <c:v>0.33201999999999998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B-4326-A3F8-95F9336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59752"/>
        <c:axId val="536760736"/>
      </c:scatterChart>
      <c:valAx>
        <c:axId val="53675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60736"/>
        <c:crosses val="autoZero"/>
        <c:crossBetween val="midCat"/>
      </c:valAx>
      <c:valAx>
        <c:axId val="5367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5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69056</xdr:colOff>
      <xdr:row>0</xdr:row>
      <xdr:rowOff>0</xdr:rowOff>
    </xdr:from>
    <xdr:to>
      <xdr:col>17</xdr:col>
      <xdr:colOff>107156</xdr:colOff>
      <xdr:row>15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3AF7F7-74E3-41E0-9119-425580445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54769</xdr:colOff>
      <xdr:row>0</xdr:row>
      <xdr:rowOff>0</xdr:rowOff>
    </xdr:from>
    <xdr:to>
      <xdr:col>10</xdr:col>
      <xdr:colOff>92869</xdr:colOff>
      <xdr:row>15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0DACB3-7DDE-421C-A134-A8DE4F3EC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20" sqref="F20"/>
    </sheetView>
  </sheetViews>
  <sheetFormatPr defaultRowHeight="13.9" x14ac:dyDescent="0.4"/>
  <sheetData>
    <row r="1" spans="1:3" x14ac:dyDescent="0.4">
      <c r="A1">
        <v>0</v>
      </c>
      <c r="B1">
        <f>27.95*10^-2</f>
        <v>0.27950000000000003</v>
      </c>
      <c r="C1">
        <v>0.27929999999999999</v>
      </c>
    </row>
    <row r="2" spans="1:3" x14ac:dyDescent="0.4">
      <c r="A2">
        <v>1</v>
      </c>
      <c r="B2">
        <f>0.01*28.45</f>
        <v>0.28449999999999998</v>
      </c>
      <c r="C2">
        <v>0.28452</v>
      </c>
    </row>
    <row r="3" spans="1:3" x14ac:dyDescent="0.4">
      <c r="A3">
        <v>2</v>
      </c>
      <c r="B3">
        <v>0.28949999999999998</v>
      </c>
      <c r="C3">
        <v>0.28921999999999998</v>
      </c>
    </row>
    <row r="4" spans="1:3" x14ac:dyDescent="0.4">
      <c r="A4">
        <v>3</v>
      </c>
      <c r="B4">
        <v>0.29482000000000003</v>
      </c>
      <c r="C4">
        <v>0.29443999999999998</v>
      </c>
    </row>
    <row r="5" spans="1:3" x14ac:dyDescent="0.4">
      <c r="A5">
        <v>4</v>
      </c>
      <c r="B5">
        <v>0.29962</v>
      </c>
      <c r="C5">
        <v>0.29971999999999999</v>
      </c>
    </row>
    <row r="6" spans="1:3" x14ac:dyDescent="0.4">
      <c r="A6">
        <v>5</v>
      </c>
      <c r="B6">
        <v>0.30493999999999999</v>
      </c>
      <c r="C6">
        <v>0.30499999999999999</v>
      </c>
    </row>
    <row r="7" spans="1:3" x14ac:dyDescent="0.4">
      <c r="A7">
        <v>6</v>
      </c>
      <c r="B7">
        <v>0.31034</v>
      </c>
      <c r="C7">
        <v>0.31040000000000001</v>
      </c>
    </row>
    <row r="8" spans="1:3" x14ac:dyDescent="0.4">
      <c r="A8">
        <v>7</v>
      </c>
      <c r="B8">
        <v>0.31559999999999999</v>
      </c>
      <c r="C8">
        <v>0.31608000000000003</v>
      </c>
    </row>
    <row r="9" spans="1:3" x14ac:dyDescent="0.4">
      <c r="A9">
        <v>8</v>
      </c>
      <c r="B9">
        <v>0.32112000000000002</v>
      </c>
      <c r="C9">
        <v>0.32075999999999999</v>
      </c>
    </row>
    <row r="10" spans="1:3" x14ac:dyDescent="0.4">
      <c r="A10">
        <v>9</v>
      </c>
      <c r="B10">
        <v>0.32669999999999999</v>
      </c>
      <c r="C10">
        <v>0.32650000000000001</v>
      </c>
    </row>
    <row r="11" spans="1:3" x14ac:dyDescent="0.4">
      <c r="A11">
        <v>10</v>
      </c>
      <c r="B11">
        <v>0.33201999999999998</v>
      </c>
      <c r="C11">
        <v>0.33201999999999998</v>
      </c>
    </row>
    <row r="18" spans="1:6" x14ac:dyDescent="0.4">
      <c r="A18">
        <v>21.78</v>
      </c>
      <c r="B18">
        <v>13.95</v>
      </c>
      <c r="D18">
        <v>7.5</v>
      </c>
      <c r="F18">
        <f>0.04*(3.1415927^2)*(A23+B23/3)/D29^2</f>
        <v>18.585182958869765</v>
      </c>
    </row>
    <row r="19" spans="1:6" x14ac:dyDescent="0.4">
      <c r="A19">
        <v>21.81</v>
      </c>
      <c r="B19">
        <v>13.94</v>
      </c>
      <c r="D19">
        <v>7.5090000000000003</v>
      </c>
      <c r="F19">
        <f>0.106/F18</f>
        <v>5.7034682001562741E-3</v>
      </c>
    </row>
    <row r="20" spans="1:6" x14ac:dyDescent="0.4">
      <c r="A20">
        <v>21.83</v>
      </c>
      <c r="B20">
        <v>13.94</v>
      </c>
      <c r="D20">
        <v>7.4939999999999998</v>
      </c>
    </row>
    <row r="21" spans="1:6" x14ac:dyDescent="0.4">
      <c r="A21">
        <v>21.83</v>
      </c>
      <c r="B21">
        <v>13.94</v>
      </c>
      <c r="D21">
        <v>7.5030000000000001</v>
      </c>
    </row>
    <row r="22" spans="1:6" x14ac:dyDescent="0.4">
      <c r="A22">
        <v>21.79</v>
      </c>
      <c r="B22">
        <v>13.95</v>
      </c>
      <c r="D22">
        <v>7.4930000000000003</v>
      </c>
    </row>
    <row r="23" spans="1:6" x14ac:dyDescent="0.4">
      <c r="A23">
        <f>AVERAGE(A18:A22)</f>
        <v>21.808</v>
      </c>
      <c r="B23">
        <f>AVERAGE(B18:B22)</f>
        <v>13.943999999999999</v>
      </c>
      <c r="D23">
        <v>7.4950000000000001</v>
      </c>
    </row>
    <row r="24" spans="1:6" x14ac:dyDescent="0.4">
      <c r="A24">
        <f>1.24*_xlfn.STDEV.P(A18:A22)</f>
        <v>2.529113678741907E-2</v>
      </c>
      <c r="B24">
        <f>1.24*_xlfn.STDEV.P(B18:B22)</f>
        <v>6.0747345621021522E-3</v>
      </c>
      <c r="D24">
        <v>7.492</v>
      </c>
    </row>
    <row r="25" spans="1:6" x14ac:dyDescent="0.4">
      <c r="A25">
        <f>SQRT(A24^2+2.5*10^-5)</f>
        <v>2.5780643901965328E-2</v>
      </c>
      <c r="B25">
        <f>SQRT(B24^2+2.5*10^-5)</f>
        <v>7.8678078268345133E-3</v>
      </c>
      <c r="D25">
        <v>7.4939999999999998</v>
      </c>
    </row>
    <row r="26" spans="1:6" x14ac:dyDescent="0.4">
      <c r="D26">
        <v>7.492</v>
      </c>
    </row>
    <row r="27" spans="1:6" x14ac:dyDescent="0.4">
      <c r="D27">
        <v>7.4930000000000003</v>
      </c>
    </row>
    <row r="28" spans="1:6" x14ac:dyDescent="0.4">
      <c r="D28">
        <f>AVERAGE(D18:D27)</f>
        <v>7.4964999999999993</v>
      </c>
    </row>
    <row r="29" spans="1:6" x14ac:dyDescent="0.4">
      <c r="D29">
        <f>D28/10</f>
        <v>0.74964999999999993</v>
      </c>
    </row>
    <row r="30" spans="1:6" x14ac:dyDescent="0.4">
      <c r="D30">
        <f>1.24*_xlfn.STDEV.P(D18:D27)</f>
        <v>6.6833584371931718E-3</v>
      </c>
    </row>
    <row r="31" spans="1:6" x14ac:dyDescent="0.4">
      <c r="D31">
        <f>SQRT(2.5*10^-7+D30^2)</f>
        <v>6.7020355116935298E-3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2017-12-04T06:17:52Z</dcterms:created>
  <dcterms:modified xsi:type="dcterms:W3CDTF">2017-12-04T06:57:02Z</dcterms:modified>
</cp:coreProperties>
</file>