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吴天元\Desktop\"/>
    </mc:Choice>
  </mc:AlternateContent>
  <xr:revisionPtr revIDLastSave="0" documentId="10_ncr:8100000_{7016010B-F877-4F41-8A4D-9A22B1B142B6}" xr6:coauthVersionLast="33" xr6:coauthVersionMax="33" xr10:uidLastSave="{00000000-0000-0000-0000-000000000000}"/>
  <bookViews>
    <workbookView xWindow="0" yWindow="0" windowWidth="20520" windowHeight="11018" xr2:uid="{C3CDB6DB-2F83-42D2-A427-06C2F3F405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1" l="1"/>
  <c r="L81" i="1"/>
  <c r="L82" i="1"/>
  <c r="L83" i="1"/>
  <c r="L84" i="1"/>
  <c r="L85" i="1"/>
  <c r="L79" i="1"/>
  <c r="I77" i="1"/>
  <c r="L70" i="1"/>
  <c r="L71" i="1"/>
  <c r="L72" i="1"/>
  <c r="K72" i="1" s="1"/>
  <c r="L73" i="1"/>
  <c r="K73" i="1" s="1"/>
  <c r="L74" i="1"/>
  <c r="L75" i="1"/>
  <c r="L69" i="1"/>
  <c r="K69" i="1" s="1"/>
  <c r="I67" i="1"/>
  <c r="L60" i="1"/>
  <c r="L61" i="1"/>
  <c r="L62" i="1"/>
  <c r="K62" i="1" s="1"/>
  <c r="L63" i="1"/>
  <c r="K63" i="1" s="1"/>
  <c r="L64" i="1"/>
  <c r="L65" i="1"/>
  <c r="L59" i="1"/>
  <c r="L50" i="1"/>
  <c r="K50" i="1" s="1"/>
  <c r="L51" i="1"/>
  <c r="L52" i="1"/>
  <c r="L53" i="1"/>
  <c r="L54" i="1"/>
  <c r="K54" i="1" s="1"/>
  <c r="L55" i="1"/>
  <c r="L49" i="1"/>
  <c r="L40" i="1"/>
  <c r="K40" i="1" s="1"/>
  <c r="L41" i="1"/>
  <c r="K41" i="1" s="1"/>
  <c r="L42" i="1"/>
  <c r="L43" i="1"/>
  <c r="L44" i="1"/>
  <c r="L45" i="1"/>
  <c r="K45" i="1" s="1"/>
  <c r="L39" i="1"/>
  <c r="K32" i="1"/>
  <c r="K39" i="1"/>
  <c r="K42" i="1"/>
  <c r="K53" i="1"/>
  <c r="K59" i="1"/>
  <c r="K71" i="1"/>
  <c r="K80" i="1"/>
  <c r="L30" i="1"/>
  <c r="K30" i="1" s="1"/>
  <c r="L31" i="1"/>
  <c r="K31" i="1" s="1"/>
  <c r="L32" i="1"/>
  <c r="L33" i="1"/>
  <c r="K33" i="1" s="1"/>
  <c r="L34" i="1"/>
  <c r="K34" i="1" s="1"/>
  <c r="L35" i="1"/>
  <c r="K35" i="1" s="1"/>
  <c r="L29" i="1"/>
  <c r="B72" i="1"/>
  <c r="E27" i="1"/>
  <c r="C29" i="1"/>
  <c r="J80" i="1"/>
  <c r="J81" i="1"/>
  <c r="J82" i="1"/>
  <c r="J83" i="1"/>
  <c r="J84" i="1"/>
  <c r="K84" i="1" s="1"/>
  <c r="J85" i="1"/>
  <c r="J79" i="1"/>
  <c r="K79" i="1" s="1"/>
  <c r="J70" i="1"/>
  <c r="K70" i="1" s="1"/>
  <c r="J71" i="1"/>
  <c r="J72" i="1"/>
  <c r="J73" i="1"/>
  <c r="J74" i="1"/>
  <c r="K74" i="1" s="1"/>
  <c r="J75" i="1"/>
  <c r="K75" i="1" s="1"/>
  <c r="J69" i="1"/>
  <c r="I57" i="1"/>
  <c r="J60" i="1"/>
  <c r="K60" i="1" s="1"/>
  <c r="J61" i="1"/>
  <c r="J62" i="1"/>
  <c r="J63" i="1"/>
  <c r="J64" i="1"/>
  <c r="K64" i="1" s="1"/>
  <c r="J65" i="1"/>
  <c r="J59" i="1"/>
  <c r="J50" i="1"/>
  <c r="J51" i="1"/>
  <c r="K51" i="1" s="1"/>
  <c r="J52" i="1"/>
  <c r="J53" i="1"/>
  <c r="J54" i="1"/>
  <c r="J55" i="1"/>
  <c r="K55" i="1" s="1"/>
  <c r="J49" i="1"/>
  <c r="I47" i="1"/>
  <c r="I37" i="1"/>
  <c r="J40" i="1"/>
  <c r="J41" i="1"/>
  <c r="J42" i="1"/>
  <c r="J43" i="1"/>
  <c r="J44" i="1"/>
  <c r="K44" i="1" s="1"/>
  <c r="J45" i="1"/>
  <c r="J39" i="1"/>
  <c r="J30" i="1"/>
  <c r="J31" i="1"/>
  <c r="J32" i="1"/>
  <c r="J33" i="1"/>
  <c r="J34" i="1"/>
  <c r="J35" i="1"/>
  <c r="J29" i="1"/>
  <c r="K29" i="1" s="1"/>
  <c r="I27" i="1"/>
  <c r="C75" i="1"/>
  <c r="C76" i="1"/>
  <c r="C77" i="1"/>
  <c r="C78" i="1"/>
  <c r="C79" i="1"/>
  <c r="C74" i="1"/>
  <c r="C66" i="1"/>
  <c r="C67" i="1"/>
  <c r="C68" i="1"/>
  <c r="C69" i="1"/>
  <c r="C70" i="1"/>
  <c r="C65" i="1"/>
  <c r="B63" i="1"/>
  <c r="B54" i="1"/>
  <c r="C57" i="1"/>
  <c r="C58" i="1"/>
  <c r="C59" i="1"/>
  <c r="C60" i="1"/>
  <c r="C61" i="1"/>
  <c r="C56" i="1"/>
  <c r="B45" i="1"/>
  <c r="C48" i="1"/>
  <c r="C49" i="1"/>
  <c r="C50" i="1"/>
  <c r="C51" i="1"/>
  <c r="C52" i="1"/>
  <c r="C47" i="1"/>
  <c r="B36" i="1"/>
  <c r="C39" i="1"/>
  <c r="C40" i="1"/>
  <c r="C41" i="1"/>
  <c r="C42" i="1"/>
  <c r="C43" i="1"/>
  <c r="C38" i="1"/>
  <c r="C30" i="1"/>
  <c r="C31" i="1"/>
  <c r="C32" i="1"/>
  <c r="C33" i="1"/>
  <c r="C34" i="1"/>
  <c r="B27" i="1"/>
  <c r="K43" i="1" l="1"/>
  <c r="K49" i="1"/>
  <c r="K52" i="1"/>
  <c r="K65" i="1"/>
  <c r="K61" i="1"/>
  <c r="K85" i="1"/>
  <c r="K81" i="1"/>
  <c r="K83" i="1"/>
  <c r="K82" i="1"/>
</calcChain>
</file>

<file path=xl/sharedStrings.xml><?xml version="1.0" encoding="utf-8"?>
<sst xmlns="http://schemas.openxmlformats.org/spreadsheetml/2006/main" count="158" uniqueCount="19">
  <si>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</si>
  <si>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</si>
  <si>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</si>
  <si>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</si>
  <si>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</si>
  <si>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</si>
  <si>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</si>
  <si>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电阻阻值/Ω</t>
    <phoneticPr fontId="1" type="noConversion"/>
  </si>
  <si>
    <t>制流电路</t>
    <phoneticPr fontId="1" type="noConversion"/>
  </si>
  <si>
    <t>实测电压</t>
    <phoneticPr fontId="1" type="noConversion"/>
  </si>
  <si>
    <t>U实际/V</t>
  </si>
  <si>
    <t>总电阻</t>
    <phoneticPr fontId="1" type="noConversion"/>
  </si>
  <si>
    <t>β</t>
    <phoneticPr fontId="1" type="noConversion"/>
  </si>
  <si>
    <t>位置</t>
    <phoneticPr fontId="1" type="noConversion"/>
  </si>
  <si>
    <t>I/mA</t>
    <phoneticPr fontId="1" type="noConversion"/>
  </si>
  <si>
    <t>k</t>
    <phoneticPr fontId="1" type="noConversion"/>
  </si>
  <si>
    <t>Imax/mA</t>
    <phoneticPr fontId="1" type="noConversion"/>
  </si>
  <si>
    <t>V/V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</si>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</sst>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</a:t>
            </a:r>
            <a:r>
              <a:rPr lang="zh-CN" altLang="en-US"/>
              <a:t>、制流电路中</a:t>
            </a:r>
            <a:r>
              <a:rPr lang="en-US" altLang="zh-CN"/>
              <a:t>I</a:t>
            </a:r>
            <a:r>
              <a:rPr lang="zh-CN" altLang="en-US"/>
              <a:t>与</a:t>
            </a:r>
            <a:r>
              <a:rPr lang="en-US" altLang="zh-CN"/>
              <a:t>k</a:t>
            </a:r>
            <a:r>
              <a:rPr lang="zh-CN" altLang="en-US"/>
              <a:t>的关系图</a:t>
            </a:r>
          </a:p>
        </c:rich>
      </c:tx>
      <c:layout>
        <c:manualLayout>
          <c:xMode val="edge"/>
          <c:yMode val="edge"/>
          <c:x val="0.20293533391863317"/>
          <c:y val="2.3916308738077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Sheet1!$C$29:$C$34</c:f>
              <c:numCache>
                <c:formatCode>General</c:formatCode>
                <c:ptCount val="6"/>
                <c:pt idx="0">
                  <c:v>0.14742268041237114</c:v>
                </c:pt>
                <c:pt idx="1">
                  <c:v>0.31999999999999995</c:v>
                </c:pt>
                <c:pt idx="2">
                  <c:v>0.49587628865979383</c:v>
                </c:pt>
                <c:pt idx="3">
                  <c:v>0.66597938144329893</c:v>
                </c:pt>
                <c:pt idx="4">
                  <c:v>0.81237113402061856</c:v>
                </c:pt>
                <c:pt idx="5">
                  <c:v>0.98350515463917521</c:v>
                </c:pt>
              </c:numCache>
            </c:numRef>
          </c:xVal>
          <c:yVal>
            <c:numRef>
              <c:f>Sheet1!$B$29:$B$34</c:f>
              <c:numCache>
                <c:formatCode>General</c:formatCode>
                <c:ptCount val="6"/>
                <c:pt idx="0">
                  <c:v>9.43</c:v>
                </c:pt>
                <c:pt idx="1">
                  <c:v>4.62</c:v>
                </c:pt>
                <c:pt idx="2">
                  <c:v>3.04</c:v>
                </c:pt>
                <c:pt idx="3">
                  <c:v>2.3199999999999998</c:v>
                </c:pt>
                <c:pt idx="4">
                  <c:v>1.83</c:v>
                </c:pt>
                <c:pt idx="5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0-4385-8505-E5A3FF13AA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Sheet1!$C$38:$C$43</c:f>
              <c:numCache>
                <c:formatCode>General</c:formatCode>
                <c:ptCount val="6"/>
                <c:pt idx="0">
                  <c:v>0.14742268041237114</c:v>
                </c:pt>
                <c:pt idx="1">
                  <c:v>0.31999999999999995</c:v>
                </c:pt>
                <c:pt idx="2">
                  <c:v>0.49587628865979383</c:v>
                </c:pt>
                <c:pt idx="3">
                  <c:v>0.66597938144329893</c:v>
                </c:pt>
                <c:pt idx="4">
                  <c:v>0.81237113402061856</c:v>
                </c:pt>
                <c:pt idx="5">
                  <c:v>0.98350515463917521</c:v>
                </c:pt>
              </c:numCache>
            </c:numRef>
          </c:xVal>
          <c:yVal>
            <c:numRef>
              <c:f>Sheet1!$B$38:$B$43</c:f>
              <c:numCache>
                <c:formatCode>General</c:formatCode>
                <c:ptCount val="6"/>
                <c:pt idx="0">
                  <c:v>6.58</c:v>
                </c:pt>
                <c:pt idx="1">
                  <c:v>3.6</c:v>
                </c:pt>
                <c:pt idx="2">
                  <c:v>2.61</c:v>
                </c:pt>
                <c:pt idx="3">
                  <c:v>2.02</c:v>
                </c:pt>
                <c:pt idx="4">
                  <c:v>1.68</c:v>
                </c:pt>
                <c:pt idx="5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0-4385-8505-E5A3FF13AA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Sheet1!$C$47:$C$52</c:f>
              <c:numCache>
                <c:formatCode>General</c:formatCode>
                <c:ptCount val="6"/>
                <c:pt idx="0">
                  <c:v>0.14742268041237114</c:v>
                </c:pt>
                <c:pt idx="1">
                  <c:v>0.31999999999999995</c:v>
                </c:pt>
                <c:pt idx="2">
                  <c:v>0.49587628865979383</c:v>
                </c:pt>
                <c:pt idx="3">
                  <c:v>0.66597938144329893</c:v>
                </c:pt>
                <c:pt idx="4">
                  <c:v>0.81237113402061856</c:v>
                </c:pt>
                <c:pt idx="5">
                  <c:v>0.98350515463917521</c:v>
                </c:pt>
              </c:numCache>
            </c:numRef>
          </c:xVal>
          <c:yVal>
            <c:numRef>
              <c:f>Sheet1!$B$47:$B$52</c:f>
              <c:numCache>
                <c:formatCode>General</c:formatCode>
                <c:ptCount val="6"/>
                <c:pt idx="0">
                  <c:v>4.7300000000000004</c:v>
                </c:pt>
                <c:pt idx="1">
                  <c:v>2.99</c:v>
                </c:pt>
                <c:pt idx="2">
                  <c:v>2.25</c:v>
                </c:pt>
                <c:pt idx="3">
                  <c:v>1.79</c:v>
                </c:pt>
                <c:pt idx="4">
                  <c:v>1.49</c:v>
                </c:pt>
                <c:pt idx="5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30-4385-8505-E5A3FF13AA84}"/>
            </c:ext>
          </c:extLst>
        </c:ser>
        <c:ser>
          <c:idx val="3"/>
          <c:order val="3"/>
          <c:tx>
            <c:strRef>
              <c:f>Sheet1!$C$56:$C$61</c:f>
              <c:strCache>
                <c:ptCount val="6"/>
                <c:pt idx="0">
                  <c:v>0.14742268</c:v>
                </c:pt>
                <c:pt idx="1">
                  <c:v>0.32</c:v>
                </c:pt>
                <c:pt idx="2">
                  <c:v>0.495876289</c:v>
                </c:pt>
                <c:pt idx="3">
                  <c:v>0.665979381</c:v>
                </c:pt>
                <c:pt idx="4">
                  <c:v>0.812371134</c:v>
                </c:pt>
                <c:pt idx="5">
                  <c:v>0.983505155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Sheet1!$C$56:$C$61</c:f>
              <c:numCache>
                <c:formatCode>General</c:formatCode>
                <c:ptCount val="6"/>
                <c:pt idx="0">
                  <c:v>0.14742268041237114</c:v>
                </c:pt>
                <c:pt idx="1">
                  <c:v>0.31999999999999995</c:v>
                </c:pt>
                <c:pt idx="2">
                  <c:v>0.49587628865979383</c:v>
                </c:pt>
                <c:pt idx="3">
                  <c:v>0.66597938144329893</c:v>
                </c:pt>
                <c:pt idx="4">
                  <c:v>0.81237113402061856</c:v>
                </c:pt>
                <c:pt idx="5">
                  <c:v>0.98350515463917521</c:v>
                </c:pt>
              </c:numCache>
            </c:numRef>
          </c:xVal>
          <c:yVal>
            <c:numRef>
              <c:f>Sheet1!$B$65:$B$70</c:f>
              <c:numCache>
                <c:formatCode>General</c:formatCode>
                <c:ptCount val="6"/>
                <c:pt idx="0">
                  <c:v>1.33</c:v>
                </c:pt>
                <c:pt idx="1">
                  <c:v>1.1299999999999999</c:v>
                </c:pt>
                <c:pt idx="2">
                  <c:v>1.01</c:v>
                </c:pt>
                <c:pt idx="3">
                  <c:v>0.9</c:v>
                </c:pt>
                <c:pt idx="4">
                  <c:v>0.83</c:v>
                </c:pt>
                <c:pt idx="5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30-4385-8505-E5A3FF13AA8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Sheet1!$C$74:$C$79</c:f>
              <c:numCache>
                <c:formatCode>General</c:formatCode>
                <c:ptCount val="6"/>
                <c:pt idx="0">
                  <c:v>0.14742268041237114</c:v>
                </c:pt>
                <c:pt idx="1">
                  <c:v>0.31999999999999995</c:v>
                </c:pt>
                <c:pt idx="2">
                  <c:v>0.49587628865979383</c:v>
                </c:pt>
                <c:pt idx="3">
                  <c:v>0.66597938144329893</c:v>
                </c:pt>
                <c:pt idx="4">
                  <c:v>0.81237113402061856</c:v>
                </c:pt>
                <c:pt idx="5">
                  <c:v>0.98350515463917521</c:v>
                </c:pt>
              </c:numCache>
            </c:numRef>
          </c:xVal>
          <c:yVal>
            <c:numRef>
              <c:f>Sheet1!$B$74:$B$79</c:f>
              <c:numCache>
                <c:formatCode>General</c:formatCode>
                <c:ptCount val="6"/>
                <c:pt idx="0">
                  <c:v>0.7</c:v>
                </c:pt>
                <c:pt idx="1">
                  <c:v>0.64</c:v>
                </c:pt>
                <c:pt idx="2">
                  <c:v>0.59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30-4385-8505-E5A3FF13A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37360"/>
        <c:axId val="492274440"/>
      </c:scatterChart>
      <c:valAx>
        <c:axId val="4891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K(x)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74440"/>
        <c:crosses val="autoZero"/>
        <c:crossBetween val="midCat"/>
      </c:valAx>
      <c:valAx>
        <c:axId val="4922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3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</a:t>
            </a:r>
            <a:r>
              <a:rPr lang="zh-CN" altLang="en-US"/>
              <a:t>、分压电路中</a:t>
            </a:r>
            <a:r>
              <a:rPr lang="en-US" altLang="zh-CN"/>
              <a:t>Y</a:t>
            </a:r>
            <a:r>
              <a:rPr lang="zh-CN" altLang="en-US"/>
              <a:t>与</a:t>
            </a:r>
            <a:r>
              <a:rPr lang="en-US" altLang="zh-CN"/>
              <a:t>k</a:t>
            </a:r>
            <a:r>
              <a:rPr lang="zh-CN" altLang="en-US"/>
              <a:t>的关系图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Sheet1!$J$29:$J$35</c:f>
              <c:numCache>
                <c:formatCode>General</c:formatCode>
                <c:ptCount val="7"/>
                <c:pt idx="0">
                  <c:v>0.99989690721649482</c:v>
                </c:pt>
                <c:pt idx="1">
                  <c:v>0.85257731958762883</c:v>
                </c:pt>
                <c:pt idx="2">
                  <c:v>0.68</c:v>
                </c:pt>
                <c:pt idx="3">
                  <c:v>0.50412371134020617</c:v>
                </c:pt>
                <c:pt idx="4">
                  <c:v>0.33402061855670107</c:v>
                </c:pt>
                <c:pt idx="5">
                  <c:v>0.18762886597938144</c:v>
                </c:pt>
                <c:pt idx="6">
                  <c:v>1.6494845360824795E-2</c:v>
                </c:pt>
              </c:numCache>
            </c:numRef>
          </c:xVal>
          <c:yVal>
            <c:numRef>
              <c:f>Sheet1!$K$29:$K$35</c:f>
              <c:numCache>
                <c:formatCode>General</c:formatCode>
                <c:ptCount val="7"/>
                <c:pt idx="0">
                  <c:v>0.99984692002434372</c:v>
                </c:pt>
                <c:pt idx="1">
                  <c:v>0.80359099259034683</c:v>
                </c:pt>
                <c:pt idx="2">
                  <c:v>0.61508625680213036</c:v>
                </c:pt>
                <c:pt idx="3">
                  <c:v>0.44961196832120498</c:v>
                </c:pt>
                <c:pt idx="4">
                  <c:v>0.30149294841492874</c:v>
                </c:pt>
                <c:pt idx="5">
                  <c:v>0.17471306738548614</c:v>
                </c:pt>
                <c:pt idx="6">
                  <c:v>1.6366076396844672E-2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B-4934-937E-A2EFE8D0FD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Sheet1!$J$39:$J$45</c:f>
              <c:numCache>
                <c:formatCode>General</c:formatCode>
                <c:ptCount val="7"/>
                <c:pt idx="0">
                  <c:v>0.99989690721649482</c:v>
                </c:pt>
                <c:pt idx="1">
                  <c:v>0.85257731958762883</c:v>
                </c:pt>
                <c:pt idx="2">
                  <c:v>0.68</c:v>
                </c:pt>
                <c:pt idx="3">
                  <c:v>0.50412371134020617</c:v>
                </c:pt>
                <c:pt idx="4">
                  <c:v>0.33402061855670107</c:v>
                </c:pt>
                <c:pt idx="5">
                  <c:v>0.18762886597938144</c:v>
                </c:pt>
                <c:pt idx="6">
                  <c:v>1.6494845360824795E-2</c:v>
                </c:pt>
              </c:numCache>
            </c:numRef>
          </c:xVal>
          <c:yVal>
            <c:numRef>
              <c:f>Sheet1!$K$39:$K$45</c:f>
              <c:numCache>
                <c:formatCode>General</c:formatCode>
                <c:ptCount val="7"/>
                <c:pt idx="0">
                  <c:v>0.99979693782989676</c:v>
                </c:pt>
                <c:pt idx="1">
                  <c:v>0.75992799521438315</c:v>
                </c:pt>
                <c:pt idx="2">
                  <c:v>0.56148602230090372</c:v>
                </c:pt>
                <c:pt idx="3">
                  <c:v>0.40573875568469864</c:v>
                </c:pt>
                <c:pt idx="4">
                  <c:v>0.27473832022955913</c:v>
                </c:pt>
                <c:pt idx="5">
                  <c:v>0.16346091667445051</c:v>
                </c:pt>
                <c:pt idx="6">
                  <c:v>1.6239302359570683E-2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B-4934-937E-A2EFE8D0FD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Sheet1!$J$49:$J$55</c:f>
              <c:numCache>
                <c:formatCode>General</c:formatCode>
                <c:ptCount val="7"/>
                <c:pt idx="0">
                  <c:v>0.99989690721649482</c:v>
                </c:pt>
                <c:pt idx="1">
                  <c:v>0.85257731958762883</c:v>
                </c:pt>
                <c:pt idx="2">
                  <c:v>0.68</c:v>
                </c:pt>
                <c:pt idx="3">
                  <c:v>0.50412371134020617</c:v>
                </c:pt>
                <c:pt idx="4">
                  <c:v>0.33402061855670107</c:v>
                </c:pt>
                <c:pt idx="5">
                  <c:v>0.18762886597938144</c:v>
                </c:pt>
                <c:pt idx="6">
                  <c:v>1.6494845360824795E-2</c:v>
                </c:pt>
              </c:numCache>
            </c:numRef>
          </c:xVal>
          <c:yVal>
            <c:numRef>
              <c:f>Sheet1!$K$49:$K$55</c:f>
              <c:numCache>
                <c:formatCode>General</c:formatCode>
                <c:ptCount val="7"/>
                <c:pt idx="0">
                  <c:v>0.99964702122528704</c:v>
                </c:pt>
                <c:pt idx="1">
                  <c:v>0.65341790104313779</c:v>
                </c:pt>
                <c:pt idx="2">
                  <c:v>0.44511939673230005</c:v>
                </c:pt>
                <c:pt idx="3">
                  <c:v>0.31385939548369812</c:v>
                </c:pt>
                <c:pt idx="4">
                  <c:v>0.21697494073369675</c:v>
                </c:pt>
                <c:pt idx="5">
                  <c:v>0.13699248799433963</c:v>
                </c:pt>
                <c:pt idx="6">
                  <c:v>1.5870496746548213E-2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B-4934-937E-A2EFE8D0FD4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Sheet1!$J$59:$J$65</c:f>
              <c:numCache>
                <c:formatCode>General</c:formatCode>
                <c:ptCount val="7"/>
                <c:pt idx="0">
                  <c:v>0.99989690721649482</c:v>
                </c:pt>
                <c:pt idx="1">
                  <c:v>0.85257731958762883</c:v>
                </c:pt>
                <c:pt idx="2">
                  <c:v>0.68</c:v>
                </c:pt>
                <c:pt idx="3">
                  <c:v>0.50412371134020617</c:v>
                </c:pt>
                <c:pt idx="4">
                  <c:v>0.33402061855670107</c:v>
                </c:pt>
                <c:pt idx="5">
                  <c:v>0.18762886597938144</c:v>
                </c:pt>
                <c:pt idx="6">
                  <c:v>1.6494845360824795E-2</c:v>
                </c:pt>
              </c:numCache>
            </c:numRef>
          </c:xVal>
          <c:yVal>
            <c:numRef>
              <c:f>Sheet1!$K$59:$K$65</c:f>
              <c:numCache>
                <c:formatCode>General</c:formatCode>
                <c:ptCount val="7"/>
                <c:pt idx="0">
                  <c:v>0.99939726010176666</c:v>
                </c:pt>
                <c:pt idx="1">
                  <c:v>0.52968510316690198</c:v>
                </c:pt>
                <c:pt idx="2">
                  <c:v>0.33084228553635375</c:v>
                </c:pt>
                <c:pt idx="3">
                  <c:v>0.22786101875776135</c:v>
                </c:pt>
                <c:pt idx="4">
                  <c:v>0.16067284232241683</c:v>
                </c:pt>
                <c:pt idx="5">
                  <c:v>0.10787870166204329</c:v>
                </c:pt>
                <c:pt idx="6">
                  <c:v>1.5291688967046455E-2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8B-4934-937E-A2EFE8D0FD4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Sheet1!$J$69:$J$75</c:f>
              <c:numCache>
                <c:formatCode>General</c:formatCode>
                <c:ptCount val="7"/>
                <c:pt idx="0">
                  <c:v>0.99989690721649482</c:v>
                </c:pt>
                <c:pt idx="1">
                  <c:v>0.85257731958762883</c:v>
                </c:pt>
                <c:pt idx="2">
                  <c:v>0.68</c:v>
                </c:pt>
                <c:pt idx="3">
                  <c:v>0.50412371134020617</c:v>
                </c:pt>
                <c:pt idx="4">
                  <c:v>0.33402061855670107</c:v>
                </c:pt>
                <c:pt idx="5">
                  <c:v>0.18762886597938144</c:v>
                </c:pt>
                <c:pt idx="6">
                  <c:v>1.6494845360824795E-2</c:v>
                </c:pt>
              </c:numCache>
            </c:numRef>
          </c:xVal>
          <c:yVal>
            <c:numRef>
              <c:f>Sheet1!$K$69:$K$75</c:f>
              <c:numCache>
                <c:formatCode>General</c:formatCode>
                <c:ptCount val="7"/>
                <c:pt idx="0">
                  <c:v>0.99889811208359813</c:v>
                </c:pt>
                <c:pt idx="1">
                  <c:v>0.38418478033642872</c:v>
                </c:pt>
                <c:pt idx="2">
                  <c:v>0.21859890957720401</c:v>
                </c:pt>
                <c:pt idx="3">
                  <c:v>0.147196493773498</c:v>
                </c:pt>
                <c:pt idx="4">
                  <c:v>0.10577726702883411</c:v>
                </c:pt>
                <c:pt idx="5">
                  <c:v>7.5702116331691743E-2</c:v>
                </c:pt>
                <c:pt idx="6">
                  <c:v>1.4252120002850463E-2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8B-4934-937E-A2EFE8D0FD4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Sheet1!$J$79:$J$85</c:f>
              <c:numCache>
                <c:formatCode>General</c:formatCode>
                <c:ptCount val="7"/>
                <c:pt idx="0">
                  <c:v>0.99989690721649482</c:v>
                </c:pt>
                <c:pt idx="1">
                  <c:v>0.85257731958762883</c:v>
                </c:pt>
                <c:pt idx="2">
                  <c:v>0.68</c:v>
                </c:pt>
                <c:pt idx="3">
                  <c:v>0.50412371134020617</c:v>
                </c:pt>
                <c:pt idx="4">
                  <c:v>0.33402061855670107</c:v>
                </c:pt>
                <c:pt idx="5">
                  <c:v>0.18762886597938144</c:v>
                </c:pt>
                <c:pt idx="6">
                  <c:v>1.6494845360824795E-2</c:v>
                </c:pt>
              </c:numCache>
            </c:numRef>
          </c:xVal>
          <c:yVal>
            <c:numRef>
              <c:f>Sheet1!$K$79:$K$85</c:f>
              <c:numCache>
                <c:formatCode>General</c:formatCode>
                <c:ptCount val="7"/>
                <c:pt idx="0">
                  <c:v>0.99492280603313721</c:v>
                </c:pt>
                <c:pt idx="1">
                  <c:v>0.12015022410123416</c:v>
                </c:pt>
                <c:pt idx="2">
                  <c:v>5.8856114111618896E-2</c:v>
                </c:pt>
                <c:pt idx="3">
                  <c:v>3.8411839330110088E-2</c:v>
                </c:pt>
                <c:pt idx="4">
                  <c:v>2.833356653141178E-2</c:v>
                </c:pt>
                <c:pt idx="5">
                  <c:v>2.2356525157232701E-2</c:v>
                </c:pt>
                <c:pt idx="6">
                  <c:v>9.2314793445649832E-3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8B-4934-937E-A2EFE8D0FD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90681536"/>
        <c:axId val="490682192"/>
      </c:scatterChart>
      <c:valAx>
        <c:axId val="4906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K(x)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82192"/>
        <c:crosses val="autoZero"/>
        <c:crossBetween val="midCat"/>
      </c:valAx>
      <c:valAx>
        <c:axId val="4906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4761</xdr:rowOff>
    </xdr:from>
    <xdr:to>
      <xdr:col>13</xdr:col>
      <xdr:colOff>609600</xdr:colOff>
      <xdr:row>23</xdr:row>
      <xdr:rowOff>164303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B7F455-A1E3-4BD5-89A5-26F375F72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</xdr:colOff>
      <xdr:row>9</xdr:row>
      <xdr:rowOff>1</xdr:rowOff>
    </xdr:from>
    <xdr:to>
      <xdr:col>6</xdr:col>
      <xdr:colOff>561973</xdr:colOff>
      <xdr:row>23</xdr:row>
      <xdr:rowOff>166688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A1DFC6-3205-4A33-B0C8-D8A329B5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B12F-282F-4855-8701-38E2C7ABC199}">
  <dimension ref="A1:L85"/>
  <sheetViews>
    <sheetView tabSelected="1" topLeftCell="A3" workbookViewId="0">
      <selection activeCell="Q27" sqref="Q27"/>
    </sheetView>
  </sheetViews>
  <sheetFormatPr defaultRowHeight="13.9" x14ac:dyDescent="0.4"/>
  <sheetData>
    <row r="1" spans="1:9" x14ac:dyDescent="0.4">
      <c r="A1" s="3" t="s">
        <v>7</v>
      </c>
      <c r="B1" s="3"/>
      <c r="H1" s="1"/>
      <c r="I1" s="1"/>
    </row>
    <row r="2" spans="1:9" x14ac:dyDescent="0.4">
      <c r="A2" s="2" t="s">
        <v>0</v>
      </c>
      <c r="B2" s="2">
        <v>0.1</v>
      </c>
    </row>
    <row r="3" spans="1:9" x14ac:dyDescent="0.4">
      <c r="A3" s="2" t="s">
        <v>1</v>
      </c>
      <c r="B3" s="2">
        <v>143</v>
      </c>
    </row>
    <row r="4" spans="1:9" x14ac:dyDescent="0.4">
      <c r="A4" s="2" t="s">
        <v>2</v>
      </c>
      <c r="B4" s="2">
        <v>310.39999999999998</v>
      </c>
    </row>
    <row r="5" spans="1:9" x14ac:dyDescent="0.4">
      <c r="A5" s="2" t="s">
        <v>3</v>
      </c>
      <c r="B5" s="2">
        <v>481</v>
      </c>
    </row>
    <row r="6" spans="1:9" x14ac:dyDescent="0.4">
      <c r="A6" s="2" t="s">
        <v>4</v>
      </c>
      <c r="B6" s="2">
        <v>646</v>
      </c>
    </row>
    <row r="7" spans="1:9" x14ac:dyDescent="0.4">
      <c r="A7" s="2" t="s">
        <v>5</v>
      </c>
      <c r="B7" s="2">
        <v>788</v>
      </c>
    </row>
    <row r="8" spans="1:9" x14ac:dyDescent="0.4">
      <c r="A8" s="2" t="s">
        <v>6</v>
      </c>
      <c r="B8" s="2">
        <v>954</v>
      </c>
    </row>
    <row r="9" spans="1:9" x14ac:dyDescent="0.4">
      <c r="A9" s="2" t="s">
        <v>11</v>
      </c>
      <c r="B9" s="2">
        <v>970</v>
      </c>
    </row>
    <row r="25" spans="1:12" x14ac:dyDescent="0.4">
      <c r="A25" s="2" t="s">
        <v>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4">
      <c r="A26" s="2" t="s">
        <v>9</v>
      </c>
      <c r="B26" s="2"/>
      <c r="C26" s="2" t="s">
        <v>10</v>
      </c>
      <c r="D26" s="2">
        <v>1.5029999999999999</v>
      </c>
      <c r="E26" s="2"/>
      <c r="F26" s="2"/>
      <c r="G26" s="2"/>
      <c r="H26" s="2" t="s">
        <v>9</v>
      </c>
      <c r="I26" s="2"/>
      <c r="J26" s="2" t="s">
        <v>10</v>
      </c>
      <c r="K26" s="2">
        <v>1.5029999999999999</v>
      </c>
      <c r="L26" s="2"/>
    </row>
    <row r="27" spans="1:12" x14ac:dyDescent="0.4">
      <c r="A27" s="2" t="s">
        <v>12</v>
      </c>
      <c r="B27" s="2">
        <f>20/970</f>
        <v>2.0618556701030927E-2</v>
      </c>
      <c r="C27" s="2"/>
      <c r="D27" s="2" t="s">
        <v>16</v>
      </c>
      <c r="E27" s="2">
        <f>1503/20</f>
        <v>75.150000000000006</v>
      </c>
      <c r="F27" s="2"/>
      <c r="G27" s="2"/>
      <c r="H27" s="2" t="s">
        <v>12</v>
      </c>
      <c r="I27" s="2">
        <f>2000/970</f>
        <v>2.0618556701030926</v>
      </c>
      <c r="J27" s="2"/>
      <c r="K27" s="2"/>
      <c r="L27" s="2"/>
    </row>
    <row r="28" spans="1:12" x14ac:dyDescent="0.4">
      <c r="A28" s="2" t="s">
        <v>13</v>
      </c>
      <c r="B28" s="2" t="s">
        <v>14</v>
      </c>
      <c r="C28" s="2" t="s">
        <v>15</v>
      </c>
      <c r="D28" s="2"/>
      <c r="E28" s="2"/>
      <c r="F28" s="2"/>
      <c r="G28" s="2"/>
      <c r="H28" s="2" t="s">
        <v>13</v>
      </c>
      <c r="I28" s="2" t="s">
        <v>17</v>
      </c>
      <c r="J28" s="2" t="s">
        <v>15</v>
      </c>
      <c r="K28" s="2" t="s">
        <v>18</v>
      </c>
      <c r="L28" s="2" t="s">
        <v>12</v>
      </c>
    </row>
    <row r="29" spans="1:12" x14ac:dyDescent="0.4">
      <c r="A29" s="2" t="s">
        <v>1</v>
      </c>
      <c r="B29" s="2">
        <v>9.43</v>
      </c>
      <c r="C29" s="2">
        <f>B3/970</f>
        <v>0.14742268041237114</v>
      </c>
      <c r="D29" s="2"/>
      <c r="E29" s="2"/>
      <c r="F29" s="2"/>
      <c r="G29" s="2"/>
      <c r="H29" s="2" t="s">
        <v>6</v>
      </c>
      <c r="I29" s="2">
        <v>1.0999999999999999E-2</v>
      </c>
      <c r="J29" s="2">
        <f>1- (B2/970)</f>
        <v>0.99989690721649482</v>
      </c>
      <c r="K29" s="2">
        <f>(L29*J29)/(J29-J29*J29+L29)</f>
        <v>0.99984692002434372</v>
      </c>
      <c r="L29" s="2">
        <f>2000/970</f>
        <v>2.0618556701030926</v>
      </c>
    </row>
    <row r="30" spans="1:12" x14ac:dyDescent="0.4">
      <c r="A30" s="2" t="s">
        <v>2</v>
      </c>
      <c r="B30" s="2">
        <v>4.62</v>
      </c>
      <c r="C30" s="2">
        <f>B4/970</f>
        <v>0.31999999999999995</v>
      </c>
      <c r="D30" s="2"/>
      <c r="E30" s="2"/>
      <c r="F30" s="2"/>
      <c r="G30" s="2"/>
      <c r="H30" s="2" t="s">
        <v>5</v>
      </c>
      <c r="I30" s="2">
        <v>0.222</v>
      </c>
      <c r="J30" s="2">
        <f>1- (B3/970)</f>
        <v>0.85257731958762883</v>
      </c>
      <c r="K30" s="2">
        <f t="shared" ref="K30:K85" si="0">(L30*J30)/(J30-J30*J30+L30)</f>
        <v>0.80359099259034683</v>
      </c>
      <c r="L30" s="2">
        <f t="shared" ref="L30:L35" si="1">2000/970</f>
        <v>2.0618556701030926</v>
      </c>
    </row>
    <row r="31" spans="1:12" x14ac:dyDescent="0.4">
      <c r="A31" s="2" t="s">
        <v>3</v>
      </c>
      <c r="B31" s="2">
        <v>3.04</v>
      </c>
      <c r="C31" s="2">
        <f>B5/970</f>
        <v>0.49587628865979383</v>
      </c>
      <c r="D31" s="2"/>
      <c r="E31" s="2"/>
      <c r="F31" s="2"/>
      <c r="G31" s="2"/>
      <c r="H31" s="2" t="s">
        <v>4</v>
      </c>
      <c r="I31" s="2">
        <v>0.41399999999999998</v>
      </c>
      <c r="J31" s="2">
        <f>1- (B4/970)</f>
        <v>0.68</v>
      </c>
      <c r="K31" s="2">
        <f t="shared" si="0"/>
        <v>0.61508625680213036</v>
      </c>
      <c r="L31" s="2">
        <f t="shared" si="1"/>
        <v>2.0618556701030926</v>
      </c>
    </row>
    <row r="32" spans="1:12" x14ac:dyDescent="0.4">
      <c r="A32" s="2" t="s">
        <v>4</v>
      </c>
      <c r="B32" s="2">
        <v>2.3199999999999998</v>
      </c>
      <c r="C32" s="2">
        <f>B6/970</f>
        <v>0.66597938144329893</v>
      </c>
      <c r="D32" s="2"/>
      <c r="E32" s="2"/>
      <c r="F32" s="2"/>
      <c r="G32" s="2"/>
      <c r="H32" s="2" t="s">
        <v>3</v>
      </c>
      <c r="I32" s="2">
        <v>0.65200000000000002</v>
      </c>
      <c r="J32" s="2">
        <f>1- (B5/970)</f>
        <v>0.50412371134020617</v>
      </c>
      <c r="K32" s="2">
        <f t="shared" si="0"/>
        <v>0.44961196832120498</v>
      </c>
      <c r="L32" s="2">
        <f t="shared" si="1"/>
        <v>2.0618556701030926</v>
      </c>
    </row>
    <row r="33" spans="1:12" x14ac:dyDescent="0.4">
      <c r="A33" s="2" t="s">
        <v>5</v>
      </c>
      <c r="B33" s="2">
        <v>1.83</v>
      </c>
      <c r="C33" s="2">
        <f>B7/970</f>
        <v>0.81237113402061856</v>
      </c>
      <c r="D33" s="2"/>
      <c r="E33" s="2"/>
      <c r="F33" s="2"/>
      <c r="G33" s="2"/>
      <c r="H33" s="2" t="s">
        <v>2</v>
      </c>
      <c r="I33" s="2">
        <v>0.91600000000000004</v>
      </c>
      <c r="J33" s="2">
        <f>1- (B6/970)</f>
        <v>0.33402061855670107</v>
      </c>
      <c r="K33" s="2">
        <f t="shared" si="0"/>
        <v>0.30149294841492874</v>
      </c>
      <c r="L33" s="2">
        <f t="shared" si="1"/>
        <v>2.0618556701030926</v>
      </c>
    </row>
    <row r="34" spans="1:12" x14ac:dyDescent="0.4">
      <c r="A34" s="2" t="s">
        <v>6</v>
      </c>
      <c r="B34" s="2">
        <v>1.52</v>
      </c>
      <c r="C34" s="2">
        <f>B8/970</f>
        <v>0.98350515463917521</v>
      </c>
      <c r="D34" s="2"/>
      <c r="E34" s="2"/>
      <c r="F34" s="2"/>
      <c r="G34" s="2"/>
      <c r="H34" s="2" t="s">
        <v>1</v>
      </c>
      <c r="I34" s="2">
        <v>1.21</v>
      </c>
      <c r="J34" s="2">
        <f>1- (B7/970)</f>
        <v>0.18762886597938144</v>
      </c>
      <c r="K34" s="2">
        <f t="shared" si="0"/>
        <v>0.17471306738548614</v>
      </c>
      <c r="L34" s="2">
        <f t="shared" si="1"/>
        <v>2.0618556701030926</v>
      </c>
    </row>
    <row r="35" spans="1:12" x14ac:dyDescent="0.4">
      <c r="A35" s="2"/>
      <c r="B35" s="2"/>
      <c r="C35" s="2"/>
      <c r="D35" s="2"/>
      <c r="E35" s="2"/>
      <c r="F35" s="2"/>
      <c r="G35" s="2"/>
      <c r="H35" s="2" t="s">
        <v>0</v>
      </c>
      <c r="I35" s="2">
        <v>1.502</v>
      </c>
      <c r="J35" s="2">
        <f>1- (B8/970)</f>
        <v>1.6494845360824795E-2</v>
      </c>
      <c r="K35" s="2">
        <f t="shared" si="0"/>
        <v>1.6366076396844672E-2</v>
      </c>
      <c r="L35" s="2">
        <f t="shared" si="1"/>
        <v>2.0618556701030926</v>
      </c>
    </row>
    <row r="36" spans="1:12" x14ac:dyDescent="0.4">
      <c r="A36" s="2" t="s">
        <v>12</v>
      </c>
      <c r="B36" s="2">
        <f>100/970</f>
        <v>0.10309278350515463</v>
      </c>
      <c r="C36" s="2"/>
      <c r="D36" s="2" t="s">
        <v>16</v>
      </c>
      <c r="E36" s="2">
        <v>14.8</v>
      </c>
      <c r="F36" s="2"/>
      <c r="G36" s="2"/>
      <c r="H36" s="2"/>
      <c r="I36" s="2"/>
      <c r="J36" s="2"/>
      <c r="K36" s="2"/>
      <c r="L36" s="2"/>
    </row>
    <row r="37" spans="1:12" x14ac:dyDescent="0.4">
      <c r="A37" s="2" t="s">
        <v>13</v>
      </c>
      <c r="B37" s="2" t="s">
        <v>14</v>
      </c>
      <c r="C37" s="2" t="s">
        <v>15</v>
      </c>
      <c r="D37" s="2"/>
      <c r="E37" s="2"/>
      <c r="F37" s="2"/>
      <c r="G37" s="2"/>
      <c r="H37" s="2" t="s">
        <v>12</v>
      </c>
      <c r="I37" s="2">
        <f>1000/970</f>
        <v>1.0309278350515463</v>
      </c>
      <c r="J37" s="2"/>
      <c r="K37" s="2"/>
      <c r="L37" s="2"/>
    </row>
    <row r="38" spans="1:12" x14ac:dyDescent="0.4">
      <c r="A38" s="2" t="s">
        <v>1</v>
      </c>
      <c r="B38" s="2">
        <v>6.58</v>
      </c>
      <c r="C38" s="2">
        <f>B3/970</f>
        <v>0.14742268041237114</v>
      </c>
      <c r="D38" s="2"/>
      <c r="E38" s="2"/>
      <c r="F38" s="2"/>
      <c r="G38" s="2"/>
      <c r="H38" s="2" t="s">
        <v>13</v>
      </c>
      <c r="I38" s="2" t="s">
        <v>17</v>
      </c>
      <c r="J38" s="2" t="s">
        <v>15</v>
      </c>
      <c r="K38" s="2" t="s">
        <v>18</v>
      </c>
      <c r="L38" s="2" t="s">
        <v>12</v>
      </c>
    </row>
    <row r="39" spans="1:12" x14ac:dyDescent="0.4">
      <c r="A39" s="2" t="s">
        <v>2</v>
      </c>
      <c r="B39" s="2">
        <v>3.6</v>
      </c>
      <c r="C39" s="2">
        <f>B4/970</f>
        <v>0.31999999999999995</v>
      </c>
      <c r="D39" s="2"/>
      <c r="E39" s="2"/>
      <c r="F39" s="2"/>
      <c r="G39" s="2"/>
      <c r="H39" s="2" t="s">
        <v>6</v>
      </c>
      <c r="I39" s="2">
        <v>6.0000000000000001E-3</v>
      </c>
      <c r="J39" s="2">
        <f>1- (B2/970)</f>
        <v>0.99989690721649482</v>
      </c>
      <c r="K39" s="2">
        <f t="shared" si="0"/>
        <v>0.99979693782989676</v>
      </c>
      <c r="L39" s="2">
        <f>1000/970</f>
        <v>1.0309278350515463</v>
      </c>
    </row>
    <row r="40" spans="1:12" x14ac:dyDescent="0.4">
      <c r="A40" s="2" t="s">
        <v>3</v>
      </c>
      <c r="B40" s="2">
        <v>2.61</v>
      </c>
      <c r="C40" s="2">
        <f>B5/970</f>
        <v>0.49587628865979383</v>
      </c>
      <c r="D40" s="2"/>
      <c r="E40" s="2"/>
      <c r="F40" s="2"/>
      <c r="G40" s="2"/>
      <c r="H40" s="2" t="s">
        <v>5</v>
      </c>
      <c r="I40" s="2">
        <v>0.20100000000000001</v>
      </c>
      <c r="J40" s="2">
        <f>1- (B3/970)</f>
        <v>0.85257731958762883</v>
      </c>
      <c r="K40" s="2">
        <f t="shared" si="0"/>
        <v>0.75992799521438315</v>
      </c>
      <c r="L40" s="2">
        <f t="shared" ref="L40:L45" si="2">1000/970</f>
        <v>1.0309278350515463</v>
      </c>
    </row>
    <row r="41" spans="1:12" x14ac:dyDescent="0.4">
      <c r="A41" s="2" t="s">
        <v>4</v>
      </c>
      <c r="B41" s="2">
        <v>2.02</v>
      </c>
      <c r="C41" s="2">
        <f>B6/970</f>
        <v>0.66597938144329893</v>
      </c>
      <c r="D41" s="2"/>
      <c r="E41" s="2"/>
      <c r="F41" s="2"/>
      <c r="G41" s="2"/>
      <c r="H41" s="2" t="s">
        <v>4</v>
      </c>
      <c r="I41" s="2">
        <v>0.40500000000000003</v>
      </c>
      <c r="J41" s="2">
        <f>1- (B4/970)</f>
        <v>0.68</v>
      </c>
      <c r="K41" s="2">
        <f t="shared" si="0"/>
        <v>0.56148602230090372</v>
      </c>
      <c r="L41" s="2">
        <f t="shared" si="2"/>
        <v>1.0309278350515463</v>
      </c>
    </row>
    <row r="42" spans="1:12" x14ac:dyDescent="0.4">
      <c r="A42" s="2" t="s">
        <v>5</v>
      </c>
      <c r="B42" s="2">
        <v>1.68</v>
      </c>
      <c r="C42" s="2">
        <f>B7/970</f>
        <v>0.81237113402061856</v>
      </c>
      <c r="D42" s="2"/>
      <c r="E42" s="2"/>
      <c r="F42" s="2"/>
      <c r="G42" s="2"/>
      <c r="H42" s="2" t="s">
        <v>3</v>
      </c>
      <c r="I42" s="2">
        <v>0.60099999999999998</v>
      </c>
      <c r="J42" s="2">
        <f>1- (B5/970)</f>
        <v>0.50412371134020617</v>
      </c>
      <c r="K42" s="2">
        <f t="shared" si="0"/>
        <v>0.40573875568469864</v>
      </c>
      <c r="L42" s="2">
        <f t="shared" si="2"/>
        <v>1.0309278350515463</v>
      </c>
    </row>
    <row r="43" spans="1:12" x14ac:dyDescent="0.4">
      <c r="A43" s="2" t="s">
        <v>6</v>
      </c>
      <c r="B43" s="2">
        <v>1.42</v>
      </c>
      <c r="C43" s="2">
        <f>B8/970</f>
        <v>0.98350515463917521</v>
      </c>
      <c r="D43" s="2"/>
      <c r="E43" s="2"/>
      <c r="F43" s="2"/>
      <c r="G43" s="2"/>
      <c r="H43" s="2" t="s">
        <v>2</v>
      </c>
      <c r="I43" s="2">
        <v>0.85799999999999998</v>
      </c>
      <c r="J43" s="2">
        <f>1- (B6/970)</f>
        <v>0.33402061855670107</v>
      </c>
      <c r="K43" s="2">
        <f t="shared" si="0"/>
        <v>0.27473832022955913</v>
      </c>
      <c r="L43" s="2">
        <f t="shared" si="2"/>
        <v>1.0309278350515463</v>
      </c>
    </row>
    <row r="44" spans="1:12" x14ac:dyDescent="0.4">
      <c r="A44" s="2"/>
      <c r="B44" s="2"/>
      <c r="C44" s="2"/>
      <c r="D44" s="2"/>
      <c r="E44" s="2"/>
      <c r="F44" s="2"/>
      <c r="G44" s="2"/>
      <c r="H44" s="2" t="s">
        <v>1</v>
      </c>
      <c r="I44" s="2">
        <v>1.1739999999999999</v>
      </c>
      <c r="J44" s="2">
        <f>1- (B7/970)</f>
        <v>0.18762886597938144</v>
      </c>
      <c r="K44" s="2">
        <f t="shared" si="0"/>
        <v>0.16346091667445051</v>
      </c>
      <c r="L44" s="2">
        <f t="shared" si="2"/>
        <v>1.0309278350515463</v>
      </c>
    </row>
    <row r="45" spans="1:12" x14ac:dyDescent="0.4">
      <c r="A45" s="2" t="s">
        <v>12</v>
      </c>
      <c r="B45" s="2">
        <f>200/970</f>
        <v>0.20618556701030927</v>
      </c>
      <c r="C45" s="2"/>
      <c r="D45" s="2" t="s">
        <v>16</v>
      </c>
      <c r="E45" s="2">
        <v>7.45</v>
      </c>
      <c r="F45" s="2"/>
      <c r="G45" s="2"/>
      <c r="H45" s="2" t="s">
        <v>0</v>
      </c>
      <c r="I45" s="2">
        <v>1.502</v>
      </c>
      <c r="J45" s="2">
        <f>1- (B8/970)</f>
        <v>1.6494845360824795E-2</v>
      </c>
      <c r="K45" s="2">
        <f t="shared" si="0"/>
        <v>1.6239302359570683E-2</v>
      </c>
      <c r="L45" s="2">
        <f t="shared" si="2"/>
        <v>1.0309278350515463</v>
      </c>
    </row>
    <row r="46" spans="1:12" x14ac:dyDescent="0.4">
      <c r="A46" s="2" t="s">
        <v>13</v>
      </c>
      <c r="B46" s="2" t="s">
        <v>14</v>
      </c>
      <c r="C46" s="2" t="s">
        <v>15</v>
      </c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 t="s">
        <v>1</v>
      </c>
      <c r="B47" s="2">
        <v>4.7300000000000004</v>
      </c>
      <c r="C47" s="2">
        <f>B3/970</f>
        <v>0.14742268041237114</v>
      </c>
      <c r="D47" s="2"/>
      <c r="E47" s="2"/>
      <c r="F47" s="2"/>
      <c r="G47" s="2"/>
      <c r="H47" s="2" t="s">
        <v>12</v>
      </c>
      <c r="I47" s="2">
        <f>400/970</f>
        <v>0.41237113402061853</v>
      </c>
      <c r="J47" s="2"/>
      <c r="K47" s="2"/>
      <c r="L47" s="2"/>
    </row>
    <row r="48" spans="1:12" x14ac:dyDescent="0.4">
      <c r="A48" s="2" t="s">
        <v>2</v>
      </c>
      <c r="B48" s="2">
        <v>2.99</v>
      </c>
      <c r="C48" s="2">
        <f>B4/970</f>
        <v>0.31999999999999995</v>
      </c>
      <c r="D48" s="2"/>
      <c r="E48" s="2"/>
      <c r="F48" s="2"/>
      <c r="G48" s="2"/>
      <c r="H48" s="2" t="s">
        <v>13</v>
      </c>
      <c r="I48" s="2" t="s">
        <v>17</v>
      </c>
      <c r="J48" s="2" t="s">
        <v>15</v>
      </c>
      <c r="K48" s="2" t="s">
        <v>18</v>
      </c>
      <c r="L48" s="2" t="s">
        <v>12</v>
      </c>
    </row>
    <row r="49" spans="1:12" x14ac:dyDescent="0.4">
      <c r="A49" s="2" t="s">
        <v>3</v>
      </c>
      <c r="B49" s="2">
        <v>2.25</v>
      </c>
      <c r="C49" s="2">
        <f>B5/970</f>
        <v>0.49587628865979383</v>
      </c>
      <c r="D49" s="2"/>
      <c r="E49" s="2"/>
      <c r="F49" s="2"/>
      <c r="G49" s="2"/>
      <c r="H49" s="2" t="s">
        <v>6</v>
      </c>
      <c r="I49" s="2">
        <v>3.0000000000000001E-3</v>
      </c>
      <c r="J49" s="2">
        <f>1- (B2/970)</f>
        <v>0.99989690721649482</v>
      </c>
      <c r="K49" s="2">
        <f t="shared" si="0"/>
        <v>0.99964702122528704</v>
      </c>
      <c r="L49" s="2">
        <f>400/970</f>
        <v>0.41237113402061853</v>
      </c>
    </row>
    <row r="50" spans="1:12" x14ac:dyDescent="0.4">
      <c r="A50" s="2" t="s">
        <v>4</v>
      </c>
      <c r="B50" s="2">
        <v>1.79</v>
      </c>
      <c r="C50" s="2">
        <f>B6/970</f>
        <v>0.66597938144329893</v>
      </c>
      <c r="D50" s="2"/>
      <c r="E50" s="2"/>
      <c r="F50" s="2"/>
      <c r="G50" s="2"/>
      <c r="H50" s="2" t="s">
        <v>5</v>
      </c>
      <c r="I50" s="2">
        <v>0.185</v>
      </c>
      <c r="J50" s="2">
        <f>1- (B3/970)</f>
        <v>0.85257731958762883</v>
      </c>
      <c r="K50" s="2">
        <f t="shared" si="0"/>
        <v>0.65341790104313779</v>
      </c>
      <c r="L50" s="2">
        <f t="shared" ref="L50:L55" si="3">400/970</f>
        <v>0.41237113402061853</v>
      </c>
    </row>
    <row r="51" spans="1:12" x14ac:dyDescent="0.4">
      <c r="A51" s="2" t="s">
        <v>5</v>
      </c>
      <c r="B51" s="2">
        <v>1.49</v>
      </c>
      <c r="C51" s="2">
        <f>B7/970</f>
        <v>0.81237113402061856</v>
      </c>
      <c r="D51" s="2"/>
      <c r="E51" s="2"/>
      <c r="F51" s="2"/>
      <c r="G51" s="2"/>
      <c r="H51" s="2" t="s">
        <v>4</v>
      </c>
      <c r="I51" s="2">
        <v>0.31900000000000001</v>
      </c>
      <c r="J51" s="2">
        <f>1- (B4/970)</f>
        <v>0.68</v>
      </c>
      <c r="K51" s="2">
        <f t="shared" si="0"/>
        <v>0.44511939673230005</v>
      </c>
      <c r="L51" s="2">
        <f t="shared" si="3"/>
        <v>0.41237113402061853</v>
      </c>
    </row>
    <row r="52" spans="1:12" x14ac:dyDescent="0.4">
      <c r="A52" s="2" t="s">
        <v>6</v>
      </c>
      <c r="B52" s="2">
        <v>1.3</v>
      </c>
      <c r="C52" s="2">
        <f>B8/970</f>
        <v>0.98350515463917521</v>
      </c>
      <c r="D52" s="2"/>
      <c r="E52" s="2"/>
      <c r="F52" s="2"/>
      <c r="G52" s="2"/>
      <c r="H52" s="2" t="s">
        <v>3</v>
      </c>
      <c r="I52" s="2">
        <v>0.47099999999999997</v>
      </c>
      <c r="J52" s="2">
        <f>1- (B5/970)</f>
        <v>0.50412371134020617</v>
      </c>
      <c r="K52" s="2">
        <f t="shared" si="0"/>
        <v>0.31385939548369812</v>
      </c>
      <c r="L52" s="2">
        <f t="shared" si="3"/>
        <v>0.41237113402061853</v>
      </c>
    </row>
    <row r="53" spans="1:12" x14ac:dyDescent="0.4">
      <c r="A53" s="2"/>
      <c r="B53" s="2"/>
      <c r="C53" s="2"/>
      <c r="D53" s="2"/>
      <c r="E53" s="2"/>
      <c r="F53" s="2"/>
      <c r="G53" s="2"/>
      <c r="H53" s="2" t="s">
        <v>2</v>
      </c>
      <c r="I53" s="2">
        <v>0.66700000000000004</v>
      </c>
      <c r="J53" s="2">
        <f>1- (B6/970)</f>
        <v>0.33402061855670107</v>
      </c>
      <c r="K53" s="2">
        <f t="shared" si="0"/>
        <v>0.21697494073369675</v>
      </c>
      <c r="L53" s="2">
        <f t="shared" si="3"/>
        <v>0.41237113402061853</v>
      </c>
    </row>
    <row r="54" spans="1:12" x14ac:dyDescent="0.4">
      <c r="A54" s="2" t="s">
        <v>12</v>
      </c>
      <c r="B54" s="2">
        <f>400/970</f>
        <v>0.41237113402061853</v>
      </c>
      <c r="C54" s="2"/>
      <c r="D54" s="2" t="s">
        <v>16</v>
      </c>
      <c r="E54" s="2">
        <v>3.73</v>
      </c>
      <c r="F54" s="2"/>
      <c r="G54" s="2"/>
      <c r="H54" s="2" t="s">
        <v>1</v>
      </c>
      <c r="I54" s="2">
        <v>0.997</v>
      </c>
      <c r="J54" s="2">
        <f>1- (B7/970)</f>
        <v>0.18762886597938144</v>
      </c>
      <c r="K54" s="2">
        <f t="shared" si="0"/>
        <v>0.13699248799433963</v>
      </c>
      <c r="L54" s="2">
        <f t="shared" si="3"/>
        <v>0.41237113402061853</v>
      </c>
    </row>
    <row r="55" spans="1:12" x14ac:dyDescent="0.4">
      <c r="A55" s="2" t="s">
        <v>13</v>
      </c>
      <c r="B55" s="2" t="s">
        <v>14</v>
      </c>
      <c r="C55" s="2" t="s">
        <v>15</v>
      </c>
      <c r="D55" s="2"/>
      <c r="E55" s="2"/>
      <c r="F55" s="2"/>
      <c r="G55" s="2"/>
      <c r="H55" s="2" t="s">
        <v>0</v>
      </c>
      <c r="I55" s="2">
        <v>1.502</v>
      </c>
      <c r="J55" s="2">
        <f>1- (B8/970)</f>
        <v>1.6494845360824795E-2</v>
      </c>
      <c r="K55" s="2">
        <f t="shared" si="0"/>
        <v>1.5870496746548213E-2</v>
      </c>
      <c r="L55" s="2">
        <f t="shared" si="3"/>
        <v>0.41237113402061853</v>
      </c>
    </row>
    <row r="56" spans="1:12" x14ac:dyDescent="0.4">
      <c r="A56" s="2" t="s">
        <v>1</v>
      </c>
      <c r="B56" s="2">
        <v>2.9</v>
      </c>
      <c r="C56" s="2">
        <f>B3/970</f>
        <v>0.14742268041237114</v>
      </c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 t="s">
        <v>2</v>
      </c>
      <c r="B57" s="2">
        <v>2.13</v>
      </c>
      <c r="C57" s="2">
        <f>B4/970</f>
        <v>0.31999999999999995</v>
      </c>
      <c r="D57" s="2"/>
      <c r="E57" s="2"/>
      <c r="F57" s="2"/>
      <c r="G57" s="2"/>
      <c r="H57" s="2" t="s">
        <v>12</v>
      </c>
      <c r="I57" s="2">
        <f>200/970</f>
        <v>0.20618556701030927</v>
      </c>
      <c r="J57" s="2"/>
      <c r="K57" s="2"/>
      <c r="L57" s="2"/>
    </row>
    <row r="58" spans="1:12" x14ac:dyDescent="0.4">
      <c r="A58" s="2" t="s">
        <v>3</v>
      </c>
      <c r="B58" s="2">
        <v>1.73</v>
      </c>
      <c r="C58" s="2">
        <f>B5/970</f>
        <v>0.49587628865979383</v>
      </c>
      <c r="D58" s="2"/>
      <c r="E58" s="2"/>
      <c r="F58" s="2"/>
      <c r="G58" s="2"/>
      <c r="H58" s="2" t="s">
        <v>13</v>
      </c>
      <c r="I58" s="2" t="s">
        <v>17</v>
      </c>
      <c r="J58" s="2" t="s">
        <v>15</v>
      </c>
      <c r="K58" s="2" t="s">
        <v>18</v>
      </c>
      <c r="L58" s="2" t="s">
        <v>12</v>
      </c>
    </row>
    <row r="59" spans="1:12" x14ac:dyDescent="0.4">
      <c r="A59" s="2" t="s">
        <v>4</v>
      </c>
      <c r="B59" s="2">
        <v>1.44</v>
      </c>
      <c r="C59" s="2">
        <f>B6/970</f>
        <v>0.66597938144329893</v>
      </c>
      <c r="D59" s="2"/>
      <c r="E59" s="2"/>
      <c r="F59" s="2"/>
      <c r="G59" s="2"/>
      <c r="H59" s="2" t="s">
        <v>6</v>
      </c>
      <c r="I59" s="2">
        <v>3.1E-2</v>
      </c>
      <c r="J59" s="2">
        <f>1- (B2/970)</f>
        <v>0.99989690721649482</v>
      </c>
      <c r="K59" s="2">
        <f t="shared" si="0"/>
        <v>0.99939726010176666</v>
      </c>
      <c r="L59" s="2">
        <f>200/970</f>
        <v>0.20618556701030927</v>
      </c>
    </row>
    <row r="60" spans="1:12" x14ac:dyDescent="0.4">
      <c r="A60" s="2" t="s">
        <v>5</v>
      </c>
      <c r="B60" s="2">
        <v>1.24</v>
      </c>
      <c r="C60" s="2">
        <f>B7/970</f>
        <v>0.81237113402061856</v>
      </c>
      <c r="D60" s="2"/>
      <c r="E60" s="2"/>
      <c r="F60" s="2"/>
      <c r="G60" s="2"/>
      <c r="H60" s="2" t="s">
        <v>5</v>
      </c>
      <c r="I60" s="2">
        <v>0.156</v>
      </c>
      <c r="J60" s="2">
        <f>1- (B3/970)</f>
        <v>0.85257731958762883</v>
      </c>
      <c r="K60" s="2">
        <f t="shared" si="0"/>
        <v>0.52968510316690198</v>
      </c>
      <c r="L60" s="2">
        <f t="shared" ref="L60:L65" si="4">200/970</f>
        <v>0.20618556701030927</v>
      </c>
    </row>
    <row r="61" spans="1:12" x14ac:dyDescent="0.4">
      <c r="A61" s="2" t="s">
        <v>6</v>
      </c>
      <c r="B61" s="2">
        <v>1.08</v>
      </c>
      <c r="C61" s="2">
        <f>B8/970</f>
        <v>0.98350515463917521</v>
      </c>
      <c r="D61" s="2"/>
      <c r="E61" s="2"/>
      <c r="F61" s="2"/>
      <c r="G61" s="2"/>
      <c r="H61" s="2" t="s">
        <v>4</v>
      </c>
      <c r="I61" s="2">
        <v>0.24399999999999999</v>
      </c>
      <c r="J61" s="2">
        <f>1- (B4/970)</f>
        <v>0.68</v>
      </c>
      <c r="K61" s="2">
        <f t="shared" si="0"/>
        <v>0.33084228553635375</v>
      </c>
      <c r="L61" s="2">
        <f t="shared" si="4"/>
        <v>0.20618556701030927</v>
      </c>
    </row>
    <row r="62" spans="1:12" x14ac:dyDescent="0.4">
      <c r="A62" s="2"/>
      <c r="B62" s="2"/>
      <c r="C62" s="2"/>
      <c r="D62" s="2"/>
      <c r="E62" s="2"/>
      <c r="F62" s="2"/>
      <c r="G62" s="2"/>
      <c r="H62" s="2" t="s">
        <v>3</v>
      </c>
      <c r="I62" s="2">
        <v>0.34300000000000003</v>
      </c>
      <c r="J62" s="2">
        <f>1- (B5/970)</f>
        <v>0.50412371134020617</v>
      </c>
      <c r="K62" s="2">
        <f t="shared" si="0"/>
        <v>0.22786101875776135</v>
      </c>
      <c r="L62" s="2">
        <f t="shared" si="4"/>
        <v>0.20618556701030927</v>
      </c>
    </row>
    <row r="63" spans="1:12" x14ac:dyDescent="0.4">
      <c r="A63" s="2" t="s">
        <v>12</v>
      </c>
      <c r="B63" s="2">
        <f>1000/970</f>
        <v>1.0309278350515463</v>
      </c>
      <c r="C63" s="2"/>
      <c r="D63" s="2" t="s">
        <v>16</v>
      </c>
      <c r="E63" s="2">
        <v>1.5</v>
      </c>
      <c r="F63" s="2"/>
      <c r="G63" s="2"/>
      <c r="H63" s="2" t="s">
        <v>2</v>
      </c>
      <c r="I63" s="2">
        <v>0.51400000000000001</v>
      </c>
      <c r="J63" s="2">
        <f>1- (B6/970)</f>
        <v>0.33402061855670107</v>
      </c>
      <c r="K63" s="2">
        <f t="shared" si="0"/>
        <v>0.16067284232241683</v>
      </c>
      <c r="L63" s="2">
        <f t="shared" si="4"/>
        <v>0.20618556701030927</v>
      </c>
    </row>
    <row r="64" spans="1:12" x14ac:dyDescent="0.4">
      <c r="A64" s="2" t="s">
        <v>13</v>
      </c>
      <c r="B64" s="2" t="s">
        <v>14</v>
      </c>
      <c r="C64" s="2" t="s">
        <v>15</v>
      </c>
      <c r="D64" s="2"/>
      <c r="E64" s="2"/>
      <c r="F64" s="2"/>
      <c r="G64" s="2"/>
      <c r="H64" s="2" t="s">
        <v>1</v>
      </c>
      <c r="I64" s="2">
        <v>0.875</v>
      </c>
      <c r="J64" s="2">
        <f>1- (B7/970)</f>
        <v>0.18762886597938144</v>
      </c>
      <c r="K64" s="2">
        <f t="shared" si="0"/>
        <v>0.10787870166204329</v>
      </c>
      <c r="L64" s="2">
        <f t="shared" si="4"/>
        <v>0.20618556701030927</v>
      </c>
    </row>
    <row r="65" spans="1:12" x14ac:dyDescent="0.4">
      <c r="A65" s="2" t="s">
        <v>1</v>
      </c>
      <c r="B65" s="2">
        <v>1.33</v>
      </c>
      <c r="C65" s="2">
        <f>B3/970</f>
        <v>0.14742268041237114</v>
      </c>
      <c r="D65" s="2"/>
      <c r="E65" s="2"/>
      <c r="F65" s="2"/>
      <c r="G65" s="2"/>
      <c r="H65" s="2" t="s">
        <v>0</v>
      </c>
      <c r="I65" s="2">
        <v>1.502</v>
      </c>
      <c r="J65" s="2">
        <f>1- (B8/970)</f>
        <v>1.6494845360824795E-2</v>
      </c>
      <c r="K65" s="2">
        <f t="shared" si="0"/>
        <v>1.5291688967046455E-2</v>
      </c>
      <c r="L65" s="2">
        <f t="shared" si="4"/>
        <v>0.20618556701030927</v>
      </c>
    </row>
    <row r="66" spans="1:12" x14ac:dyDescent="0.4">
      <c r="A66" s="2" t="s">
        <v>2</v>
      </c>
      <c r="B66" s="2">
        <v>1.1299999999999999</v>
      </c>
      <c r="C66" s="2">
        <f>B4/970</f>
        <v>0.31999999999999995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 t="s">
        <v>3</v>
      </c>
      <c r="B67" s="2">
        <v>1.01</v>
      </c>
      <c r="C67" s="2">
        <f>B5/970</f>
        <v>0.49587628865979383</v>
      </c>
      <c r="D67" s="2"/>
      <c r="E67" s="2"/>
      <c r="F67" s="2"/>
      <c r="G67" s="2"/>
      <c r="H67" s="2" t="s">
        <v>12</v>
      </c>
      <c r="I67" s="2">
        <f>100/970</f>
        <v>0.10309278350515463</v>
      </c>
      <c r="J67" s="2"/>
      <c r="K67" s="2"/>
      <c r="L67" s="2"/>
    </row>
    <row r="68" spans="1:12" x14ac:dyDescent="0.4">
      <c r="A68" s="2" t="s">
        <v>4</v>
      </c>
      <c r="B68" s="2">
        <v>0.9</v>
      </c>
      <c r="C68" s="2">
        <f>B6/970</f>
        <v>0.66597938144329893</v>
      </c>
      <c r="D68" s="2"/>
      <c r="E68" s="2"/>
      <c r="F68" s="2"/>
      <c r="G68" s="2"/>
      <c r="H68" s="2" t="s">
        <v>13</v>
      </c>
      <c r="I68" s="2" t="s">
        <v>17</v>
      </c>
      <c r="J68" s="2" t="s">
        <v>15</v>
      </c>
      <c r="K68" s="2" t="s">
        <v>18</v>
      </c>
      <c r="L68" s="2" t="s">
        <v>12</v>
      </c>
    </row>
    <row r="69" spans="1:12" x14ac:dyDescent="0.4">
      <c r="A69" s="2" t="s">
        <v>5</v>
      </c>
      <c r="B69" s="2">
        <v>0.83</v>
      </c>
      <c r="C69" s="2">
        <f>B7/970</f>
        <v>0.81237113402061856</v>
      </c>
      <c r="D69" s="2"/>
      <c r="E69" s="2"/>
      <c r="F69" s="2"/>
      <c r="G69" s="2"/>
      <c r="H69" s="2" t="s">
        <v>6</v>
      </c>
      <c r="I69" s="2">
        <v>0</v>
      </c>
      <c r="J69" s="2">
        <f>1- (B2/970)</f>
        <v>0.99989690721649482</v>
      </c>
      <c r="K69" s="2">
        <f t="shared" si="0"/>
        <v>0.99889811208359813</v>
      </c>
      <c r="L69" s="2">
        <f>100/970</f>
        <v>0.10309278350515463</v>
      </c>
    </row>
    <row r="70" spans="1:12" x14ac:dyDescent="0.4">
      <c r="A70" s="2" t="s">
        <v>6</v>
      </c>
      <c r="B70" s="2">
        <v>0.76</v>
      </c>
      <c r="C70" s="2">
        <f>B8/970</f>
        <v>0.98350515463917521</v>
      </c>
      <c r="D70" s="2"/>
      <c r="E70" s="2"/>
      <c r="F70" s="2"/>
      <c r="G70" s="2"/>
      <c r="H70" s="2" t="s">
        <v>5</v>
      </c>
      <c r="I70" s="2">
        <v>0.10199999999999999</v>
      </c>
      <c r="J70" s="2">
        <f>1- (B3/970)</f>
        <v>0.85257731958762883</v>
      </c>
      <c r="K70" s="2">
        <f t="shared" si="0"/>
        <v>0.38418478033642872</v>
      </c>
      <c r="L70" s="2">
        <f t="shared" ref="L70:L75" si="5">100/970</f>
        <v>0.10309278350515463</v>
      </c>
    </row>
    <row r="71" spans="1:12" x14ac:dyDescent="0.4">
      <c r="A71" s="2"/>
      <c r="B71" s="2"/>
      <c r="C71" s="2"/>
      <c r="D71" s="2"/>
      <c r="E71" s="2"/>
      <c r="F71" s="2"/>
      <c r="G71" s="2"/>
      <c r="H71" s="2" t="s">
        <v>4</v>
      </c>
      <c r="I71" s="2">
        <v>0.154</v>
      </c>
      <c r="J71" s="2">
        <f>1- (B4/970)</f>
        <v>0.68</v>
      </c>
      <c r="K71" s="2">
        <f t="shared" si="0"/>
        <v>0.21859890957720401</v>
      </c>
      <c r="L71" s="2">
        <f t="shared" si="5"/>
        <v>0.10309278350515463</v>
      </c>
    </row>
    <row r="72" spans="1:12" x14ac:dyDescent="0.4">
      <c r="A72" s="2" t="s">
        <v>12</v>
      </c>
      <c r="B72" s="2">
        <f>2000/970</f>
        <v>2.0618556701030926</v>
      </c>
      <c r="C72" s="2"/>
      <c r="D72" s="2" t="s">
        <v>16</v>
      </c>
      <c r="E72" s="2">
        <v>0.75</v>
      </c>
      <c r="F72" s="2"/>
      <c r="G72" s="2"/>
      <c r="H72" s="2" t="s">
        <v>3</v>
      </c>
      <c r="I72" s="2">
        <v>0.215</v>
      </c>
      <c r="J72" s="2">
        <f>1- (B5/970)</f>
        <v>0.50412371134020617</v>
      </c>
      <c r="K72" s="2">
        <f t="shared" si="0"/>
        <v>0.147196493773498</v>
      </c>
      <c r="L72" s="2">
        <f t="shared" si="5"/>
        <v>0.10309278350515463</v>
      </c>
    </row>
    <row r="73" spans="1:12" x14ac:dyDescent="0.4">
      <c r="A73" s="2" t="s">
        <v>13</v>
      </c>
      <c r="B73" s="2" t="s">
        <v>14</v>
      </c>
      <c r="C73" s="2" t="s">
        <v>15</v>
      </c>
      <c r="D73" s="2"/>
      <c r="E73" s="2"/>
      <c r="F73" s="2"/>
      <c r="G73" s="2"/>
      <c r="H73" s="2" t="s">
        <v>2</v>
      </c>
      <c r="I73" s="2">
        <v>0.314</v>
      </c>
      <c r="J73" s="2">
        <f>1- (B6/970)</f>
        <v>0.33402061855670107</v>
      </c>
      <c r="K73" s="2">
        <f t="shared" si="0"/>
        <v>0.10577726702883411</v>
      </c>
      <c r="L73" s="2">
        <f t="shared" si="5"/>
        <v>0.10309278350515463</v>
      </c>
    </row>
    <row r="74" spans="1:12" x14ac:dyDescent="0.4">
      <c r="A74" s="2" t="s">
        <v>1</v>
      </c>
      <c r="B74" s="2">
        <v>0.7</v>
      </c>
      <c r="C74" s="2">
        <f>B3/970</f>
        <v>0.14742268041237114</v>
      </c>
      <c r="D74" s="2"/>
      <c r="E74" s="2"/>
      <c r="F74" s="2"/>
      <c r="G74" s="2"/>
      <c r="H74" s="2" t="s">
        <v>1</v>
      </c>
      <c r="I74" s="2">
        <v>0.622</v>
      </c>
      <c r="J74" s="2">
        <f>1- (B7/970)</f>
        <v>0.18762886597938144</v>
      </c>
      <c r="K74" s="2">
        <f t="shared" si="0"/>
        <v>7.5702116331691743E-2</v>
      </c>
      <c r="L74" s="2">
        <f t="shared" si="5"/>
        <v>0.10309278350515463</v>
      </c>
    </row>
    <row r="75" spans="1:12" x14ac:dyDescent="0.4">
      <c r="A75" s="2" t="s">
        <v>2</v>
      </c>
      <c r="B75" s="2">
        <v>0.64</v>
      </c>
      <c r="C75" s="2">
        <f>B4/970</f>
        <v>0.31999999999999995</v>
      </c>
      <c r="D75" s="2"/>
      <c r="E75" s="2"/>
      <c r="F75" s="2"/>
      <c r="G75" s="2"/>
      <c r="H75" s="2" t="s">
        <v>0</v>
      </c>
      <c r="I75" s="2">
        <v>1.502</v>
      </c>
      <c r="J75" s="2">
        <f>1- (B8/970)</f>
        <v>1.6494845360824795E-2</v>
      </c>
      <c r="K75" s="2">
        <f t="shared" si="0"/>
        <v>1.4252120002850463E-2</v>
      </c>
      <c r="L75" s="2">
        <f t="shared" si="5"/>
        <v>0.10309278350515463</v>
      </c>
    </row>
    <row r="76" spans="1:12" x14ac:dyDescent="0.4">
      <c r="A76" s="2" t="s">
        <v>3</v>
      </c>
      <c r="B76" s="2">
        <v>0.59</v>
      </c>
      <c r="C76" s="2">
        <f>B5/970</f>
        <v>0.49587628865979383</v>
      </c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4">
      <c r="A77" s="2" t="s">
        <v>4</v>
      </c>
      <c r="B77" s="2">
        <v>0.55000000000000004</v>
      </c>
      <c r="C77" s="2">
        <f>B6/970</f>
        <v>0.66597938144329893</v>
      </c>
      <c r="D77" s="2"/>
      <c r="E77" s="2"/>
      <c r="F77" s="2"/>
      <c r="G77" s="2"/>
      <c r="H77" s="2" t="s">
        <v>12</v>
      </c>
      <c r="I77" s="2">
        <f>20/970</f>
        <v>2.0618556701030927E-2</v>
      </c>
      <c r="J77" s="2"/>
      <c r="K77" s="2"/>
      <c r="L77" s="2"/>
    </row>
    <row r="78" spans="1:12" x14ac:dyDescent="0.4">
      <c r="A78" s="2" t="s">
        <v>5</v>
      </c>
      <c r="B78" s="2">
        <v>0.52</v>
      </c>
      <c r="C78" s="2">
        <f>B7/970</f>
        <v>0.81237113402061856</v>
      </c>
      <c r="D78" s="2"/>
      <c r="E78" s="2"/>
      <c r="F78" s="2"/>
      <c r="G78" s="2"/>
      <c r="H78" s="2" t="s">
        <v>13</v>
      </c>
      <c r="I78" s="2" t="s">
        <v>17</v>
      </c>
      <c r="J78" s="2" t="s">
        <v>15</v>
      </c>
      <c r="K78" s="2" t="s">
        <v>18</v>
      </c>
      <c r="L78" s="2" t="s">
        <v>12</v>
      </c>
    </row>
    <row r="79" spans="1:12" x14ac:dyDescent="0.4">
      <c r="A79" s="2" t="s">
        <v>6</v>
      </c>
      <c r="B79" s="2">
        <v>0.5</v>
      </c>
      <c r="C79" s="2">
        <f>B8/970</f>
        <v>0.98350515463917521</v>
      </c>
      <c r="D79" s="2"/>
      <c r="E79" s="2"/>
      <c r="F79" s="2"/>
      <c r="G79" s="2"/>
      <c r="H79" s="2" t="s">
        <v>6</v>
      </c>
      <c r="I79" s="2">
        <v>1.0999999999999999E-2</v>
      </c>
      <c r="J79" s="2">
        <f>1- (B2/970)</f>
        <v>0.99989690721649482</v>
      </c>
      <c r="K79" s="2">
        <f t="shared" si="0"/>
        <v>0.99492280603313721</v>
      </c>
      <c r="L79" s="2">
        <f>20/970</f>
        <v>2.0618556701030927E-2</v>
      </c>
    </row>
    <row r="80" spans="1:12" x14ac:dyDescent="0.4">
      <c r="A80" s="2"/>
      <c r="B80" s="2"/>
      <c r="C80" s="2"/>
      <c r="D80" s="2"/>
      <c r="E80" s="2"/>
      <c r="F80" s="2"/>
      <c r="G80" s="2"/>
      <c r="H80" s="2" t="s">
        <v>5</v>
      </c>
      <c r="I80" s="2">
        <v>3.3000000000000002E-2</v>
      </c>
      <c r="J80" s="2">
        <f>1- (B3/970)</f>
        <v>0.85257731958762883</v>
      </c>
      <c r="K80" s="2">
        <f t="shared" si="0"/>
        <v>0.12015022410123416</v>
      </c>
      <c r="L80" s="2">
        <f t="shared" ref="L80:L85" si="6">20/970</f>
        <v>2.0618556701030927E-2</v>
      </c>
    </row>
    <row r="81" spans="1:12" x14ac:dyDescent="0.4">
      <c r="A81" s="2"/>
      <c r="B81" s="2"/>
      <c r="C81" s="2"/>
      <c r="D81" s="2"/>
      <c r="E81" s="2"/>
      <c r="F81" s="2"/>
      <c r="G81" s="2"/>
      <c r="H81" s="2" t="s">
        <v>4</v>
      </c>
      <c r="I81" s="2">
        <v>4.2000000000000003E-2</v>
      </c>
      <c r="J81" s="2">
        <f>1- (B4/970)</f>
        <v>0.68</v>
      </c>
      <c r="K81" s="2">
        <f t="shared" si="0"/>
        <v>5.8856114111618896E-2</v>
      </c>
      <c r="L81" s="2">
        <f t="shared" si="6"/>
        <v>2.0618556701030927E-2</v>
      </c>
    </row>
    <row r="82" spans="1:12" x14ac:dyDescent="0.4">
      <c r="A82" s="2"/>
      <c r="B82" s="2"/>
      <c r="C82" s="2"/>
      <c r="D82" s="2"/>
      <c r="E82" s="2"/>
      <c r="F82" s="2"/>
      <c r="G82" s="2"/>
      <c r="H82" s="2" t="s">
        <v>3</v>
      </c>
      <c r="I82" s="2">
        <v>5.6000000000000001E-2</v>
      </c>
      <c r="J82" s="2">
        <f>1- (B5/970)</f>
        <v>0.50412371134020617</v>
      </c>
      <c r="K82" s="2">
        <f t="shared" si="0"/>
        <v>3.8411839330110088E-2</v>
      </c>
      <c r="L82" s="2">
        <f t="shared" si="6"/>
        <v>2.0618556701030927E-2</v>
      </c>
    </row>
    <row r="83" spans="1:12" x14ac:dyDescent="0.4">
      <c r="A83" s="2"/>
      <c r="B83" s="2"/>
      <c r="C83" s="2"/>
      <c r="D83" s="2"/>
      <c r="E83" s="2"/>
      <c r="F83" s="2"/>
      <c r="G83" s="2"/>
      <c r="H83" s="2" t="s">
        <v>2</v>
      </c>
      <c r="I83" s="2">
        <v>8.5999999999999993E-2</v>
      </c>
      <c r="J83" s="2">
        <f>1- (B6/970)</f>
        <v>0.33402061855670107</v>
      </c>
      <c r="K83" s="2">
        <f t="shared" si="0"/>
        <v>2.833356653141178E-2</v>
      </c>
      <c r="L83" s="2">
        <f t="shared" si="6"/>
        <v>2.0618556701030927E-2</v>
      </c>
    </row>
    <row r="84" spans="1:12" x14ac:dyDescent="0.4">
      <c r="A84" s="2"/>
      <c r="B84" s="2"/>
      <c r="C84" s="2"/>
      <c r="D84" s="2"/>
      <c r="E84" s="2"/>
      <c r="F84" s="2"/>
      <c r="G84" s="2"/>
      <c r="H84" s="2" t="s">
        <v>1</v>
      </c>
      <c r="I84" s="2">
        <v>0.19700000000000001</v>
      </c>
      <c r="J84" s="2">
        <f>1- (B7/970)</f>
        <v>0.18762886597938144</v>
      </c>
      <c r="K84" s="2">
        <f t="shared" si="0"/>
        <v>2.2356525157232701E-2</v>
      </c>
      <c r="L84" s="2">
        <f t="shared" si="6"/>
        <v>2.0618556701030927E-2</v>
      </c>
    </row>
    <row r="85" spans="1:12" x14ac:dyDescent="0.4">
      <c r="A85" s="2"/>
      <c r="B85" s="2"/>
      <c r="C85" s="2"/>
      <c r="D85" s="2"/>
      <c r="E85" s="2"/>
      <c r="F85" s="2"/>
      <c r="G85" s="2"/>
      <c r="H85" s="2" t="s">
        <v>0</v>
      </c>
      <c r="I85" s="2">
        <v>1.502</v>
      </c>
      <c r="J85" s="2">
        <f>1- (B8/970)</f>
        <v>1.6494845360824795E-2</v>
      </c>
      <c r="K85" s="2">
        <f t="shared" si="0"/>
        <v>9.2314793445649832E-3</v>
      </c>
      <c r="L85" s="2">
        <f t="shared" si="6"/>
        <v>2.0618556701030927E-2</v>
      </c>
    </row>
  </sheetData>
  <mergeCells count="2">
    <mergeCell ref="A1:B1"/>
    <mergeCell ref="H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2018-06-04T05:04:27Z</dcterms:created>
  <dcterms:modified xsi:type="dcterms:W3CDTF">2018-06-04T06:29:38Z</dcterms:modified>
</cp:coreProperties>
</file>