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ty\"/>
    </mc:Choice>
  </mc:AlternateContent>
  <bookViews>
    <workbookView xWindow="0" yWindow="0" windowWidth="20520" windowHeight="10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B25" i="1"/>
  <c r="C13" i="1" l="1"/>
  <c r="D13" i="1"/>
  <c r="B13" i="1"/>
  <c r="D11" i="1" l="1"/>
  <c r="D12" i="1" s="1"/>
  <c r="D10" i="1"/>
  <c r="D14" i="1" s="1"/>
  <c r="D15" i="1" s="1"/>
  <c r="D24" i="1"/>
  <c r="B24" i="1"/>
  <c r="C24" i="1"/>
  <c r="E18" i="1"/>
  <c r="D19" i="1"/>
  <c r="E19" i="1" s="1"/>
  <c r="D20" i="1"/>
  <c r="E20" i="1" s="1"/>
  <c r="D18" i="1"/>
  <c r="C15" i="1"/>
  <c r="C14" i="1"/>
  <c r="B15" i="1"/>
  <c r="B14" i="1"/>
  <c r="C11" i="1"/>
  <c r="C12" i="1" s="1"/>
  <c r="C10" i="1"/>
  <c r="B11" i="1"/>
  <c r="B12" i="1" s="1"/>
  <c r="B10" i="1"/>
</calcChain>
</file>

<file path=xl/sharedStrings.xml><?xml version="1.0" encoding="utf-8"?>
<sst xmlns="http://schemas.openxmlformats.org/spreadsheetml/2006/main" count="26" uniqueCount="25">
  <si>
    <t>m黑</t>
    <phoneticPr fontId="1" type="noConversion"/>
  </si>
  <si>
    <t>m白</t>
    <phoneticPr fontId="1" type="noConversion"/>
  </si>
  <si>
    <t>m黄</t>
    <phoneticPr fontId="1" type="noConversion"/>
  </si>
  <si>
    <t>d黑</t>
    <phoneticPr fontId="1" type="noConversion"/>
  </si>
  <si>
    <t>d白</t>
    <phoneticPr fontId="1" type="noConversion"/>
  </si>
  <si>
    <t>d黄</t>
    <phoneticPr fontId="1" type="noConversion"/>
  </si>
  <si>
    <t>平均值</t>
    <phoneticPr fontId="1" type="noConversion"/>
  </si>
  <si>
    <t>标准差</t>
    <phoneticPr fontId="1" type="noConversion"/>
  </si>
  <si>
    <t>理论体积</t>
    <phoneticPr fontId="1" type="noConversion"/>
  </si>
  <si>
    <t>理论密度</t>
    <phoneticPr fontId="1" type="noConversion"/>
  </si>
  <si>
    <t>黑</t>
    <phoneticPr fontId="1" type="noConversion"/>
  </si>
  <si>
    <t>白</t>
    <phoneticPr fontId="1" type="noConversion"/>
  </si>
  <si>
    <t>黄</t>
    <phoneticPr fontId="1" type="noConversion"/>
  </si>
  <si>
    <t>读数前</t>
    <phoneticPr fontId="1" type="noConversion"/>
  </si>
  <si>
    <t>读数后</t>
    <phoneticPr fontId="1" type="noConversion"/>
  </si>
  <si>
    <t>△m</t>
    <phoneticPr fontId="1" type="noConversion"/>
  </si>
  <si>
    <t>计算密度</t>
    <phoneticPr fontId="1" type="noConversion"/>
  </si>
  <si>
    <t>相对偏差</t>
    <phoneticPr fontId="1" type="noConversion"/>
  </si>
  <si>
    <t>黑(Si3N4)</t>
    <phoneticPr fontId="1" type="noConversion"/>
  </si>
  <si>
    <t>黄(Al2O3)</t>
    <phoneticPr fontId="1" type="noConversion"/>
  </si>
  <si>
    <t>白(ZrO2)</t>
    <phoneticPr fontId="1" type="noConversion"/>
  </si>
  <si>
    <t>不确定度A</t>
    <phoneticPr fontId="1" type="noConversion"/>
  </si>
  <si>
    <t>不确定度</t>
    <phoneticPr fontId="1" type="noConversion"/>
  </si>
  <si>
    <t>测量中，B类不确定度为最小分度值的一半，既0.005mm</t>
    <phoneticPr fontId="1" type="noConversion"/>
  </si>
  <si>
    <t>以球体计算，偏差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</si>
</sst>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I30" sqref="I30"/>
    </sheetView>
  </sheetViews>
  <sheetFormatPr defaultRowHeight="13.9" x14ac:dyDescent="0.4"/>
  <cols>
    <col min="1" max="1" width="16.59765625" customWidth="1"/>
    <col min="2" max="2" width="12.46484375" bestFit="1" customWidth="1"/>
  </cols>
  <sheetData>
    <row r="1" spans="1:7" x14ac:dyDescent="0.4">
      <c r="B1" t="s">
        <v>0</v>
      </c>
      <c r="C1" t="s">
        <v>1</v>
      </c>
      <c r="D1" t="s">
        <v>2</v>
      </c>
    </row>
    <row r="2" spans="1:7" x14ac:dyDescent="0.4">
      <c r="A2">
        <v>1</v>
      </c>
      <c r="B2">
        <v>0.85</v>
      </c>
      <c r="C2">
        <v>3.76</v>
      </c>
      <c r="D2">
        <v>1.02</v>
      </c>
    </row>
    <row r="3" spans="1:7" x14ac:dyDescent="0.4">
      <c r="B3" t="s">
        <v>3</v>
      </c>
      <c r="C3" t="s">
        <v>4</v>
      </c>
      <c r="D3" t="s">
        <v>5</v>
      </c>
    </row>
    <row r="4" spans="1:7" x14ac:dyDescent="0.4">
      <c r="A4">
        <v>1</v>
      </c>
      <c r="B4">
        <v>7.9379999999999997</v>
      </c>
      <c r="C4">
        <v>10.509</v>
      </c>
      <c r="D4" s="1">
        <v>7.9390000000000001</v>
      </c>
    </row>
    <row r="5" spans="1:7" x14ac:dyDescent="0.4">
      <c r="A5">
        <v>2</v>
      </c>
      <c r="B5">
        <v>7.9379999999999997</v>
      </c>
      <c r="C5">
        <v>10.651999999999999</v>
      </c>
      <c r="D5" s="1">
        <v>7.9379999999999997</v>
      </c>
    </row>
    <row r="6" spans="1:7" x14ac:dyDescent="0.4">
      <c r="A6">
        <v>3</v>
      </c>
      <c r="B6">
        <v>7.9370000000000003</v>
      </c>
      <c r="C6">
        <v>10.475</v>
      </c>
      <c r="D6" s="1">
        <v>7.9390000000000001</v>
      </c>
    </row>
    <row r="7" spans="1:7" x14ac:dyDescent="0.4">
      <c r="A7">
        <v>4</v>
      </c>
      <c r="B7">
        <v>7.9379999999999997</v>
      </c>
      <c r="D7" s="1">
        <v>7.94</v>
      </c>
    </row>
    <row r="8" spans="1:7" x14ac:dyDescent="0.4">
      <c r="A8">
        <v>5</v>
      </c>
      <c r="B8">
        <v>7.9370000000000003</v>
      </c>
      <c r="D8" s="1">
        <v>7.9379999999999997</v>
      </c>
    </row>
    <row r="9" spans="1:7" x14ac:dyDescent="0.4">
      <c r="A9">
        <v>6</v>
      </c>
      <c r="B9">
        <v>7.9390000000000001</v>
      </c>
      <c r="D9" s="1">
        <v>7.9390000000000001</v>
      </c>
    </row>
    <row r="10" spans="1:7" x14ac:dyDescent="0.4">
      <c r="A10" t="s">
        <v>6</v>
      </c>
      <c r="B10">
        <f>AVERAGE(B4:B9)</f>
        <v>7.9378333333333329</v>
      </c>
      <c r="C10">
        <f>AVERAGE(C4:C6)</f>
        <v>10.545333333333334</v>
      </c>
      <c r="D10">
        <f>AVERAGE(D4:D9)</f>
        <v>7.9388333333333341</v>
      </c>
    </row>
    <row r="11" spans="1:7" x14ac:dyDescent="0.4">
      <c r="A11" t="s">
        <v>7</v>
      </c>
      <c r="B11">
        <f>_xlfn.STDEV.S(B4:B9)</f>
        <v>7.5277265270893906E-4</v>
      </c>
      <c r="C11">
        <f>_xlfn.STDEV.S(C4:C6)</f>
        <v>9.3927276833373943E-2</v>
      </c>
      <c r="D11">
        <f>_xlfn.STDEV.S(D4:D9)</f>
        <v>7.5277265270933241E-4</v>
      </c>
    </row>
    <row r="12" spans="1:7" x14ac:dyDescent="0.4">
      <c r="A12" t="s">
        <v>21</v>
      </c>
      <c r="B12">
        <f>1.05*B11</f>
        <v>7.9041128534438601E-4</v>
      </c>
      <c r="C12">
        <f>2.48*C11</f>
        <v>0.23293964654676738</v>
      </c>
      <c r="D12">
        <f>2.48*D11</f>
        <v>1.8668761787191443E-3</v>
      </c>
      <c r="E12" s="2" t="s">
        <v>23</v>
      </c>
      <c r="F12" s="2"/>
      <c r="G12" s="2"/>
    </row>
    <row r="13" spans="1:7" x14ac:dyDescent="0.4">
      <c r="A13" t="s">
        <v>22</v>
      </c>
      <c r="B13">
        <f>SQRT(0.005^2+B12^2)</f>
        <v>5.0620894895289795E-3</v>
      </c>
      <c r="C13">
        <f t="shared" ref="C13:D13" si="0">SQRT(0.005^2+C12^2)</f>
        <v>0.23299330233578155</v>
      </c>
      <c r="D13">
        <f t="shared" si="0"/>
        <v>5.3371552972223879E-3</v>
      </c>
      <c r="E13" s="2"/>
      <c r="F13" s="2"/>
      <c r="G13" s="2"/>
    </row>
    <row r="14" spans="1:7" x14ac:dyDescent="0.4">
      <c r="A14" t="s">
        <v>8</v>
      </c>
      <c r="B14">
        <f>4*3.1415926536*(B10*10^-3/2)^3/3</f>
        <v>2.6188133750702518E-7</v>
      </c>
      <c r="C14">
        <f t="shared" ref="C14:D14" si="1">4*3.1415926536*(C10*10^-3/2)^3/3</f>
        <v>6.1401581711673317E-7</v>
      </c>
      <c r="D14">
        <f t="shared" si="1"/>
        <v>2.6198032459308498E-7</v>
      </c>
      <c r="E14" s="2"/>
      <c r="F14" s="2"/>
      <c r="G14" s="2"/>
    </row>
    <row r="15" spans="1:7" x14ac:dyDescent="0.4">
      <c r="A15" t="s">
        <v>9</v>
      </c>
      <c r="B15">
        <f>B2*10^-3/B14</f>
        <v>3245.7448403599892</v>
      </c>
      <c r="C15">
        <f t="shared" ref="C15:D15" si="2">C2*10^-3/C14</f>
        <v>6123.620752403468</v>
      </c>
      <c r="D15">
        <f t="shared" si="2"/>
        <v>3893.422155210671</v>
      </c>
      <c r="E15" s="2"/>
      <c r="F15" s="2"/>
      <c r="G15" s="2"/>
    </row>
    <row r="17" spans="1:5" x14ac:dyDescent="0.4">
      <c r="B17" t="s">
        <v>13</v>
      </c>
      <c r="C17" t="s">
        <v>14</v>
      </c>
      <c r="D17" t="s">
        <v>15</v>
      </c>
      <c r="E17" t="s">
        <v>16</v>
      </c>
    </row>
    <row r="18" spans="1:5" x14ac:dyDescent="0.4">
      <c r="A18" t="s">
        <v>10</v>
      </c>
      <c r="B18">
        <v>538.59</v>
      </c>
      <c r="C18">
        <v>538.84</v>
      </c>
      <c r="D18">
        <f>C18-B18</f>
        <v>0.25</v>
      </c>
      <c r="E18">
        <f>1000*B2/D18</f>
        <v>3400</v>
      </c>
    </row>
    <row r="19" spans="1:5" x14ac:dyDescent="0.4">
      <c r="A19" t="s">
        <v>12</v>
      </c>
      <c r="B19">
        <v>528.41999999999996</v>
      </c>
      <c r="C19">
        <v>528.67999999999995</v>
      </c>
      <c r="D19">
        <f t="shared" ref="D19:D20" si="3">C19-B19</f>
        <v>0.25999999999999091</v>
      </c>
      <c r="E19">
        <f>1000*D2/D19</f>
        <v>3923.0769230770602</v>
      </c>
    </row>
    <row r="20" spans="1:5" x14ac:dyDescent="0.4">
      <c r="A20" t="s">
        <v>11</v>
      </c>
      <c r="B20">
        <v>529.48</v>
      </c>
      <c r="C20">
        <v>530.13</v>
      </c>
      <c r="D20">
        <f t="shared" si="3"/>
        <v>0.64999999999997726</v>
      </c>
      <c r="E20">
        <f>1000*C2/D20</f>
        <v>5784.6153846155867</v>
      </c>
    </row>
    <row r="22" spans="1:5" x14ac:dyDescent="0.4">
      <c r="B22" t="s">
        <v>18</v>
      </c>
      <c r="C22" t="s">
        <v>19</v>
      </c>
      <c r="D22" t="s">
        <v>20</v>
      </c>
    </row>
    <row r="23" spans="1:5" x14ac:dyDescent="0.4">
      <c r="A23" t="s">
        <v>9</v>
      </c>
      <c r="B23">
        <v>3440</v>
      </c>
      <c r="C23">
        <v>3987</v>
      </c>
      <c r="D23">
        <v>5850</v>
      </c>
    </row>
    <row r="24" spans="1:5" x14ac:dyDescent="0.4">
      <c r="A24" t="s">
        <v>17</v>
      </c>
      <c r="B24">
        <f>(E18-B23)/B23</f>
        <v>-1.1627906976744186E-2</v>
      </c>
      <c r="C24">
        <f>(E19-C23)/C23</f>
        <v>-1.6032876077988412E-2</v>
      </c>
      <c r="D24">
        <f>(E20-D23)/D23</f>
        <v>-1.1176857330668947E-2</v>
      </c>
    </row>
    <row r="25" spans="1:5" x14ac:dyDescent="0.4">
      <c r="A25" s="2" t="s">
        <v>24</v>
      </c>
      <c r="B25">
        <f>(B15-B23)/B23</f>
        <v>-5.6469523151165928E-2</v>
      </c>
      <c r="C25">
        <f t="shared" ref="C25:D25" si="4">(C15-C23)/C23</f>
        <v>0.53589685287270328</v>
      </c>
      <c r="D25">
        <f t="shared" si="4"/>
        <v>-0.33445775124603916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吴天元</dc:creator>
  <cp:lastModifiedBy>吴天元</cp:lastModifiedBy>
  <dcterms:created xsi:type="dcterms:W3CDTF">2017-10-30T05:39:29Z</dcterms:created>
  <dcterms:modified xsi:type="dcterms:W3CDTF">2017-10-30T07:43:43Z</dcterms:modified>
</cp:coreProperties>
</file>