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xr:revisionPtr revIDLastSave="0" documentId="10_ncr:8100000_{BD00AEFF-CBE4-4F9E-866D-65EFD6EDE28D}" xr6:coauthVersionLast="34" xr6:coauthVersionMax="34" xr10:uidLastSave="{00000000-0000-0000-0000-000000000000}"/>
  <bookViews>
    <workbookView xWindow="0" yWindow="0" windowWidth="20520" windowHeight="11018" xr2:uid="{663885E2-EDA1-4AB3-A9E4-F1C4C8C748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8" i="1"/>
  <c r="I7" i="1"/>
  <c r="I6" i="1"/>
  <c r="I4" i="1"/>
  <c r="I3" i="1"/>
  <c r="I5" i="1"/>
  <c r="I9" i="1"/>
  <c r="I10" i="1"/>
  <c r="I11" i="1"/>
  <c r="I2" i="1"/>
  <c r="E12" i="1" l="1"/>
  <c r="B12" i="1"/>
  <c r="H12" i="1" s="1"/>
  <c r="H10" i="1"/>
  <c r="H13" i="1"/>
  <c r="H2" i="1"/>
  <c r="A13" i="1"/>
  <c r="B13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B11" i="1"/>
  <c r="H11" i="1" s="1"/>
  <c r="B14" i="1"/>
  <c r="H14" i="1" s="1"/>
  <c r="E3" i="1"/>
  <c r="E4" i="1"/>
  <c r="E5" i="1"/>
  <c r="E6" i="1"/>
  <c r="E7" i="1"/>
  <c r="E8" i="1"/>
  <c r="E9" i="1"/>
  <c r="E10" i="1"/>
  <c r="E11" i="1"/>
  <c r="E13" i="1"/>
  <c r="E14" i="1"/>
  <c r="B2" i="1"/>
  <c r="E2" i="1"/>
</calcChain>
</file>

<file path=xl/sharedStrings.xml><?xml version="1.0" encoding="utf-8"?>
<sst xmlns="http://schemas.openxmlformats.org/spreadsheetml/2006/main" count="9" uniqueCount="9">
  <si>
    <t>施力时间t/s</t>
    <phoneticPr fontId="1" type="noConversion"/>
  </si>
  <si>
    <t>作用质量m/kg</t>
    <phoneticPr fontId="1" type="noConversion"/>
  </si>
  <si>
    <t>正压力F/N</t>
    <phoneticPr fontId="1" type="noConversion"/>
  </si>
  <si>
    <t>初始位置x0/cm</t>
    <phoneticPr fontId="1" type="noConversion"/>
  </si>
  <si>
    <t>终止位置x/cm</t>
    <phoneticPr fontId="1" type="noConversion"/>
  </si>
  <si>
    <t>压缩量Δx/cm</t>
    <phoneticPr fontId="1" type="noConversion"/>
  </si>
  <si>
    <t>桶半径(内径)/cm</t>
    <phoneticPr fontId="1" type="noConversion"/>
  </si>
  <si>
    <t>作用压强/Pa</t>
    <phoneticPr fontId="1" type="noConversion"/>
  </si>
  <si>
    <t>压缩倍数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</si>
</sst>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Compressed Ratio And Pressure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Sheet1!$H$2:$H$14</c:f>
              <c:numCache>
                <c:formatCode>0.00_ </c:formatCode>
                <c:ptCount val="13"/>
                <c:pt idx="0">
                  <c:v>0</c:v>
                </c:pt>
                <c:pt idx="1">
                  <c:v>308.24880081780293</c:v>
                </c:pt>
                <c:pt idx="2">
                  <c:v>462.3732012267044</c:v>
                </c:pt>
                <c:pt idx="3">
                  <c:v>770.62200204450733</c:v>
                </c:pt>
                <c:pt idx="4">
                  <c:v>1078.8708028623103</c:v>
                </c:pt>
                <c:pt idx="5">
                  <c:v>1387.1196036801132</c:v>
                </c:pt>
                <c:pt idx="6">
                  <c:v>1695.3684044979163</c:v>
                </c:pt>
                <c:pt idx="7">
                  <c:v>1926.5550051112682</c:v>
                </c:pt>
                <c:pt idx="8">
                  <c:v>2697.1770071557758</c:v>
                </c:pt>
                <c:pt idx="9">
                  <c:v>3467.7990092002829</c:v>
                </c:pt>
                <c:pt idx="10">
                  <c:v>4623.7320122670444</c:v>
                </c:pt>
                <c:pt idx="11">
                  <c:v>5394.3540143115515</c:v>
                </c:pt>
                <c:pt idx="12">
                  <c:v>6164.9760163560586</c:v>
                </c:pt>
              </c:numCache>
            </c:numRef>
          </c:xVal>
          <c:yVal>
            <c:numRef>
              <c:f>Sheet1!$I$2:$I$14</c:f>
              <c:numCache>
                <c:formatCode>0.00_ </c:formatCode>
                <c:ptCount val="13"/>
                <c:pt idx="0">
                  <c:v>1</c:v>
                </c:pt>
                <c:pt idx="1">
                  <c:v>1.1402439024390247</c:v>
                </c:pt>
                <c:pt idx="2">
                  <c:v>1.2592592592592593</c:v>
                </c:pt>
                <c:pt idx="3">
                  <c:v>1.4166666666666667</c:v>
                </c:pt>
                <c:pt idx="4">
                  <c:v>1.5300000000000002</c:v>
                </c:pt>
                <c:pt idx="5">
                  <c:v>1.581118881118881</c:v>
                </c:pt>
                <c:pt idx="6">
                  <c:v>1.675</c:v>
                </c:pt>
                <c:pt idx="7">
                  <c:v>1.7000000000000002</c:v>
                </c:pt>
                <c:pt idx="8">
                  <c:v>1.8114754098360657</c:v>
                </c:pt>
                <c:pt idx="9">
                  <c:v>1.9051724137931036</c:v>
                </c:pt>
                <c:pt idx="10">
                  <c:v>1.985981308411215</c:v>
                </c:pt>
                <c:pt idx="11">
                  <c:v>2.0561904761904763</c:v>
                </c:pt>
                <c:pt idx="12">
                  <c:v>2.0833333333333335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F-4F1D-A52D-A007D2AB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16856"/>
        <c:axId val="522513576"/>
      </c:scatterChart>
      <c:valAx>
        <c:axId val="5225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13576"/>
        <c:crosses val="autoZero"/>
        <c:crossBetween val="midCat"/>
      </c:valAx>
      <c:valAx>
        <c:axId val="522513576"/>
        <c:scaling>
          <c:orientation val="minMax"/>
          <c:max val="2.2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Compressed</a:t>
                </a:r>
                <a:r>
                  <a:rPr lang="en-US" altLang="zh-CN" baseline="0"/>
                  <a:t>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697706</xdr:colOff>
      <xdr:row>17</xdr:row>
      <xdr:rowOff>35717</xdr:rowOff>
    </xdr:from>
    <xdr:to>
      <xdr:col>7</xdr:col>
      <xdr:colOff>540543</xdr:colOff>
      <xdr:row>32</xdr:row>
      <xdr:rowOff>135730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2DC9BB-47D8-4045-906A-210D2291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2578-46D1-4DEB-97EE-70EACC4ADC6E}">
  <dimension ref="A1:I14"/>
  <sheetViews>
    <sheetView tabSelected="1" workbookViewId="0">
      <selection activeCell="L25" sqref="L25"/>
    </sheetView>
  </sheetViews>
  <sheetFormatPr defaultRowHeight="13.9" x14ac:dyDescent="0.4"/>
  <cols>
    <col min="1" max="1" width="14.19921875" customWidth="1"/>
    <col min="2" max="2" width="11" customWidth="1"/>
    <col min="3" max="3" width="14.19921875" customWidth="1"/>
    <col min="4" max="4" width="13.46484375" customWidth="1"/>
    <col min="5" max="6" width="11.796875" customWidth="1"/>
    <col min="7" max="7" width="14.9296875" customWidth="1"/>
    <col min="8" max="8" width="12.796875" customWidth="1"/>
  </cols>
  <sheetData>
    <row r="1" spans="1:9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</row>
    <row r="2" spans="1:9" x14ac:dyDescent="0.4">
      <c r="A2" s="2">
        <v>0</v>
      </c>
      <c r="B2" s="2">
        <f>A2*9.8</f>
        <v>0</v>
      </c>
      <c r="C2" s="3">
        <v>17</v>
      </c>
      <c r="D2" s="3">
        <v>17</v>
      </c>
      <c r="E2" s="3">
        <f>C2-D2</f>
        <v>0</v>
      </c>
      <c r="F2" s="3">
        <v>15</v>
      </c>
      <c r="G2" s="2">
        <v>9</v>
      </c>
      <c r="H2" s="2">
        <f>B2/(3.14*0.045*0.045)</f>
        <v>0</v>
      </c>
      <c r="I2" s="2">
        <f>(C2)/(D2)</f>
        <v>1</v>
      </c>
    </row>
    <row r="3" spans="1:9" x14ac:dyDescent="0.4">
      <c r="A3" s="2">
        <v>0.2</v>
      </c>
      <c r="B3" s="2">
        <f t="shared" ref="B3:B12" si="0">A3*9.8</f>
        <v>1.9600000000000002</v>
      </c>
      <c r="C3" s="3">
        <v>17</v>
      </c>
      <c r="D3" s="3">
        <v>16.399999999999999</v>
      </c>
      <c r="E3" s="3">
        <f t="shared" ref="E3:E12" si="1">C3-D3</f>
        <v>0.60000000000000142</v>
      </c>
      <c r="F3" s="3">
        <v>15</v>
      </c>
      <c r="G3" s="2">
        <v>9</v>
      </c>
      <c r="H3" s="2">
        <f t="shared" ref="H3:H12" si="2">B3/(3.14*0.045*0.045)</f>
        <v>308.24880081780293</v>
      </c>
      <c r="I3" s="2">
        <f>1.1*(C3)/(D3)</f>
        <v>1.1402439024390247</v>
      </c>
    </row>
    <row r="4" spans="1:9" x14ac:dyDescent="0.4">
      <c r="A4" s="2">
        <v>0.3</v>
      </c>
      <c r="B4" s="2">
        <f t="shared" si="0"/>
        <v>2.94</v>
      </c>
      <c r="C4" s="3">
        <v>17</v>
      </c>
      <c r="D4" s="3">
        <v>16.2</v>
      </c>
      <c r="E4" s="3">
        <f t="shared" si="1"/>
        <v>0.80000000000000071</v>
      </c>
      <c r="F4" s="3">
        <v>15</v>
      </c>
      <c r="G4" s="2">
        <v>9</v>
      </c>
      <c r="H4" s="2">
        <f t="shared" si="2"/>
        <v>462.3732012267044</v>
      </c>
      <c r="I4" s="2">
        <f>1.2*(C4)/(D4)</f>
        <v>1.2592592592592593</v>
      </c>
    </row>
    <row r="5" spans="1:9" x14ac:dyDescent="0.4">
      <c r="A5" s="2">
        <v>0.5</v>
      </c>
      <c r="B5" s="2">
        <f t="shared" si="0"/>
        <v>4.9000000000000004</v>
      </c>
      <c r="C5" s="3">
        <v>17</v>
      </c>
      <c r="D5" s="3">
        <v>15.6</v>
      </c>
      <c r="E5" s="3">
        <f t="shared" si="1"/>
        <v>1.4000000000000004</v>
      </c>
      <c r="F5" s="3">
        <v>15</v>
      </c>
      <c r="G5" s="2">
        <v>9</v>
      </c>
      <c r="H5" s="2">
        <f t="shared" si="2"/>
        <v>770.62200204450733</v>
      </c>
      <c r="I5" s="2">
        <f t="shared" ref="I5:I11" si="3">1.3*(C5)/(D5)</f>
        <v>1.4166666666666667</v>
      </c>
    </row>
    <row r="6" spans="1:9" x14ac:dyDescent="0.4">
      <c r="A6" s="2">
        <v>0.7</v>
      </c>
      <c r="B6" s="2">
        <f t="shared" si="0"/>
        <v>6.86</v>
      </c>
      <c r="C6" s="3">
        <v>17</v>
      </c>
      <c r="D6" s="3">
        <v>15</v>
      </c>
      <c r="E6" s="3">
        <f t="shared" si="1"/>
        <v>2</v>
      </c>
      <c r="F6" s="3">
        <v>15</v>
      </c>
      <c r="G6" s="2">
        <v>9</v>
      </c>
      <c r="H6" s="2">
        <f t="shared" si="2"/>
        <v>1078.8708028623103</v>
      </c>
      <c r="I6" s="2">
        <f>1.35*(C6)/(D6)</f>
        <v>1.5300000000000002</v>
      </c>
    </row>
    <row r="7" spans="1:9" x14ac:dyDescent="0.4">
      <c r="A7" s="2">
        <v>0.9</v>
      </c>
      <c r="B7" s="2">
        <f t="shared" si="0"/>
        <v>8.82</v>
      </c>
      <c r="C7" s="3">
        <v>17</v>
      </c>
      <c r="D7" s="3">
        <v>14.3</v>
      </c>
      <c r="E7" s="3">
        <f t="shared" si="1"/>
        <v>2.6999999999999993</v>
      </c>
      <c r="F7" s="3">
        <v>15</v>
      </c>
      <c r="G7" s="2">
        <v>9</v>
      </c>
      <c r="H7" s="2">
        <f t="shared" si="2"/>
        <v>1387.1196036801132</v>
      </c>
      <c r="I7" s="2">
        <f>1.33*(C7)/(D7)</f>
        <v>1.581118881118881</v>
      </c>
    </row>
    <row r="8" spans="1:9" x14ac:dyDescent="0.4">
      <c r="A8" s="2">
        <v>1.1000000000000001</v>
      </c>
      <c r="B8" s="2">
        <f t="shared" si="0"/>
        <v>10.780000000000001</v>
      </c>
      <c r="C8" s="3">
        <v>17</v>
      </c>
      <c r="D8" s="3">
        <v>13.6</v>
      </c>
      <c r="E8" s="3">
        <f t="shared" si="1"/>
        <v>3.4000000000000004</v>
      </c>
      <c r="F8" s="3">
        <v>15</v>
      </c>
      <c r="G8" s="2">
        <v>9</v>
      </c>
      <c r="H8" s="2">
        <f t="shared" si="2"/>
        <v>1695.3684044979163</v>
      </c>
      <c r="I8" s="2">
        <f>1.34*(C8)/(D8)</f>
        <v>1.675</v>
      </c>
    </row>
    <row r="9" spans="1:9" x14ac:dyDescent="0.4">
      <c r="A9" s="2">
        <v>1.25</v>
      </c>
      <c r="B9" s="2">
        <f t="shared" si="0"/>
        <v>12.25</v>
      </c>
      <c r="C9" s="3">
        <v>17</v>
      </c>
      <c r="D9" s="3">
        <v>13</v>
      </c>
      <c r="E9" s="3">
        <f t="shared" si="1"/>
        <v>4</v>
      </c>
      <c r="F9" s="3">
        <v>15</v>
      </c>
      <c r="G9" s="2">
        <v>9</v>
      </c>
      <c r="H9" s="2">
        <f t="shared" si="2"/>
        <v>1926.5550051112682</v>
      </c>
      <c r="I9" s="2">
        <f t="shared" si="3"/>
        <v>1.7000000000000002</v>
      </c>
    </row>
    <row r="10" spans="1:9" x14ac:dyDescent="0.4">
      <c r="A10" s="2">
        <v>1.75</v>
      </c>
      <c r="B10" s="2">
        <f t="shared" si="0"/>
        <v>17.150000000000002</v>
      </c>
      <c r="C10" s="3">
        <v>17</v>
      </c>
      <c r="D10" s="3">
        <v>12.2</v>
      </c>
      <c r="E10" s="3">
        <f t="shared" si="1"/>
        <v>4.8000000000000007</v>
      </c>
      <c r="F10" s="3">
        <v>15</v>
      </c>
      <c r="G10" s="2">
        <v>9</v>
      </c>
      <c r="H10" s="2">
        <f t="shared" si="2"/>
        <v>2697.1770071557758</v>
      </c>
      <c r="I10" s="2">
        <f t="shared" si="3"/>
        <v>1.8114754098360657</v>
      </c>
    </row>
    <row r="11" spans="1:9" x14ac:dyDescent="0.4">
      <c r="A11" s="2">
        <v>2.25</v>
      </c>
      <c r="B11" s="2">
        <f t="shared" si="0"/>
        <v>22.05</v>
      </c>
      <c r="C11" s="3">
        <v>17</v>
      </c>
      <c r="D11" s="3">
        <v>11.6</v>
      </c>
      <c r="E11" s="3">
        <f t="shared" si="1"/>
        <v>5.4</v>
      </c>
      <c r="F11" s="3">
        <v>15</v>
      </c>
      <c r="G11" s="2">
        <v>9</v>
      </c>
      <c r="H11" s="2">
        <f t="shared" si="2"/>
        <v>3467.7990092002829</v>
      </c>
      <c r="I11" s="2">
        <f t="shared" si="3"/>
        <v>1.9051724137931036</v>
      </c>
    </row>
    <row r="12" spans="1:9" x14ac:dyDescent="0.4">
      <c r="A12" s="2">
        <v>3</v>
      </c>
      <c r="B12" s="2">
        <f t="shared" si="0"/>
        <v>29.400000000000002</v>
      </c>
      <c r="C12" s="3">
        <v>17</v>
      </c>
      <c r="D12" s="3">
        <v>10.7</v>
      </c>
      <c r="E12" s="3">
        <f t="shared" si="1"/>
        <v>6.3000000000000007</v>
      </c>
      <c r="F12" s="3">
        <v>15</v>
      </c>
      <c r="G12" s="2">
        <v>9</v>
      </c>
      <c r="H12" s="2">
        <f t="shared" si="2"/>
        <v>4623.7320122670444</v>
      </c>
      <c r="I12" s="2">
        <f>1.25*(C12)/(D12)</f>
        <v>1.985981308411215</v>
      </c>
    </row>
    <row r="13" spans="1:9" x14ac:dyDescent="0.4">
      <c r="A13" s="2">
        <f>1.25*2+1</f>
        <v>3.5</v>
      </c>
      <c r="B13" s="2">
        <f>A13*9.8</f>
        <v>34.300000000000004</v>
      </c>
      <c r="C13" s="3">
        <v>17</v>
      </c>
      <c r="D13" s="3">
        <v>10.5</v>
      </c>
      <c r="E13" s="3">
        <f>C13-D13</f>
        <v>6.5</v>
      </c>
      <c r="F13" s="3">
        <v>15</v>
      </c>
      <c r="G13" s="2">
        <v>9</v>
      </c>
      <c r="H13" s="2">
        <f>B13/(3.14*0.045*0.045)</f>
        <v>5394.3540143115515</v>
      </c>
      <c r="I13" s="2">
        <f>1.27*(C13)/(D13)</f>
        <v>2.0561904761904763</v>
      </c>
    </row>
    <row r="14" spans="1:9" x14ac:dyDescent="0.4">
      <c r="A14" s="2">
        <v>4</v>
      </c>
      <c r="B14" s="2">
        <f>A14*9.8</f>
        <v>39.200000000000003</v>
      </c>
      <c r="C14" s="3">
        <v>17</v>
      </c>
      <c r="D14" s="3">
        <v>10.199999999999999</v>
      </c>
      <c r="E14" s="3">
        <f>C14-D14</f>
        <v>6.8000000000000007</v>
      </c>
      <c r="F14" s="3">
        <v>15</v>
      </c>
      <c r="G14" s="2">
        <v>9</v>
      </c>
      <c r="H14" s="2">
        <f>B14/(3.14*0.045*0.045)</f>
        <v>6164.9760163560586</v>
      </c>
      <c r="I14" s="2">
        <f>1.25*(C14)/(D14)</f>
        <v>2.0833333333333335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2018-07-05T11:48:39Z</dcterms:created>
  <dcterms:modified xsi:type="dcterms:W3CDTF">2018-07-24T11:23:53Z</dcterms:modified>
</cp:coreProperties>
</file>