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吴天元\Desktop\"/>
    </mc:Choice>
  </mc:AlternateContent>
  <xr:revisionPtr revIDLastSave="0" documentId="12_ncr:500000_{B8F42450-AB40-43E2-B184-5BDCC3AD3ADC}" xr6:coauthVersionLast="31" xr6:coauthVersionMax="31" xr10:uidLastSave="{00000000-0000-0000-0000-000000000000}"/>
  <bookViews>
    <workbookView xWindow="0" yWindow="0" windowWidth="10418" windowHeight="6075" xr2:uid="{D0FF9B44-3FE3-4A32-9D91-0A5001FCFF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7" i="1"/>
  <c r="B39" i="1"/>
  <c r="B38" i="1"/>
  <c r="B40" i="1"/>
  <c r="B37" i="1"/>
  <c r="C4" i="1"/>
</calcChain>
</file>

<file path=xl/sharedStrings.xml><?xml version="1.0" encoding="utf-8"?>
<sst xmlns="http://schemas.openxmlformats.org/spreadsheetml/2006/main" count="39" uniqueCount="25">
  <si>
    <t>L/mH</t>
    <phoneticPr fontId="2" type="noConversion"/>
  </si>
  <si>
    <t>C/μF</t>
    <phoneticPr fontId="2" type="noConversion"/>
  </si>
  <si>
    <t>R/Ω</t>
    <phoneticPr fontId="2" type="noConversion"/>
  </si>
  <si>
    <t>理论计算值ν0/Hz</t>
    <phoneticPr fontId="2" type="noConversion"/>
  </si>
  <si>
    <t>ν0的粗调值/Hz</t>
    <phoneticPr fontId="2" type="noConversion"/>
  </si>
  <si>
    <t>粗调时信号源电压Ui/V</t>
    <phoneticPr fontId="2" type="noConversion"/>
  </si>
  <si>
    <t>UR-ν关系</t>
    <phoneticPr fontId="2" type="noConversion"/>
  </si>
  <si>
    <t>UR/V</t>
    <phoneticPr fontId="2" type="noConversion"/>
  </si>
  <si>
    <t>ν/kHz</t>
    <phoneticPr fontId="2" type="noConversion"/>
  </si>
  <si>
    <t>Ui/V</t>
    <phoneticPr fontId="2" type="noConversion"/>
  </si>
  <si>
    <t>ν1/Hz</t>
    <phoneticPr fontId="2" type="noConversion"/>
  </si>
  <si>
    <t>ν2/Hz</t>
    <phoneticPr fontId="2" type="noConversion"/>
  </si>
  <si>
    <t>Q1</t>
    <phoneticPr fontId="2" type="noConversion"/>
  </si>
  <si>
    <t>Q2</t>
    <phoneticPr fontId="2" type="noConversion"/>
  </si>
  <si>
    <t>改变到R=100Ω时</t>
    <phoneticPr fontId="2" type="noConversion"/>
  </si>
  <si>
    <t>ν0/Hz</t>
    <phoneticPr fontId="2" type="noConversion"/>
  </si>
  <si>
    <t>φ-ν图</t>
    <phoneticPr fontId="2" type="noConversion"/>
  </si>
  <si>
    <t>φ/°</t>
    <phoneticPr fontId="2" type="noConversion"/>
  </si>
  <si>
    <r>
      <t>U</t>
    </r>
    <r>
      <rPr>
        <sz val="6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2"/>
        <charset val="134"/>
        <scheme val="minor"/>
      </rPr>
      <t>/V</t>
    </r>
    <phoneticPr fontId="2" type="noConversion"/>
  </si>
  <si>
    <t>ω0/Hz^(-1)</t>
    <phoneticPr fontId="2" type="noConversion"/>
  </si>
  <si>
    <r>
      <t>R</t>
    </r>
    <r>
      <rPr>
        <sz val="8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2"/>
        <charset val="134"/>
        <scheme val="minor"/>
      </rPr>
      <t>/Ω</t>
    </r>
    <phoneticPr fontId="2" type="noConversion"/>
  </si>
  <si>
    <r>
      <t>Q</t>
    </r>
    <r>
      <rPr>
        <sz val="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(理论值)</t>
    </r>
    <phoneticPr fontId="2" type="noConversion"/>
  </si>
  <si>
    <r>
      <t>Q</t>
    </r>
    <r>
      <rPr>
        <sz val="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(实验值)</t>
    </r>
    <phoneticPr fontId="2" type="noConversion"/>
  </si>
  <si>
    <r>
      <t>ν</t>
    </r>
    <r>
      <rPr>
        <sz val="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/Hz</t>
    </r>
    <phoneticPr fontId="2" type="noConversion"/>
  </si>
  <si>
    <r>
      <t>ν</t>
    </r>
    <r>
      <rPr>
        <sz val="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/Hz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</si>
</sst>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LRC</a:t>
            </a:r>
            <a:r>
              <a:rPr lang="zh-CN" altLang="en-US"/>
              <a:t>串联电路的谐振曲线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Sheet1!$B$10:$B$32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180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67</c:v>
                </c:pt>
                <c:pt idx="21">
                  <c:v>95</c:v>
                </c:pt>
                <c:pt idx="22">
                  <c:v>91</c:v>
                </c:pt>
              </c:numCache>
            </c:numRef>
          </c:xVal>
          <c:yVal>
            <c:numRef>
              <c:f>Sheet1!$A$10:$A$32</c:f>
              <c:numCache>
                <c:formatCode>General</c:formatCode>
                <c:ptCount val="23"/>
                <c:pt idx="0">
                  <c:v>5.6800000000000003E-2</c:v>
                </c:pt>
                <c:pt idx="1">
                  <c:v>0.105</c:v>
                </c:pt>
                <c:pt idx="2">
                  <c:v>0.158</c:v>
                </c:pt>
                <c:pt idx="3">
                  <c:v>0.23</c:v>
                </c:pt>
                <c:pt idx="4">
                  <c:v>0.34599999999999997</c:v>
                </c:pt>
                <c:pt idx="5">
                  <c:v>0.55600000000000005</c:v>
                </c:pt>
                <c:pt idx="6">
                  <c:v>0.86399999999999999</c:v>
                </c:pt>
                <c:pt idx="7">
                  <c:v>0.96199999999999997</c:v>
                </c:pt>
                <c:pt idx="8">
                  <c:v>0.752</c:v>
                </c:pt>
                <c:pt idx="9">
                  <c:v>0.54400000000000004</c:v>
                </c:pt>
                <c:pt idx="10">
                  <c:v>0.42399999999999999</c:v>
                </c:pt>
                <c:pt idx="11">
                  <c:v>0.34399999999999997</c:v>
                </c:pt>
                <c:pt idx="12">
                  <c:v>0.308</c:v>
                </c:pt>
                <c:pt idx="13">
                  <c:v>0.26</c:v>
                </c:pt>
                <c:pt idx="14">
                  <c:v>0.23799999999999999</c:v>
                </c:pt>
                <c:pt idx="15">
                  <c:v>0.192</c:v>
                </c:pt>
                <c:pt idx="16">
                  <c:v>0.93600000000000005</c:v>
                </c:pt>
                <c:pt idx="17">
                  <c:v>0.97599999999999998</c:v>
                </c:pt>
                <c:pt idx="18">
                  <c:v>0.91200000000000003</c:v>
                </c:pt>
                <c:pt idx="19">
                  <c:v>0.84799999999999998</c:v>
                </c:pt>
                <c:pt idx="20">
                  <c:v>0.68799999999999994</c:v>
                </c:pt>
                <c:pt idx="21">
                  <c:v>0.64200000000000002</c:v>
                </c:pt>
                <c:pt idx="22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8-4339-B781-D6AE6F34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56944"/>
        <c:axId val="404658256"/>
      </c:scatterChart>
      <c:valAx>
        <c:axId val="4046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ν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946541644427429"/>
              <c:y val="0.87222985443292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658256"/>
        <c:crosses val="autoZero"/>
        <c:crossBetween val="midCat"/>
      </c:valAx>
      <c:valAx>
        <c:axId val="4046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sz="800"/>
                  <a:t>R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6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/>
              <a:t>φ-ν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Sheet1!$A$52:$A$65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Sheet1!$B$52:$B$65</c:f>
              <c:numCache>
                <c:formatCode>General</c:formatCode>
                <c:ptCount val="14"/>
                <c:pt idx="0">
                  <c:v>-85.9</c:v>
                </c:pt>
                <c:pt idx="1">
                  <c:v>-81.2</c:v>
                </c:pt>
                <c:pt idx="2">
                  <c:v>-77.099999999999994</c:v>
                </c:pt>
                <c:pt idx="3">
                  <c:v>-72.599999999999994</c:v>
                </c:pt>
                <c:pt idx="4">
                  <c:v>-58.2</c:v>
                </c:pt>
                <c:pt idx="5">
                  <c:v>-24.5</c:v>
                </c:pt>
                <c:pt idx="6">
                  <c:v>15.4</c:v>
                </c:pt>
                <c:pt idx="7">
                  <c:v>38.9</c:v>
                </c:pt>
                <c:pt idx="8">
                  <c:v>54.3</c:v>
                </c:pt>
                <c:pt idx="9">
                  <c:v>62.9</c:v>
                </c:pt>
                <c:pt idx="10">
                  <c:v>66.8</c:v>
                </c:pt>
                <c:pt idx="11">
                  <c:v>71.3</c:v>
                </c:pt>
                <c:pt idx="12">
                  <c:v>74.599999999999994</c:v>
                </c:pt>
                <c:pt idx="13">
                  <c:v>76.099999999999994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E-42ED-AE78-60B05C00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7152"/>
        <c:axId val="568937480"/>
      </c:scatterChart>
      <c:valAx>
        <c:axId val="5689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ν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37480"/>
        <c:crosses val="autoZero"/>
        <c:crossBetween val="midCat"/>
      </c:valAx>
      <c:valAx>
        <c:axId val="5689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φ</a:t>
                </a:r>
                <a:r>
                  <a:rPr lang="en-US" altLang="zh-CN"/>
                  <a:t>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LRC</a:t>
            </a:r>
            <a:r>
              <a:rPr lang="zh-CN" altLang="zh-CN" sz="1800" b="0" i="0" baseline="0">
                <a:effectLst/>
              </a:rPr>
              <a:t>串联电路的谐振曲线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Sheet1!$B$75:$B$120</c:f>
              <c:numCache>
                <c:formatCode>General</c:formatCode>
                <c:ptCount val="4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74</c:v>
                </c:pt>
                <c:pt idx="12">
                  <c:v>78</c:v>
                </c:pt>
                <c:pt idx="13">
                  <c:v>82</c:v>
                </c:pt>
                <c:pt idx="14">
                  <c:v>86</c:v>
                </c:pt>
                <c:pt idx="15">
                  <c:v>76</c:v>
                </c:pt>
                <c:pt idx="16">
                  <c:v>210</c:v>
                </c:pt>
                <c:pt idx="17">
                  <c:v>206</c:v>
                </c:pt>
                <c:pt idx="18">
                  <c:v>25</c:v>
                </c:pt>
                <c:pt idx="19">
                  <c:v>27</c:v>
                </c:pt>
              </c:numCache>
            </c:numRef>
          </c:xVal>
          <c:yVal>
            <c:numRef>
              <c:f>Sheet1!$A$75:$A$120</c:f>
              <c:numCache>
                <c:formatCode>General</c:formatCode>
                <c:ptCount val="46"/>
                <c:pt idx="0">
                  <c:v>2.52</c:v>
                </c:pt>
                <c:pt idx="1">
                  <c:v>3.84</c:v>
                </c:pt>
                <c:pt idx="2">
                  <c:v>4.4800000000000004</c:v>
                </c:pt>
                <c:pt idx="3">
                  <c:v>4.5199999999999996</c:v>
                </c:pt>
                <c:pt idx="4">
                  <c:v>4.4000000000000004</c:v>
                </c:pt>
                <c:pt idx="5">
                  <c:v>4.16</c:v>
                </c:pt>
                <c:pt idx="6">
                  <c:v>4.0199999999999996</c:v>
                </c:pt>
                <c:pt idx="7">
                  <c:v>3.8</c:v>
                </c:pt>
                <c:pt idx="8">
                  <c:v>3.62</c:v>
                </c:pt>
                <c:pt idx="9">
                  <c:v>3.4</c:v>
                </c:pt>
                <c:pt idx="10">
                  <c:v>3.1</c:v>
                </c:pt>
                <c:pt idx="11">
                  <c:v>4.54</c:v>
                </c:pt>
                <c:pt idx="12">
                  <c:v>4.5599999999999996</c:v>
                </c:pt>
                <c:pt idx="13">
                  <c:v>4.5199999999999996</c:v>
                </c:pt>
                <c:pt idx="14">
                  <c:v>4.4800000000000004</c:v>
                </c:pt>
                <c:pt idx="15">
                  <c:v>4.5599999999999996</c:v>
                </c:pt>
                <c:pt idx="16">
                  <c:v>3.16</c:v>
                </c:pt>
                <c:pt idx="17">
                  <c:v>3.2</c:v>
                </c:pt>
                <c:pt idx="18">
                  <c:v>3.16</c:v>
                </c:pt>
                <c:pt idx="1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E-4318-91E9-57A99505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48576"/>
        <c:axId val="640648248"/>
      </c:scatterChart>
      <c:valAx>
        <c:axId val="6406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baseline="0">
                    <a:effectLst/>
                  </a:rPr>
                  <a:t>ν</a:t>
                </a:r>
                <a:r>
                  <a:rPr lang="en-US" altLang="zh-CN" sz="1000" b="0" i="0" baseline="0">
                    <a:effectLst/>
                  </a:rPr>
                  <a:t>/kHz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48248"/>
        <c:crosses val="autoZero"/>
        <c:crossBetween val="midCat"/>
      </c:valAx>
      <c:valAx>
        <c:axId val="6406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sz="800"/>
                  <a:t>R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644845</xdr:colOff>
      <xdr:row>10</xdr:row>
      <xdr:rowOff>97567</xdr:rowOff>
    </xdr:from>
    <xdr:to>
      <xdr:col>11</xdr:col>
      <xdr:colOff>35245</xdr:colOff>
      <xdr:row>26</xdr:row>
      <xdr:rowOff>21367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EDC43-06A4-489C-962B-A9086AE53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483545</xdr:colOff>
      <xdr:row>51</xdr:row>
      <xdr:rowOff>89328</xdr:rowOff>
    </xdr:from>
    <xdr:to>
      <xdr:col>9</xdr:col>
      <xdr:colOff>520443</xdr:colOff>
      <xdr:row>67</xdr:row>
      <xdr:rowOff>17934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7762F5-F4BB-49D8-B226-EE99E571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590807</xdr:colOff>
      <xdr:row>74</xdr:row>
      <xdr:rowOff>46423</xdr:rowOff>
    </xdr:from>
    <xdr:to>
      <xdr:col>10</xdr:col>
      <xdr:colOff>627707</xdr:colOff>
      <xdr:row>89</xdr:row>
      <xdr:rowOff>150940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E34B42-0443-4BEF-9DC1-CA1E19D4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D12-F75F-4B82-9385-12266B622E12}">
  <dimension ref="A1:E94"/>
  <sheetViews>
    <sheetView tabSelected="1" topLeftCell="A41" zoomScale="111" workbookViewId="0">
      <selection activeCell="M59" sqref="M59"/>
    </sheetView>
  </sheetViews>
  <sheetFormatPr defaultRowHeight="13.9" x14ac:dyDescent="0.4"/>
  <cols>
    <col min="1" max="1" width="10.46484375" customWidth="1"/>
    <col min="2" max="2" width="10.863281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2">
        <v>0.1</v>
      </c>
      <c r="B2" s="2">
        <v>4.7E-2</v>
      </c>
      <c r="C2" s="2">
        <v>10</v>
      </c>
    </row>
    <row r="4" spans="1:3" x14ac:dyDescent="0.4">
      <c r="A4" s="1" t="s">
        <v>3</v>
      </c>
      <c r="B4" s="1"/>
      <c r="C4" s="2">
        <f>1/(2*3.1416*SQRT(A2*B2*10^-9))</f>
        <v>73412.529286739649</v>
      </c>
    </row>
    <row r="5" spans="1:3" x14ac:dyDescent="0.4">
      <c r="A5" s="1" t="s">
        <v>4</v>
      </c>
      <c r="B5" s="1"/>
      <c r="C5" s="2">
        <v>73900</v>
      </c>
    </row>
    <row r="6" spans="1:3" x14ac:dyDescent="0.4">
      <c r="A6" s="1" t="s">
        <v>5</v>
      </c>
      <c r="B6" s="1"/>
      <c r="C6" s="2">
        <v>10</v>
      </c>
    </row>
    <row r="8" spans="1:3" x14ac:dyDescent="0.4">
      <c r="A8" t="s">
        <v>6</v>
      </c>
    </row>
    <row r="9" spans="1:3" x14ac:dyDescent="0.4">
      <c r="A9" t="s">
        <v>18</v>
      </c>
      <c r="B9" t="s">
        <v>8</v>
      </c>
      <c r="C9" t="s">
        <v>9</v>
      </c>
    </row>
    <row r="10" spans="1:3" x14ac:dyDescent="0.4">
      <c r="A10">
        <v>5.6800000000000003E-2</v>
      </c>
      <c r="B10">
        <v>10</v>
      </c>
      <c r="C10">
        <v>1.36</v>
      </c>
    </row>
    <row r="11" spans="1:3" x14ac:dyDescent="0.4">
      <c r="A11">
        <v>0.105</v>
      </c>
      <c r="B11">
        <v>20</v>
      </c>
      <c r="C11">
        <v>1.36</v>
      </c>
    </row>
    <row r="12" spans="1:3" x14ac:dyDescent="0.4">
      <c r="A12">
        <v>0.158</v>
      </c>
      <c r="B12">
        <v>30</v>
      </c>
      <c r="C12">
        <v>1.36</v>
      </c>
    </row>
    <row r="13" spans="1:3" x14ac:dyDescent="0.4">
      <c r="A13">
        <v>0.23</v>
      </c>
      <c r="B13">
        <v>40</v>
      </c>
      <c r="C13">
        <v>1.36</v>
      </c>
    </row>
    <row r="14" spans="1:3" x14ac:dyDescent="0.4">
      <c r="A14">
        <v>0.34599999999999997</v>
      </c>
      <c r="B14">
        <v>50</v>
      </c>
      <c r="C14">
        <v>1.36</v>
      </c>
    </row>
    <row r="15" spans="1:3" x14ac:dyDescent="0.4">
      <c r="A15">
        <v>0.55600000000000005</v>
      </c>
      <c r="B15">
        <v>60</v>
      </c>
      <c r="C15">
        <v>1.36</v>
      </c>
    </row>
    <row r="16" spans="1:3" x14ac:dyDescent="0.4">
      <c r="A16">
        <v>0.86399999999999999</v>
      </c>
      <c r="B16">
        <v>70</v>
      </c>
      <c r="C16">
        <v>1.36</v>
      </c>
    </row>
    <row r="17" spans="1:3" x14ac:dyDescent="0.4">
      <c r="A17">
        <v>0.96199999999999997</v>
      </c>
      <c r="B17">
        <v>80</v>
      </c>
      <c r="C17">
        <v>1.36</v>
      </c>
    </row>
    <row r="18" spans="1:3" x14ac:dyDescent="0.4">
      <c r="A18">
        <v>0.752</v>
      </c>
      <c r="B18">
        <v>90</v>
      </c>
      <c r="C18">
        <v>1.36</v>
      </c>
    </row>
    <row r="19" spans="1:3" x14ac:dyDescent="0.4">
      <c r="A19">
        <v>0.54400000000000004</v>
      </c>
      <c r="B19">
        <v>100</v>
      </c>
      <c r="C19">
        <v>1.36</v>
      </c>
    </row>
    <row r="20" spans="1:3" x14ac:dyDescent="0.4">
      <c r="A20">
        <v>0.42399999999999999</v>
      </c>
      <c r="B20">
        <v>110</v>
      </c>
      <c r="C20">
        <v>1.36</v>
      </c>
    </row>
    <row r="21" spans="1:3" x14ac:dyDescent="0.4">
      <c r="A21">
        <v>0.34399999999999997</v>
      </c>
      <c r="B21">
        <v>120</v>
      </c>
      <c r="C21">
        <v>1.36</v>
      </c>
    </row>
    <row r="22" spans="1:3" x14ac:dyDescent="0.4">
      <c r="A22">
        <v>0.308</v>
      </c>
      <c r="B22">
        <v>130</v>
      </c>
      <c r="C22">
        <v>1.36</v>
      </c>
    </row>
    <row r="23" spans="1:3" x14ac:dyDescent="0.4">
      <c r="A23">
        <v>0.26</v>
      </c>
      <c r="B23">
        <v>140</v>
      </c>
      <c r="C23">
        <v>1.36</v>
      </c>
    </row>
    <row r="24" spans="1:3" x14ac:dyDescent="0.4">
      <c r="A24">
        <v>0.23799999999999999</v>
      </c>
      <c r="B24">
        <v>150</v>
      </c>
      <c r="C24">
        <v>1.36</v>
      </c>
    </row>
    <row r="25" spans="1:3" x14ac:dyDescent="0.4">
      <c r="A25">
        <v>0.192</v>
      </c>
      <c r="B25">
        <v>180</v>
      </c>
      <c r="C25">
        <v>1.36</v>
      </c>
    </row>
    <row r="26" spans="1:3" x14ac:dyDescent="0.4">
      <c r="A26">
        <v>0.93600000000000005</v>
      </c>
      <c r="B26">
        <v>74</v>
      </c>
      <c r="C26">
        <v>1.36</v>
      </c>
    </row>
    <row r="27" spans="1:3" x14ac:dyDescent="0.4">
      <c r="A27">
        <v>0.97599999999999998</v>
      </c>
      <c r="B27">
        <v>78</v>
      </c>
      <c r="C27">
        <v>1.36</v>
      </c>
    </row>
    <row r="28" spans="1:3" x14ac:dyDescent="0.4">
      <c r="A28">
        <v>0.91200000000000003</v>
      </c>
      <c r="B28">
        <v>82</v>
      </c>
      <c r="C28">
        <v>1.36</v>
      </c>
    </row>
    <row r="29" spans="1:3" x14ac:dyDescent="0.4">
      <c r="A29">
        <v>0.84799999999999998</v>
      </c>
      <c r="B29">
        <v>86</v>
      </c>
      <c r="C29">
        <v>1.36</v>
      </c>
    </row>
    <row r="30" spans="1:3" x14ac:dyDescent="0.4">
      <c r="A30" s="3">
        <v>0.68799999999999994</v>
      </c>
      <c r="B30" s="3">
        <v>67</v>
      </c>
      <c r="C30" s="3">
        <v>1.36</v>
      </c>
    </row>
    <row r="31" spans="1:3" x14ac:dyDescent="0.4">
      <c r="A31">
        <v>0.64200000000000002</v>
      </c>
      <c r="B31">
        <v>95</v>
      </c>
      <c r="C31">
        <v>1.36</v>
      </c>
    </row>
    <row r="32" spans="1:3" x14ac:dyDescent="0.4">
      <c r="A32" s="3">
        <v>0.68799999999999994</v>
      </c>
      <c r="B32" s="3">
        <v>91</v>
      </c>
      <c r="C32" s="3">
        <v>1.36</v>
      </c>
    </row>
    <row r="35" spans="1:5" x14ac:dyDescent="0.4">
      <c r="A35" t="s">
        <v>23</v>
      </c>
      <c r="B35" s="2">
        <v>67000</v>
      </c>
    </row>
    <row r="36" spans="1:5" x14ac:dyDescent="0.4">
      <c r="A36" t="s">
        <v>24</v>
      </c>
      <c r="B36" s="2">
        <v>91000</v>
      </c>
    </row>
    <row r="37" spans="1:5" x14ac:dyDescent="0.4">
      <c r="A37" t="s">
        <v>22</v>
      </c>
      <c r="B37" s="2">
        <f>76000/(B36-B35)</f>
        <v>3.1666666666666665</v>
      </c>
    </row>
    <row r="38" spans="1:5" x14ac:dyDescent="0.4">
      <c r="A38" t="s">
        <v>19</v>
      </c>
      <c r="B38" s="2">
        <f>C5*2*3.14</f>
        <v>464092</v>
      </c>
    </row>
    <row r="39" spans="1:5" x14ac:dyDescent="0.4">
      <c r="A39" t="s">
        <v>21</v>
      </c>
      <c r="B39" s="2">
        <f>B38*0.0001/(B40+10)</f>
        <v>3.3062320583941607</v>
      </c>
    </row>
    <row r="40" spans="1:5" x14ac:dyDescent="0.4">
      <c r="A40" t="s">
        <v>20</v>
      </c>
      <c r="B40" s="2">
        <f>(1.36-0.966)*10/0.976</f>
        <v>4.0368852459016411</v>
      </c>
    </row>
    <row r="42" spans="1:5" x14ac:dyDescent="0.4">
      <c r="A42" s="1" t="s">
        <v>14</v>
      </c>
      <c r="B42" s="1"/>
    </row>
    <row r="43" spans="1:5" x14ac:dyDescent="0.4">
      <c r="A43" t="s">
        <v>15</v>
      </c>
      <c r="B43">
        <v>76000</v>
      </c>
      <c r="D43" t="s">
        <v>7</v>
      </c>
      <c r="E43">
        <v>4.5599999999999996</v>
      </c>
    </row>
    <row r="44" spans="1:5" x14ac:dyDescent="0.4">
      <c r="A44" t="s">
        <v>10</v>
      </c>
      <c r="B44">
        <v>27000</v>
      </c>
      <c r="D44" t="s">
        <v>7</v>
      </c>
      <c r="E44">
        <v>3.2</v>
      </c>
    </row>
    <row r="45" spans="1:5" x14ac:dyDescent="0.4">
      <c r="A45" t="s">
        <v>11</v>
      </c>
      <c r="B45">
        <v>206000</v>
      </c>
      <c r="D45" t="s">
        <v>7</v>
      </c>
      <c r="E45">
        <v>3.2</v>
      </c>
    </row>
    <row r="46" spans="1:5" x14ac:dyDescent="0.4">
      <c r="A46" t="s">
        <v>12</v>
      </c>
      <c r="B46">
        <f>B43/(B45-B44)</f>
        <v>0.42458100558659218</v>
      </c>
    </row>
    <row r="47" spans="1:5" x14ac:dyDescent="0.4">
      <c r="A47" t="s">
        <v>13</v>
      </c>
      <c r="B47">
        <f>B38*0.0001/(B40+100)</f>
        <v>0.44608409690762263</v>
      </c>
    </row>
    <row r="48" spans="1:5" x14ac:dyDescent="0.4">
      <c r="A48" t="s">
        <v>9</v>
      </c>
      <c r="B48">
        <v>4.68</v>
      </c>
    </row>
    <row r="50" spans="1:2" x14ac:dyDescent="0.4">
      <c r="A50" t="s">
        <v>16</v>
      </c>
    </row>
    <row r="51" spans="1:2" x14ac:dyDescent="0.4">
      <c r="A51" t="s">
        <v>8</v>
      </c>
      <c r="B51" t="s">
        <v>17</v>
      </c>
    </row>
    <row r="52" spans="1:2" x14ac:dyDescent="0.4">
      <c r="A52">
        <v>20</v>
      </c>
      <c r="B52">
        <v>-85.9</v>
      </c>
    </row>
    <row r="53" spans="1:2" x14ac:dyDescent="0.4">
      <c r="A53">
        <v>30</v>
      </c>
      <c r="B53">
        <v>-81.2</v>
      </c>
    </row>
    <row r="54" spans="1:2" x14ac:dyDescent="0.4">
      <c r="A54">
        <v>40</v>
      </c>
      <c r="B54">
        <v>-77.099999999999994</v>
      </c>
    </row>
    <row r="55" spans="1:2" x14ac:dyDescent="0.4">
      <c r="A55">
        <v>50</v>
      </c>
      <c r="B55">
        <v>-72.599999999999994</v>
      </c>
    </row>
    <row r="56" spans="1:2" x14ac:dyDescent="0.4">
      <c r="A56">
        <v>60</v>
      </c>
      <c r="B56">
        <v>-58.2</v>
      </c>
    </row>
    <row r="57" spans="1:2" x14ac:dyDescent="0.4">
      <c r="A57">
        <v>70</v>
      </c>
      <c r="B57">
        <v>-24.5</v>
      </c>
    </row>
    <row r="58" spans="1:2" x14ac:dyDescent="0.4">
      <c r="A58">
        <v>80</v>
      </c>
      <c r="B58">
        <v>15.4</v>
      </c>
    </row>
    <row r="59" spans="1:2" x14ac:dyDescent="0.4">
      <c r="A59">
        <v>90</v>
      </c>
      <c r="B59">
        <v>38.9</v>
      </c>
    </row>
    <row r="60" spans="1:2" x14ac:dyDescent="0.4">
      <c r="A60">
        <v>100</v>
      </c>
      <c r="B60">
        <v>54.3</v>
      </c>
    </row>
    <row r="61" spans="1:2" x14ac:dyDescent="0.4">
      <c r="A61">
        <v>110</v>
      </c>
      <c r="B61">
        <v>62.9</v>
      </c>
    </row>
    <row r="62" spans="1:2" x14ac:dyDescent="0.4">
      <c r="A62">
        <v>120</v>
      </c>
      <c r="B62">
        <v>66.8</v>
      </c>
    </row>
    <row r="63" spans="1:2" x14ac:dyDescent="0.4">
      <c r="A63">
        <v>130</v>
      </c>
      <c r="B63">
        <v>71.3</v>
      </c>
    </row>
    <row r="64" spans="1:2" x14ac:dyDescent="0.4">
      <c r="A64">
        <v>140</v>
      </c>
      <c r="B64">
        <v>74.599999999999994</v>
      </c>
    </row>
    <row r="65" spans="1:5" x14ac:dyDescent="0.4">
      <c r="A65">
        <v>150</v>
      </c>
      <c r="B65">
        <v>76.099999999999994</v>
      </c>
    </row>
    <row r="69" spans="1:5" x14ac:dyDescent="0.4">
      <c r="A69" s="1" t="s">
        <v>14</v>
      </c>
      <c r="B69" s="1"/>
    </row>
    <row r="70" spans="1:5" x14ac:dyDescent="0.4">
      <c r="A70" t="s">
        <v>15</v>
      </c>
      <c r="B70">
        <v>76000</v>
      </c>
      <c r="D70" t="s">
        <v>7</v>
      </c>
      <c r="E70">
        <v>4.5599999999999996</v>
      </c>
    </row>
    <row r="71" spans="1:5" x14ac:dyDescent="0.4">
      <c r="A71" t="s">
        <v>10</v>
      </c>
      <c r="B71">
        <v>27000</v>
      </c>
      <c r="D71" t="s">
        <v>7</v>
      </c>
      <c r="E71">
        <v>3.2</v>
      </c>
    </row>
    <row r="72" spans="1:5" x14ac:dyDescent="0.4">
      <c r="A72" t="s">
        <v>11</v>
      </c>
      <c r="B72">
        <v>206000</v>
      </c>
      <c r="D72" t="s">
        <v>7</v>
      </c>
      <c r="E72">
        <v>3.2</v>
      </c>
    </row>
    <row r="74" spans="1:5" x14ac:dyDescent="0.4">
      <c r="A74" t="s">
        <v>7</v>
      </c>
      <c r="B74" t="s">
        <v>8</v>
      </c>
      <c r="C74" t="s">
        <v>9</v>
      </c>
    </row>
    <row r="75" spans="1:5" x14ac:dyDescent="0.4">
      <c r="A75">
        <v>2.52</v>
      </c>
      <c r="B75">
        <v>20</v>
      </c>
      <c r="C75">
        <v>4.68</v>
      </c>
    </row>
    <row r="76" spans="1:5" x14ac:dyDescent="0.4">
      <c r="A76">
        <v>3.84</v>
      </c>
      <c r="B76">
        <v>40</v>
      </c>
      <c r="C76">
        <v>4.68</v>
      </c>
    </row>
    <row r="77" spans="1:5" x14ac:dyDescent="0.4">
      <c r="A77">
        <v>4.4800000000000004</v>
      </c>
      <c r="B77">
        <v>60</v>
      </c>
      <c r="C77">
        <v>4.68</v>
      </c>
    </row>
    <row r="78" spans="1:5" x14ac:dyDescent="0.4">
      <c r="A78">
        <v>4.5199999999999996</v>
      </c>
      <c r="B78">
        <v>80</v>
      </c>
      <c r="C78">
        <v>4.68</v>
      </c>
    </row>
    <row r="79" spans="1:5" x14ac:dyDescent="0.4">
      <c r="A79">
        <v>4.4000000000000004</v>
      </c>
      <c r="B79">
        <v>100</v>
      </c>
      <c r="C79">
        <v>4.68</v>
      </c>
    </row>
    <row r="80" spans="1:5" x14ac:dyDescent="0.4">
      <c r="A80">
        <v>4.16</v>
      </c>
      <c r="B80">
        <v>120</v>
      </c>
      <c r="C80">
        <v>4.68</v>
      </c>
    </row>
    <row r="81" spans="1:3" x14ac:dyDescent="0.4">
      <c r="A81">
        <v>4.0199999999999996</v>
      </c>
      <c r="B81">
        <v>140</v>
      </c>
      <c r="C81">
        <v>4.68</v>
      </c>
    </row>
    <row r="82" spans="1:3" x14ac:dyDescent="0.4">
      <c r="A82">
        <v>3.8</v>
      </c>
      <c r="B82">
        <v>160</v>
      </c>
      <c r="C82">
        <v>4.68</v>
      </c>
    </row>
    <row r="83" spans="1:3" x14ac:dyDescent="0.4">
      <c r="A83">
        <v>3.62</v>
      </c>
      <c r="B83">
        <v>180</v>
      </c>
      <c r="C83">
        <v>4.68</v>
      </c>
    </row>
    <row r="84" spans="1:3" x14ac:dyDescent="0.4">
      <c r="A84">
        <v>3.4</v>
      </c>
      <c r="B84">
        <v>200</v>
      </c>
      <c r="C84">
        <v>4.68</v>
      </c>
    </row>
    <row r="85" spans="1:3" x14ac:dyDescent="0.4">
      <c r="A85">
        <v>3.1</v>
      </c>
      <c r="B85">
        <v>220</v>
      </c>
      <c r="C85">
        <v>4.68</v>
      </c>
    </row>
    <row r="86" spans="1:3" x14ac:dyDescent="0.4">
      <c r="A86">
        <v>4.54</v>
      </c>
      <c r="B86">
        <v>74</v>
      </c>
      <c r="C86">
        <v>4.68</v>
      </c>
    </row>
    <row r="87" spans="1:3" x14ac:dyDescent="0.4">
      <c r="A87">
        <v>4.5599999999999996</v>
      </c>
      <c r="B87">
        <v>78</v>
      </c>
      <c r="C87">
        <v>4.68</v>
      </c>
    </row>
    <row r="88" spans="1:3" x14ac:dyDescent="0.4">
      <c r="A88">
        <v>4.5199999999999996</v>
      </c>
      <c r="B88">
        <v>82</v>
      </c>
      <c r="C88">
        <v>4.68</v>
      </c>
    </row>
    <row r="89" spans="1:3" x14ac:dyDescent="0.4">
      <c r="A89">
        <v>4.4800000000000004</v>
      </c>
      <c r="B89">
        <v>86</v>
      </c>
      <c r="C89">
        <v>4.68</v>
      </c>
    </row>
    <row r="90" spans="1:3" x14ac:dyDescent="0.4">
      <c r="A90">
        <v>4.5599999999999996</v>
      </c>
      <c r="B90">
        <v>76</v>
      </c>
      <c r="C90">
        <v>4.68</v>
      </c>
    </row>
    <row r="91" spans="1:3" x14ac:dyDescent="0.4">
      <c r="A91">
        <v>3.16</v>
      </c>
      <c r="B91">
        <v>210</v>
      </c>
      <c r="C91">
        <v>4.68</v>
      </c>
    </row>
    <row r="92" spans="1:3" x14ac:dyDescent="0.4">
      <c r="A92">
        <v>3.2</v>
      </c>
      <c r="B92">
        <v>206</v>
      </c>
      <c r="C92">
        <v>4.68</v>
      </c>
    </row>
    <row r="93" spans="1:3" x14ac:dyDescent="0.4">
      <c r="A93">
        <v>3.16</v>
      </c>
      <c r="B93">
        <v>25</v>
      </c>
      <c r="C93">
        <v>4.68</v>
      </c>
    </row>
    <row r="94" spans="1:3" x14ac:dyDescent="0.4">
      <c r="A94">
        <v>3.2</v>
      </c>
      <c r="B94">
        <v>27</v>
      </c>
      <c r="C94">
        <v>4.68</v>
      </c>
    </row>
  </sheetData>
  <mergeCells count="5">
    <mergeCell ref="A4:B4"/>
    <mergeCell ref="A5:B5"/>
    <mergeCell ref="A6:B6"/>
    <mergeCell ref="A42:B42"/>
    <mergeCell ref="A69:B6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2018-04-23T04:57:55Z</dcterms:created>
  <dcterms:modified xsi:type="dcterms:W3CDTF">2018-04-23T07:11:23Z</dcterms:modified>
</cp:coreProperties>
</file>