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120" yWindow="60" windowWidth="20730" windowHeight="9615"/>
  </bookViews>
  <sheets>
    <sheet name="总的数据" sheetId="1" r:id="rId1"/>
    <sheet name="地区分布" sheetId="10" r:id="rId2"/>
    <sheet name="行业分布" sheetId="14" r:id="rId3"/>
    <sheet name="晶圆在各行业和地区占有率" sheetId="19" r:id="rId4"/>
  </sheets>
  <definedNames>
    <definedName name="_xlnm._FilterDatabase" localSheetId="0" hidden="1">总的数据!$A$1:$BC$44</definedName>
  </definedNames>
  <calcPr calcId="145621"/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2" i="1"/>
  <c r="Y373" i="1" l="1"/>
  <c r="Y381" i="1"/>
  <c r="X385" i="1"/>
  <c r="Y385" i="1" s="1"/>
  <c r="X387" i="1"/>
  <c r="Y387" i="1" s="1"/>
  <c r="X389" i="1"/>
  <c r="Y389" i="1" s="1"/>
  <c r="X393" i="1"/>
  <c r="Y393" i="1" s="1"/>
  <c r="X394" i="1"/>
  <c r="Y394" i="1" s="1"/>
  <c r="X398" i="1"/>
  <c r="Y398" i="1" s="1"/>
  <c r="X399" i="1"/>
  <c r="Y399" i="1" s="1"/>
  <c r="X400" i="1"/>
  <c r="Y400" i="1" s="1"/>
  <c r="X404" i="1"/>
  <c r="Y404" i="1" s="1"/>
  <c r="X407" i="1"/>
  <c r="Y407" i="1" s="1"/>
  <c r="X384" i="1"/>
  <c r="Y384" i="1" s="1"/>
  <c r="X371" i="1"/>
  <c r="Y371" i="1" s="1"/>
  <c r="X359" i="1"/>
  <c r="Y359" i="1" s="1"/>
  <c r="X360" i="1"/>
  <c r="Y360" i="1" s="1"/>
  <c r="X358" i="1"/>
  <c r="Y358" i="1" s="1"/>
  <c r="X349" i="1"/>
  <c r="Y349" i="1" s="1"/>
  <c r="X287" i="1"/>
  <c r="Y287" i="1" s="1"/>
  <c r="X288" i="1"/>
  <c r="Y288" i="1" s="1"/>
  <c r="X286" i="1"/>
  <c r="Y286" i="1" s="1"/>
  <c r="X129" i="1"/>
  <c r="Y129" i="1" s="1"/>
  <c r="X130" i="1"/>
  <c r="Y130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13" i="1"/>
  <c r="Y113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2" i="1"/>
  <c r="Y372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2" i="1"/>
  <c r="Y382" i="1" s="1"/>
  <c r="X383" i="1"/>
  <c r="Y383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2" i="1"/>
  <c r="Y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2" i="1"/>
  <c r="P384" i="1"/>
  <c r="P307" i="1"/>
  <c r="P114" i="1"/>
  <c r="Q114" i="1" s="1"/>
  <c r="P115" i="1"/>
  <c r="Q115" i="1" s="1"/>
  <c r="P116" i="1"/>
  <c r="P117" i="1"/>
  <c r="P118" i="1"/>
  <c r="Q118" i="1" s="1"/>
  <c r="P119" i="1"/>
  <c r="Q119" i="1" s="1"/>
  <c r="P120" i="1"/>
  <c r="P121" i="1"/>
  <c r="P122" i="1"/>
  <c r="Q122" i="1" s="1"/>
  <c r="P123" i="1"/>
  <c r="Q123" i="1" s="1"/>
  <c r="P124" i="1"/>
  <c r="P125" i="1"/>
  <c r="P126" i="1"/>
  <c r="Q126" i="1" s="1"/>
  <c r="P127" i="1"/>
  <c r="Q127" i="1" s="1"/>
  <c r="P128" i="1"/>
  <c r="P129" i="1"/>
  <c r="P130" i="1"/>
  <c r="Q130" i="1" s="1"/>
  <c r="P113" i="1"/>
  <c r="Q113" i="1" s="1"/>
  <c r="Q116" i="1"/>
  <c r="Q117" i="1"/>
  <c r="Q120" i="1"/>
  <c r="Q121" i="1"/>
  <c r="Q124" i="1"/>
  <c r="Q125" i="1"/>
  <c r="Q128" i="1"/>
  <c r="Q129" i="1"/>
  <c r="Q307" i="1"/>
  <c r="Q384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2" i="1"/>
  <c r="Q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2" i="1"/>
  <c r="AC66" i="14" l="1"/>
  <c r="AC251" i="14"/>
  <c r="AC226" i="14"/>
  <c r="AC200" i="14"/>
  <c r="AC49" i="14"/>
  <c r="AC239" i="14"/>
  <c r="AC223" i="14"/>
  <c r="AC47" i="14"/>
  <c r="AC13" i="14"/>
  <c r="AC30" i="14"/>
  <c r="AC176" i="14"/>
  <c r="AC250" i="14"/>
  <c r="AC14" i="14"/>
  <c r="AC196" i="14"/>
  <c r="AC199" i="14"/>
  <c r="AC67" i="14"/>
  <c r="AC6" i="14"/>
  <c r="AC206" i="14"/>
  <c r="AC17" i="14"/>
  <c r="AC186" i="14"/>
  <c r="AC210" i="14"/>
  <c r="AC115" i="14"/>
  <c r="AC63" i="14"/>
  <c r="AC153" i="14"/>
  <c r="AC68" i="14"/>
  <c r="AC249" i="14"/>
  <c r="AC185" i="14"/>
  <c r="AC191" i="14"/>
  <c r="AC33" i="14"/>
  <c r="AC117" i="14"/>
  <c r="AC228" i="14"/>
  <c r="AC136" i="14"/>
  <c r="AC69" i="14"/>
  <c r="AC54" i="14"/>
  <c r="AC70" i="14"/>
  <c r="AC36" i="14"/>
  <c r="AC16" i="14"/>
  <c r="AC108" i="14"/>
  <c r="AC144" i="14"/>
  <c r="AC121" i="14"/>
  <c r="AC137" i="14"/>
  <c r="AC71" i="14"/>
  <c r="AC244" i="14"/>
  <c r="AC72" i="14"/>
  <c r="AC243" i="14"/>
  <c r="AC168" i="14"/>
  <c r="AC73" i="14"/>
  <c r="AC204" i="14"/>
  <c r="AC170" i="14"/>
  <c r="AC208" i="14"/>
  <c r="AC214" i="14"/>
  <c r="AC167" i="14"/>
  <c r="AC202" i="14"/>
  <c r="AC74" i="14"/>
  <c r="AC194" i="14"/>
  <c r="AC41" i="14"/>
  <c r="AC212" i="14"/>
  <c r="AC106" i="14"/>
  <c r="AC166" i="14"/>
  <c r="AC64" i="14"/>
  <c r="AC129" i="14"/>
  <c r="AC218" i="14"/>
  <c r="AC55" i="14"/>
  <c r="AC75" i="14"/>
  <c r="AC181" i="14"/>
  <c r="AC130" i="14"/>
  <c r="AC119" i="14"/>
  <c r="AC245" i="14"/>
  <c r="AC160" i="14"/>
  <c r="AC236" i="14"/>
  <c r="AC58" i="14"/>
  <c r="AC124" i="14"/>
  <c r="AC198" i="14"/>
  <c r="AC105" i="14"/>
  <c r="AC159" i="14"/>
  <c r="AC127" i="14"/>
  <c r="AC45" i="14"/>
  <c r="AC42" i="14"/>
  <c r="AC11" i="14"/>
  <c r="AC174" i="14"/>
  <c r="AC213" i="14"/>
  <c r="AC215" i="14"/>
  <c r="AC193" i="14"/>
  <c r="AC227" i="14"/>
  <c r="AC172" i="14"/>
  <c r="AC38" i="14"/>
  <c r="AC154" i="14"/>
  <c r="AC48" i="14"/>
  <c r="AC131" i="14"/>
  <c r="AC76" i="14"/>
  <c r="AC156" i="14"/>
  <c r="AC207" i="14"/>
  <c r="AC50" i="14"/>
  <c r="AC157" i="14"/>
  <c r="AC128" i="14"/>
  <c r="AC26" i="14"/>
  <c r="AC109" i="14"/>
  <c r="AC179" i="14"/>
  <c r="AC77" i="14"/>
  <c r="AC110" i="14"/>
  <c r="AC195" i="14"/>
  <c r="AC187" i="14"/>
  <c r="AC60" i="14"/>
  <c r="AC224" i="14"/>
  <c r="AC52" i="14"/>
  <c r="AC141" i="14"/>
  <c r="AC8" i="14"/>
  <c r="AC25" i="14"/>
  <c r="AC78" i="14"/>
  <c r="AC189" i="14"/>
  <c r="AC12" i="14"/>
  <c r="AC79" i="14"/>
  <c r="AC146" i="14"/>
  <c r="AC44" i="14"/>
  <c r="AC142" i="14"/>
  <c r="AC162" i="14"/>
  <c r="AC148" i="14"/>
  <c r="AC22" i="14"/>
  <c r="AC80" i="14"/>
  <c r="AC122" i="14"/>
  <c r="AC81" i="14"/>
  <c r="AC104" i="14"/>
  <c r="AC82" i="14"/>
  <c r="AC209" i="14"/>
  <c r="AC28" i="14"/>
  <c r="AC3" i="14"/>
  <c r="AC20" i="14"/>
  <c r="AC27" i="14"/>
  <c r="AC133" i="14"/>
  <c r="AC51" i="14"/>
  <c r="AC116" i="14"/>
  <c r="AC134" i="14"/>
  <c r="AC4" i="14"/>
  <c r="AC83" i="14"/>
  <c r="AC84" i="14"/>
  <c r="AC242" i="14"/>
  <c r="AC24" i="14"/>
  <c r="AC164" i="14"/>
  <c r="AC23" i="14"/>
  <c r="AC18" i="14"/>
  <c r="AC173" i="14"/>
  <c r="AC238" i="14"/>
  <c r="AC135" i="14"/>
  <c r="AC216" i="14"/>
  <c r="AC163" i="14"/>
  <c r="AC85" i="14"/>
  <c r="AC151" i="14"/>
  <c r="AC46" i="14"/>
  <c r="AC32" i="14"/>
  <c r="AC37" i="14"/>
  <c r="AC31" i="14"/>
  <c r="AC86" i="14"/>
  <c r="AC87" i="14"/>
  <c r="AC5" i="14"/>
  <c r="AC177" i="14"/>
  <c r="AC35" i="14"/>
  <c r="AC88" i="14"/>
  <c r="AC155" i="14"/>
  <c r="AC89" i="14"/>
  <c r="AC90" i="14"/>
  <c r="AC190" i="14"/>
  <c r="AC19" i="14"/>
  <c r="AC65" i="14"/>
  <c r="AC217" i="14"/>
  <c r="AC91" i="14"/>
  <c r="AC192" i="14"/>
  <c r="AC205" i="14"/>
  <c r="AC59" i="14"/>
  <c r="AC158" i="14"/>
  <c r="AC150" i="14"/>
  <c r="AC152" i="14"/>
  <c r="AC145" i="14"/>
  <c r="AC21" i="14"/>
  <c r="AC107" i="14"/>
  <c r="AC184" i="14"/>
  <c r="AC92" i="14"/>
  <c r="AC233" i="14"/>
  <c r="AC161" i="14"/>
  <c r="AC15" i="14"/>
  <c r="AC225" i="14"/>
  <c r="AC114" i="14"/>
  <c r="AC10" i="14"/>
  <c r="AC39" i="14"/>
  <c r="AC180" i="14"/>
  <c r="AC201" i="14"/>
  <c r="AC183" i="14"/>
  <c r="AC61" i="14"/>
  <c r="AC123" i="14"/>
  <c r="AC241" i="14"/>
  <c r="AC120" i="14"/>
  <c r="AC7" i="14"/>
  <c r="AC240" i="14"/>
  <c r="AC93" i="14"/>
  <c r="AC219" i="14"/>
  <c r="AC248" i="14"/>
  <c r="AC94" i="14"/>
  <c r="AC118" i="14"/>
  <c r="AC125" i="14"/>
  <c r="AC222" i="14"/>
  <c r="AC95" i="14"/>
  <c r="AC9" i="14"/>
  <c r="AC40" i="14"/>
  <c r="AC229" i="14"/>
  <c r="AC188" i="14"/>
  <c r="AC138" i="14"/>
  <c r="AC57" i="14"/>
  <c r="AC96" i="14"/>
  <c r="AC140" i="14"/>
  <c r="AC220" i="14"/>
  <c r="AC97" i="14"/>
  <c r="AC175" i="14"/>
  <c r="AC34" i="14"/>
  <c r="AC56" i="14"/>
  <c r="AC98" i="14"/>
  <c r="AC2" i="14"/>
  <c r="AC143" i="14"/>
  <c r="AC230" i="14"/>
  <c r="AC247" i="14"/>
  <c r="AC99" i="14"/>
  <c r="AC111" i="14"/>
  <c r="AC171" i="14"/>
  <c r="AC211" i="14"/>
  <c r="AC132" i="14"/>
  <c r="AC43" i="14"/>
  <c r="AC232" i="14"/>
  <c r="AC113" i="14"/>
  <c r="AC221" i="14"/>
  <c r="AC100" i="14"/>
  <c r="AC101" i="14"/>
  <c r="AC102" i="14"/>
  <c r="AC231" i="14"/>
  <c r="AC62" i="14"/>
  <c r="AC182" i="14"/>
  <c r="AC237" i="14"/>
  <c r="AC197" i="14"/>
  <c r="AC169" i="14"/>
  <c r="AC139" i="14"/>
  <c r="AC178" i="14"/>
  <c r="AC234" i="14"/>
  <c r="AC53" i="14"/>
  <c r="AC203" i="14"/>
  <c r="AC235" i="14"/>
  <c r="AC165" i="14"/>
  <c r="AC112" i="14"/>
  <c r="AC29" i="14"/>
  <c r="AC103" i="14"/>
  <c r="AC246" i="14"/>
  <c r="AC147" i="14"/>
  <c r="AC126" i="14"/>
  <c r="AC149" i="14"/>
  <c r="AO527" i="1" l="1"/>
  <c r="AN528" i="1"/>
  <c r="AM528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4" i="1"/>
  <c r="AR3" i="1"/>
  <c r="AR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2" i="1"/>
  <c r="AO528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2" i="1"/>
  <c r="AD528" i="1"/>
  <c r="AJ444" i="1" s="1"/>
  <c r="AC528" i="1"/>
  <c r="AI63" i="1" s="1"/>
  <c r="AI2" i="1" l="1"/>
  <c r="AJ522" i="1"/>
  <c r="AJ514" i="1"/>
  <c r="AJ506" i="1"/>
  <c r="AJ498" i="1"/>
  <c r="AJ490" i="1"/>
  <c r="AJ482" i="1"/>
  <c r="AJ474" i="1"/>
  <c r="AJ466" i="1"/>
  <c r="AJ458" i="1"/>
  <c r="AJ450" i="1"/>
  <c r="AJ442" i="1"/>
  <c r="AJ2" i="1"/>
  <c r="AJ520" i="1"/>
  <c r="AJ512" i="1"/>
  <c r="AJ504" i="1"/>
  <c r="AJ496" i="1"/>
  <c r="AJ488" i="1"/>
  <c r="AJ480" i="1"/>
  <c r="AJ472" i="1"/>
  <c r="AJ464" i="1"/>
  <c r="AJ456" i="1"/>
  <c r="AJ448" i="1"/>
  <c r="AJ440" i="1"/>
  <c r="AJ526" i="1"/>
  <c r="AJ518" i="1"/>
  <c r="AJ510" i="1"/>
  <c r="AJ502" i="1"/>
  <c r="AJ494" i="1"/>
  <c r="AJ486" i="1"/>
  <c r="AJ478" i="1"/>
  <c r="AJ470" i="1"/>
  <c r="AJ462" i="1"/>
  <c r="AJ454" i="1"/>
  <c r="AJ446" i="1"/>
  <c r="AJ524" i="1"/>
  <c r="AJ516" i="1"/>
  <c r="AJ508" i="1"/>
  <c r="AJ500" i="1"/>
  <c r="AJ492" i="1"/>
  <c r="AJ484" i="1"/>
  <c r="AJ476" i="1"/>
  <c r="AJ468" i="1"/>
  <c r="AJ460" i="1"/>
  <c r="AJ452" i="1"/>
  <c r="AI526" i="1"/>
  <c r="AI524" i="1"/>
  <c r="AI522" i="1"/>
  <c r="AI518" i="1"/>
  <c r="AI516" i="1"/>
  <c r="AI512" i="1"/>
  <c r="AI510" i="1"/>
  <c r="AI508" i="1"/>
  <c r="AI506" i="1"/>
  <c r="AI502" i="1"/>
  <c r="AI500" i="1"/>
  <c r="AI498" i="1"/>
  <c r="AI494" i="1"/>
  <c r="AI492" i="1"/>
  <c r="AI488" i="1"/>
  <c r="AI484" i="1"/>
  <c r="AI482" i="1"/>
  <c r="AI478" i="1"/>
  <c r="AI476" i="1"/>
  <c r="AI472" i="1"/>
  <c r="AI470" i="1"/>
  <c r="AI468" i="1"/>
  <c r="AI464" i="1"/>
  <c r="AI454" i="1"/>
  <c r="AJ4" i="1"/>
  <c r="AJ6" i="1"/>
  <c r="AJ8" i="1"/>
  <c r="AJ10" i="1"/>
  <c r="AJ12" i="1"/>
  <c r="AJ14" i="1"/>
  <c r="AJ16" i="1"/>
  <c r="AJ21" i="1"/>
  <c r="AJ24" i="1"/>
  <c r="AJ29" i="1"/>
  <c r="AJ32" i="1"/>
  <c r="AJ37" i="1"/>
  <c r="AJ40" i="1"/>
  <c r="AJ45" i="1"/>
  <c r="AJ48" i="1"/>
  <c r="AJ53" i="1"/>
  <c r="AJ56" i="1"/>
  <c r="AJ61" i="1"/>
  <c r="AJ64" i="1"/>
  <c r="AJ69" i="1"/>
  <c r="AJ72" i="1"/>
  <c r="AJ77" i="1"/>
  <c r="AJ80" i="1"/>
  <c r="AJ85" i="1"/>
  <c r="AJ88" i="1"/>
  <c r="AJ93" i="1"/>
  <c r="AJ96" i="1"/>
  <c r="AJ101" i="1"/>
  <c r="AJ104" i="1"/>
  <c r="AJ109" i="1"/>
  <c r="AJ112" i="1"/>
  <c r="AJ117" i="1"/>
  <c r="AJ120" i="1"/>
  <c r="AJ125" i="1"/>
  <c r="AJ128" i="1"/>
  <c r="AJ133" i="1"/>
  <c r="AJ136" i="1"/>
  <c r="AJ141" i="1"/>
  <c r="AJ144" i="1"/>
  <c r="AJ149" i="1"/>
  <c r="AJ152" i="1"/>
  <c r="AJ157" i="1"/>
  <c r="AJ160" i="1"/>
  <c r="AJ165" i="1"/>
  <c r="AJ168" i="1"/>
  <c r="AJ173" i="1"/>
  <c r="AJ176" i="1"/>
  <c r="AJ181" i="1"/>
  <c r="AJ184" i="1"/>
  <c r="AJ189" i="1"/>
  <c r="AJ192" i="1"/>
  <c r="AJ197" i="1"/>
  <c r="AJ200" i="1"/>
  <c r="AJ205" i="1"/>
  <c r="AJ208" i="1"/>
  <c r="AJ213" i="1"/>
  <c r="AJ216" i="1"/>
  <c r="AJ221" i="1"/>
  <c r="AJ224" i="1"/>
  <c r="AJ229" i="1"/>
  <c r="AJ5" i="1"/>
  <c r="AJ9" i="1"/>
  <c r="AJ13" i="1"/>
  <c r="AJ19" i="1"/>
  <c r="AJ22" i="1"/>
  <c r="AJ27" i="1"/>
  <c r="AJ30" i="1"/>
  <c r="AJ35" i="1"/>
  <c r="AJ38" i="1"/>
  <c r="AJ43" i="1"/>
  <c r="AJ46" i="1"/>
  <c r="AJ51" i="1"/>
  <c r="AJ54" i="1"/>
  <c r="AJ59" i="1"/>
  <c r="AJ62" i="1"/>
  <c r="AJ67" i="1"/>
  <c r="AJ70" i="1"/>
  <c r="AJ75" i="1"/>
  <c r="AJ78" i="1"/>
  <c r="AJ83" i="1"/>
  <c r="AJ86" i="1"/>
  <c r="AJ91" i="1"/>
  <c r="AJ94" i="1"/>
  <c r="AJ99" i="1"/>
  <c r="AJ102" i="1"/>
  <c r="AJ107" i="1"/>
  <c r="AJ110" i="1"/>
  <c r="AJ115" i="1"/>
  <c r="AJ118" i="1"/>
  <c r="AJ123" i="1"/>
  <c r="AJ126" i="1"/>
  <c r="AJ131" i="1"/>
  <c r="AJ134" i="1"/>
  <c r="AJ139" i="1"/>
  <c r="AJ142" i="1"/>
  <c r="AJ147" i="1"/>
  <c r="AJ150" i="1"/>
  <c r="AJ155" i="1"/>
  <c r="AJ158" i="1"/>
  <c r="AJ163" i="1"/>
  <c r="AJ166" i="1"/>
  <c r="AJ171" i="1"/>
  <c r="AJ174" i="1"/>
  <c r="AJ179" i="1"/>
  <c r="AJ182" i="1"/>
  <c r="AJ187" i="1"/>
  <c r="AJ190" i="1"/>
  <c r="AJ195" i="1"/>
  <c r="AJ198" i="1"/>
  <c r="AJ203" i="1"/>
  <c r="AJ206" i="1"/>
  <c r="AJ211" i="1"/>
  <c r="AJ214" i="1"/>
  <c r="AJ219" i="1"/>
  <c r="AJ222" i="1"/>
  <c r="AJ227" i="1"/>
  <c r="AJ230" i="1"/>
  <c r="AJ232" i="1"/>
  <c r="AJ17" i="1"/>
  <c r="AJ20" i="1"/>
  <c r="AJ25" i="1"/>
  <c r="AJ28" i="1"/>
  <c r="AJ33" i="1"/>
  <c r="AJ36" i="1"/>
  <c r="AJ41" i="1"/>
  <c r="AJ44" i="1"/>
  <c r="AJ49" i="1"/>
  <c r="AJ52" i="1"/>
  <c r="AJ3" i="1"/>
  <c r="AJ7" i="1"/>
  <c r="AJ11" i="1"/>
  <c r="AJ15" i="1"/>
  <c r="AJ18" i="1"/>
  <c r="AJ23" i="1"/>
  <c r="AJ26" i="1"/>
  <c r="AJ31" i="1"/>
  <c r="AJ34" i="1"/>
  <c r="AJ39" i="1"/>
  <c r="AJ42" i="1"/>
  <c r="AJ47" i="1"/>
  <c r="AJ50" i="1"/>
  <c r="AJ55" i="1"/>
  <c r="AJ58" i="1"/>
  <c r="AJ63" i="1"/>
  <c r="AJ66" i="1"/>
  <c r="AJ71" i="1"/>
  <c r="AJ74" i="1"/>
  <c r="AJ79" i="1"/>
  <c r="AJ82" i="1"/>
  <c r="AJ87" i="1"/>
  <c r="AJ90" i="1"/>
  <c r="AJ95" i="1"/>
  <c r="AJ98" i="1"/>
  <c r="AJ103" i="1"/>
  <c r="AJ106" i="1"/>
  <c r="AJ111" i="1"/>
  <c r="AJ114" i="1"/>
  <c r="AJ119" i="1"/>
  <c r="AJ122" i="1"/>
  <c r="AJ127" i="1"/>
  <c r="AJ130" i="1"/>
  <c r="AJ135" i="1"/>
  <c r="AJ138" i="1"/>
  <c r="AJ143" i="1"/>
  <c r="AJ146" i="1"/>
  <c r="AJ151" i="1"/>
  <c r="AJ154" i="1"/>
  <c r="AJ159" i="1"/>
  <c r="AJ162" i="1"/>
  <c r="AJ167" i="1"/>
  <c r="AJ170" i="1"/>
  <c r="AJ175" i="1"/>
  <c r="AJ178" i="1"/>
  <c r="AJ183" i="1"/>
  <c r="AJ186" i="1"/>
  <c r="AJ191" i="1"/>
  <c r="AJ194" i="1"/>
  <c r="AJ199" i="1"/>
  <c r="AJ202" i="1"/>
  <c r="AJ207" i="1"/>
  <c r="AJ210" i="1"/>
  <c r="AJ215" i="1"/>
  <c r="AJ218" i="1"/>
  <c r="AJ223" i="1"/>
  <c r="AJ226" i="1"/>
  <c r="AJ231" i="1"/>
  <c r="AJ233" i="1"/>
  <c r="AJ235" i="1"/>
  <c r="AJ237" i="1"/>
  <c r="AJ239" i="1"/>
  <c r="AJ241" i="1"/>
  <c r="AJ243" i="1"/>
  <c r="AJ245" i="1"/>
  <c r="AJ247" i="1"/>
  <c r="AJ249" i="1"/>
  <c r="AJ251" i="1"/>
  <c r="AI527" i="1"/>
  <c r="AI525" i="1"/>
  <c r="AI523" i="1"/>
  <c r="AI521" i="1"/>
  <c r="AI519" i="1"/>
  <c r="AI517" i="1"/>
  <c r="AI515" i="1"/>
  <c r="AI513" i="1"/>
  <c r="AI511" i="1"/>
  <c r="AI509" i="1"/>
  <c r="AI507" i="1"/>
  <c r="AI505" i="1"/>
  <c r="AI503" i="1"/>
  <c r="AI501" i="1"/>
  <c r="AI499" i="1"/>
  <c r="AI497" i="1"/>
  <c r="AI495" i="1"/>
  <c r="AI493" i="1"/>
  <c r="AI491" i="1"/>
  <c r="AI489" i="1"/>
  <c r="AI487" i="1"/>
  <c r="AI485" i="1"/>
  <c r="AI483" i="1"/>
  <c r="AI481" i="1"/>
  <c r="AI479" i="1"/>
  <c r="AI477" i="1"/>
  <c r="AI475" i="1"/>
  <c r="AI473" i="1"/>
  <c r="AI471" i="1"/>
  <c r="AI469" i="1"/>
  <c r="AI467" i="1"/>
  <c r="AI465" i="1"/>
  <c r="AI463" i="1"/>
  <c r="AI461" i="1"/>
  <c r="AI459" i="1"/>
  <c r="AI457" i="1"/>
  <c r="AI455" i="1"/>
  <c r="AI453" i="1"/>
  <c r="AI451" i="1"/>
  <c r="AI449" i="1"/>
  <c r="AI447" i="1"/>
  <c r="AI445" i="1"/>
  <c r="AI443" i="1"/>
  <c r="AI441" i="1"/>
  <c r="AI439" i="1"/>
  <c r="AI437" i="1"/>
  <c r="AI435" i="1"/>
  <c r="AI433" i="1"/>
  <c r="AI431" i="1"/>
  <c r="AI429" i="1"/>
  <c r="AI427" i="1"/>
  <c r="AI425" i="1"/>
  <c r="AI423" i="1"/>
  <c r="AI421" i="1"/>
  <c r="AI419" i="1"/>
  <c r="AI417" i="1"/>
  <c r="AI415" i="1"/>
  <c r="AI413" i="1"/>
  <c r="AI411" i="1"/>
  <c r="AI409" i="1"/>
  <c r="AI407" i="1"/>
  <c r="AI405" i="1"/>
  <c r="AI403" i="1"/>
  <c r="AI401" i="1"/>
  <c r="AI399" i="1"/>
  <c r="AI397" i="1"/>
  <c r="AI395" i="1"/>
  <c r="AI393" i="1"/>
  <c r="AI391" i="1"/>
  <c r="AI389" i="1"/>
  <c r="AI387" i="1"/>
  <c r="AI385" i="1"/>
  <c r="AI383" i="1"/>
  <c r="AI381" i="1"/>
  <c r="AI379" i="1"/>
  <c r="AI377" i="1"/>
  <c r="AI375" i="1"/>
  <c r="AI373" i="1"/>
  <c r="AI371" i="1"/>
  <c r="AI369" i="1"/>
  <c r="AI367" i="1"/>
  <c r="AI365" i="1"/>
  <c r="AI363" i="1"/>
  <c r="AI361" i="1"/>
  <c r="AI359" i="1"/>
  <c r="AI357" i="1"/>
  <c r="AI355" i="1"/>
  <c r="AI353" i="1"/>
  <c r="AJ350" i="1"/>
  <c r="AJ347" i="1"/>
  <c r="AI345" i="1"/>
  <c r="AJ342" i="1"/>
  <c r="AJ339" i="1"/>
  <c r="AI337" i="1"/>
  <c r="AJ334" i="1"/>
  <c r="AJ331" i="1"/>
  <c r="AI329" i="1"/>
  <c r="AJ326" i="1"/>
  <c r="AJ323" i="1"/>
  <c r="AI321" i="1"/>
  <c r="AJ318" i="1"/>
  <c r="AJ315" i="1"/>
  <c r="AI313" i="1"/>
  <c r="AJ310" i="1"/>
  <c r="AJ307" i="1"/>
  <c r="AI305" i="1"/>
  <c r="AJ302" i="1"/>
  <c r="AJ299" i="1"/>
  <c r="AI297" i="1"/>
  <c r="AJ294" i="1"/>
  <c r="AJ291" i="1"/>
  <c r="AI289" i="1"/>
  <c r="AJ286" i="1"/>
  <c r="AJ283" i="1"/>
  <c r="AI281" i="1"/>
  <c r="AJ278" i="1"/>
  <c r="AJ275" i="1"/>
  <c r="AI273" i="1"/>
  <c r="AJ270" i="1"/>
  <c r="AJ267" i="1"/>
  <c r="AI265" i="1"/>
  <c r="AJ262" i="1"/>
  <c r="AJ259" i="1"/>
  <c r="AI257" i="1"/>
  <c r="AJ254" i="1"/>
  <c r="AI251" i="1"/>
  <c r="AI247" i="1"/>
  <c r="AI243" i="1"/>
  <c r="AI239" i="1"/>
  <c r="AI235" i="1"/>
  <c r="AJ228" i="1"/>
  <c r="AJ217" i="1"/>
  <c r="AI207" i="1"/>
  <c r="AJ196" i="1"/>
  <c r="AJ185" i="1"/>
  <c r="AI175" i="1"/>
  <c r="AJ164" i="1"/>
  <c r="AJ153" i="1"/>
  <c r="AI143" i="1"/>
  <c r="AJ132" i="1"/>
  <c r="AJ121" i="1"/>
  <c r="AI111" i="1"/>
  <c r="AJ100" i="1"/>
  <c r="AJ89" i="1"/>
  <c r="AI79" i="1"/>
  <c r="AJ68" i="1"/>
  <c r="AJ57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J390" i="1"/>
  <c r="AJ388" i="1"/>
  <c r="AJ386" i="1"/>
  <c r="AJ384" i="1"/>
  <c r="AJ382" i="1"/>
  <c r="AJ380" i="1"/>
  <c r="AJ378" i="1"/>
  <c r="AJ376" i="1"/>
  <c r="AJ374" i="1"/>
  <c r="AJ372" i="1"/>
  <c r="AJ370" i="1"/>
  <c r="AJ368" i="1"/>
  <c r="AJ366" i="1"/>
  <c r="AJ364" i="1"/>
  <c r="AJ362" i="1"/>
  <c r="AJ360" i="1"/>
  <c r="AJ358" i="1"/>
  <c r="AJ356" i="1"/>
  <c r="AJ354" i="1"/>
  <c r="AJ352" i="1"/>
  <c r="AJ349" i="1"/>
  <c r="AI347" i="1"/>
  <c r="AJ344" i="1"/>
  <c r="AJ341" i="1"/>
  <c r="AI339" i="1"/>
  <c r="AJ336" i="1"/>
  <c r="AJ333" i="1"/>
  <c r="AI331" i="1"/>
  <c r="AJ328" i="1"/>
  <c r="AJ325" i="1"/>
  <c r="AI323" i="1"/>
  <c r="AJ320" i="1"/>
  <c r="AJ317" i="1"/>
  <c r="AI315" i="1"/>
  <c r="AJ312" i="1"/>
  <c r="AJ309" i="1"/>
  <c r="AI307" i="1"/>
  <c r="AJ304" i="1"/>
  <c r="AJ301" i="1"/>
  <c r="AI299" i="1"/>
  <c r="AJ296" i="1"/>
  <c r="AJ293" i="1"/>
  <c r="AI291" i="1"/>
  <c r="AJ288" i="1"/>
  <c r="AJ285" i="1"/>
  <c r="AI283" i="1"/>
  <c r="AJ280" i="1"/>
  <c r="AJ277" i="1"/>
  <c r="AI275" i="1"/>
  <c r="AJ272" i="1"/>
  <c r="AJ269" i="1"/>
  <c r="AI267" i="1"/>
  <c r="AJ264" i="1"/>
  <c r="AJ261" i="1"/>
  <c r="AI259" i="1"/>
  <c r="AJ256" i="1"/>
  <c r="AJ253" i="1"/>
  <c r="AJ250" i="1"/>
  <c r="AJ246" i="1"/>
  <c r="AJ242" i="1"/>
  <c r="AJ238" i="1"/>
  <c r="AJ234" i="1"/>
  <c r="AJ225" i="1"/>
  <c r="AI215" i="1"/>
  <c r="AJ204" i="1"/>
  <c r="AJ193" i="1"/>
  <c r="AI183" i="1"/>
  <c r="AJ172" i="1"/>
  <c r="AJ161" i="1"/>
  <c r="AI151" i="1"/>
  <c r="AJ140" i="1"/>
  <c r="AJ129" i="1"/>
  <c r="AI119" i="1"/>
  <c r="AJ108" i="1"/>
  <c r="AJ97" i="1"/>
  <c r="AI87" i="1"/>
  <c r="AJ76" i="1"/>
  <c r="AJ65" i="1"/>
  <c r="AI55" i="1"/>
  <c r="AI520" i="1"/>
  <c r="AI514" i="1"/>
  <c r="AI504" i="1"/>
  <c r="AI496" i="1"/>
  <c r="AI490" i="1"/>
  <c r="AI486" i="1"/>
  <c r="AI480" i="1"/>
  <c r="AI474" i="1"/>
  <c r="AI466" i="1"/>
  <c r="AI462" i="1"/>
  <c r="AI460" i="1"/>
  <c r="AI458" i="1"/>
  <c r="AI456" i="1"/>
  <c r="AI452" i="1"/>
  <c r="AI450" i="1"/>
  <c r="AI448" i="1"/>
  <c r="AI446" i="1"/>
  <c r="AI444" i="1"/>
  <c r="AI442" i="1"/>
  <c r="AI440" i="1"/>
  <c r="AI438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I390" i="1"/>
  <c r="AI388" i="1"/>
  <c r="AI386" i="1"/>
  <c r="AI384" i="1"/>
  <c r="AI382" i="1"/>
  <c r="AI380" i="1"/>
  <c r="AI378" i="1"/>
  <c r="AI376" i="1"/>
  <c r="AI374" i="1"/>
  <c r="AI372" i="1"/>
  <c r="AI370" i="1"/>
  <c r="AI368" i="1"/>
  <c r="AI366" i="1"/>
  <c r="AI364" i="1"/>
  <c r="AI362" i="1"/>
  <c r="AI360" i="1"/>
  <c r="AI358" i="1"/>
  <c r="AI356" i="1"/>
  <c r="AI354" i="1"/>
  <c r="AJ351" i="1"/>
  <c r="AI349" i="1"/>
  <c r="AJ346" i="1"/>
  <c r="AJ343" i="1"/>
  <c r="AI341" i="1"/>
  <c r="AJ338" i="1"/>
  <c r="AJ335" i="1"/>
  <c r="AI333" i="1"/>
  <c r="AJ330" i="1"/>
  <c r="AJ327" i="1"/>
  <c r="AI325" i="1"/>
  <c r="AJ322" i="1"/>
  <c r="AJ319" i="1"/>
  <c r="AI317" i="1"/>
  <c r="AJ314" i="1"/>
  <c r="AJ311" i="1"/>
  <c r="AI309" i="1"/>
  <c r="AJ306" i="1"/>
  <c r="AJ303" i="1"/>
  <c r="AI301" i="1"/>
  <c r="AJ298" i="1"/>
  <c r="AJ295" i="1"/>
  <c r="AI293" i="1"/>
  <c r="AJ290" i="1"/>
  <c r="AJ287" i="1"/>
  <c r="AI285" i="1"/>
  <c r="AJ282" i="1"/>
  <c r="AJ279" i="1"/>
  <c r="AI277" i="1"/>
  <c r="AJ274" i="1"/>
  <c r="AJ271" i="1"/>
  <c r="AI269" i="1"/>
  <c r="AJ266" i="1"/>
  <c r="AJ263" i="1"/>
  <c r="AI261" i="1"/>
  <c r="AJ258" i="1"/>
  <c r="AJ255" i="1"/>
  <c r="AI253" i="1"/>
  <c r="AI249" i="1"/>
  <c r="AI245" i="1"/>
  <c r="AI241" i="1"/>
  <c r="AI237" i="1"/>
  <c r="AI233" i="1"/>
  <c r="AI223" i="1"/>
  <c r="AJ212" i="1"/>
  <c r="AJ201" i="1"/>
  <c r="AI191" i="1"/>
  <c r="AJ180" i="1"/>
  <c r="AJ169" i="1"/>
  <c r="AI159" i="1"/>
  <c r="AJ148" i="1"/>
  <c r="AJ137" i="1"/>
  <c r="AI127" i="1"/>
  <c r="AJ116" i="1"/>
  <c r="AJ105" i="1"/>
  <c r="AI95" i="1"/>
  <c r="AJ84" i="1"/>
  <c r="AJ73" i="1"/>
  <c r="AI4" i="1"/>
  <c r="AI6" i="1"/>
  <c r="AI8" i="1"/>
  <c r="AI10" i="1"/>
  <c r="AI12" i="1"/>
  <c r="AI14" i="1"/>
  <c r="AI16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4" i="1"/>
  <c r="AI46" i="1"/>
  <c r="AI48" i="1"/>
  <c r="AI50" i="1"/>
  <c r="AI52" i="1"/>
  <c r="AI54" i="1"/>
  <c r="AI56" i="1"/>
  <c r="AI58" i="1"/>
  <c r="AI60" i="1"/>
  <c r="AI62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8" i="1"/>
  <c r="AI90" i="1"/>
  <c r="AI92" i="1"/>
  <c r="AI94" i="1"/>
  <c r="AI96" i="1"/>
  <c r="AI98" i="1"/>
  <c r="AI100" i="1"/>
  <c r="AI102" i="1"/>
  <c r="AI104" i="1"/>
  <c r="AI106" i="1"/>
  <c r="AI108" i="1"/>
  <c r="AI110" i="1"/>
  <c r="AI112" i="1"/>
  <c r="AI114" i="1"/>
  <c r="AI116" i="1"/>
  <c r="AI118" i="1"/>
  <c r="AI120" i="1"/>
  <c r="AI122" i="1"/>
  <c r="AI124" i="1"/>
  <c r="AI126" i="1"/>
  <c r="AI128" i="1"/>
  <c r="AI130" i="1"/>
  <c r="AI132" i="1"/>
  <c r="AI134" i="1"/>
  <c r="AI136" i="1"/>
  <c r="AI138" i="1"/>
  <c r="AI140" i="1"/>
  <c r="AI142" i="1"/>
  <c r="AI144" i="1"/>
  <c r="AI146" i="1"/>
  <c r="AI148" i="1"/>
  <c r="AI150" i="1"/>
  <c r="AI152" i="1"/>
  <c r="AI154" i="1"/>
  <c r="AI156" i="1"/>
  <c r="AI158" i="1"/>
  <c r="AI160" i="1"/>
  <c r="AI162" i="1"/>
  <c r="AI164" i="1"/>
  <c r="AI166" i="1"/>
  <c r="AI168" i="1"/>
  <c r="AI170" i="1"/>
  <c r="AI172" i="1"/>
  <c r="AI174" i="1"/>
  <c r="AI176" i="1"/>
  <c r="AI178" i="1"/>
  <c r="AI180" i="1"/>
  <c r="AI182" i="1"/>
  <c r="AI184" i="1"/>
  <c r="AI186" i="1"/>
  <c r="AI188" i="1"/>
  <c r="AI190" i="1"/>
  <c r="AI192" i="1"/>
  <c r="AI194" i="1"/>
  <c r="AI196" i="1"/>
  <c r="AI198" i="1"/>
  <c r="AI200" i="1"/>
  <c r="AI202" i="1"/>
  <c r="AI204" i="1"/>
  <c r="AI206" i="1"/>
  <c r="AI208" i="1"/>
  <c r="AI210" i="1"/>
  <c r="AI212" i="1"/>
  <c r="AI214" i="1"/>
  <c r="AI216" i="1"/>
  <c r="AI218" i="1"/>
  <c r="AI220" i="1"/>
  <c r="AI222" i="1"/>
  <c r="AI224" i="1"/>
  <c r="AI226" i="1"/>
  <c r="AI228" i="1"/>
  <c r="AI230" i="1"/>
  <c r="AI5" i="1"/>
  <c r="AI9" i="1"/>
  <c r="AI13" i="1"/>
  <c r="AI19" i="1"/>
  <c r="AI27" i="1"/>
  <c r="AI35" i="1"/>
  <c r="AI43" i="1"/>
  <c r="AI51" i="1"/>
  <c r="AI59" i="1"/>
  <c r="AI67" i="1"/>
  <c r="AI75" i="1"/>
  <c r="AI83" i="1"/>
  <c r="AI91" i="1"/>
  <c r="AI99" i="1"/>
  <c r="AI107" i="1"/>
  <c r="AI115" i="1"/>
  <c r="AI123" i="1"/>
  <c r="AI131" i="1"/>
  <c r="AI139" i="1"/>
  <c r="AI147" i="1"/>
  <c r="AI155" i="1"/>
  <c r="AI163" i="1"/>
  <c r="AI171" i="1"/>
  <c r="AI179" i="1"/>
  <c r="AI187" i="1"/>
  <c r="AI195" i="1"/>
  <c r="AI203" i="1"/>
  <c r="AI211" i="1"/>
  <c r="AI219" i="1"/>
  <c r="AI227" i="1"/>
  <c r="AI232" i="1"/>
  <c r="AI234" i="1"/>
  <c r="AI236" i="1"/>
  <c r="AI238" i="1"/>
  <c r="AI240" i="1"/>
  <c r="AI242" i="1"/>
  <c r="AI244" i="1"/>
  <c r="AI246" i="1"/>
  <c r="AI248" i="1"/>
  <c r="AI250" i="1"/>
  <c r="AI252" i="1"/>
  <c r="AI254" i="1"/>
  <c r="AI256" i="1"/>
  <c r="AI258" i="1"/>
  <c r="AI260" i="1"/>
  <c r="AI262" i="1"/>
  <c r="AI264" i="1"/>
  <c r="AI266" i="1"/>
  <c r="AI268" i="1"/>
  <c r="AI270" i="1"/>
  <c r="AI272" i="1"/>
  <c r="AI274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2" i="1"/>
  <c r="AI304" i="1"/>
  <c r="AI306" i="1"/>
  <c r="AI308" i="1"/>
  <c r="AI310" i="1"/>
  <c r="AI312" i="1"/>
  <c r="AI314" i="1"/>
  <c r="AI316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17" i="1"/>
  <c r="AI25" i="1"/>
  <c r="AI33" i="1"/>
  <c r="AI41" i="1"/>
  <c r="AI49" i="1"/>
  <c r="AI57" i="1"/>
  <c r="AI65" i="1"/>
  <c r="AI73" i="1"/>
  <c r="AI81" i="1"/>
  <c r="AI89" i="1"/>
  <c r="AI97" i="1"/>
  <c r="AI105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3" i="1"/>
  <c r="AI7" i="1"/>
  <c r="AI11" i="1"/>
  <c r="AI15" i="1"/>
  <c r="AI23" i="1"/>
  <c r="AI31" i="1"/>
  <c r="AI39" i="1"/>
  <c r="AI47" i="1"/>
  <c r="AI21" i="1"/>
  <c r="AI29" i="1"/>
  <c r="AI37" i="1"/>
  <c r="AI45" i="1"/>
  <c r="AI53" i="1"/>
  <c r="AI61" i="1"/>
  <c r="AI69" i="1"/>
  <c r="AI77" i="1"/>
  <c r="AI85" i="1"/>
  <c r="AI93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J527" i="1"/>
  <c r="AJ525" i="1"/>
  <c r="AJ523" i="1"/>
  <c r="AJ521" i="1"/>
  <c r="AJ519" i="1"/>
  <c r="AJ517" i="1"/>
  <c r="AJ515" i="1"/>
  <c r="AJ513" i="1"/>
  <c r="AJ511" i="1"/>
  <c r="AJ509" i="1"/>
  <c r="AJ507" i="1"/>
  <c r="AJ505" i="1"/>
  <c r="AJ503" i="1"/>
  <c r="AJ501" i="1"/>
  <c r="AJ499" i="1"/>
  <c r="AJ497" i="1"/>
  <c r="AJ495" i="1"/>
  <c r="AJ493" i="1"/>
  <c r="AJ491" i="1"/>
  <c r="AJ489" i="1"/>
  <c r="AJ487" i="1"/>
  <c r="AJ485" i="1"/>
  <c r="AJ483" i="1"/>
  <c r="AJ481" i="1"/>
  <c r="AJ479" i="1"/>
  <c r="AJ477" i="1"/>
  <c r="AJ475" i="1"/>
  <c r="AJ473" i="1"/>
  <c r="AJ471" i="1"/>
  <c r="AJ469" i="1"/>
  <c r="AJ467" i="1"/>
  <c r="AJ465" i="1"/>
  <c r="AJ463" i="1"/>
  <c r="AJ461" i="1"/>
  <c r="AJ459" i="1"/>
  <c r="AJ457" i="1"/>
  <c r="AJ455" i="1"/>
  <c r="AJ453" i="1"/>
  <c r="AJ451" i="1"/>
  <c r="AJ449" i="1"/>
  <c r="AJ447" i="1"/>
  <c r="AJ445" i="1"/>
  <c r="AJ443" i="1"/>
  <c r="AJ441" i="1"/>
  <c r="AJ439" i="1"/>
  <c r="AJ437" i="1"/>
  <c r="AJ435" i="1"/>
  <c r="AJ433" i="1"/>
  <c r="AJ431" i="1"/>
  <c r="AJ429" i="1"/>
  <c r="AJ427" i="1"/>
  <c r="AJ425" i="1"/>
  <c r="AJ423" i="1"/>
  <c r="AJ421" i="1"/>
  <c r="AJ419" i="1"/>
  <c r="AJ417" i="1"/>
  <c r="AJ415" i="1"/>
  <c r="AJ413" i="1"/>
  <c r="AJ411" i="1"/>
  <c r="AJ409" i="1"/>
  <c r="AJ407" i="1"/>
  <c r="AJ405" i="1"/>
  <c r="AJ403" i="1"/>
  <c r="AJ401" i="1"/>
  <c r="AJ399" i="1"/>
  <c r="AJ397" i="1"/>
  <c r="AJ395" i="1"/>
  <c r="AJ393" i="1"/>
  <c r="AJ391" i="1"/>
  <c r="AJ389" i="1"/>
  <c r="AJ387" i="1"/>
  <c r="AJ385" i="1"/>
  <c r="AJ383" i="1"/>
  <c r="AJ381" i="1"/>
  <c r="AJ379" i="1"/>
  <c r="AJ377" i="1"/>
  <c r="AJ375" i="1"/>
  <c r="AJ373" i="1"/>
  <c r="AJ371" i="1"/>
  <c r="AJ369" i="1"/>
  <c r="AJ367" i="1"/>
  <c r="AJ365" i="1"/>
  <c r="AJ363" i="1"/>
  <c r="AJ361" i="1"/>
  <c r="AJ359" i="1"/>
  <c r="AJ357" i="1"/>
  <c r="AJ355" i="1"/>
  <c r="AJ353" i="1"/>
  <c r="AI351" i="1"/>
  <c r="AJ348" i="1"/>
  <c r="AJ345" i="1"/>
  <c r="AI343" i="1"/>
  <c r="AJ340" i="1"/>
  <c r="AJ337" i="1"/>
  <c r="AI335" i="1"/>
  <c r="AJ332" i="1"/>
  <c r="AJ329" i="1"/>
  <c r="AI327" i="1"/>
  <c r="AJ324" i="1"/>
  <c r="AJ321" i="1"/>
  <c r="AI319" i="1"/>
  <c r="AJ316" i="1"/>
  <c r="AJ313" i="1"/>
  <c r="AI311" i="1"/>
  <c r="AJ308" i="1"/>
  <c r="AJ305" i="1"/>
  <c r="AI303" i="1"/>
  <c r="AJ300" i="1"/>
  <c r="AJ297" i="1"/>
  <c r="AI295" i="1"/>
  <c r="AJ292" i="1"/>
  <c r="AJ289" i="1"/>
  <c r="AI287" i="1"/>
  <c r="AJ284" i="1"/>
  <c r="AJ281" i="1"/>
  <c r="AI279" i="1"/>
  <c r="AJ276" i="1"/>
  <c r="AJ273" i="1"/>
  <c r="AI271" i="1"/>
  <c r="AJ268" i="1"/>
  <c r="AJ265" i="1"/>
  <c r="AI263" i="1"/>
  <c r="AJ260" i="1"/>
  <c r="AJ257" i="1"/>
  <c r="AI255" i="1"/>
  <c r="AJ252" i="1"/>
  <c r="AJ248" i="1"/>
  <c r="AJ244" i="1"/>
  <c r="AJ240" i="1"/>
  <c r="AJ236" i="1"/>
  <c r="AI231" i="1"/>
  <c r="AJ220" i="1"/>
  <c r="AJ209" i="1"/>
  <c r="AI199" i="1"/>
  <c r="AJ188" i="1"/>
  <c r="AJ177" i="1"/>
  <c r="AI167" i="1"/>
  <c r="AJ156" i="1"/>
  <c r="AJ145" i="1"/>
  <c r="AI135" i="1"/>
  <c r="AJ124" i="1"/>
  <c r="AJ113" i="1"/>
  <c r="AI103" i="1"/>
  <c r="AJ92" i="1"/>
  <c r="AJ81" i="1"/>
  <c r="AI71" i="1"/>
  <c r="AJ60" i="1"/>
  <c r="AA528" i="1"/>
  <c r="Z52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2" i="1"/>
  <c r="AE3" i="1" l="1"/>
  <c r="AE10" i="1"/>
  <c r="AE12" i="1"/>
  <c r="AE20" i="1"/>
  <c r="AE28" i="1"/>
  <c r="AE36" i="1"/>
  <c r="AE44" i="1"/>
  <c r="AE52" i="1"/>
  <c r="AE60" i="1"/>
  <c r="AE68" i="1"/>
  <c r="AE76" i="1"/>
  <c r="AE84" i="1"/>
  <c r="AE92" i="1"/>
  <c r="AE102" i="1"/>
  <c r="AE105" i="1"/>
  <c r="AE107" i="1"/>
  <c r="AE112" i="1"/>
  <c r="AE117" i="1"/>
  <c r="AE5" i="1"/>
  <c r="AE7" i="1"/>
  <c r="AE14" i="1"/>
  <c r="AE17" i="1"/>
  <c r="AE19" i="1"/>
  <c r="AE22" i="1"/>
  <c r="AE25" i="1"/>
  <c r="AE27" i="1"/>
  <c r="AE30" i="1"/>
  <c r="AE33" i="1"/>
  <c r="AE35" i="1"/>
  <c r="AE38" i="1"/>
  <c r="AE41" i="1"/>
  <c r="AE43" i="1"/>
  <c r="AE46" i="1"/>
  <c r="AE49" i="1"/>
  <c r="AE51" i="1"/>
  <c r="AE54" i="1"/>
  <c r="AE57" i="1"/>
  <c r="AE59" i="1"/>
  <c r="AE62" i="1"/>
  <c r="AE65" i="1"/>
  <c r="AE67" i="1"/>
  <c r="AE70" i="1"/>
  <c r="AE73" i="1"/>
  <c r="AE75" i="1"/>
  <c r="AE78" i="1"/>
  <c r="AE81" i="1"/>
  <c r="AE83" i="1"/>
  <c r="AE86" i="1"/>
  <c r="AE89" i="1"/>
  <c r="AE91" i="1"/>
  <c r="AE4" i="1"/>
  <c r="AE9" i="1"/>
  <c r="AE11" i="1"/>
  <c r="AE16" i="1"/>
  <c r="AE24" i="1"/>
  <c r="AE32" i="1"/>
  <c r="AE40" i="1"/>
  <c r="AE48" i="1"/>
  <c r="AE56" i="1"/>
  <c r="AE64" i="1"/>
  <c r="AE72" i="1"/>
  <c r="AE80" i="1"/>
  <c r="AE88" i="1"/>
  <c r="AE96" i="1"/>
  <c r="AE6" i="1"/>
  <c r="AE8" i="1"/>
  <c r="AE13" i="1"/>
  <c r="AE15" i="1"/>
  <c r="AE18" i="1"/>
  <c r="AE21" i="1"/>
  <c r="AE23" i="1"/>
  <c r="AE26" i="1"/>
  <c r="AE29" i="1"/>
  <c r="AE31" i="1"/>
  <c r="AE34" i="1"/>
  <c r="AE37" i="1"/>
  <c r="AE39" i="1"/>
  <c r="AE42" i="1"/>
  <c r="AE45" i="1"/>
  <c r="AE47" i="1"/>
  <c r="AE50" i="1"/>
  <c r="AE53" i="1"/>
  <c r="AE55" i="1"/>
  <c r="AE58" i="1"/>
  <c r="AE61" i="1"/>
  <c r="AE63" i="1"/>
  <c r="AE66" i="1"/>
  <c r="AE69" i="1"/>
  <c r="AE71" i="1"/>
  <c r="AE74" i="1"/>
  <c r="AE77" i="1"/>
  <c r="AE79" i="1"/>
  <c r="AE82" i="1"/>
  <c r="AE85" i="1"/>
  <c r="AE87" i="1"/>
  <c r="AE90" i="1"/>
  <c r="AE93" i="1"/>
  <c r="AE95" i="1"/>
  <c r="AE98" i="1"/>
  <c r="AE100" i="1"/>
  <c r="AE110" i="1"/>
  <c r="AE113" i="1"/>
  <c r="AE115" i="1"/>
  <c r="AE120" i="1"/>
  <c r="AE125" i="1"/>
  <c r="AE127" i="1"/>
  <c r="AE130" i="1"/>
  <c r="AE132" i="1"/>
  <c r="AE142" i="1"/>
  <c r="AE99" i="1"/>
  <c r="AE109" i="1"/>
  <c r="AE116" i="1"/>
  <c r="AE119" i="1"/>
  <c r="AE123" i="1"/>
  <c r="AE139" i="1"/>
  <c r="AE141" i="1"/>
  <c r="AE150" i="1"/>
  <c r="AE153" i="1"/>
  <c r="AE155" i="1"/>
  <c r="AE160" i="1"/>
  <c r="AE165" i="1"/>
  <c r="AE167" i="1"/>
  <c r="AE170" i="1"/>
  <c r="AE172" i="1"/>
  <c r="AE182" i="1"/>
  <c r="AE185" i="1"/>
  <c r="AE187" i="1"/>
  <c r="AE192" i="1"/>
  <c r="AE197" i="1"/>
  <c r="AE199" i="1"/>
  <c r="AE202" i="1"/>
  <c r="AE204" i="1"/>
  <c r="AE214" i="1"/>
  <c r="AE217" i="1"/>
  <c r="AE219" i="1"/>
  <c r="AE224" i="1"/>
  <c r="AE229" i="1"/>
  <c r="AE231" i="1"/>
  <c r="AE234" i="1"/>
  <c r="AE236" i="1"/>
  <c r="AE246" i="1"/>
  <c r="AE249" i="1"/>
  <c r="AE251" i="1"/>
  <c r="AE94" i="1"/>
  <c r="AE103" i="1"/>
  <c r="AE106" i="1"/>
  <c r="AE121" i="1"/>
  <c r="AE124" i="1"/>
  <c r="AE126" i="1"/>
  <c r="AE128" i="1"/>
  <c r="AE135" i="1"/>
  <c r="AE137" i="1"/>
  <c r="AE145" i="1"/>
  <c r="AE147" i="1"/>
  <c r="AE152" i="1"/>
  <c r="AE157" i="1"/>
  <c r="AE159" i="1"/>
  <c r="AE162" i="1"/>
  <c r="AE164" i="1"/>
  <c r="AE174" i="1"/>
  <c r="AE177" i="1"/>
  <c r="AE179" i="1"/>
  <c r="AE184" i="1"/>
  <c r="AE189" i="1"/>
  <c r="AE191" i="1"/>
  <c r="AE194" i="1"/>
  <c r="AE196" i="1"/>
  <c r="AE206" i="1"/>
  <c r="AE209" i="1"/>
  <c r="AE211" i="1"/>
  <c r="AE216" i="1"/>
  <c r="AE104" i="1"/>
  <c r="AE111" i="1"/>
  <c r="AE114" i="1"/>
  <c r="AE122" i="1"/>
  <c r="AE131" i="1"/>
  <c r="AE133" i="1"/>
  <c r="AE140" i="1"/>
  <c r="AE144" i="1"/>
  <c r="AE149" i="1"/>
  <c r="AE151" i="1"/>
  <c r="AE154" i="1"/>
  <c r="AE156" i="1"/>
  <c r="AE166" i="1"/>
  <c r="AE169" i="1"/>
  <c r="AE171" i="1"/>
  <c r="AE176" i="1"/>
  <c r="AE181" i="1"/>
  <c r="AE183" i="1"/>
  <c r="AE186" i="1"/>
  <c r="AE188" i="1"/>
  <c r="AE198" i="1"/>
  <c r="AE201" i="1"/>
  <c r="AE203" i="1"/>
  <c r="AE208" i="1"/>
  <c r="AE213" i="1"/>
  <c r="AE215" i="1"/>
  <c r="AE218" i="1"/>
  <c r="AE220" i="1"/>
  <c r="AE230" i="1"/>
  <c r="AE97" i="1"/>
  <c r="AE101" i="1"/>
  <c r="AE108" i="1"/>
  <c r="AE118" i="1"/>
  <c r="AE129" i="1"/>
  <c r="AE134" i="1"/>
  <c r="AE136" i="1"/>
  <c r="AE138" i="1"/>
  <c r="AE143" i="1"/>
  <c r="AE146" i="1"/>
  <c r="AE148" i="1"/>
  <c r="AE158" i="1"/>
  <c r="AE161" i="1"/>
  <c r="AE163" i="1"/>
  <c r="AE168" i="1"/>
  <c r="AE173" i="1"/>
  <c r="AE175" i="1"/>
  <c r="AE178" i="1"/>
  <c r="AE180" i="1"/>
  <c r="AE190" i="1"/>
  <c r="AE193" i="1"/>
  <c r="AE195" i="1"/>
  <c r="AE200" i="1"/>
  <c r="AE205" i="1"/>
  <c r="AE207" i="1"/>
  <c r="AE210" i="1"/>
  <c r="AE212" i="1"/>
  <c r="AE222" i="1"/>
  <c r="AE225" i="1"/>
  <c r="AE227" i="1"/>
  <c r="AE232" i="1"/>
  <c r="AE237" i="1"/>
  <c r="AE239" i="1"/>
  <c r="AE242" i="1"/>
  <c r="AE244" i="1"/>
  <c r="AE254" i="1"/>
  <c r="AE257" i="1"/>
  <c r="AE259" i="1"/>
  <c r="AE264" i="1"/>
  <c r="AE269" i="1"/>
  <c r="AE271" i="1"/>
  <c r="AE274" i="1"/>
  <c r="AE276" i="1"/>
  <c r="AE286" i="1"/>
  <c r="AE221" i="1"/>
  <c r="AE228" i="1"/>
  <c r="AE233" i="1"/>
  <c r="AE240" i="1"/>
  <c r="AE247" i="1"/>
  <c r="AE250" i="1"/>
  <c r="AE261" i="1"/>
  <c r="AE265" i="1"/>
  <c r="AE268" i="1"/>
  <c r="AE270" i="1"/>
  <c r="AE272" i="1"/>
  <c r="AE279" i="1"/>
  <c r="AE281" i="1"/>
  <c r="AE288" i="1"/>
  <c r="AE293" i="1"/>
  <c r="AE295" i="1"/>
  <c r="AE298" i="1"/>
  <c r="AE300" i="1"/>
  <c r="AE305" i="1"/>
  <c r="AE307" i="1"/>
  <c r="AE317" i="1"/>
  <c r="AE319" i="1"/>
  <c r="AE324" i="1"/>
  <c r="AE326" i="1"/>
  <c r="AE329" i="1"/>
  <c r="AE331" i="1"/>
  <c r="AE338" i="1"/>
  <c r="AE343" i="1"/>
  <c r="AE345" i="1"/>
  <c r="AE352" i="1"/>
  <c r="AE354" i="1"/>
  <c r="AE359" i="1"/>
  <c r="AE361" i="1"/>
  <c r="AE368" i="1"/>
  <c r="AE370" i="1"/>
  <c r="AE375" i="1"/>
  <c r="AE377" i="1"/>
  <c r="AE384" i="1"/>
  <c r="AE386" i="1"/>
  <c r="AE391" i="1"/>
  <c r="AE393" i="1"/>
  <c r="AE400" i="1"/>
  <c r="AE402" i="1"/>
  <c r="AE407" i="1"/>
  <c r="AE409" i="1"/>
  <c r="AE416" i="1"/>
  <c r="AE418" i="1"/>
  <c r="AE423" i="1"/>
  <c r="AE425" i="1"/>
  <c r="AE432" i="1"/>
  <c r="AE434" i="1"/>
  <c r="AE439" i="1"/>
  <c r="AE223" i="1"/>
  <c r="AE238" i="1"/>
  <c r="AE241" i="1"/>
  <c r="AE248" i="1"/>
  <c r="AE255" i="1"/>
  <c r="AE266" i="1"/>
  <c r="AE275" i="1"/>
  <c r="AE277" i="1"/>
  <c r="AE284" i="1"/>
  <c r="AE290" i="1"/>
  <c r="AE292" i="1"/>
  <c r="AE302" i="1"/>
  <c r="AE304" i="1"/>
  <c r="AE309" i="1"/>
  <c r="AE312" i="1"/>
  <c r="AE314" i="1"/>
  <c r="AE316" i="1"/>
  <c r="AE321" i="1"/>
  <c r="AE323" i="1"/>
  <c r="AE333" i="1"/>
  <c r="AE335" i="1"/>
  <c r="AE340" i="1"/>
  <c r="AE342" i="1"/>
  <c r="AE347" i="1"/>
  <c r="AE349" i="1"/>
  <c r="AE356" i="1"/>
  <c r="AE358" i="1"/>
  <c r="AE363" i="1"/>
  <c r="AE365" i="1"/>
  <c r="AE372" i="1"/>
  <c r="AE374" i="1"/>
  <c r="AE379" i="1"/>
  <c r="AE381" i="1"/>
  <c r="AE388" i="1"/>
  <c r="AE235" i="1"/>
  <c r="AE245" i="1"/>
  <c r="AE252" i="1"/>
  <c r="AE260" i="1"/>
  <c r="AE262" i="1"/>
  <c r="AE273" i="1"/>
  <c r="AE278" i="1"/>
  <c r="AE280" i="1"/>
  <c r="AE282" i="1"/>
  <c r="AE287" i="1"/>
  <c r="AE294" i="1"/>
  <c r="AE297" i="1"/>
  <c r="AE299" i="1"/>
  <c r="AE306" i="1"/>
  <c r="AE311" i="1"/>
  <c r="AE318" i="1"/>
  <c r="AE320" i="1"/>
  <c r="AE325" i="1"/>
  <c r="AE328" i="1"/>
  <c r="AE330" i="1"/>
  <c r="AE332" i="1"/>
  <c r="AE337" i="1"/>
  <c r="AE339" i="1"/>
  <c r="AE344" i="1"/>
  <c r="AE346" i="1"/>
  <c r="AE351" i="1"/>
  <c r="AE353" i="1"/>
  <c r="AE360" i="1"/>
  <c r="AE362" i="1"/>
  <c r="AE367" i="1"/>
  <c r="AE369" i="1"/>
  <c r="AE376" i="1"/>
  <c r="AE378" i="1"/>
  <c r="AE383" i="1"/>
  <c r="AE385" i="1"/>
  <c r="AE392" i="1"/>
  <c r="AE394" i="1"/>
  <c r="AE226" i="1"/>
  <c r="AE243" i="1"/>
  <c r="AE253" i="1"/>
  <c r="AE256" i="1"/>
  <c r="AE258" i="1"/>
  <c r="AE263" i="1"/>
  <c r="AE267" i="1"/>
  <c r="AE283" i="1"/>
  <c r="AE285" i="1"/>
  <c r="AE289" i="1"/>
  <c r="AE291" i="1"/>
  <c r="AE296" i="1"/>
  <c r="AE301" i="1"/>
  <c r="AE303" i="1"/>
  <c r="AE308" i="1"/>
  <c r="AE310" i="1"/>
  <c r="AE313" i="1"/>
  <c r="AE315" i="1"/>
  <c r="AE322" i="1"/>
  <c r="AE327" i="1"/>
  <c r="AE334" i="1"/>
  <c r="AE336" i="1"/>
  <c r="AE341" i="1"/>
  <c r="AE348" i="1"/>
  <c r="AE350" i="1"/>
  <c r="AE355" i="1"/>
  <c r="AE357" i="1"/>
  <c r="AE364" i="1"/>
  <c r="AE366" i="1"/>
  <c r="AE371" i="1"/>
  <c r="AE373" i="1"/>
  <c r="AE380" i="1"/>
  <c r="AE382" i="1"/>
  <c r="AE387" i="1"/>
  <c r="AE389" i="1"/>
  <c r="AE396" i="1"/>
  <c r="AE398" i="1"/>
  <c r="AE403" i="1"/>
  <c r="AE405" i="1"/>
  <c r="AE412" i="1"/>
  <c r="AE414" i="1"/>
  <c r="AE419" i="1"/>
  <c r="AE421" i="1"/>
  <c r="AE428" i="1"/>
  <c r="AE430" i="1"/>
  <c r="AE435" i="1"/>
  <c r="AE437" i="1"/>
  <c r="AE444" i="1"/>
  <c r="AE446" i="1"/>
  <c r="AE451" i="1"/>
  <c r="AE453" i="1"/>
  <c r="AE460" i="1"/>
  <c r="AE462" i="1"/>
  <c r="AE467" i="1"/>
  <c r="AE469" i="1"/>
  <c r="AE476" i="1"/>
  <c r="AE478" i="1"/>
  <c r="AE483" i="1"/>
  <c r="AE485" i="1"/>
  <c r="AE390" i="1"/>
  <c r="AE397" i="1"/>
  <c r="AE404" i="1"/>
  <c r="AE411" i="1"/>
  <c r="AE422" i="1"/>
  <c r="AE429" i="1"/>
  <c r="AE436" i="1"/>
  <c r="AE442" i="1"/>
  <c r="AE449" i="1"/>
  <c r="AE454" i="1"/>
  <c r="AE456" i="1"/>
  <c r="AE461" i="1"/>
  <c r="AE463" i="1"/>
  <c r="AE466" i="1"/>
  <c r="AE468" i="1"/>
  <c r="AE473" i="1"/>
  <c r="AE475" i="1"/>
  <c r="AE480" i="1"/>
  <c r="AE487" i="1"/>
  <c r="AE489" i="1"/>
  <c r="AE496" i="1"/>
  <c r="AE498" i="1"/>
  <c r="AE503" i="1"/>
  <c r="AE505" i="1"/>
  <c r="AE512" i="1"/>
  <c r="AE514" i="1"/>
  <c r="AE519" i="1"/>
  <c r="AE521" i="1"/>
  <c r="AE401" i="1"/>
  <c r="AE408" i="1"/>
  <c r="AE415" i="1"/>
  <c r="AE426" i="1"/>
  <c r="AE433" i="1"/>
  <c r="AE440" i="1"/>
  <c r="AE445" i="1"/>
  <c r="AE447" i="1"/>
  <c r="AE450" i="1"/>
  <c r="AE452" i="1"/>
  <c r="AE457" i="1"/>
  <c r="AE459" i="1"/>
  <c r="AE464" i="1"/>
  <c r="AE471" i="1"/>
  <c r="AE491" i="1"/>
  <c r="AE493" i="1"/>
  <c r="AE500" i="1"/>
  <c r="AE502" i="1"/>
  <c r="AE507" i="1"/>
  <c r="AE509" i="1"/>
  <c r="AE516" i="1"/>
  <c r="AE518" i="1"/>
  <c r="AE523" i="1"/>
  <c r="AE525" i="1"/>
  <c r="AE406" i="1"/>
  <c r="AE413" i="1"/>
  <c r="AE420" i="1"/>
  <c r="AE427" i="1"/>
  <c r="AE438" i="1"/>
  <c r="AE441" i="1"/>
  <c r="AE443" i="1"/>
  <c r="AE448" i="1"/>
  <c r="AE455" i="1"/>
  <c r="AE474" i="1"/>
  <c r="AE481" i="1"/>
  <c r="AE486" i="1"/>
  <c r="AE488" i="1"/>
  <c r="AE490" i="1"/>
  <c r="AE495" i="1"/>
  <c r="AE497" i="1"/>
  <c r="AE504" i="1"/>
  <c r="AE506" i="1"/>
  <c r="AE511" i="1"/>
  <c r="AE513" i="1"/>
  <c r="AE520" i="1"/>
  <c r="AE522" i="1"/>
  <c r="AE527" i="1"/>
  <c r="AE2" i="1"/>
  <c r="AE395" i="1"/>
  <c r="AE399" i="1"/>
  <c r="AE410" i="1"/>
  <c r="AE417" i="1"/>
  <c r="AE424" i="1"/>
  <c r="AE431" i="1"/>
  <c r="AE458" i="1"/>
  <c r="AE465" i="1"/>
  <c r="AE470" i="1"/>
  <c r="AE472" i="1"/>
  <c r="AE477" i="1"/>
  <c r="AE479" i="1"/>
  <c r="AE482" i="1"/>
  <c r="AE484" i="1"/>
  <c r="AE492" i="1"/>
  <c r="AE494" i="1"/>
  <c r="AE499" i="1"/>
  <c r="AE501" i="1"/>
  <c r="AE508" i="1"/>
  <c r="AE510" i="1"/>
  <c r="AE515" i="1"/>
  <c r="AE517" i="1"/>
  <c r="AE524" i="1"/>
  <c r="AE526" i="1"/>
  <c r="AF6" i="1"/>
  <c r="AF8" i="1"/>
  <c r="AF13" i="1"/>
  <c r="AF15" i="1"/>
  <c r="AF18" i="1"/>
  <c r="AF21" i="1"/>
  <c r="AF23" i="1"/>
  <c r="AG23" i="1" s="1"/>
  <c r="AF26" i="1"/>
  <c r="AF29" i="1"/>
  <c r="AF31" i="1"/>
  <c r="AF34" i="1"/>
  <c r="AG34" i="1" s="1"/>
  <c r="AF37" i="1"/>
  <c r="AF39" i="1"/>
  <c r="AF42" i="1"/>
  <c r="AF45" i="1"/>
  <c r="AF47" i="1"/>
  <c r="AF50" i="1"/>
  <c r="AF53" i="1"/>
  <c r="AF55" i="1"/>
  <c r="AG55" i="1" s="1"/>
  <c r="AF58" i="1"/>
  <c r="AF61" i="1"/>
  <c r="AF63" i="1"/>
  <c r="AF66" i="1"/>
  <c r="AG66" i="1" s="1"/>
  <c r="AF69" i="1"/>
  <c r="AF71" i="1"/>
  <c r="AF74" i="1"/>
  <c r="AF77" i="1"/>
  <c r="AG77" i="1" s="1"/>
  <c r="AF79" i="1"/>
  <c r="AF82" i="1"/>
  <c r="AF85" i="1"/>
  <c r="AF87" i="1"/>
  <c r="AG87" i="1" s="1"/>
  <c r="AF90" i="1"/>
  <c r="AF93" i="1"/>
  <c r="AF95" i="1"/>
  <c r="AF98" i="1"/>
  <c r="AG98" i="1" s="1"/>
  <c r="AF100" i="1"/>
  <c r="AF110" i="1"/>
  <c r="AF113" i="1"/>
  <c r="AF115" i="1"/>
  <c r="AG115" i="1" s="1"/>
  <c r="AF3" i="1"/>
  <c r="AG3" i="1" s="1"/>
  <c r="AF10" i="1"/>
  <c r="AG10" i="1" s="1"/>
  <c r="AF12" i="1"/>
  <c r="AG12" i="1" s="1"/>
  <c r="AF20" i="1"/>
  <c r="AF28" i="1"/>
  <c r="AG28" i="1" s="1"/>
  <c r="AF36" i="1"/>
  <c r="AG36" i="1" s="1"/>
  <c r="AF44" i="1"/>
  <c r="AG44" i="1" s="1"/>
  <c r="AF52" i="1"/>
  <c r="AF60" i="1"/>
  <c r="AG60" i="1" s="1"/>
  <c r="AF68" i="1"/>
  <c r="AG68" i="1" s="1"/>
  <c r="AF76" i="1"/>
  <c r="AG76" i="1" s="1"/>
  <c r="AF84" i="1"/>
  <c r="AF5" i="1"/>
  <c r="AF7" i="1"/>
  <c r="AF14" i="1"/>
  <c r="AG14" i="1" s="1"/>
  <c r="AF17" i="1"/>
  <c r="AF19" i="1"/>
  <c r="AG19" i="1" s="1"/>
  <c r="AF22" i="1"/>
  <c r="AF25" i="1"/>
  <c r="AG25" i="1" s="1"/>
  <c r="AF27" i="1"/>
  <c r="AG27" i="1" s="1"/>
  <c r="AF30" i="1"/>
  <c r="AG30" i="1" s="1"/>
  <c r="AF33" i="1"/>
  <c r="AF35" i="1"/>
  <c r="AG35" i="1" s="1"/>
  <c r="AF38" i="1"/>
  <c r="AG38" i="1" s="1"/>
  <c r="AF41" i="1"/>
  <c r="AF43" i="1"/>
  <c r="AF46" i="1"/>
  <c r="AG46" i="1" s="1"/>
  <c r="AF49" i="1"/>
  <c r="AF51" i="1"/>
  <c r="AG51" i="1" s="1"/>
  <c r="AF54" i="1"/>
  <c r="AF57" i="1"/>
  <c r="AG57" i="1" s="1"/>
  <c r="AF59" i="1"/>
  <c r="AG59" i="1" s="1"/>
  <c r="AF62" i="1"/>
  <c r="AG62" i="1" s="1"/>
  <c r="AF65" i="1"/>
  <c r="AF67" i="1"/>
  <c r="AG67" i="1" s="1"/>
  <c r="AF70" i="1"/>
  <c r="AG70" i="1" s="1"/>
  <c r="AF73" i="1"/>
  <c r="AF75" i="1"/>
  <c r="AF78" i="1"/>
  <c r="AG78" i="1" s="1"/>
  <c r="AF81" i="1"/>
  <c r="AG81" i="1" s="1"/>
  <c r="AF83" i="1"/>
  <c r="AG83" i="1" s="1"/>
  <c r="AF86" i="1"/>
  <c r="AF89" i="1"/>
  <c r="AF91" i="1"/>
  <c r="AG91" i="1" s="1"/>
  <c r="AF94" i="1"/>
  <c r="AF97" i="1"/>
  <c r="AF4" i="1"/>
  <c r="AG4" i="1" s="1"/>
  <c r="AF9" i="1"/>
  <c r="AF11" i="1"/>
  <c r="AG11" i="1" s="1"/>
  <c r="AF16" i="1"/>
  <c r="AG16" i="1" s="1"/>
  <c r="AF24" i="1"/>
  <c r="AG24" i="1" s="1"/>
  <c r="AF32" i="1"/>
  <c r="AF40" i="1"/>
  <c r="AG40" i="1" s="1"/>
  <c r="AF48" i="1"/>
  <c r="AG48" i="1" s="1"/>
  <c r="AF56" i="1"/>
  <c r="AG56" i="1" s="1"/>
  <c r="AF64" i="1"/>
  <c r="AF72" i="1"/>
  <c r="AG72" i="1" s="1"/>
  <c r="AF80" i="1"/>
  <c r="AG80" i="1" s="1"/>
  <c r="AF88" i="1"/>
  <c r="AG88" i="1" s="1"/>
  <c r="AF96" i="1"/>
  <c r="AF101" i="1"/>
  <c r="AF103" i="1"/>
  <c r="AG103" i="1" s="1"/>
  <c r="AF106" i="1"/>
  <c r="AG106" i="1" s="1"/>
  <c r="AF108" i="1"/>
  <c r="AG108" i="1" s="1"/>
  <c r="AF118" i="1"/>
  <c r="AF121" i="1"/>
  <c r="AF123" i="1"/>
  <c r="AG123" i="1" s="1"/>
  <c r="AF128" i="1"/>
  <c r="AG128" i="1" s="1"/>
  <c r="AF133" i="1"/>
  <c r="AG133" i="1" s="1"/>
  <c r="AF135" i="1"/>
  <c r="AG135" i="1" s="1"/>
  <c r="AF138" i="1"/>
  <c r="AG138" i="1" s="1"/>
  <c r="AF140" i="1"/>
  <c r="AG140" i="1" s="1"/>
  <c r="AF92" i="1"/>
  <c r="AG92" i="1" s="1"/>
  <c r="AF102" i="1"/>
  <c r="AG102" i="1" s="1"/>
  <c r="AF105" i="1"/>
  <c r="AF112" i="1"/>
  <c r="AG112" i="1" s="1"/>
  <c r="AF125" i="1"/>
  <c r="AF129" i="1"/>
  <c r="AF132" i="1"/>
  <c r="AG132" i="1" s="1"/>
  <c r="AF134" i="1"/>
  <c r="AG134" i="1" s="1"/>
  <c r="AF136" i="1"/>
  <c r="AG136" i="1" s="1"/>
  <c r="AF143" i="1"/>
  <c r="AF146" i="1"/>
  <c r="AF148" i="1"/>
  <c r="AG148" i="1" s="1"/>
  <c r="AF158" i="1"/>
  <c r="AF161" i="1"/>
  <c r="AF163" i="1"/>
  <c r="AF168" i="1"/>
  <c r="AG168" i="1" s="1"/>
  <c r="AF173" i="1"/>
  <c r="AF175" i="1"/>
  <c r="AF178" i="1"/>
  <c r="AF180" i="1"/>
  <c r="AG180" i="1" s="1"/>
  <c r="AF190" i="1"/>
  <c r="AF193" i="1"/>
  <c r="AF195" i="1"/>
  <c r="AF200" i="1"/>
  <c r="AG200" i="1" s="1"/>
  <c r="AF205" i="1"/>
  <c r="AF207" i="1"/>
  <c r="AF210" i="1"/>
  <c r="AF212" i="1"/>
  <c r="AG212" i="1" s="1"/>
  <c r="AF222" i="1"/>
  <c r="AF225" i="1"/>
  <c r="AF227" i="1"/>
  <c r="AF232" i="1"/>
  <c r="AG232" i="1" s="1"/>
  <c r="AF237" i="1"/>
  <c r="AF239" i="1"/>
  <c r="AF242" i="1"/>
  <c r="AF244" i="1"/>
  <c r="AG244" i="1" s="1"/>
  <c r="AF254" i="1"/>
  <c r="AF99" i="1"/>
  <c r="AG99" i="1" s="1"/>
  <c r="AF109" i="1"/>
  <c r="AF116" i="1"/>
  <c r="AF119" i="1"/>
  <c r="AG119" i="1" s="1"/>
  <c r="AF130" i="1"/>
  <c r="AG130" i="1" s="1"/>
  <c r="AF139" i="1"/>
  <c r="AG139" i="1" s="1"/>
  <c r="AF141" i="1"/>
  <c r="AF150" i="1"/>
  <c r="AG150" i="1" s="1"/>
  <c r="AF153" i="1"/>
  <c r="AF155" i="1"/>
  <c r="AG155" i="1" s="1"/>
  <c r="AF160" i="1"/>
  <c r="AF165" i="1"/>
  <c r="AF167" i="1"/>
  <c r="AG167" i="1" s="1"/>
  <c r="AF170" i="1"/>
  <c r="AG170" i="1" s="1"/>
  <c r="AF172" i="1"/>
  <c r="AF182" i="1"/>
  <c r="AG182" i="1" s="1"/>
  <c r="AF185" i="1"/>
  <c r="AG185" i="1" s="1"/>
  <c r="AF187" i="1"/>
  <c r="AG187" i="1" s="1"/>
  <c r="AF192" i="1"/>
  <c r="AF197" i="1"/>
  <c r="AF199" i="1"/>
  <c r="AG199" i="1" s="1"/>
  <c r="AF202" i="1"/>
  <c r="AG202" i="1" s="1"/>
  <c r="AF204" i="1"/>
  <c r="AF214" i="1"/>
  <c r="AG214" i="1" s="1"/>
  <c r="AF217" i="1"/>
  <c r="AF219" i="1"/>
  <c r="AG219" i="1" s="1"/>
  <c r="AF107" i="1"/>
  <c r="AF117" i="1"/>
  <c r="AF124" i="1"/>
  <c r="AF126" i="1"/>
  <c r="AG126" i="1" s="1"/>
  <c r="AF137" i="1"/>
  <c r="AF142" i="1"/>
  <c r="AG142" i="1" s="1"/>
  <c r="AF145" i="1"/>
  <c r="AG145" i="1" s="1"/>
  <c r="AF147" i="1"/>
  <c r="AG147" i="1" s="1"/>
  <c r="AF152" i="1"/>
  <c r="AG152" i="1" s="1"/>
  <c r="AF157" i="1"/>
  <c r="AF159" i="1"/>
  <c r="AG159" i="1" s="1"/>
  <c r="AF162" i="1"/>
  <c r="AG162" i="1" s="1"/>
  <c r="AF164" i="1"/>
  <c r="AG164" i="1" s="1"/>
  <c r="AF174" i="1"/>
  <c r="AF177" i="1"/>
  <c r="AG177" i="1" s="1"/>
  <c r="AF179" i="1"/>
  <c r="AG179" i="1" s="1"/>
  <c r="AF184" i="1"/>
  <c r="AG184" i="1" s="1"/>
  <c r="AF189" i="1"/>
  <c r="AF191" i="1"/>
  <c r="AG191" i="1" s="1"/>
  <c r="AF194" i="1"/>
  <c r="AG194" i="1" s="1"/>
  <c r="AF196" i="1"/>
  <c r="AG196" i="1" s="1"/>
  <c r="AF206" i="1"/>
  <c r="AF209" i="1"/>
  <c r="AF211" i="1"/>
  <c r="AG211" i="1" s="1"/>
  <c r="AF216" i="1"/>
  <c r="AG216" i="1" s="1"/>
  <c r="AF221" i="1"/>
  <c r="AF223" i="1"/>
  <c r="AF226" i="1"/>
  <c r="AG226" i="1" s="1"/>
  <c r="AF228" i="1"/>
  <c r="AG228" i="1" s="1"/>
  <c r="AF104" i="1"/>
  <c r="AF111" i="1"/>
  <c r="AG111" i="1" s="1"/>
  <c r="AF114" i="1"/>
  <c r="AG114" i="1" s="1"/>
  <c r="AF120" i="1"/>
  <c r="AF122" i="1"/>
  <c r="AG122" i="1" s="1"/>
  <c r="AF127" i="1"/>
  <c r="AG127" i="1" s="1"/>
  <c r="AF131" i="1"/>
  <c r="AG131" i="1" s="1"/>
  <c r="AF144" i="1"/>
  <c r="AG144" i="1" s="1"/>
  <c r="AF149" i="1"/>
  <c r="AF151" i="1"/>
  <c r="AG151" i="1" s="1"/>
  <c r="AF154" i="1"/>
  <c r="AG154" i="1" s="1"/>
  <c r="AF156" i="1"/>
  <c r="AG156" i="1" s="1"/>
  <c r="AF166" i="1"/>
  <c r="AF169" i="1"/>
  <c r="AF171" i="1"/>
  <c r="AG171" i="1" s="1"/>
  <c r="AF176" i="1"/>
  <c r="AG176" i="1" s="1"/>
  <c r="AF181" i="1"/>
  <c r="AF183" i="1"/>
  <c r="AG183" i="1" s="1"/>
  <c r="AF186" i="1"/>
  <c r="AG186" i="1" s="1"/>
  <c r="AF188" i="1"/>
  <c r="AG188" i="1" s="1"/>
  <c r="AF198" i="1"/>
  <c r="AF201" i="1"/>
  <c r="AF203" i="1"/>
  <c r="AG203" i="1" s="1"/>
  <c r="AF208" i="1"/>
  <c r="AG208" i="1" s="1"/>
  <c r="AF213" i="1"/>
  <c r="AF215" i="1"/>
  <c r="AG215" i="1" s="1"/>
  <c r="AF218" i="1"/>
  <c r="AG218" i="1" s="1"/>
  <c r="AF220" i="1"/>
  <c r="AG220" i="1" s="1"/>
  <c r="AF230" i="1"/>
  <c r="AF233" i="1"/>
  <c r="AG233" i="1" s="1"/>
  <c r="AF235" i="1"/>
  <c r="AG235" i="1" s="1"/>
  <c r="AF240" i="1"/>
  <c r="AF245" i="1"/>
  <c r="AF247" i="1"/>
  <c r="AG247" i="1" s="1"/>
  <c r="AF250" i="1"/>
  <c r="AG250" i="1" s="1"/>
  <c r="AF252" i="1"/>
  <c r="AG252" i="1" s="1"/>
  <c r="AF262" i="1"/>
  <c r="AG262" i="1" s="1"/>
  <c r="AF265" i="1"/>
  <c r="AF267" i="1"/>
  <c r="AF272" i="1"/>
  <c r="AG272" i="1" s="1"/>
  <c r="AF277" i="1"/>
  <c r="AF279" i="1"/>
  <c r="AF282" i="1"/>
  <c r="AG282" i="1" s="1"/>
  <c r="AF284" i="1"/>
  <c r="AG284" i="1" s="1"/>
  <c r="AF243" i="1"/>
  <c r="AG243" i="1" s="1"/>
  <c r="AF253" i="1"/>
  <c r="AF256" i="1"/>
  <c r="AG256" i="1" s="1"/>
  <c r="AF258" i="1"/>
  <c r="AF263" i="1"/>
  <c r="AG263" i="1" s="1"/>
  <c r="AF274" i="1"/>
  <c r="AG274" i="1" s="1"/>
  <c r="AF283" i="1"/>
  <c r="AG283" i="1" s="1"/>
  <c r="AF285" i="1"/>
  <c r="AF289" i="1"/>
  <c r="AG289" i="1" s="1"/>
  <c r="AF291" i="1"/>
  <c r="AF296" i="1"/>
  <c r="AG296" i="1" s="1"/>
  <c r="AF301" i="1"/>
  <c r="AF303" i="1"/>
  <c r="AG303" i="1" s="1"/>
  <c r="AF308" i="1"/>
  <c r="AF310" i="1"/>
  <c r="AG310" i="1" s="1"/>
  <c r="AF313" i="1"/>
  <c r="AF315" i="1"/>
  <c r="AG315" i="1" s="1"/>
  <c r="AF322" i="1"/>
  <c r="AF327" i="1"/>
  <c r="AG327" i="1" s="1"/>
  <c r="AF334" i="1"/>
  <c r="AF336" i="1"/>
  <c r="AG336" i="1" s="1"/>
  <c r="AF341" i="1"/>
  <c r="AF348" i="1"/>
  <c r="AG348" i="1" s="1"/>
  <c r="AF350" i="1"/>
  <c r="AF355" i="1"/>
  <c r="AF357" i="1"/>
  <c r="AF364" i="1"/>
  <c r="AG364" i="1" s="1"/>
  <c r="AF366" i="1"/>
  <c r="AF371" i="1"/>
  <c r="AF373" i="1"/>
  <c r="AF380" i="1"/>
  <c r="AG380" i="1" s="1"/>
  <c r="AF382" i="1"/>
  <c r="AF387" i="1"/>
  <c r="AF389" i="1"/>
  <c r="AF396" i="1"/>
  <c r="AG396" i="1" s="1"/>
  <c r="AF398" i="1"/>
  <c r="AF403" i="1"/>
  <c r="AF405" i="1"/>
  <c r="AF412" i="1"/>
  <c r="AG412" i="1" s="1"/>
  <c r="AF414" i="1"/>
  <c r="AF419" i="1"/>
  <c r="AF421" i="1"/>
  <c r="AF428" i="1"/>
  <c r="AG428" i="1" s="1"/>
  <c r="AF430" i="1"/>
  <c r="AF435" i="1"/>
  <c r="AF437" i="1"/>
  <c r="AF229" i="1"/>
  <c r="AG229" i="1" s="1"/>
  <c r="AF234" i="1"/>
  <c r="AG234" i="1" s="1"/>
  <c r="AF251" i="1"/>
  <c r="AG251" i="1" s="1"/>
  <c r="AF259" i="1"/>
  <c r="AG259" i="1" s="1"/>
  <c r="AF261" i="1"/>
  <c r="AG261" i="1" s="1"/>
  <c r="AF268" i="1"/>
  <c r="AG268" i="1" s="1"/>
  <c r="AF270" i="1"/>
  <c r="AG270" i="1" s="1"/>
  <c r="AF281" i="1"/>
  <c r="AG281" i="1" s="1"/>
  <c r="AF286" i="1"/>
  <c r="AG286" i="1" s="1"/>
  <c r="AF288" i="1"/>
  <c r="AG288" i="1" s="1"/>
  <c r="AF293" i="1"/>
  <c r="AG293" i="1" s="1"/>
  <c r="AF295" i="1"/>
  <c r="AF298" i="1"/>
  <c r="AF300" i="1"/>
  <c r="AG300" i="1" s="1"/>
  <c r="AF305" i="1"/>
  <c r="AG305" i="1" s="1"/>
  <c r="AF307" i="1"/>
  <c r="AF317" i="1"/>
  <c r="AG317" i="1" s="1"/>
  <c r="AF319" i="1"/>
  <c r="AG319" i="1" s="1"/>
  <c r="AF324" i="1"/>
  <c r="AF326" i="1"/>
  <c r="AF329" i="1"/>
  <c r="AG329" i="1" s="1"/>
  <c r="AF331" i="1"/>
  <c r="AG331" i="1" s="1"/>
  <c r="AF338" i="1"/>
  <c r="AG338" i="1" s="1"/>
  <c r="AF343" i="1"/>
  <c r="AF345" i="1"/>
  <c r="AG345" i="1" s="1"/>
  <c r="AF352" i="1"/>
  <c r="AG352" i="1" s="1"/>
  <c r="AF354" i="1"/>
  <c r="AG354" i="1" s="1"/>
  <c r="AF359" i="1"/>
  <c r="AF361" i="1"/>
  <c r="AG361" i="1" s="1"/>
  <c r="AF368" i="1"/>
  <c r="AG368" i="1" s="1"/>
  <c r="AF370" i="1"/>
  <c r="AG370" i="1" s="1"/>
  <c r="AF375" i="1"/>
  <c r="AF377" i="1"/>
  <c r="AG377" i="1" s="1"/>
  <c r="AF384" i="1"/>
  <c r="AG384" i="1" s="1"/>
  <c r="AF386" i="1"/>
  <c r="AG386" i="1" s="1"/>
  <c r="AF224" i="1"/>
  <c r="AF231" i="1"/>
  <c r="AG231" i="1" s="1"/>
  <c r="AF238" i="1"/>
  <c r="AG238" i="1" s="1"/>
  <c r="AF241" i="1"/>
  <c r="AG241" i="1" s="1"/>
  <c r="AF248" i="1"/>
  <c r="AF255" i="1"/>
  <c r="AG255" i="1" s="1"/>
  <c r="AF257" i="1"/>
  <c r="AG257" i="1" s="1"/>
  <c r="AF264" i="1"/>
  <c r="AG264" i="1" s="1"/>
  <c r="AF266" i="1"/>
  <c r="AG266" i="1" s="1"/>
  <c r="AF271" i="1"/>
  <c r="AG271" i="1" s="1"/>
  <c r="AF275" i="1"/>
  <c r="AG275" i="1" s="1"/>
  <c r="AF290" i="1"/>
  <c r="AG290" i="1" s="1"/>
  <c r="AF292" i="1"/>
  <c r="AG292" i="1" s="1"/>
  <c r="AF302" i="1"/>
  <c r="AG302" i="1" s="1"/>
  <c r="AF304" i="1"/>
  <c r="AG304" i="1" s="1"/>
  <c r="AF309" i="1"/>
  <c r="AG309" i="1" s="1"/>
  <c r="AF312" i="1"/>
  <c r="AF314" i="1"/>
  <c r="AF316" i="1"/>
  <c r="AG316" i="1" s="1"/>
  <c r="AF321" i="1"/>
  <c r="AG321" i="1" s="1"/>
  <c r="AF323" i="1"/>
  <c r="AG323" i="1" s="1"/>
  <c r="AF333" i="1"/>
  <c r="AG333" i="1" s="1"/>
  <c r="AF335" i="1"/>
  <c r="AG335" i="1" s="1"/>
  <c r="AF340" i="1"/>
  <c r="AF342" i="1"/>
  <c r="AG342" i="1" s="1"/>
  <c r="AF347" i="1"/>
  <c r="AF349" i="1"/>
  <c r="AG349" i="1" s="1"/>
  <c r="AF356" i="1"/>
  <c r="AG356" i="1" s="1"/>
  <c r="AF358" i="1"/>
  <c r="AG358" i="1" s="1"/>
  <c r="AF363" i="1"/>
  <c r="AF365" i="1"/>
  <c r="AG365" i="1" s="1"/>
  <c r="AF372" i="1"/>
  <c r="AG372" i="1" s="1"/>
  <c r="AF374" i="1"/>
  <c r="AG374" i="1" s="1"/>
  <c r="AF379" i="1"/>
  <c r="AF381" i="1"/>
  <c r="AG381" i="1" s="1"/>
  <c r="AF388" i="1"/>
  <c r="AG388" i="1" s="1"/>
  <c r="AF390" i="1"/>
  <c r="AG390" i="1" s="1"/>
  <c r="AF395" i="1"/>
  <c r="AF236" i="1"/>
  <c r="AF246" i="1"/>
  <c r="AG246" i="1" s="1"/>
  <c r="AF249" i="1"/>
  <c r="AG249" i="1" s="1"/>
  <c r="AF260" i="1"/>
  <c r="AG260" i="1" s="1"/>
  <c r="AF269" i="1"/>
  <c r="AF273" i="1"/>
  <c r="AF276" i="1"/>
  <c r="AG276" i="1" s="1"/>
  <c r="AF278" i="1"/>
  <c r="AG278" i="1" s="1"/>
  <c r="AF280" i="1"/>
  <c r="AG280" i="1" s="1"/>
  <c r="AF287" i="1"/>
  <c r="AF294" i="1"/>
  <c r="AG294" i="1" s="1"/>
  <c r="AF297" i="1"/>
  <c r="AG297" i="1" s="1"/>
  <c r="AF299" i="1"/>
  <c r="AG299" i="1" s="1"/>
  <c r="AF306" i="1"/>
  <c r="AF311" i="1"/>
  <c r="AG311" i="1" s="1"/>
  <c r="AF318" i="1"/>
  <c r="AG318" i="1" s="1"/>
  <c r="AF320" i="1"/>
  <c r="AG320" i="1" s="1"/>
  <c r="AF325" i="1"/>
  <c r="AF328" i="1"/>
  <c r="AF330" i="1"/>
  <c r="AF332" i="1"/>
  <c r="AG332" i="1" s="1"/>
  <c r="AF337" i="1"/>
  <c r="AF339" i="1"/>
  <c r="AG339" i="1" s="1"/>
  <c r="AF344" i="1"/>
  <c r="AG344" i="1" s="1"/>
  <c r="AF346" i="1"/>
  <c r="AG346" i="1" s="1"/>
  <c r="AF351" i="1"/>
  <c r="AF353" i="1"/>
  <c r="AG353" i="1" s="1"/>
  <c r="AF360" i="1"/>
  <c r="AG360" i="1" s="1"/>
  <c r="AF362" i="1"/>
  <c r="AG362" i="1" s="1"/>
  <c r="AF367" i="1"/>
  <c r="AF369" i="1"/>
  <c r="AG369" i="1" s="1"/>
  <c r="AF376" i="1"/>
  <c r="AG376" i="1" s="1"/>
  <c r="AF378" i="1"/>
  <c r="AG378" i="1" s="1"/>
  <c r="AF383" i="1"/>
  <c r="AF385" i="1"/>
  <c r="AG385" i="1" s="1"/>
  <c r="AF392" i="1"/>
  <c r="AG392" i="1" s="1"/>
  <c r="AF394" i="1"/>
  <c r="AG394" i="1" s="1"/>
  <c r="AF399" i="1"/>
  <c r="AF401" i="1"/>
  <c r="AG401" i="1" s="1"/>
  <c r="AF408" i="1"/>
  <c r="AG408" i="1" s="1"/>
  <c r="AF410" i="1"/>
  <c r="AG410" i="1" s="1"/>
  <c r="AF415" i="1"/>
  <c r="AF417" i="1"/>
  <c r="AG417" i="1" s="1"/>
  <c r="AF424" i="1"/>
  <c r="AG424" i="1" s="1"/>
  <c r="AF426" i="1"/>
  <c r="AG426" i="1" s="1"/>
  <c r="AF431" i="1"/>
  <c r="AF433" i="1"/>
  <c r="AG433" i="1" s="1"/>
  <c r="AF440" i="1"/>
  <c r="AG440" i="1" s="1"/>
  <c r="AF442" i="1"/>
  <c r="AG442" i="1" s="1"/>
  <c r="AF447" i="1"/>
  <c r="AF449" i="1"/>
  <c r="AG449" i="1" s="1"/>
  <c r="AF456" i="1"/>
  <c r="AG456" i="1" s="1"/>
  <c r="AF458" i="1"/>
  <c r="AG458" i="1" s="1"/>
  <c r="AF463" i="1"/>
  <c r="AF465" i="1"/>
  <c r="AG465" i="1" s="1"/>
  <c r="AF472" i="1"/>
  <c r="AG472" i="1" s="1"/>
  <c r="AF474" i="1"/>
  <c r="AF479" i="1"/>
  <c r="AF481" i="1"/>
  <c r="AG481" i="1" s="1"/>
  <c r="AF400" i="1"/>
  <c r="AG400" i="1" s="1"/>
  <c r="AF407" i="1"/>
  <c r="AF418" i="1"/>
  <c r="AG418" i="1" s="1"/>
  <c r="AF425" i="1"/>
  <c r="AG425" i="1" s="1"/>
  <c r="AF432" i="1"/>
  <c r="AG432" i="1" s="1"/>
  <c r="AF439" i="1"/>
  <c r="AF444" i="1"/>
  <c r="AG444" i="1" s="1"/>
  <c r="AF451" i="1"/>
  <c r="AF470" i="1"/>
  <c r="AG470" i="1" s="1"/>
  <c r="AF477" i="1"/>
  <c r="AG477" i="1" s="1"/>
  <c r="AF482" i="1"/>
  <c r="AG482" i="1" s="1"/>
  <c r="AF484" i="1"/>
  <c r="AF492" i="1"/>
  <c r="AG492" i="1" s="1"/>
  <c r="AF494" i="1"/>
  <c r="AG494" i="1" s="1"/>
  <c r="AF499" i="1"/>
  <c r="AF501" i="1"/>
  <c r="AF508" i="1"/>
  <c r="AG508" i="1" s="1"/>
  <c r="AF510" i="1"/>
  <c r="AG510" i="1" s="1"/>
  <c r="AF515" i="1"/>
  <c r="AF517" i="1"/>
  <c r="AF524" i="1"/>
  <c r="AG524" i="1" s="1"/>
  <c r="AF526" i="1"/>
  <c r="AG526" i="1" s="1"/>
  <c r="AF391" i="1"/>
  <c r="AF397" i="1"/>
  <c r="AF404" i="1"/>
  <c r="AG404" i="1" s="1"/>
  <c r="AF411" i="1"/>
  <c r="AF422" i="1"/>
  <c r="AG422" i="1" s="1"/>
  <c r="AF429" i="1"/>
  <c r="AF436" i="1"/>
  <c r="AG436" i="1" s="1"/>
  <c r="AF454" i="1"/>
  <c r="AF461" i="1"/>
  <c r="AG461" i="1" s="1"/>
  <c r="AF466" i="1"/>
  <c r="AF468" i="1"/>
  <c r="AG468" i="1" s="1"/>
  <c r="AF473" i="1"/>
  <c r="AG473" i="1" s="1"/>
  <c r="AF475" i="1"/>
  <c r="AF478" i="1"/>
  <c r="AF480" i="1"/>
  <c r="AG480" i="1" s="1"/>
  <c r="AF485" i="1"/>
  <c r="AG485" i="1" s="1"/>
  <c r="AF487" i="1"/>
  <c r="AF489" i="1"/>
  <c r="AG489" i="1" s="1"/>
  <c r="AF496" i="1"/>
  <c r="AG496" i="1" s="1"/>
  <c r="AF498" i="1"/>
  <c r="AF503" i="1"/>
  <c r="AF505" i="1"/>
  <c r="AG505" i="1" s="1"/>
  <c r="AF512" i="1"/>
  <c r="AG512" i="1" s="1"/>
  <c r="AF514" i="1"/>
  <c r="AF519" i="1"/>
  <c r="AF521" i="1"/>
  <c r="AG521" i="1" s="1"/>
  <c r="AF2" i="1"/>
  <c r="AG2" i="1" s="1"/>
  <c r="AF393" i="1"/>
  <c r="AG393" i="1" s="1"/>
  <c r="AF402" i="1"/>
  <c r="AG402" i="1" s="1"/>
  <c r="AF409" i="1"/>
  <c r="AG409" i="1" s="1"/>
  <c r="AF416" i="1"/>
  <c r="AG416" i="1" s="1"/>
  <c r="AF423" i="1"/>
  <c r="AF434" i="1"/>
  <c r="AG434" i="1" s="1"/>
  <c r="AF445" i="1"/>
  <c r="AG445" i="1" s="1"/>
  <c r="AF450" i="1"/>
  <c r="AG450" i="1" s="1"/>
  <c r="AF452" i="1"/>
  <c r="AF457" i="1"/>
  <c r="AG457" i="1" s="1"/>
  <c r="AF459" i="1"/>
  <c r="AF462" i="1"/>
  <c r="AG462" i="1" s="1"/>
  <c r="AF464" i="1"/>
  <c r="AG464" i="1" s="1"/>
  <c r="AF469" i="1"/>
  <c r="AG469" i="1" s="1"/>
  <c r="AF471" i="1"/>
  <c r="AF476" i="1"/>
  <c r="AG476" i="1" s="1"/>
  <c r="AF483" i="1"/>
  <c r="AF491" i="1"/>
  <c r="AF493" i="1"/>
  <c r="AG493" i="1" s="1"/>
  <c r="AF500" i="1"/>
  <c r="AG500" i="1" s="1"/>
  <c r="AF502" i="1"/>
  <c r="AF507" i="1"/>
  <c r="AF509" i="1"/>
  <c r="AG509" i="1" s="1"/>
  <c r="AF516" i="1"/>
  <c r="AG516" i="1" s="1"/>
  <c r="AF518" i="1"/>
  <c r="AF523" i="1"/>
  <c r="AF525" i="1"/>
  <c r="AG525" i="1" s="1"/>
  <c r="AF406" i="1"/>
  <c r="AG406" i="1" s="1"/>
  <c r="AF413" i="1"/>
  <c r="AF420" i="1"/>
  <c r="AG420" i="1" s="1"/>
  <c r="AF427" i="1"/>
  <c r="AF438" i="1"/>
  <c r="AG438" i="1" s="1"/>
  <c r="AF441" i="1"/>
  <c r="AF443" i="1"/>
  <c r="AF446" i="1"/>
  <c r="AF448" i="1"/>
  <c r="AG448" i="1" s="1"/>
  <c r="AF453" i="1"/>
  <c r="AG453" i="1" s="1"/>
  <c r="AF455" i="1"/>
  <c r="AF460" i="1"/>
  <c r="AG460" i="1" s="1"/>
  <c r="AF467" i="1"/>
  <c r="AF486" i="1"/>
  <c r="AG486" i="1" s="1"/>
  <c r="AF488" i="1"/>
  <c r="AG488" i="1" s="1"/>
  <c r="AF490" i="1"/>
  <c r="AF495" i="1"/>
  <c r="AF497" i="1"/>
  <c r="AG497" i="1" s="1"/>
  <c r="AF504" i="1"/>
  <c r="AG504" i="1" s="1"/>
  <c r="AF506" i="1"/>
  <c r="AF511" i="1"/>
  <c r="AF513" i="1"/>
  <c r="AG513" i="1" s="1"/>
  <c r="AF520" i="1"/>
  <c r="AG520" i="1" s="1"/>
  <c r="AF522" i="1"/>
  <c r="AF527" i="1"/>
  <c r="AK495" i="1"/>
  <c r="AK247" i="1"/>
  <c r="AK329" i="1"/>
  <c r="AK433" i="1"/>
  <c r="AK465" i="1"/>
  <c r="AK497" i="1"/>
  <c r="AK2" i="1"/>
  <c r="AK525" i="1"/>
  <c r="AK519" i="1"/>
  <c r="AK459" i="1"/>
  <c r="AK435" i="1"/>
  <c r="AK405" i="1"/>
  <c r="AK389" i="1"/>
  <c r="AK267" i="1"/>
  <c r="AK185" i="1"/>
  <c r="AK226" i="1"/>
  <c r="AK250" i="1"/>
  <c r="AK258" i="1"/>
  <c r="AK233" i="1"/>
  <c r="AK241" i="1"/>
  <c r="AK265" i="1"/>
  <c r="AK270" i="1"/>
  <c r="AK294" i="1"/>
  <c r="AK302" i="1"/>
  <c r="AK326" i="1"/>
  <c r="AK334" i="1"/>
  <c r="AK358" i="1"/>
  <c r="AK366" i="1"/>
  <c r="AK483" i="1"/>
  <c r="AK357" i="1"/>
  <c r="AK243" i="1"/>
  <c r="AK526" i="1"/>
  <c r="AK510" i="1"/>
  <c r="AK494" i="1"/>
  <c r="AK478" i="1"/>
  <c r="AK462" i="1"/>
  <c r="AK446" i="1"/>
  <c r="AK428" i="1"/>
  <c r="AK422" i="1"/>
  <c r="AK406" i="1"/>
  <c r="AK390" i="1"/>
  <c r="AK359" i="1"/>
  <c r="AK327" i="1"/>
  <c r="AK295" i="1"/>
  <c r="AK251" i="1"/>
  <c r="AK162" i="1"/>
  <c r="AK152" i="1"/>
  <c r="AK136" i="1"/>
  <c r="AK130" i="1"/>
  <c r="AK120" i="1"/>
  <c r="AK104" i="1"/>
  <c r="AK98" i="1"/>
  <c r="AK30" i="1"/>
  <c r="AK34" i="1"/>
  <c r="AK58" i="1"/>
  <c r="AK3" i="1"/>
  <c r="AK19" i="1"/>
  <c r="AK35" i="1"/>
  <c r="AK95" i="1"/>
  <c r="AK67" i="1"/>
  <c r="AG326" i="1" l="1"/>
  <c r="AG279" i="1"/>
  <c r="AG265" i="1"/>
  <c r="AG124" i="1"/>
  <c r="AG86" i="1"/>
  <c r="AG75" i="1"/>
  <c r="AG65" i="1"/>
  <c r="AG54" i="1"/>
  <c r="AG43" i="1"/>
  <c r="AG22" i="1"/>
  <c r="AG7" i="1"/>
  <c r="AG506" i="1"/>
  <c r="AG429" i="1"/>
  <c r="AG517" i="1"/>
  <c r="AG484" i="1"/>
  <c r="AG224" i="1"/>
  <c r="AG337" i="1"/>
  <c r="AG325" i="1"/>
  <c r="AG306" i="1"/>
  <c r="AG287" i="1"/>
  <c r="AG273" i="1"/>
  <c r="AG277" i="1"/>
  <c r="AG245" i="1"/>
  <c r="AG230" i="1"/>
  <c r="AG198" i="1"/>
  <c r="AG181" i="1"/>
  <c r="AG166" i="1"/>
  <c r="AG104" i="1"/>
  <c r="AG206" i="1"/>
  <c r="AG189" i="1"/>
  <c r="AG174" i="1"/>
  <c r="AG254" i="1"/>
  <c r="AG237" i="1"/>
  <c r="AG222" i="1"/>
  <c r="AG190" i="1"/>
  <c r="AG158" i="1"/>
  <c r="AG118" i="1"/>
  <c r="AG94" i="1"/>
  <c r="AG100" i="1"/>
  <c r="AG90" i="1"/>
  <c r="AG79" i="1"/>
  <c r="AG69" i="1"/>
  <c r="AG58" i="1"/>
  <c r="AG47" i="1"/>
  <c r="AG26" i="1"/>
  <c r="AG15" i="1"/>
  <c r="AG522" i="1"/>
  <c r="AG490" i="1"/>
  <c r="AG446" i="1"/>
  <c r="AG478" i="1"/>
  <c r="AG466" i="1"/>
  <c r="AG397" i="1"/>
  <c r="AG501" i="1"/>
  <c r="AG248" i="1"/>
  <c r="AG307" i="1"/>
  <c r="AG295" i="1"/>
  <c r="AG441" i="1"/>
  <c r="AG413" i="1"/>
  <c r="AG518" i="1"/>
  <c r="AG502" i="1"/>
  <c r="AG452" i="1"/>
  <c r="AG514" i="1"/>
  <c r="AG498" i="1"/>
  <c r="AG454" i="1"/>
  <c r="AG474" i="1"/>
  <c r="AG269" i="1"/>
  <c r="AG236" i="1"/>
  <c r="AG430" i="1"/>
  <c r="AG414" i="1"/>
  <c r="AG398" i="1"/>
  <c r="AG382" i="1"/>
  <c r="AG366" i="1"/>
  <c r="AG350" i="1"/>
  <c r="AG334" i="1"/>
  <c r="AG313" i="1"/>
  <c r="AG301" i="1"/>
  <c r="AG285" i="1"/>
  <c r="AG258" i="1"/>
  <c r="AG240" i="1"/>
  <c r="AG120" i="1"/>
  <c r="AG107" i="1"/>
  <c r="AG204" i="1"/>
  <c r="AG192" i="1"/>
  <c r="AG172" i="1"/>
  <c r="AG160" i="1"/>
  <c r="AG141" i="1"/>
  <c r="AG116" i="1"/>
  <c r="AG96" i="1"/>
  <c r="AG64" i="1"/>
  <c r="AG32" i="1"/>
  <c r="AG84" i="1"/>
  <c r="AG52" i="1"/>
  <c r="AG20" i="1"/>
  <c r="AG267" i="1"/>
  <c r="AG242" i="1"/>
  <c r="AG227" i="1"/>
  <c r="AG210" i="1"/>
  <c r="AG195" i="1"/>
  <c r="AG178" i="1"/>
  <c r="AG163" i="1"/>
  <c r="AG146" i="1"/>
  <c r="AG95" i="1"/>
  <c r="AG85" i="1"/>
  <c r="AG74" i="1"/>
  <c r="AG63" i="1"/>
  <c r="AG42" i="1"/>
  <c r="AG31" i="1"/>
  <c r="AG8" i="1"/>
  <c r="AG437" i="1"/>
  <c r="AG421" i="1"/>
  <c r="AG405" i="1"/>
  <c r="AG389" i="1"/>
  <c r="AG373" i="1"/>
  <c r="AG357" i="1"/>
  <c r="AG341" i="1"/>
  <c r="AG322" i="1"/>
  <c r="AG291" i="1"/>
  <c r="AG253" i="1"/>
  <c r="AG223" i="1"/>
  <c r="AG239" i="1"/>
  <c r="AG207" i="1"/>
  <c r="AG175" i="1"/>
  <c r="AG143" i="1"/>
  <c r="AG129" i="1"/>
  <c r="AG97" i="1"/>
  <c r="AG110" i="1"/>
  <c r="AG82" i="1"/>
  <c r="AG71" i="1"/>
  <c r="AG50" i="1"/>
  <c r="AG39" i="1"/>
  <c r="AG18" i="1"/>
  <c r="AG6" i="1"/>
  <c r="AG431" i="1"/>
  <c r="AG399" i="1"/>
  <c r="AG471" i="1"/>
  <c r="AG383" i="1"/>
  <c r="AG367" i="1"/>
  <c r="AG351" i="1"/>
  <c r="AG379" i="1"/>
  <c r="AG363" i="1"/>
  <c r="AG347" i="1"/>
  <c r="AG314" i="1"/>
  <c r="AG439" i="1"/>
  <c r="AG423" i="1"/>
  <c r="AG407" i="1"/>
  <c r="AG391" i="1"/>
  <c r="AG375" i="1"/>
  <c r="AG359" i="1"/>
  <c r="AG343" i="1"/>
  <c r="AG205" i="1"/>
  <c r="AG173" i="1"/>
  <c r="AG213" i="1"/>
  <c r="AG149" i="1"/>
  <c r="AG157" i="1"/>
  <c r="AG137" i="1"/>
  <c r="AG37" i="1"/>
  <c r="AG9" i="1"/>
  <c r="AG33" i="1"/>
  <c r="AG515" i="1"/>
  <c r="AG499" i="1"/>
  <c r="AG395" i="1"/>
  <c r="AG455" i="1"/>
  <c r="AG475" i="1"/>
  <c r="AG463" i="1"/>
  <c r="AG312" i="1"/>
  <c r="AG324" i="1"/>
  <c r="AG121" i="1"/>
  <c r="AG109" i="1"/>
  <c r="AG45" i="1"/>
  <c r="AG13" i="1"/>
  <c r="AG73" i="1"/>
  <c r="AG41" i="1"/>
  <c r="AG5" i="1"/>
  <c r="AG105" i="1"/>
  <c r="AG479" i="1"/>
  <c r="AG427" i="1"/>
  <c r="AG459" i="1"/>
  <c r="AG447" i="1"/>
  <c r="AG411" i="1"/>
  <c r="AG308" i="1"/>
  <c r="AG330" i="1"/>
  <c r="AG340" i="1"/>
  <c r="AG101" i="1"/>
  <c r="AG217" i="1"/>
  <c r="AG153" i="1"/>
  <c r="AG113" i="1"/>
  <c r="AG53" i="1"/>
  <c r="AG21" i="1"/>
  <c r="AG49" i="1"/>
  <c r="AG17" i="1"/>
  <c r="AG117" i="1"/>
  <c r="AG527" i="1"/>
  <c r="AG511" i="1"/>
  <c r="AG495" i="1"/>
  <c r="AG443" i="1"/>
  <c r="AG523" i="1"/>
  <c r="AG507" i="1"/>
  <c r="AG491" i="1"/>
  <c r="AG415" i="1"/>
  <c r="AG519" i="1"/>
  <c r="AG503" i="1"/>
  <c r="AG487" i="1"/>
  <c r="AG483" i="1"/>
  <c r="AG467" i="1"/>
  <c r="AG451" i="1"/>
  <c r="AG435" i="1"/>
  <c r="AG419" i="1"/>
  <c r="AG403" i="1"/>
  <c r="AG387" i="1"/>
  <c r="AG371" i="1"/>
  <c r="AG355" i="1"/>
  <c r="AG328" i="1"/>
  <c r="AG298" i="1"/>
  <c r="AG221" i="1"/>
  <c r="AG225" i="1"/>
  <c r="AG193" i="1"/>
  <c r="AG161" i="1"/>
  <c r="AG201" i="1"/>
  <c r="AG169" i="1"/>
  <c r="AG209" i="1"/>
  <c r="AG197" i="1"/>
  <c r="AG165" i="1"/>
  <c r="AG125" i="1"/>
  <c r="AG93" i="1"/>
  <c r="AG61" i="1"/>
  <c r="AG29" i="1"/>
  <c r="AG89" i="1"/>
  <c r="AK111" i="1"/>
  <c r="AK127" i="1"/>
  <c r="AK143" i="1"/>
  <c r="AK42" i="1"/>
  <c r="AK159" i="1"/>
  <c r="AK471" i="1"/>
  <c r="AK437" i="1"/>
  <c r="AK72" i="1"/>
  <c r="AK8" i="1"/>
  <c r="AK122" i="1"/>
  <c r="AK259" i="1"/>
  <c r="AK88" i="1"/>
  <c r="AK56" i="1"/>
  <c r="AK40" i="1"/>
  <c r="AK61" i="1"/>
  <c r="AK158" i="1"/>
  <c r="AK239" i="1"/>
  <c r="AK24" i="1"/>
  <c r="AK289" i="1"/>
  <c r="AK439" i="1"/>
  <c r="AK501" i="1"/>
  <c r="AK469" i="1"/>
  <c r="AK281" i="1"/>
  <c r="AK444" i="1"/>
  <c r="AK460" i="1"/>
  <c r="AK476" i="1"/>
  <c r="AK492" i="1"/>
  <c r="AK508" i="1"/>
  <c r="AK524" i="1"/>
  <c r="AK381" i="1"/>
  <c r="AK31" i="1"/>
  <c r="AK15" i="1"/>
  <c r="AK62" i="1"/>
  <c r="AK206" i="1"/>
  <c r="AK93" i="1"/>
  <c r="AK109" i="1"/>
  <c r="AK125" i="1"/>
  <c r="AK141" i="1"/>
  <c r="AK157" i="1"/>
  <c r="AK173" i="1"/>
  <c r="AK29" i="1"/>
  <c r="AK13" i="1"/>
  <c r="AK77" i="1"/>
  <c r="AK150" i="1"/>
  <c r="AK273" i="1"/>
  <c r="AK503" i="1"/>
  <c r="AK215" i="1"/>
  <c r="AK491" i="1"/>
  <c r="AK313" i="1"/>
  <c r="AK445" i="1"/>
  <c r="AK515" i="1"/>
  <c r="AK364" i="1"/>
  <c r="AK332" i="1"/>
  <c r="AK300" i="1"/>
  <c r="AK189" i="1"/>
  <c r="AK248" i="1"/>
  <c r="AK232" i="1"/>
  <c r="AK235" i="1"/>
  <c r="AK299" i="1"/>
  <c r="AK297" i="1"/>
  <c r="AK408" i="1"/>
  <c r="AK66" i="1"/>
  <c r="AK168" i="1"/>
  <c r="AK378" i="1"/>
  <c r="AK346" i="1"/>
  <c r="AK314" i="1"/>
  <c r="AK282" i="1"/>
  <c r="AK262" i="1"/>
  <c r="AK230" i="1"/>
  <c r="AK363" i="1"/>
  <c r="AK397" i="1"/>
  <c r="AK413" i="1"/>
  <c r="AK429" i="1"/>
  <c r="AK321" i="1"/>
  <c r="AK451" i="1"/>
  <c r="AK509" i="1"/>
  <c r="AK477" i="1"/>
  <c r="AK371" i="1"/>
  <c r="AK339" i="1"/>
  <c r="AK447" i="1"/>
  <c r="AK412" i="1"/>
  <c r="AK285" i="1"/>
  <c r="AK376" i="1"/>
  <c r="AK344" i="1"/>
  <c r="AK312" i="1"/>
  <c r="AK280" i="1"/>
  <c r="AK268" i="1"/>
  <c r="AK255" i="1"/>
  <c r="AK421" i="1"/>
  <c r="AK307" i="1"/>
  <c r="AK331" i="1"/>
  <c r="AK287" i="1"/>
  <c r="AK319" i="1"/>
  <c r="AK351" i="1"/>
  <c r="AK383" i="1"/>
  <c r="AK426" i="1"/>
  <c r="AK384" i="1"/>
  <c r="AK352" i="1"/>
  <c r="AK320" i="1"/>
  <c r="AK288" i="1"/>
  <c r="AK175" i="1"/>
  <c r="AK260" i="1"/>
  <c r="AK367" i="1"/>
  <c r="AK398" i="1"/>
  <c r="AK438" i="1"/>
  <c r="AK454" i="1"/>
  <c r="AK470" i="1"/>
  <c r="AK486" i="1"/>
  <c r="AK502" i="1"/>
  <c r="AK518" i="1"/>
  <c r="AK263" i="1"/>
  <c r="AK293" i="1"/>
  <c r="AK203" i="1"/>
  <c r="AK45" i="1"/>
  <c r="AK199" i="1"/>
  <c r="AK240" i="1"/>
  <c r="AK224" i="1"/>
  <c r="AK399" i="1"/>
  <c r="AK415" i="1"/>
  <c r="AK431" i="1"/>
  <c r="AK400" i="1"/>
  <c r="AK325" i="1"/>
  <c r="AK338" i="1"/>
  <c r="AK225" i="1"/>
  <c r="AK177" i="1"/>
  <c r="AK275" i="1"/>
  <c r="AK82" i="1"/>
  <c r="AK184" i="1"/>
  <c r="AK305" i="1"/>
  <c r="AK101" i="1"/>
  <c r="AK117" i="1"/>
  <c r="AK133" i="1"/>
  <c r="AK94" i="1"/>
  <c r="AK59" i="1"/>
  <c r="AK208" i="1"/>
  <c r="AK70" i="1"/>
  <c r="AK6" i="1"/>
  <c r="AK100" i="1"/>
  <c r="AK116" i="1"/>
  <c r="AK132" i="1"/>
  <c r="AK148" i="1"/>
  <c r="AK164" i="1"/>
  <c r="AK223" i="1"/>
  <c r="AK370" i="1"/>
  <c r="AK443" i="1"/>
  <c r="AK479" i="1"/>
  <c r="AK386" i="1"/>
  <c r="AK195" i="1"/>
  <c r="AK505" i="1"/>
  <c r="AK473" i="1"/>
  <c r="AK441" i="1"/>
  <c r="AK409" i="1"/>
  <c r="AK207" i="1"/>
  <c r="AK149" i="1"/>
  <c r="AK165" i="1"/>
  <c r="AK37" i="1"/>
  <c r="AK21" i="1"/>
  <c r="AK5" i="1"/>
  <c r="AK118" i="1"/>
  <c r="AK274" i="1"/>
  <c r="AK394" i="1"/>
  <c r="AK410" i="1"/>
  <c r="AK442" i="1"/>
  <c r="AK458" i="1"/>
  <c r="AK474" i="1"/>
  <c r="AK490" i="1"/>
  <c r="AK506" i="1"/>
  <c r="AK522" i="1"/>
  <c r="AK217" i="1"/>
  <c r="AK201" i="1"/>
  <c r="AK335" i="1"/>
  <c r="AK396" i="1"/>
  <c r="AK436" i="1"/>
  <c r="AK452" i="1"/>
  <c r="AK468" i="1"/>
  <c r="AK484" i="1"/>
  <c r="AK500" i="1"/>
  <c r="AK516" i="1"/>
  <c r="AK349" i="1"/>
  <c r="AK316" i="1"/>
  <c r="AK395" i="1"/>
  <c r="AK411" i="1"/>
  <c r="AK427" i="1"/>
  <c r="AK249" i="1"/>
  <c r="AK182" i="1"/>
  <c r="AK198" i="1"/>
  <c r="AK453" i="1"/>
  <c r="AK424" i="1"/>
  <c r="AK317" i="1"/>
  <c r="AK303" i="1"/>
  <c r="AK355" i="1"/>
  <c r="AK49" i="1"/>
  <c r="AK119" i="1"/>
  <c r="AK135" i="1"/>
  <c r="AK151" i="1"/>
  <c r="AK167" i="1"/>
  <c r="AK71" i="1"/>
  <c r="AK74" i="1"/>
  <c r="AK18" i="1"/>
  <c r="AK176" i="1"/>
  <c r="AK192" i="1"/>
  <c r="AK81" i="1"/>
  <c r="AK103" i="1"/>
  <c r="AK39" i="1"/>
  <c r="AK10" i="1"/>
  <c r="AK345" i="1"/>
  <c r="AK402" i="1"/>
  <c r="AK418" i="1"/>
  <c r="AK434" i="1"/>
  <c r="AK450" i="1"/>
  <c r="AK466" i="1"/>
  <c r="AK482" i="1"/>
  <c r="AK498" i="1"/>
  <c r="AK514" i="1"/>
  <c r="AK341" i="1"/>
  <c r="AK360" i="1"/>
  <c r="AK296" i="1"/>
  <c r="AK181" i="1"/>
  <c r="AK191" i="1"/>
  <c r="AK244" i="1"/>
  <c r="AK228" i="1"/>
  <c r="AK261" i="1"/>
  <c r="AK213" i="1"/>
  <c r="AK271" i="1"/>
  <c r="AK404" i="1"/>
  <c r="AK242" i="1"/>
  <c r="AK234" i="1"/>
  <c r="AK391" i="1"/>
  <c r="AK407" i="1"/>
  <c r="AK423" i="1"/>
  <c r="AK356" i="1"/>
  <c r="AK393" i="1"/>
  <c r="AK114" i="1"/>
  <c r="AK78" i="1"/>
  <c r="AK419" i="1"/>
  <c r="AK403" i="1"/>
  <c r="AK387" i="1"/>
  <c r="AK323" i="1"/>
  <c r="AK291" i="1"/>
  <c r="AK183" i="1"/>
  <c r="AK354" i="1"/>
  <c r="AK290" i="1"/>
  <c r="AK425" i="1"/>
  <c r="AK246" i="1"/>
  <c r="AK523" i="1"/>
  <c r="AK353" i="1"/>
  <c r="AK487" i="1"/>
  <c r="AK187" i="1"/>
  <c r="AK337" i="1"/>
  <c r="AK467" i="1"/>
  <c r="AK499" i="1"/>
  <c r="AK485" i="1"/>
  <c r="AK517" i="1"/>
  <c r="AK214" i="1"/>
  <c r="AK463" i="1"/>
  <c r="AK27" i="1"/>
  <c r="AK11" i="1"/>
  <c r="AK50" i="1"/>
  <c r="AK26" i="1"/>
  <c r="AK53" i="1"/>
  <c r="AK85" i="1"/>
  <c r="AK96" i="1"/>
  <c r="AK112" i="1"/>
  <c r="AK128" i="1"/>
  <c r="AK144" i="1"/>
  <c r="AK160" i="1"/>
  <c r="AK200" i="1"/>
  <c r="AK216" i="1"/>
  <c r="AK311" i="1"/>
  <c r="AK375" i="1"/>
  <c r="AK373" i="1"/>
  <c r="AK374" i="1"/>
  <c r="AK310" i="1"/>
  <c r="AK211" i="1"/>
  <c r="AK229" i="1"/>
  <c r="AK253" i="1"/>
  <c r="AK385" i="1"/>
  <c r="AK527" i="1"/>
  <c r="AK361" i="1"/>
  <c r="AK457" i="1"/>
  <c r="AK489" i="1"/>
  <c r="AK521" i="1"/>
  <c r="AK227" i="1"/>
  <c r="AK369" i="1"/>
  <c r="AK475" i="1"/>
  <c r="AK507" i="1"/>
  <c r="AK377" i="1"/>
  <c r="AK461" i="1"/>
  <c r="AK493" i="1"/>
  <c r="AK16" i="1"/>
  <c r="AK245" i="1"/>
  <c r="AK343" i="1"/>
  <c r="AK430" i="1"/>
  <c r="AK308" i="1"/>
  <c r="AK513" i="1"/>
  <c r="AK481" i="1"/>
  <c r="AK449" i="1"/>
  <c r="AK455" i="1"/>
  <c r="AK43" i="1"/>
  <c r="AK75" i="1"/>
  <c r="AK80" i="1"/>
  <c r="AK64" i="1"/>
  <c r="AK48" i="1"/>
  <c r="AK32" i="1"/>
  <c r="AK90" i="1"/>
  <c r="AK154" i="1"/>
  <c r="AK277" i="1"/>
  <c r="AK372" i="1"/>
  <c r="AK340" i="1"/>
  <c r="AK292" i="1"/>
  <c r="AK276" i="1"/>
  <c r="AK264" i="1"/>
  <c r="AK51" i="1"/>
  <c r="AK83" i="1"/>
  <c r="AK91" i="1"/>
  <c r="AK99" i="1"/>
  <c r="AK107" i="1"/>
  <c r="AK115" i="1"/>
  <c r="AK123" i="1"/>
  <c r="AK131" i="1"/>
  <c r="AK139" i="1"/>
  <c r="AK147" i="1"/>
  <c r="AK155" i="1"/>
  <c r="AK163" i="1"/>
  <c r="AK171" i="1"/>
  <c r="AK86" i="1"/>
  <c r="AK54" i="1"/>
  <c r="AK46" i="1"/>
  <c r="AK22" i="1"/>
  <c r="AK14" i="1"/>
  <c r="AK69" i="1"/>
  <c r="AK180" i="1"/>
  <c r="AK188" i="1"/>
  <c r="AK196" i="1"/>
  <c r="AK204" i="1"/>
  <c r="AK212" i="1"/>
  <c r="AK220" i="1"/>
  <c r="AK279" i="1"/>
  <c r="AK456" i="1"/>
  <c r="AK488" i="1"/>
  <c r="AK520" i="1"/>
  <c r="AK231" i="1"/>
  <c r="AK309" i="1"/>
  <c r="AK322" i="1"/>
  <c r="AK306" i="1"/>
  <c r="AK238" i="1"/>
  <c r="AK65" i="1"/>
  <c r="AK55" i="1"/>
  <c r="AK7" i="1"/>
  <c r="AK38" i="1"/>
  <c r="AK124" i="1"/>
  <c r="AK140" i="1"/>
  <c r="AK110" i="1"/>
  <c r="AK174" i="1"/>
  <c r="AK440" i="1"/>
  <c r="AK472" i="1"/>
  <c r="AK504" i="1"/>
  <c r="AK420" i="1"/>
  <c r="AK256" i="1"/>
  <c r="AK324" i="1"/>
  <c r="AK388" i="1"/>
  <c r="AK328" i="1"/>
  <c r="AK219" i="1"/>
  <c r="AK380" i="1"/>
  <c r="AK348" i="1"/>
  <c r="AK284" i="1"/>
  <c r="AK266" i="1"/>
  <c r="AK252" i="1"/>
  <c r="AK237" i="1"/>
  <c r="AK197" i="1"/>
  <c r="AK379" i="1"/>
  <c r="AK365" i="1"/>
  <c r="AK347" i="1"/>
  <c r="AK333" i="1"/>
  <c r="AK315" i="1"/>
  <c r="AK301" i="1"/>
  <c r="AK283" i="1"/>
  <c r="AK269" i="1"/>
  <c r="AK236" i="1"/>
  <c r="AK209" i="1"/>
  <c r="AK417" i="1"/>
  <c r="AK401" i="1"/>
  <c r="AK368" i="1"/>
  <c r="AK336" i="1"/>
  <c r="AK304" i="1"/>
  <c r="AK272" i="1"/>
  <c r="AK257" i="1"/>
  <c r="AK221" i="1"/>
  <c r="AK205" i="1"/>
  <c r="AK511" i="1"/>
  <c r="AK87" i="1"/>
  <c r="AK23" i="1"/>
  <c r="AK92" i="1"/>
  <c r="AK108" i="1"/>
  <c r="AK156" i="1"/>
  <c r="AK172" i="1"/>
  <c r="AK382" i="1"/>
  <c r="AK350" i="1"/>
  <c r="AK342" i="1"/>
  <c r="AK318" i="1"/>
  <c r="AK286" i="1"/>
  <c r="AK278" i="1"/>
  <c r="AK414" i="1"/>
  <c r="AK179" i="1"/>
  <c r="AK392" i="1"/>
  <c r="AK416" i="1"/>
  <c r="AK432" i="1"/>
  <c r="AK448" i="1"/>
  <c r="AK464" i="1"/>
  <c r="AK480" i="1"/>
  <c r="AK496" i="1"/>
  <c r="AK512" i="1"/>
  <c r="AK362" i="1"/>
  <c r="AK330" i="1"/>
  <c r="AK298" i="1"/>
  <c r="AK254" i="1"/>
  <c r="AK222" i="1"/>
  <c r="AK193" i="1"/>
  <c r="AK41" i="1"/>
  <c r="AK73" i="1"/>
  <c r="AK63" i="1"/>
  <c r="AK84" i="1"/>
  <c r="AK76" i="1"/>
  <c r="AK68" i="1"/>
  <c r="AK60" i="1"/>
  <c r="AK52" i="1"/>
  <c r="AK44" i="1"/>
  <c r="AK36" i="1"/>
  <c r="AK28" i="1"/>
  <c r="AK20" i="1"/>
  <c r="AK12" i="1"/>
  <c r="AK4" i="1"/>
  <c r="AK102" i="1"/>
  <c r="AK126" i="1"/>
  <c r="AK134" i="1"/>
  <c r="AK142" i="1"/>
  <c r="AK166" i="1"/>
  <c r="AK190" i="1"/>
  <c r="AK57" i="1"/>
  <c r="AK89" i="1"/>
  <c r="AK97" i="1"/>
  <c r="AK105" i="1"/>
  <c r="AK113" i="1"/>
  <c r="AK121" i="1"/>
  <c r="AK129" i="1"/>
  <c r="AK137" i="1"/>
  <c r="AK145" i="1"/>
  <c r="AK153" i="1"/>
  <c r="AK161" i="1"/>
  <c r="AK169" i="1"/>
  <c r="AK47" i="1"/>
  <c r="AK79" i="1"/>
  <c r="AK33" i="1"/>
  <c r="AK25" i="1"/>
  <c r="AK17" i="1"/>
  <c r="AK9" i="1"/>
  <c r="AK106" i="1"/>
  <c r="AK138" i="1"/>
  <c r="AK146" i="1"/>
  <c r="AK170" i="1"/>
  <c r="AK178" i="1"/>
  <c r="AK186" i="1"/>
  <c r="AK194" i="1"/>
  <c r="AK202" i="1"/>
  <c r="AK210" i="1"/>
  <c r="AK218" i="1"/>
</calcChain>
</file>

<file path=xl/comments1.xml><?xml version="1.0" encoding="utf-8"?>
<comments xmlns="http://schemas.openxmlformats.org/spreadsheetml/2006/main">
  <authors>
    <author>作者</author>
    <author>Sky123.Org</author>
    <author>QH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亲密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不亲密</t>
        </r>
      </text>
    </comment>
    <comment ref="F1" authorId="1">
      <text>
        <r>
          <rPr>
            <b/>
            <sz val="9"/>
            <color indexed="81"/>
            <rFont val="宋体"/>
            <family val="3"/>
            <charset val="134"/>
          </rPr>
          <t>Sky123.Org:</t>
        </r>
        <r>
          <rPr>
            <sz val="9"/>
            <color indexed="81"/>
            <rFont val="宋体"/>
            <family val="3"/>
            <charset val="134"/>
          </rPr>
          <t xml:space="preserve">
1，代表亲密，0，代表不亲密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工厂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贸易商</t>
        </r>
      </text>
    </comment>
    <comment ref="J1" authorId="1">
      <text>
        <r>
          <rPr>
            <b/>
            <sz val="9"/>
            <color indexed="81"/>
            <rFont val="宋体"/>
            <family val="3"/>
            <charset val="134"/>
          </rPr>
          <t>Sky123.Org:</t>
        </r>
        <r>
          <rPr>
            <sz val="9"/>
            <color indexed="81"/>
            <rFont val="宋体"/>
            <family val="3"/>
            <charset val="134"/>
          </rPr>
          <t xml:space="preserve">
1，代表工厂，0代表贸易商</t>
        </r>
      </text>
    </comment>
    <comment ref="K1" authorId="2">
      <text>
        <r>
          <rPr>
            <b/>
            <sz val="9"/>
            <color indexed="81"/>
            <rFont val="Tahoma"/>
            <family val="2"/>
          </rPr>
          <t>QH: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外企
国企
私企
合资</t>
        </r>
      </text>
    </comment>
    <comment ref="L1" authorId="1">
      <text>
        <r>
          <rPr>
            <b/>
            <sz val="9"/>
            <color indexed="81"/>
            <rFont val="宋体"/>
            <family val="3"/>
            <charset val="134"/>
          </rPr>
          <t>Sky123.Org:</t>
        </r>
        <r>
          <rPr>
            <sz val="9"/>
            <color indexed="81"/>
            <rFont val="宋体"/>
            <family val="3"/>
            <charset val="134"/>
          </rPr>
          <t xml:space="preserve">
私企，1
国企，2
外企，3
合资，4</t>
        </r>
      </text>
    </comment>
    <comment ref="N1" authorId="2">
      <text>
        <r>
          <rPr>
            <b/>
            <sz val="9"/>
            <color indexed="81"/>
            <rFont val="Tahoma"/>
            <family val="2"/>
          </rPr>
          <t>QH: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工厂：主要生产什么产品
贸易商：主要销售什么品类</t>
        </r>
        <r>
          <rPr>
            <sz val="9"/>
            <color indexed="81"/>
            <rFont val="Tahoma"/>
            <family val="2"/>
          </rPr>
          <t>ABS/AS/PC/PS</t>
        </r>
        <r>
          <rPr>
            <sz val="9"/>
            <color indexed="81"/>
            <rFont val="宋体"/>
            <family val="3"/>
            <charset val="134"/>
          </rPr>
          <t>等等等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QH:</t>
        </r>
        <r>
          <rPr>
            <b/>
            <sz val="9"/>
            <color indexed="81"/>
            <rFont val="宋体"/>
            <family val="3"/>
            <charset val="134"/>
          </rPr>
          <t xml:space="preserve">填写类似
</t>
        </r>
        <r>
          <rPr>
            <sz val="9"/>
            <color indexed="81"/>
            <rFont val="Tahoma"/>
            <family val="2"/>
          </rPr>
          <t xml:space="preserve">
20110208
20111212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否</t>
        </r>
      </text>
    </comment>
    <comment ref="S1" authorId="1">
      <text>
        <r>
          <rPr>
            <b/>
            <sz val="9"/>
            <color indexed="81"/>
            <rFont val="宋体"/>
            <family val="3"/>
            <charset val="134"/>
          </rPr>
          <t>Sky123.Org:</t>
        </r>
        <r>
          <rPr>
            <sz val="9"/>
            <color indexed="81"/>
            <rFont val="宋体"/>
            <family val="3"/>
            <charset val="134"/>
          </rPr>
          <t xml:space="preserve">
是，1，
否，1
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只填数字</t>
        </r>
        <r>
          <rPr>
            <sz val="9"/>
            <color indexed="81"/>
            <rFont val="Tahoma"/>
            <family val="2"/>
          </rPr>
          <t xml:space="preserve"> 1000 /200…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宋体"/>
            <family val="3"/>
            <charset val="134"/>
          </rPr>
          <t>年营业额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男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女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QH:</t>
        </r>
        <r>
          <rPr>
            <sz val="9"/>
            <color indexed="81"/>
            <rFont val="宋体"/>
            <family val="3"/>
            <charset val="134"/>
          </rPr>
          <t xml:space="preserve">填写类似
</t>
        </r>
        <r>
          <rPr>
            <sz val="9"/>
            <color indexed="81"/>
            <rFont val="Tahoma"/>
            <family val="2"/>
          </rPr>
          <t>20110208
20111212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年需求量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宋体"/>
            <family val="3"/>
            <charset val="134"/>
          </rPr>
          <t>年需求量</t>
        </r>
      </text>
    </comment>
    <comment ref="B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暂不填</t>
        </r>
      </text>
    </comment>
  </commentList>
</comments>
</file>

<file path=xl/sharedStrings.xml><?xml version="1.0" encoding="utf-8"?>
<sst xmlns="http://schemas.openxmlformats.org/spreadsheetml/2006/main" count="8999" uniqueCount="1751">
  <si>
    <t>行号</t>
  </si>
  <si>
    <t>业务部门</t>
  </si>
  <si>
    <t>业务员*</t>
  </si>
  <si>
    <t>客户名称*</t>
  </si>
  <si>
    <t>客户亲密度</t>
  </si>
  <si>
    <t>所属区域</t>
  </si>
  <si>
    <t>客户性质</t>
  </si>
  <si>
    <t>企业类型</t>
    <phoneticPr fontId="3" type="noConversion"/>
  </si>
  <si>
    <t>主营产品</t>
  </si>
  <si>
    <t>经营起始年</t>
  </si>
  <si>
    <t>是否上市</t>
  </si>
  <si>
    <t>员工人数</t>
  </si>
  <si>
    <t>15年营业额
(万)</t>
    <phoneticPr fontId="3" type="noConversion"/>
  </si>
  <si>
    <t>实际负责人性别</t>
  </si>
  <si>
    <t>实际负责人出生年月</t>
  </si>
  <si>
    <t>14年需求量</t>
    <phoneticPr fontId="3" type="noConversion"/>
  </si>
  <si>
    <t>15年需求量</t>
    <phoneticPr fontId="3" type="noConversion"/>
  </si>
  <si>
    <t>需求量增长率%</t>
  </si>
  <si>
    <t>销售量增长率%</t>
  </si>
  <si>
    <t>占有率增长率%</t>
  </si>
  <si>
    <t>月销售量趋势</t>
  </si>
  <si>
    <t>交易笔数增长率%</t>
  </si>
  <si>
    <t>销售毛利率增长率%</t>
  </si>
  <si>
    <t>合作起始日</t>
  </si>
  <si>
    <t>账期客户*</t>
  </si>
  <si>
    <t>上限欠款</t>
  </si>
  <si>
    <t>回款期限</t>
  </si>
  <si>
    <t>信用级别</t>
  </si>
  <si>
    <t>客户</t>
  </si>
  <si>
    <t>供应</t>
  </si>
  <si>
    <t>日用品</t>
  </si>
  <si>
    <t>王艳</t>
  </si>
  <si>
    <t>余姚思酷迈文具有限公司</t>
    <phoneticPr fontId="3" type="noConversion"/>
  </si>
  <si>
    <t>亲密</t>
    <phoneticPr fontId="3" type="noConversion"/>
  </si>
  <si>
    <t>余姚</t>
  </si>
  <si>
    <t>工厂</t>
  </si>
  <si>
    <t>圆规盒</t>
  </si>
  <si>
    <t>否</t>
    <phoneticPr fontId="3" type="noConversion"/>
  </si>
  <si>
    <t>男</t>
    <phoneticPr fontId="3" type="noConversion"/>
  </si>
  <si>
    <t>2010.12.06</t>
  </si>
  <si>
    <t>非账期</t>
  </si>
  <si>
    <t>√</t>
  </si>
  <si>
    <t xml:space="preserve">  </t>
  </si>
  <si>
    <t>余姚市双梦塑料厂</t>
    <phoneticPr fontId="3" type="noConversion"/>
  </si>
  <si>
    <t>仪表</t>
  </si>
  <si>
    <t>女</t>
    <phoneticPr fontId="3" type="noConversion"/>
  </si>
  <si>
    <t>2008.08.13</t>
  </si>
  <si>
    <t>2008.12.31</t>
  </si>
  <si>
    <t>宁波大胜日用制品有限公司</t>
  </si>
  <si>
    <t>不亲密</t>
    <phoneticPr fontId="3" type="noConversion"/>
  </si>
  <si>
    <t>衣架</t>
  </si>
  <si>
    <t>2015.07.31</t>
  </si>
  <si>
    <t>宁波海峰塑化有限公司</t>
  </si>
  <si>
    <t>慈溪</t>
  </si>
  <si>
    <t>吸尘器配件</t>
  </si>
  <si>
    <t>2008.12.23</t>
  </si>
  <si>
    <t>上海晨光文具股份有限公司</t>
    <phoneticPr fontId="3" type="noConversion"/>
  </si>
  <si>
    <t>上海</t>
  </si>
  <si>
    <t>文具</t>
  </si>
  <si>
    <t>是</t>
    <phoneticPr fontId="3" type="noConversion"/>
  </si>
  <si>
    <t>2010.05.13</t>
  </si>
  <si>
    <t>账期</t>
  </si>
  <si>
    <t>宁波左券商贸有限公司</t>
  </si>
  <si>
    <t>宁海</t>
  </si>
  <si>
    <t>2012.03.27</t>
  </si>
  <si>
    <t>宁波云峰文具有限公司</t>
  </si>
  <si>
    <t>爱文易成文具有限公司</t>
    <phoneticPr fontId="3" type="noConversion"/>
  </si>
  <si>
    <t>宁波天天文具有限公司</t>
    <phoneticPr fontId="3" type="noConversion"/>
  </si>
  <si>
    <t>2015.01.04</t>
  </si>
  <si>
    <t>真彩文具股份有限公司</t>
    <phoneticPr fontId="3" type="noConversion"/>
  </si>
  <si>
    <t>昆山</t>
  </si>
  <si>
    <t>2010.06.28</t>
  </si>
  <si>
    <t>欧仕美（南京）文具制造有限公司</t>
    <phoneticPr fontId="3" type="noConversion"/>
  </si>
  <si>
    <t>南京</t>
  </si>
  <si>
    <t>合资</t>
    <phoneticPr fontId="3" type="noConversion"/>
  </si>
  <si>
    <t>宁波优和办公文具有限公司</t>
    <phoneticPr fontId="3" type="noConversion"/>
  </si>
  <si>
    <t>2015.05.08</t>
  </si>
  <si>
    <t>宁波市北仑区德恒模塑有限公司</t>
    <phoneticPr fontId="3" type="noConversion"/>
  </si>
  <si>
    <t>宁波</t>
    <phoneticPr fontId="3" type="noConversion"/>
  </si>
  <si>
    <t>玩具</t>
  </si>
  <si>
    <t>2015.05.04</t>
  </si>
  <si>
    <t>浙江吉康塑胶有限公司</t>
    <phoneticPr fontId="3" type="noConversion"/>
  </si>
  <si>
    <t>黄岩</t>
  </si>
  <si>
    <t>太空杯</t>
  </si>
  <si>
    <t>杭州捷丰灯饰有限公司</t>
    <phoneticPr fontId="3" type="noConversion"/>
  </si>
  <si>
    <t>杭州</t>
  </si>
  <si>
    <t>圣诞灯</t>
  </si>
  <si>
    <t>2015.04.17</t>
  </si>
  <si>
    <t>桐乡巨成灯饰有限公司</t>
    <phoneticPr fontId="3" type="noConversion"/>
  </si>
  <si>
    <t>桐乡</t>
  </si>
  <si>
    <t>2014.02.17</t>
  </si>
  <si>
    <t>嵊州市建辉电子有限公司</t>
    <phoneticPr fontId="3" type="noConversion"/>
  </si>
  <si>
    <t>嵊州</t>
  </si>
  <si>
    <t>2014.03.13</t>
  </si>
  <si>
    <t>宁波兴伟刀具科技有限公司</t>
    <phoneticPr fontId="3" type="noConversion"/>
  </si>
  <si>
    <t>美工刀</t>
  </si>
  <si>
    <t>宁波志伦电子有限公司</t>
    <phoneticPr fontId="3" type="noConversion"/>
  </si>
  <si>
    <t>连接器</t>
  </si>
  <si>
    <t>2008.11.06</t>
  </si>
  <si>
    <t>慈溪市松业洁具有限公司</t>
    <phoneticPr fontId="3" type="noConversion"/>
  </si>
  <si>
    <t>洁具</t>
  </si>
  <si>
    <t>2012.05.09</t>
  </si>
  <si>
    <t>慈溪市新佳业洁具有限公司</t>
    <phoneticPr fontId="3" type="noConversion"/>
  </si>
  <si>
    <t>慈溪市大方雅阁洁具有限公司</t>
    <phoneticPr fontId="3" type="noConversion"/>
  </si>
  <si>
    <t>2008.12.08</t>
  </si>
  <si>
    <t>宁波坤旗贸易有限公司</t>
    <phoneticPr fontId="3" type="noConversion"/>
  </si>
  <si>
    <t>贸易商</t>
  </si>
  <si>
    <t>ABS</t>
    <phoneticPr fontId="3" type="noConversion"/>
  </si>
  <si>
    <t>2015.03.19</t>
  </si>
  <si>
    <t>慈溪市长河水太洁具厂</t>
    <phoneticPr fontId="3" type="noConversion"/>
  </si>
  <si>
    <t>2008.06.23</t>
  </si>
  <si>
    <t>浙江胜利塑胶有限公司</t>
    <phoneticPr fontId="3" type="noConversion"/>
  </si>
  <si>
    <t>家居用品</t>
  </si>
  <si>
    <t>宁海县德汇塑业有限公司</t>
    <phoneticPr fontId="3" type="noConversion"/>
  </si>
  <si>
    <t>2014.09.22</t>
  </si>
  <si>
    <t>余姚市捷达环保设备有限公司</t>
    <phoneticPr fontId="3" type="noConversion"/>
  </si>
  <si>
    <t>过滤设备</t>
  </si>
  <si>
    <t>金华市春光橡塑软管有限公司</t>
    <phoneticPr fontId="3" type="noConversion"/>
  </si>
  <si>
    <t>金华</t>
  </si>
  <si>
    <t>管材</t>
  </si>
  <si>
    <t>2012.12.18</t>
  </si>
  <si>
    <t>绍兴市永久文化用品厂</t>
    <phoneticPr fontId="3" type="noConversion"/>
  </si>
  <si>
    <t>上虞</t>
  </si>
  <si>
    <t>供暖设备配件</t>
  </si>
  <si>
    <t>2009.11.13</t>
  </si>
  <si>
    <t>杭州中天模型有限公司</t>
    <phoneticPr fontId="3" type="noConversion"/>
  </si>
  <si>
    <t>飞机模型</t>
  </si>
  <si>
    <t>2010.08.10</t>
  </si>
  <si>
    <t>余姚市精钢塑料模具厂</t>
    <phoneticPr fontId="3" type="noConversion"/>
  </si>
  <si>
    <t>电表</t>
  </si>
  <si>
    <t>2012.05.03</t>
  </si>
  <si>
    <t>杭州科凡电子有限公司</t>
    <phoneticPr fontId="3" type="noConversion"/>
  </si>
  <si>
    <t>点钞机</t>
  </si>
  <si>
    <t>2014.06.24</t>
  </si>
  <si>
    <t>宁波众海电器有限公司</t>
    <phoneticPr fontId="3" type="noConversion"/>
  </si>
  <si>
    <t>厨房工具</t>
  </si>
  <si>
    <t>2012.09.17</t>
  </si>
  <si>
    <t>上海冠德塑胶制品有限公司</t>
    <phoneticPr fontId="3" type="noConversion"/>
  </si>
  <si>
    <t>温州市爱好笔业有限公司</t>
    <phoneticPr fontId="3" type="noConversion"/>
  </si>
  <si>
    <t>温州</t>
  </si>
  <si>
    <t>笔</t>
  </si>
  <si>
    <t>宁波五云笔业有限公司</t>
    <phoneticPr fontId="3" type="noConversion"/>
  </si>
  <si>
    <t>宁波超时文具制造有限公司</t>
    <phoneticPr fontId="3" type="noConversion"/>
  </si>
  <si>
    <t>2014.08.14</t>
  </si>
  <si>
    <t>温州天骄笔业有限责任公司</t>
    <phoneticPr fontId="3" type="noConversion"/>
  </si>
  <si>
    <t>2010.07.07</t>
  </si>
  <si>
    <t>宁波百乐文具制造有限公司</t>
    <phoneticPr fontId="3" type="noConversion"/>
  </si>
  <si>
    <t>2013.12.13</t>
  </si>
  <si>
    <t>慈溪市金伦制笔实业有限公司</t>
    <phoneticPr fontId="3" type="noConversion"/>
  </si>
  <si>
    <t>2012.02.10</t>
  </si>
  <si>
    <t>上海新华菱文具制造有限公司</t>
    <phoneticPr fontId="3" type="noConversion"/>
  </si>
  <si>
    <t>外企</t>
    <phoneticPr fontId="3" type="noConversion"/>
  </si>
  <si>
    <t>2009.07.27</t>
  </si>
  <si>
    <t>台州市黄岩添添模具厂</t>
    <phoneticPr fontId="3" type="noConversion"/>
  </si>
  <si>
    <t>杯</t>
  </si>
  <si>
    <t>2013.03.22</t>
  </si>
  <si>
    <t>日用品二</t>
  </si>
  <si>
    <t>丁海波二</t>
  </si>
  <si>
    <t>上海德晋塑料包装有限公司</t>
  </si>
  <si>
    <t>上海</t>
    <phoneticPr fontId="3" type="noConversion"/>
  </si>
  <si>
    <t>工厂</t>
    <phoneticPr fontId="3" type="noConversion"/>
  </si>
  <si>
    <t>日化包装</t>
    <phoneticPr fontId="3" type="noConversion"/>
  </si>
  <si>
    <t>否</t>
    <phoneticPr fontId="3" type="noConversion"/>
  </si>
  <si>
    <t>女</t>
    <phoneticPr fontId="3" type="noConversion"/>
  </si>
  <si>
    <t>2015.03.05</t>
  </si>
  <si>
    <t>丁海波</t>
  </si>
  <si>
    <t>浙江阿克希龙舜华铝塑业有限公司</t>
  </si>
  <si>
    <t>工厂</t>
    <phoneticPr fontId="3" type="noConversion"/>
  </si>
  <si>
    <t>口红管</t>
    <phoneticPr fontId="3" type="noConversion"/>
  </si>
  <si>
    <t>否</t>
    <phoneticPr fontId="3" type="noConversion"/>
  </si>
  <si>
    <t>女</t>
    <phoneticPr fontId="3" type="noConversion"/>
  </si>
  <si>
    <t>2010.07.27</t>
  </si>
  <si>
    <t>余姚远程文具礼品制造有限公司</t>
  </si>
  <si>
    <t>玩具礼品</t>
    <phoneticPr fontId="3" type="noConversion"/>
  </si>
  <si>
    <t>2012.10.10</t>
  </si>
  <si>
    <t>浙江锦盛包装有限公司</t>
  </si>
  <si>
    <t>乳液瓶</t>
    <phoneticPr fontId="3" type="noConversion"/>
  </si>
  <si>
    <t>2012.02.08</t>
  </si>
  <si>
    <t>余姚市银河日用品有限公司</t>
    <phoneticPr fontId="3" type="noConversion"/>
  </si>
  <si>
    <t>宁波凯达橡塑工艺有限公司</t>
    <phoneticPr fontId="3" type="noConversion"/>
  </si>
  <si>
    <t>隐形眼镜盒</t>
    <phoneticPr fontId="3" type="noConversion"/>
  </si>
  <si>
    <t>优</t>
  </si>
  <si>
    <t>余姚市亚佳电器有限公司</t>
  </si>
  <si>
    <t>手电筒</t>
    <phoneticPr fontId="3" type="noConversion"/>
  </si>
  <si>
    <t>杭州三晶工艺塑料有限公司</t>
  </si>
  <si>
    <t>香水盖</t>
    <phoneticPr fontId="3" type="noConversion"/>
  </si>
  <si>
    <t>2010.04.02</t>
  </si>
  <si>
    <t>浙江超前通信设备有限公司</t>
  </si>
  <si>
    <t>天台</t>
  </si>
  <si>
    <t>通讯盒</t>
    <phoneticPr fontId="3" type="noConversion"/>
  </si>
  <si>
    <t>2009.09.08</t>
  </si>
  <si>
    <t>天津海润泓泰精密模具有限公司</t>
  </si>
  <si>
    <t>天津</t>
  </si>
  <si>
    <t>日化包装</t>
    <phoneticPr fontId="3" type="noConversion"/>
  </si>
  <si>
    <t>2012.03.22</t>
  </si>
  <si>
    <t>杭州三星化妆品包装有限公司</t>
  </si>
  <si>
    <t>上海英宇塑料制品有限公司</t>
  </si>
  <si>
    <t>2011.04.11</t>
  </si>
  <si>
    <t>杭州达美塑胶有限公司</t>
  </si>
  <si>
    <t>ABS板材</t>
    <phoneticPr fontId="3" type="noConversion"/>
  </si>
  <si>
    <t>台州市黄岩丁升安全器材有限公司</t>
  </si>
  <si>
    <t>警用车灯</t>
    <phoneticPr fontId="3" type="noConversion"/>
  </si>
  <si>
    <t>2010.08.11</t>
  </si>
  <si>
    <t>上虞市华冠塑业有限公司</t>
  </si>
  <si>
    <t>2010.11.05</t>
  </si>
  <si>
    <t>宁海美凯日用品有限公司</t>
  </si>
  <si>
    <t>拖把</t>
    <phoneticPr fontId="3" type="noConversion"/>
  </si>
  <si>
    <t>2014.07.30</t>
  </si>
  <si>
    <t>余姚市精艺塑业有限公司</t>
  </si>
  <si>
    <t>宁波杰立化妆品包装用品有限公司</t>
  </si>
  <si>
    <t>眉笔</t>
    <phoneticPr fontId="3" type="noConversion"/>
  </si>
  <si>
    <t>上虞中瑞塑胶有限公司</t>
  </si>
  <si>
    <t>酒瓶盖</t>
    <phoneticPr fontId="3" type="noConversion"/>
  </si>
  <si>
    <t>2008.10.15</t>
  </si>
  <si>
    <t>苏州雅南化妆品包装工业有限公司</t>
  </si>
  <si>
    <t>苏州</t>
  </si>
  <si>
    <t>粉盒</t>
    <phoneticPr fontId="3" type="noConversion"/>
  </si>
  <si>
    <t>桐庐名仕塑料有限公司</t>
  </si>
  <si>
    <t>桐庐</t>
  </si>
  <si>
    <t>贸易商</t>
    <phoneticPr fontId="3" type="noConversion"/>
  </si>
  <si>
    <t/>
  </si>
  <si>
    <t>2014.12.10</t>
  </si>
  <si>
    <t>加利派包装制品（上海）有限公司</t>
  </si>
  <si>
    <t>2013.07.03</t>
  </si>
  <si>
    <t>宁波爱森电器有限公司</t>
  </si>
  <si>
    <t>2010.08.31</t>
  </si>
  <si>
    <t>金华大华塑胶有限公司</t>
  </si>
  <si>
    <t>2010.07.12</t>
  </si>
  <si>
    <t>宁波奇天实业有限公司</t>
  </si>
  <si>
    <t>2010.06.01</t>
  </si>
  <si>
    <t>杭州翰泽实业有限公司</t>
  </si>
  <si>
    <t>余杭</t>
    <phoneticPr fontId="3" type="noConversion"/>
  </si>
  <si>
    <t>2015.03.18</t>
  </si>
  <si>
    <t>宁波市德霖机械有限公司</t>
  </si>
  <si>
    <t>宁波</t>
  </si>
  <si>
    <t>园林工具</t>
    <phoneticPr fontId="3" type="noConversion"/>
  </si>
  <si>
    <t>2013.11.29</t>
  </si>
  <si>
    <t>慈溪市弘泰塑料制品有限公司</t>
  </si>
  <si>
    <t>2009.03.17</t>
  </si>
  <si>
    <t>绍兴市锦升塑业有限公司</t>
  </si>
  <si>
    <t>2011.04.06</t>
  </si>
  <si>
    <t>泰州市许氏塑业有限公司</t>
    <phoneticPr fontId="3" type="noConversion"/>
  </si>
  <si>
    <t>泰州</t>
  </si>
  <si>
    <t>2008.06.13</t>
  </si>
  <si>
    <t>亲密</t>
  </si>
  <si>
    <t>亲密</t>
    <phoneticPr fontId="3" type="noConversion"/>
  </si>
  <si>
    <t>不亲密</t>
  </si>
  <si>
    <t>不亲密</t>
    <phoneticPr fontId="3" type="noConversion"/>
  </si>
  <si>
    <t>不亲密</t>
    <phoneticPr fontId="3" type="noConversion"/>
  </si>
  <si>
    <t>笔芯</t>
    <phoneticPr fontId="2" type="noConversion"/>
  </si>
  <si>
    <t>董文雅</t>
  </si>
  <si>
    <t>温州京环科技有限公司</t>
  </si>
  <si>
    <t>私企</t>
  </si>
  <si>
    <t>注射器</t>
  </si>
  <si>
    <t>否</t>
  </si>
  <si>
    <t>男</t>
  </si>
  <si>
    <t>2013.08.20</t>
  </si>
  <si>
    <t>英普亿塑胶电子（苏州）有限公司</t>
  </si>
  <si>
    <t>合资</t>
  </si>
  <si>
    <t>医用托盘</t>
  </si>
  <si>
    <t>2011.08.15</t>
  </si>
  <si>
    <t>余姚市联通塑模有限公司</t>
  </si>
  <si>
    <t>医疗配件</t>
  </si>
  <si>
    <t>女</t>
  </si>
  <si>
    <t>台州市路桥瑞豪科技有限公司</t>
  </si>
  <si>
    <t>路桥</t>
  </si>
  <si>
    <t>2011.06.13</t>
  </si>
  <si>
    <t>浙江康德莱医疗器械股份有限公司</t>
  </si>
  <si>
    <t>输液器、注射器</t>
  </si>
  <si>
    <t>湖南平安医械科技有限公司</t>
  </si>
  <si>
    <t>2008.07.07</t>
  </si>
  <si>
    <t>河南曙光健士医疗器械集团股份有限公司</t>
  </si>
  <si>
    <t>漯河</t>
  </si>
  <si>
    <t>2009.12.18</t>
  </si>
  <si>
    <t>浙江灵洋医疗器械有限公司</t>
  </si>
  <si>
    <t>白水洋</t>
  </si>
  <si>
    <t>2008.04.22</t>
  </si>
  <si>
    <t>江苏吉春医用器材有限公司</t>
  </si>
  <si>
    <t>常州</t>
  </si>
  <si>
    <t>2009.05.20</t>
  </si>
  <si>
    <t>宁波天益医疗器械有限公司</t>
  </si>
  <si>
    <t>南阳市久康医疗器械有限公司</t>
  </si>
  <si>
    <t>南阳</t>
  </si>
  <si>
    <t>2009.09.14</t>
  </si>
  <si>
    <t>威高集团（威海）医用制品材料供应有限公司</t>
  </si>
  <si>
    <t>威海</t>
  </si>
  <si>
    <t>是</t>
  </si>
  <si>
    <t>2015.06.12</t>
  </si>
  <si>
    <t>江西富尔康实业集团有限公司</t>
  </si>
  <si>
    <t>南昌</t>
  </si>
  <si>
    <t>2014.09.24</t>
  </si>
  <si>
    <t>江西庐乐医疗器械集团有限公司</t>
  </si>
  <si>
    <t>进贤</t>
  </si>
  <si>
    <t>2014.09.16</t>
  </si>
  <si>
    <t>淄博侨森医疗用品有限公司</t>
  </si>
  <si>
    <t>淄博</t>
  </si>
  <si>
    <t>2014.06.30</t>
  </si>
  <si>
    <t>江西三鑫医疗科技股份有限公司</t>
  </si>
  <si>
    <t>上海医药进出口有限公司</t>
  </si>
  <si>
    <t>2014.10.24</t>
  </si>
  <si>
    <t>浙江欧健保灵医疗设备有限公司</t>
  </si>
  <si>
    <t>临海</t>
  </si>
  <si>
    <t>山东五洲医疗器械有限公司</t>
  </si>
  <si>
    <t>菏泽</t>
  </si>
  <si>
    <t>2015.05.14</t>
  </si>
  <si>
    <t>南昌麦迪康医疗器械厂</t>
  </si>
  <si>
    <t>国企</t>
  </si>
  <si>
    <t>上海宝舜医疗器械有限公司</t>
  </si>
  <si>
    <t>2011.03.28</t>
  </si>
  <si>
    <t>上海达美医用塑料厂</t>
  </si>
  <si>
    <t>2014.10.13</t>
  </si>
  <si>
    <t>常州市回春医疗器材有限公司</t>
  </si>
  <si>
    <t>三河口</t>
  </si>
  <si>
    <t>输液器、注射</t>
  </si>
  <si>
    <t>2009.03.12</t>
  </si>
  <si>
    <t>浙江硕华医用塑料有限公司</t>
  </si>
  <si>
    <t>德清</t>
  </si>
  <si>
    <t>实验器材</t>
  </si>
  <si>
    <t>2011.04.27</t>
  </si>
  <si>
    <t>杭州金源生物技术有限公司</t>
  </si>
  <si>
    <t>2013.05.21</t>
  </si>
  <si>
    <t>苏州市三宇模具有限公司</t>
  </si>
  <si>
    <t>日用配件</t>
  </si>
  <si>
    <t>2011.08.08</t>
  </si>
  <si>
    <t>浙江泰林生物技术股份有限公司</t>
  </si>
  <si>
    <t>集菌器</t>
  </si>
  <si>
    <t>2015.07.02</t>
  </si>
  <si>
    <t>浙江润强医疗器械股份有限公司</t>
  </si>
  <si>
    <t>嘉兴</t>
  </si>
  <si>
    <t>过滤器、输液</t>
  </si>
  <si>
    <t>2012.03.09</t>
  </si>
  <si>
    <t>杭州大立过滤设备有限公司</t>
  </si>
  <si>
    <t>富阳</t>
  </si>
  <si>
    <t>过滤器</t>
  </si>
  <si>
    <t>2011.03.14</t>
  </si>
  <si>
    <t>杭州江林塑化有限公司</t>
  </si>
  <si>
    <t>玉环</t>
  </si>
  <si>
    <t>2011.04.08</t>
  </si>
  <si>
    <t>谷恒丰</t>
  </si>
  <si>
    <t>温州市康莱方医用塑料有限公司</t>
  </si>
  <si>
    <t>私企</t>
    <phoneticPr fontId="3" type="noConversion"/>
  </si>
  <si>
    <t>医疗产品</t>
  </si>
  <si>
    <t>否</t>
    <phoneticPr fontId="3" type="noConversion"/>
  </si>
  <si>
    <t>女</t>
    <phoneticPr fontId="3" type="noConversion"/>
  </si>
  <si>
    <t>余姚市艺泰影画器材有限公司</t>
  </si>
  <si>
    <t>亲密</t>
    <phoneticPr fontId="3" type="noConversion"/>
  </si>
  <si>
    <t>余姚</t>
    <phoneticPr fontId="3" type="noConversion"/>
  </si>
  <si>
    <t>美术用品</t>
  </si>
  <si>
    <t>男</t>
    <phoneticPr fontId="3" type="noConversion"/>
  </si>
  <si>
    <t>2015.05.13</t>
  </si>
  <si>
    <t>慈溪市飞舟洁具有限公司</t>
  </si>
  <si>
    <t>慈溪</t>
    <phoneticPr fontId="3" type="noConversion"/>
  </si>
  <si>
    <t>2015.05.19</t>
  </si>
  <si>
    <t>嘉兴赢创实业有限公司</t>
  </si>
  <si>
    <t>海盐</t>
  </si>
  <si>
    <t>PC板材</t>
  </si>
  <si>
    <t>2015.08.14</t>
  </si>
  <si>
    <t>保定市欣海阳光板制造有限公司</t>
  </si>
  <si>
    <t>保定</t>
  </si>
  <si>
    <t>2015.08.06</t>
  </si>
  <si>
    <t>品诚塑胶科技（上海）有限公司</t>
  </si>
  <si>
    <t>2015.07.09</t>
  </si>
  <si>
    <t>衡水诺德尔阳光板业有限公司</t>
  </si>
  <si>
    <t>衡水</t>
    <phoneticPr fontId="3" type="noConversion"/>
  </si>
  <si>
    <t>PC 板材</t>
  </si>
  <si>
    <t>2015.08.04</t>
  </si>
  <si>
    <t>南通市通州区明峰塑业有限公司</t>
  </si>
  <si>
    <t>南通</t>
    <phoneticPr fontId="3" type="noConversion"/>
  </si>
  <si>
    <t>贸易商</t>
    <phoneticPr fontId="3" type="noConversion"/>
  </si>
  <si>
    <t>2015.04.21</t>
  </si>
  <si>
    <t>王巍立</t>
  </si>
  <si>
    <t>上海聚蓝水处理科技有限公司</t>
    <phoneticPr fontId="3" type="noConversion"/>
  </si>
  <si>
    <t>上海</t>
    <phoneticPr fontId="3" type="noConversion"/>
  </si>
  <si>
    <t>净水器</t>
  </si>
  <si>
    <t>2015.03.24</t>
  </si>
  <si>
    <t>上虞市海太塑业有限公司</t>
    <phoneticPr fontId="3" type="noConversion"/>
  </si>
  <si>
    <t>灯饰</t>
    <phoneticPr fontId="3" type="noConversion"/>
  </si>
  <si>
    <t>2008.11.18</t>
  </si>
  <si>
    <t>金山环保集团有限公司</t>
    <phoneticPr fontId="3" type="noConversion"/>
  </si>
  <si>
    <t>乐清</t>
  </si>
  <si>
    <t>污水处理设备</t>
    <phoneticPr fontId="3" type="noConversion"/>
  </si>
  <si>
    <t>2012.03.02</t>
  </si>
  <si>
    <t>南通博一日用品包装容器有限公司</t>
    <phoneticPr fontId="3" type="noConversion"/>
  </si>
  <si>
    <t>南通</t>
  </si>
  <si>
    <t>化妆品</t>
    <phoneticPr fontId="3" type="noConversion"/>
  </si>
  <si>
    <t>2015.06.10</t>
  </si>
  <si>
    <t>上虞市薇笑化妆品包装有限公司</t>
    <phoneticPr fontId="3" type="noConversion"/>
  </si>
  <si>
    <t>2014.07.28</t>
  </si>
  <si>
    <t>台州市黄岩飞虎塑业有限公司</t>
    <phoneticPr fontId="3" type="noConversion"/>
  </si>
  <si>
    <t>台州</t>
  </si>
  <si>
    <t>一次性包装容器</t>
    <phoneticPr fontId="3" type="noConversion"/>
  </si>
  <si>
    <t>2015.07.20</t>
  </si>
  <si>
    <t>浙江博大测量工具有限公司</t>
    <phoneticPr fontId="3" type="noConversion"/>
  </si>
  <si>
    <t>测量仪器</t>
    <phoneticPr fontId="3" type="noConversion"/>
  </si>
  <si>
    <t>2011.02.21</t>
  </si>
  <si>
    <t>上海塑强塑料制品有限公司</t>
    <phoneticPr fontId="3" type="noConversion"/>
  </si>
  <si>
    <t>散热器</t>
    <phoneticPr fontId="3" type="noConversion"/>
  </si>
  <si>
    <t>2014.12.11</t>
  </si>
  <si>
    <t>上海双雄塑胶制品有限公司</t>
    <phoneticPr fontId="3" type="noConversion"/>
  </si>
  <si>
    <t>家用拖把，扫把</t>
    <phoneticPr fontId="3" type="noConversion"/>
  </si>
  <si>
    <t>2014.10.09</t>
  </si>
  <si>
    <t>桐乡市洲泉国华五金塑料有限公司</t>
    <phoneticPr fontId="3" type="noConversion"/>
  </si>
  <si>
    <t>灯罩</t>
    <phoneticPr fontId="3" type="noConversion"/>
  </si>
  <si>
    <t>2011.08.04</t>
  </si>
  <si>
    <t>海宁市盐官中欣制塑厂</t>
    <phoneticPr fontId="3" type="noConversion"/>
  </si>
  <si>
    <t>海宁</t>
  </si>
  <si>
    <t>厨房配件</t>
    <phoneticPr fontId="3" type="noConversion"/>
  </si>
  <si>
    <t>2008.06.30</t>
  </si>
  <si>
    <t>宁海县林峰电器有限公司</t>
    <phoneticPr fontId="3" type="noConversion"/>
  </si>
  <si>
    <t>生活用品</t>
    <phoneticPr fontId="3" type="noConversion"/>
  </si>
  <si>
    <t>2013.09.13</t>
  </si>
  <si>
    <t>温州千惠鞋材有限公司</t>
    <phoneticPr fontId="3" type="noConversion"/>
  </si>
  <si>
    <t>鞋跟</t>
    <phoneticPr fontId="3" type="noConversion"/>
  </si>
  <si>
    <t>2009.10.14</t>
  </si>
  <si>
    <t>海宁市盐官建建塑料制品厂</t>
    <phoneticPr fontId="3" type="noConversion"/>
  </si>
  <si>
    <t>金剑环保有限公司</t>
    <phoneticPr fontId="3" type="noConversion"/>
  </si>
  <si>
    <t>乐清</t>
    <phoneticPr fontId="3" type="noConversion"/>
  </si>
  <si>
    <t>2015.03.09</t>
  </si>
  <si>
    <t>上虞兆峰工具有限公司</t>
    <phoneticPr fontId="3" type="noConversion"/>
  </si>
  <si>
    <t>刀具</t>
    <phoneticPr fontId="3" type="noConversion"/>
  </si>
  <si>
    <t>2014.07.18</t>
  </si>
  <si>
    <t>席邦实业（苏州）有限公司</t>
    <phoneticPr fontId="3" type="noConversion"/>
  </si>
  <si>
    <t>吴江</t>
  </si>
  <si>
    <t>刷子</t>
    <phoneticPr fontId="3" type="noConversion"/>
  </si>
  <si>
    <t>2009.09.09</t>
  </si>
  <si>
    <t>景津环保股份有限公司</t>
    <phoneticPr fontId="3" type="noConversion"/>
  </si>
  <si>
    <t>德州</t>
  </si>
  <si>
    <t>是</t>
    <phoneticPr fontId="3" type="noConversion"/>
  </si>
  <si>
    <t>2011.04.22</t>
  </si>
  <si>
    <t>刘超</t>
  </si>
  <si>
    <t>宁波迪泰塑胶有限公司</t>
  </si>
  <si>
    <t>园林工具</t>
  </si>
  <si>
    <t>2014.08.21</t>
  </si>
  <si>
    <t>宁波大叶园林设备有限公司</t>
  </si>
  <si>
    <t>上海周浦塑料制品有限公司</t>
  </si>
  <si>
    <t>宜家代工</t>
  </si>
  <si>
    <t>嘉兴市可菲儿进出口有限公司</t>
  </si>
  <si>
    <t>箱配</t>
  </si>
  <si>
    <t>2014.05.14</t>
  </si>
  <si>
    <t>平湖市凯鑫机械制造有限公司</t>
  </si>
  <si>
    <t>平湖</t>
  </si>
  <si>
    <t>2013.11.26</t>
  </si>
  <si>
    <t>平湖市正昌锁业有限公司</t>
  </si>
  <si>
    <t>平湖</t>
    <phoneticPr fontId="3" type="noConversion"/>
  </si>
  <si>
    <t>2015.04.16</t>
  </si>
  <si>
    <t>上海威铭塑胶五金制品有限公司</t>
  </si>
  <si>
    <t>2010.06.13</t>
  </si>
  <si>
    <t>上海申太塑胶有限公司</t>
  </si>
  <si>
    <t>2012.10.26</t>
  </si>
  <si>
    <t>平湖市合富旅游用品有限公司</t>
  </si>
  <si>
    <t>箱包</t>
  </si>
  <si>
    <t>2014.04.02</t>
  </si>
  <si>
    <t>嘉兴兴和箱包有限公司</t>
  </si>
  <si>
    <t>2013.08.27</t>
  </si>
  <si>
    <t>上海典典箱包有限公司</t>
  </si>
  <si>
    <t>2014.10.23</t>
  </si>
  <si>
    <t>嘉兴沪江塑料制品有限公司</t>
  </si>
  <si>
    <t>嘉善</t>
  </si>
  <si>
    <t>2010.09.07</t>
  </si>
  <si>
    <t>江苏启航箱包有限公司</t>
  </si>
  <si>
    <t>启东</t>
    <phoneticPr fontId="3" type="noConversion"/>
  </si>
  <si>
    <t>2015.01.05</t>
  </si>
  <si>
    <t>上海松仕箱包有限公司</t>
  </si>
  <si>
    <t>2013.10.21</t>
  </si>
  <si>
    <t>宁波市镇海宏正塑业制造厂</t>
  </si>
  <si>
    <t>广告礼品</t>
  </si>
  <si>
    <t>2014.05.21</t>
  </si>
  <si>
    <t>乐清市长利塑胶管道有限公司</t>
  </si>
  <si>
    <t>管道</t>
  </si>
  <si>
    <t>2008.11.12</t>
  </si>
  <si>
    <t>上海开能环保设备股份有限公司</t>
  </si>
  <si>
    <t>工业设备</t>
  </si>
  <si>
    <t>2013.01.30</t>
  </si>
  <si>
    <t>嘉兴丽臣塑业有限公司</t>
  </si>
  <si>
    <t>高铁塑膜</t>
  </si>
  <si>
    <t>2015.06.11</t>
  </si>
  <si>
    <t>江苏东成工具有限公司</t>
  </si>
  <si>
    <t>启东</t>
  </si>
  <si>
    <t>电动工具</t>
  </si>
  <si>
    <t>2011.06.03</t>
  </si>
  <si>
    <t>嘉兴德盟塑胶有限公司</t>
  </si>
  <si>
    <t>灯具</t>
  </si>
  <si>
    <t>宁海县文瑞电器厂</t>
  </si>
  <si>
    <t>2013.06.27</t>
  </si>
  <si>
    <t>浙江爱美德旅游用品有限公司</t>
  </si>
  <si>
    <t>工厂</t>
    <phoneticPr fontId="3" type="noConversion"/>
  </si>
  <si>
    <t>箱包</t>
    <phoneticPr fontId="3" type="noConversion"/>
  </si>
  <si>
    <t>2013.07.02</t>
  </si>
  <si>
    <t>浙江利百加箱包配件有限公司</t>
  </si>
  <si>
    <t>箱配</t>
    <phoneticPr fontId="3" type="noConversion"/>
  </si>
  <si>
    <t>宣城市德思电子电器有限公司</t>
  </si>
  <si>
    <t>宣城</t>
  </si>
  <si>
    <t>卫浴</t>
    <phoneticPr fontId="3" type="noConversion"/>
  </si>
  <si>
    <t>2008.02.02</t>
  </si>
  <si>
    <t>温州市诚达箱包配件厂</t>
  </si>
  <si>
    <t>2012.10.22</t>
  </si>
  <si>
    <t>浙江恒信日用品有限公司</t>
  </si>
  <si>
    <t>2012.12.12</t>
  </si>
  <si>
    <t>浙江步步乐箱包有限公司</t>
  </si>
  <si>
    <t>温岭</t>
  </si>
  <si>
    <t>2011.03.04</t>
  </si>
  <si>
    <t>浙江嘉洲复合材料有限公司</t>
  </si>
  <si>
    <t>管材</t>
    <phoneticPr fontId="3" type="noConversion"/>
  </si>
  <si>
    <t>2014.03.11</t>
  </si>
  <si>
    <t>浙江格维司箱包有限公司</t>
  </si>
  <si>
    <t>台州</t>
    <phoneticPr fontId="3" type="noConversion"/>
  </si>
  <si>
    <t>余姚市泗门镇天工窗饰塑料厂</t>
  </si>
  <si>
    <t>窗饰</t>
    <phoneticPr fontId="3" type="noConversion"/>
  </si>
  <si>
    <t>2009.08.24</t>
  </si>
  <si>
    <t>朱仁哲</t>
  </si>
  <si>
    <t>温州市凯萌鞋材有限公司</t>
  </si>
  <si>
    <t>鞋跟</t>
  </si>
  <si>
    <t>温州市立强鞋材有限公司</t>
  </si>
  <si>
    <t>2011.01.04</t>
  </si>
  <si>
    <t>上海耀之茂箱包有限公司</t>
  </si>
  <si>
    <t>2013.05.28</t>
  </si>
  <si>
    <t>上海匡宁实业有限公司</t>
  </si>
  <si>
    <t>2010.01.19</t>
  </si>
  <si>
    <t>上海大茂箱包有限公司</t>
  </si>
  <si>
    <t>2013.08.02</t>
  </si>
  <si>
    <t>宁波玉火贸易有限公司</t>
  </si>
  <si>
    <t>2014.12.30</t>
  </si>
  <si>
    <t>嘉兴市翱翔箱包有限公司</t>
  </si>
  <si>
    <t>2014.05.09</t>
  </si>
  <si>
    <t>平湖奥奔箱包有限公司</t>
  </si>
  <si>
    <t>2010.10.26</t>
  </si>
  <si>
    <t>浙江鸿一箱包皮件有限公司</t>
  </si>
  <si>
    <t>瑞安</t>
  </si>
  <si>
    <t>2009.10.23</t>
  </si>
  <si>
    <t>上海励宏箱包有限公司</t>
  </si>
  <si>
    <t>2015.02.27</t>
  </si>
  <si>
    <t>浙江吉仕箱包有限公司</t>
  </si>
  <si>
    <t>2010.03.01</t>
  </si>
  <si>
    <t>慈溪市贝特照明电器有限公司</t>
  </si>
  <si>
    <t>2008.06.19</t>
  </si>
  <si>
    <t>1974.10.14</t>
    <phoneticPr fontId="3" type="noConversion"/>
  </si>
  <si>
    <t>1985.9.12</t>
    <phoneticPr fontId="3" type="noConversion"/>
  </si>
  <si>
    <t>1965.1.15</t>
    <phoneticPr fontId="3" type="noConversion"/>
  </si>
  <si>
    <t>1967.5.22</t>
    <phoneticPr fontId="3" type="noConversion"/>
  </si>
  <si>
    <t>贸易商</t>
    <phoneticPr fontId="3" type="noConversion"/>
  </si>
  <si>
    <t>1975.7.22</t>
    <phoneticPr fontId="3" type="noConversion"/>
  </si>
  <si>
    <t>1976.5.29</t>
    <phoneticPr fontId="3" type="noConversion"/>
  </si>
  <si>
    <t>1965.5.1</t>
    <phoneticPr fontId="3" type="noConversion"/>
  </si>
  <si>
    <t>1984.3.6</t>
    <phoneticPr fontId="3" type="noConversion"/>
  </si>
  <si>
    <t>灯具</t>
    <phoneticPr fontId="3" type="noConversion"/>
  </si>
  <si>
    <t>电子电器</t>
  </si>
  <si>
    <t>芦沙</t>
  </si>
  <si>
    <t>余姚市创客饰品配件厂</t>
  </si>
  <si>
    <t>亲密</t>
    <phoneticPr fontId="2" type="noConversion"/>
  </si>
  <si>
    <t>珠类装饰品</t>
  </si>
  <si>
    <t>否</t>
    <phoneticPr fontId="2" type="noConversion"/>
  </si>
  <si>
    <t>男</t>
    <phoneticPr fontId="2" type="noConversion"/>
  </si>
  <si>
    <t>徐挺挺</t>
  </si>
  <si>
    <t>浙江安吉尔饮水科技有限公司</t>
  </si>
  <si>
    <t>私企</t>
    <phoneticPr fontId="12" type="noConversion"/>
  </si>
  <si>
    <t>饮水机</t>
  </si>
  <si>
    <t>男</t>
    <phoneticPr fontId="12" type="noConversion"/>
  </si>
  <si>
    <t>2013.12.20</t>
  </si>
  <si>
    <t>闻人芳芳</t>
  </si>
  <si>
    <t>苏州双荣橡塑有限公司</t>
  </si>
  <si>
    <t>地刷等</t>
  </si>
  <si>
    <t>2013.09.10</t>
  </si>
  <si>
    <t>浙江博宇光学有限公司</t>
  </si>
  <si>
    <t>丽水</t>
  </si>
  <si>
    <t>显微镜</t>
  </si>
  <si>
    <t>2015.10.21</t>
  </si>
  <si>
    <t>宁波吉德贸易有限公司</t>
  </si>
  <si>
    <t>冰箱、洗衣机</t>
  </si>
  <si>
    <t>2013.10.23</t>
  </si>
  <si>
    <t>嵊州市万泰塑业有限公司</t>
  </si>
  <si>
    <t>通风管道</t>
  </si>
  <si>
    <t>余姚市泗门卓豪塑料厂</t>
  </si>
  <si>
    <t>剃须刀</t>
  </si>
  <si>
    <t>女</t>
    <phoneticPr fontId="2" type="noConversion"/>
  </si>
  <si>
    <t>2015.07.13</t>
  </si>
  <si>
    <t>江苏顺发电器有限公司</t>
  </si>
  <si>
    <t>丹阳</t>
  </si>
  <si>
    <t>小家电</t>
  </si>
  <si>
    <t>宁波圣莱达电器股份有限公司</t>
  </si>
  <si>
    <t>温控器、水壶、</t>
    <phoneticPr fontId="12" type="noConversion"/>
  </si>
  <si>
    <t>2008.06.17</t>
  </si>
  <si>
    <t>宁波好伙伴电器有限公司</t>
  </si>
  <si>
    <t>电热水壶</t>
  </si>
  <si>
    <t>2009.04.20</t>
  </si>
  <si>
    <t>温州市盛博科技有限公司</t>
  </si>
  <si>
    <t>收音机</t>
  </si>
  <si>
    <t>杭州政宏塑胶电子有限公司</t>
  </si>
  <si>
    <t>汽车配件</t>
  </si>
  <si>
    <t>2012.03.05</t>
  </si>
  <si>
    <t>宁波市鄞州佳致塑胶有限公司</t>
  </si>
  <si>
    <t>2013.12.02</t>
  </si>
  <si>
    <t>宁波誉立精密模具有限公司</t>
  </si>
  <si>
    <t>不亲密</t>
    <phoneticPr fontId="2" type="noConversion"/>
  </si>
  <si>
    <t>2014.12.15</t>
  </si>
  <si>
    <t>浙江硕奇电器有限公司</t>
  </si>
  <si>
    <t>慢炖锅</t>
  </si>
  <si>
    <t>2015.03.27</t>
  </si>
  <si>
    <t>宁波杰士达工程塑模有限公司</t>
  </si>
  <si>
    <t>料榨机</t>
  </si>
  <si>
    <t>无锡信昌机械科技有限公司</t>
  </si>
  <si>
    <t>无锡</t>
  </si>
  <si>
    <t>空调</t>
  </si>
  <si>
    <t>宁波中野电器有限公司</t>
  </si>
  <si>
    <t>空气净化器</t>
  </si>
  <si>
    <t>2014.08.13</t>
  </si>
  <si>
    <t>宁波博俊进出口有限公司</t>
  </si>
  <si>
    <t>咖啡机</t>
  </si>
  <si>
    <t>2014.12.31</t>
  </si>
  <si>
    <t>宁波三A集团电器有限公司</t>
  </si>
  <si>
    <t>慈溪市玲宏塑料制品有限公司</t>
  </si>
  <si>
    <t>净水器配件</t>
  </si>
  <si>
    <t>2015.06.04</t>
  </si>
  <si>
    <t>宁波澳成电器制造有限公司</t>
  </si>
  <si>
    <t>慈溪市天利环保科技有限公司</t>
  </si>
  <si>
    <t>海南立昇净水科技实业有限公司</t>
  </si>
  <si>
    <t>2015.01.06</t>
  </si>
  <si>
    <t>浙江艾波特环保科技股份有限公司</t>
  </si>
  <si>
    <t>2015.04.20</t>
  </si>
  <si>
    <t>慈溪市香格电器有限公司</t>
  </si>
  <si>
    <t>加湿器</t>
  </si>
  <si>
    <t>宁波金涛电子有限公司</t>
  </si>
  <si>
    <t>果蔬风干机</t>
  </si>
  <si>
    <t>上海博继实业有限公司</t>
  </si>
  <si>
    <t>管道配件</t>
  </si>
  <si>
    <t>2014.08.29</t>
  </si>
  <si>
    <t>温州川洋电器有限公司</t>
  </si>
  <si>
    <t>个人护理</t>
  </si>
  <si>
    <t>2008.11.26</t>
  </si>
  <si>
    <t>芜湖蓝瑞电器有限公司</t>
  </si>
  <si>
    <t>芜湖</t>
  </si>
  <si>
    <t>2013.03.25</t>
  </si>
  <si>
    <t>芜湖飞科电器有限公司</t>
  </si>
  <si>
    <t>工厂</t>
    <phoneticPr fontId="12" type="noConversion"/>
  </si>
  <si>
    <t>2011.11.21</t>
  </si>
  <si>
    <t>温州朗驰实业有限公司</t>
  </si>
  <si>
    <t>2015.03.26</t>
  </si>
  <si>
    <t>浙江浩博电器有限公司</t>
  </si>
  <si>
    <t>2012.08.06</t>
  </si>
  <si>
    <t>温州朗驰电器有限公司</t>
  </si>
  <si>
    <t>2009.10.13</t>
  </si>
  <si>
    <t>浙江三明电器有限公司</t>
  </si>
  <si>
    <t>2012.09.14</t>
  </si>
  <si>
    <t>诸暨市耀峰机电科技开发有限公司</t>
  </si>
  <si>
    <t>诸暨</t>
  </si>
  <si>
    <t>风扇</t>
  </si>
  <si>
    <t>浙江虹达特种橡胶制品有限公司</t>
  </si>
  <si>
    <t>舟山</t>
  </si>
  <si>
    <t>私企</t>
    <phoneticPr fontId="2" type="noConversion"/>
  </si>
  <si>
    <t>阀门</t>
  </si>
  <si>
    <t>2015.04.27</t>
  </si>
  <si>
    <t>宁波宏一电器有限公司</t>
  </si>
  <si>
    <t>厨房小家电</t>
  </si>
  <si>
    <t>宁波市华宝塑胶模具股份有限公司</t>
  </si>
  <si>
    <t>小家电，汽配</t>
  </si>
  <si>
    <t>宁波锦海模具塑胶有限公司</t>
  </si>
  <si>
    <t>豆浆机</t>
  </si>
  <si>
    <t>2008.01.31</t>
  </si>
  <si>
    <t>嘉兴恒达电子有限公司</t>
  </si>
  <si>
    <t>电子元件</t>
  </si>
  <si>
    <t>2010.04.19</t>
  </si>
  <si>
    <t>宁波超超电器有限公司</t>
  </si>
  <si>
    <t>电熨斗</t>
  </si>
  <si>
    <t>2009.11.23</t>
  </si>
  <si>
    <t>宁波海歌电器有限公司</t>
  </si>
  <si>
    <t>华裕电器集团有限公司</t>
  </si>
  <si>
    <t>三明治炉</t>
  </si>
  <si>
    <t>宁波凯波集团有限公司</t>
  </si>
  <si>
    <t>卓力电器集团有限公司</t>
  </si>
  <si>
    <t>浙江盛发电器有限公司</t>
  </si>
  <si>
    <t>电推剪</t>
  </si>
  <si>
    <t>2008.12.16</t>
  </si>
  <si>
    <t>宁波发达电气制造有限公司</t>
  </si>
  <si>
    <t>电器配件</t>
  </si>
  <si>
    <t>江苏坤达电器装饰有限公司</t>
  </si>
  <si>
    <t>电器标牌</t>
  </si>
  <si>
    <t>2013.08.26</t>
  </si>
  <si>
    <t>宁波市鄞州华顺塑胶有限公司</t>
  </si>
  <si>
    <t>电风扇</t>
  </si>
  <si>
    <t>2013.08.09</t>
  </si>
  <si>
    <t>杭州信多达电子科技有限公司</t>
  </si>
  <si>
    <t>电磁炉</t>
  </si>
  <si>
    <t>2014.02.21</t>
  </si>
  <si>
    <t>浙江捷波电器有限公司</t>
  </si>
  <si>
    <t>电吹风</t>
  </si>
  <si>
    <t>2013.12.12</t>
  </si>
  <si>
    <t>上海飞科美发器具有限公司</t>
  </si>
  <si>
    <t>2010.08.18</t>
  </si>
  <si>
    <t>宁波婷微电子科技有限公司</t>
  </si>
  <si>
    <t>车载冰箱</t>
  </si>
  <si>
    <t>2011.10.20</t>
  </si>
  <si>
    <t>浙江矛牌电子科技有限公司</t>
  </si>
  <si>
    <t>插座</t>
  </si>
  <si>
    <t>2014.04.03</t>
  </si>
  <si>
    <t>周彪</t>
  </si>
  <si>
    <t>嘉兴市创杰电子科技有限公司</t>
  </si>
  <si>
    <t>工厂</t>
    <phoneticPr fontId="2" type="noConversion"/>
  </si>
  <si>
    <t>导光板</t>
    <phoneticPr fontId="2" type="noConversion"/>
  </si>
  <si>
    <t>2015.08.03</t>
  </si>
  <si>
    <t>苏州市春菊电器有限公司</t>
  </si>
  <si>
    <t>吸尘器</t>
    <phoneticPr fontId="2" type="noConversion"/>
  </si>
  <si>
    <t>宁波锦隆电器有限公司</t>
  </si>
  <si>
    <t>慈溪市鑫驹电子厂</t>
  </si>
  <si>
    <t>警报器</t>
    <phoneticPr fontId="2" type="noConversion"/>
  </si>
  <si>
    <t>南京双星塑料模具有限公司</t>
  </si>
  <si>
    <t>洗衣机</t>
    <phoneticPr fontId="2" type="noConversion"/>
  </si>
  <si>
    <t>2009.02.20</t>
  </si>
  <si>
    <t>慈溪市顺达实业有限公司</t>
  </si>
  <si>
    <t>2010.11.26</t>
  </si>
  <si>
    <t>慈溪盛安电子有限公司</t>
  </si>
  <si>
    <t>宁波科飞洗衣机有限公司</t>
  </si>
  <si>
    <t>2008.09.24</t>
  </si>
  <si>
    <t>杭州飞航模具科技有限公司</t>
  </si>
  <si>
    <t>厨房家电</t>
    <phoneticPr fontId="2" type="noConversion"/>
  </si>
  <si>
    <t>2010.06.25</t>
  </si>
  <si>
    <t>宁波五云电器有限公司</t>
  </si>
  <si>
    <t>开关面板</t>
    <phoneticPr fontId="2" type="noConversion"/>
  </si>
  <si>
    <t>2012.02.13</t>
  </si>
  <si>
    <t>宁波达洲电器有限公司</t>
  </si>
  <si>
    <t>榨汁机</t>
    <phoneticPr fontId="2" type="noConversion"/>
  </si>
  <si>
    <t>上海一东塑料制品有限公司</t>
  </si>
  <si>
    <t>2010.03.06</t>
  </si>
  <si>
    <t>宁波振达文具有限公司</t>
  </si>
  <si>
    <t>文具</t>
    <phoneticPr fontId="2" type="noConversion"/>
  </si>
  <si>
    <t>2008.11.17</t>
  </si>
  <si>
    <t>嘉兴市川洋塑料制品有限公司</t>
  </si>
  <si>
    <t>喇叭</t>
    <phoneticPr fontId="2" type="noConversion"/>
  </si>
  <si>
    <t>2009.11.19</t>
  </si>
  <si>
    <t>上海久诚橡塑科技有限公司</t>
  </si>
  <si>
    <t>上海</t>
    <phoneticPr fontId="2" type="noConversion"/>
  </si>
  <si>
    <t>阳光板</t>
    <phoneticPr fontId="2" type="noConversion"/>
  </si>
  <si>
    <t>2015.09.17</t>
  </si>
  <si>
    <t>宁波超程电器有限公司</t>
  </si>
  <si>
    <t>空调配件</t>
    <phoneticPr fontId="2" type="noConversion"/>
  </si>
  <si>
    <t>2010.11.03</t>
  </si>
  <si>
    <t>浙江金海环境技术股份有限公司</t>
  </si>
  <si>
    <t>空调网页</t>
    <phoneticPr fontId="2" type="noConversion"/>
  </si>
  <si>
    <t>是</t>
    <phoneticPr fontId="2" type="noConversion"/>
  </si>
  <si>
    <t>女</t>
    <phoneticPr fontId="2" type="noConversion"/>
  </si>
  <si>
    <t>慈溪市双富电器有限公司</t>
  </si>
  <si>
    <t>亲密</t>
    <phoneticPr fontId="3" type="noConversion"/>
  </si>
  <si>
    <t>工厂</t>
    <phoneticPr fontId="2" type="noConversion"/>
  </si>
  <si>
    <t>私企</t>
    <phoneticPr fontId="2" type="noConversion"/>
  </si>
  <si>
    <t>暖风机</t>
    <phoneticPr fontId="2" type="noConversion"/>
  </si>
  <si>
    <t>否</t>
    <phoneticPr fontId="2" type="noConversion"/>
  </si>
  <si>
    <t>男</t>
    <phoneticPr fontId="2" type="noConversion"/>
  </si>
  <si>
    <t>2009.03.16</t>
  </si>
  <si>
    <t>嘉兴市金旺塑料制品有限责任公司</t>
  </si>
  <si>
    <t>箱包配件</t>
    <phoneticPr fontId="2" type="noConversion"/>
  </si>
  <si>
    <t>2013.07.08</t>
  </si>
  <si>
    <t>宁波澳乐比口腔护理用品有限公司</t>
  </si>
  <si>
    <t>电动牙刷</t>
    <phoneticPr fontId="2" type="noConversion"/>
  </si>
  <si>
    <t>2010.04.14</t>
  </si>
  <si>
    <t>宁波余通电器有限公司</t>
  </si>
  <si>
    <t>车载冰箱</t>
    <phoneticPr fontId="2" type="noConversion"/>
  </si>
  <si>
    <t>2013.08.30</t>
  </si>
  <si>
    <t>浙江亿力清洁电器有限公司</t>
  </si>
  <si>
    <t>吸尘器</t>
    <phoneticPr fontId="2" type="noConversion"/>
  </si>
  <si>
    <t>2012.12.03</t>
  </si>
  <si>
    <t>余姚市河姆渡镇荣业电器厂</t>
  </si>
  <si>
    <t>洗衣机</t>
    <phoneticPr fontId="2" type="noConversion"/>
  </si>
  <si>
    <t>2009.12.17</t>
  </si>
  <si>
    <t>慈溪市敏达机电制造有限公司</t>
  </si>
  <si>
    <t>2009.08.14</t>
  </si>
  <si>
    <t>常熟市顺隆塑业有限公司</t>
  </si>
  <si>
    <t>常熟</t>
  </si>
  <si>
    <t>农机配件</t>
    <phoneticPr fontId="2" type="noConversion"/>
  </si>
  <si>
    <t>2015.06.26</t>
  </si>
  <si>
    <t>宁波长风电器实业有限公司</t>
  </si>
  <si>
    <t>余姚劳特电器有限公司</t>
  </si>
  <si>
    <t>插座</t>
    <phoneticPr fontId="2" type="noConversion"/>
  </si>
  <si>
    <t>2012.11.08</t>
  </si>
  <si>
    <t>宁波海际电器有限公司</t>
  </si>
  <si>
    <t>2009.10.24</t>
  </si>
  <si>
    <t>奉化佳纳密封科技有限公司</t>
  </si>
  <si>
    <t>奉化</t>
    <phoneticPr fontId="2" type="noConversion"/>
  </si>
  <si>
    <t>PC板材</t>
    <phoneticPr fontId="2" type="noConversion"/>
  </si>
  <si>
    <t>2015.04.01</t>
  </si>
  <si>
    <t>海宁市美越电子有限公司</t>
  </si>
  <si>
    <t>电子元件</t>
    <phoneticPr fontId="2" type="noConversion"/>
  </si>
  <si>
    <t>2012.11.22</t>
  </si>
  <si>
    <t>杭州赛宁板材有限公司</t>
  </si>
  <si>
    <t>阳光板</t>
    <phoneticPr fontId="2" type="noConversion"/>
  </si>
  <si>
    <t>2015.07.24</t>
  </si>
  <si>
    <t>慈溪市赛美格针织器材有限公司</t>
  </si>
  <si>
    <t>纺织机配件</t>
    <phoneticPr fontId="2" type="noConversion"/>
  </si>
  <si>
    <t>2008.02.26</t>
  </si>
  <si>
    <t>上海宝路通电器有限公司</t>
  </si>
  <si>
    <t>电子壁炉</t>
    <phoneticPr fontId="2" type="noConversion"/>
  </si>
  <si>
    <t>2011.03.16</t>
  </si>
  <si>
    <t>苏州市亿泰莱电器有限公司</t>
  </si>
  <si>
    <t>苏州</t>
    <phoneticPr fontId="2" type="noConversion"/>
  </si>
  <si>
    <t>2015.04.28</t>
  </si>
  <si>
    <t>宁波琦丰汽车部件有限公司</t>
  </si>
  <si>
    <t>料理机</t>
  </si>
  <si>
    <t>浙江夏新塑胶有限公司</t>
  </si>
  <si>
    <t>净化器及洗衣机</t>
    <phoneticPr fontId="12" type="noConversion"/>
  </si>
  <si>
    <t>余姚市凯中电器有限公司</t>
  </si>
  <si>
    <t>缝纫机配件</t>
  </si>
  <si>
    <t>2012.09.05</t>
  </si>
  <si>
    <t>宁波先锋电器制造有限公司</t>
  </si>
  <si>
    <t>2010.08.06</t>
  </si>
  <si>
    <t>宁波灏钻科技有限公司</t>
  </si>
  <si>
    <t>水处理</t>
  </si>
  <si>
    <t>2011.08.25</t>
  </si>
  <si>
    <t>余姚市富达电子有限公司</t>
  </si>
  <si>
    <t>家用电器</t>
  </si>
  <si>
    <t>山东信多达电子科技有限公司</t>
  </si>
  <si>
    <t>集成线路板</t>
  </si>
  <si>
    <t>2014.04.09</t>
  </si>
  <si>
    <t>康立科</t>
  </si>
  <si>
    <t>浙江绍兴苏泊尔生活电器有限公司</t>
  </si>
  <si>
    <t>绍兴</t>
  </si>
  <si>
    <t>合资</t>
    <phoneticPr fontId="3" type="noConversion"/>
  </si>
  <si>
    <t>厨房家电</t>
    <phoneticPr fontId="3" type="noConversion"/>
  </si>
  <si>
    <t>是</t>
    <phoneticPr fontId="3" type="noConversion"/>
  </si>
  <si>
    <t>男</t>
    <phoneticPr fontId="3" type="noConversion"/>
  </si>
  <si>
    <t>2011.02.17</t>
  </si>
  <si>
    <t>慈溪市西贝乐电器有限公司</t>
  </si>
  <si>
    <t>不亲密</t>
    <phoneticPr fontId="3" type="noConversion"/>
  </si>
  <si>
    <t>榨汁机，搅拌</t>
    <phoneticPr fontId="3" type="noConversion"/>
  </si>
  <si>
    <t>否</t>
    <phoneticPr fontId="3" type="noConversion"/>
  </si>
  <si>
    <t>慈溪市环球电器有限公司</t>
  </si>
  <si>
    <t>私企</t>
    <phoneticPr fontId="3" type="noConversion"/>
  </si>
  <si>
    <t>苏州佳侣家用电器有限公司</t>
  </si>
  <si>
    <t>太仓</t>
  </si>
  <si>
    <t>电水壶，水杯</t>
    <phoneticPr fontId="3" type="noConversion"/>
  </si>
  <si>
    <t>2014.01.14</t>
  </si>
  <si>
    <t>绍兴东龙塑业有限公司</t>
  </si>
  <si>
    <t>女</t>
    <phoneticPr fontId="3" type="noConversion"/>
  </si>
  <si>
    <t>2012.02.20</t>
  </si>
  <si>
    <t>宁波金焱电子有限公司</t>
  </si>
  <si>
    <t>电子灯</t>
    <phoneticPr fontId="3" type="noConversion"/>
  </si>
  <si>
    <t>涟水金乐电子有限公司</t>
  </si>
  <si>
    <t>淮安</t>
  </si>
  <si>
    <t>2014.08.19</t>
  </si>
  <si>
    <t>涟水县金亿电子厂</t>
  </si>
  <si>
    <t>上虞市创晟塑业有限公司</t>
  </si>
  <si>
    <t>电子秤和容器</t>
    <phoneticPr fontId="3" type="noConversion"/>
  </si>
  <si>
    <t>2011.05.27</t>
  </si>
  <si>
    <t>宁波国力通讯科技有限公司</t>
  </si>
  <si>
    <t>接线端</t>
    <phoneticPr fontId="3" type="noConversion"/>
  </si>
  <si>
    <t>2009.08.25</t>
  </si>
  <si>
    <t>绍兴市天鑫塑料制品有限公司</t>
  </si>
  <si>
    <t>2013.10.14</t>
  </si>
  <si>
    <t>宁波永生电器有限公司</t>
  </si>
  <si>
    <t>电风扇，取暖</t>
    <phoneticPr fontId="3" type="noConversion"/>
  </si>
  <si>
    <t>2008.03.26</t>
  </si>
  <si>
    <t>南京永湖电子有限公司</t>
  </si>
  <si>
    <t>洗衣机配件</t>
    <phoneticPr fontId="3" type="noConversion"/>
  </si>
  <si>
    <t>2013.09.17</t>
  </si>
  <si>
    <t>余姚豪鼎电器厂（普通合伙）</t>
  </si>
  <si>
    <t>余姚</t>
    <phoneticPr fontId="3" type="noConversion"/>
  </si>
  <si>
    <t>电热龙头</t>
    <phoneticPr fontId="3" type="noConversion"/>
  </si>
  <si>
    <t>2012.07.25</t>
  </si>
  <si>
    <t>宁波世泰塑料模具有限公司</t>
  </si>
  <si>
    <t>超市塑架</t>
    <phoneticPr fontId="3" type="noConversion"/>
  </si>
  <si>
    <t>2015.04.13</t>
  </si>
  <si>
    <t>慈溪市吉立管件有限公司</t>
  </si>
  <si>
    <t>慈溪</t>
    <phoneticPr fontId="3" type="noConversion"/>
  </si>
  <si>
    <t>管件塑件</t>
    <phoneticPr fontId="3" type="noConversion"/>
  </si>
  <si>
    <t>2015.04.23</t>
  </si>
  <si>
    <t>浙江怡展电器制造有限公司</t>
  </si>
  <si>
    <t>2013.07.11</t>
  </si>
  <si>
    <t>营业部</t>
  </si>
  <si>
    <t>陈双</t>
    <phoneticPr fontId="3" type="noConversion"/>
  </si>
  <si>
    <t>南京量岩物资有限公司</t>
  </si>
  <si>
    <t>矿产品、冶金材料、化工产品
（博西华电器指定供应商）</t>
    <phoneticPr fontId="3" type="noConversion"/>
  </si>
  <si>
    <t>40（化工13人）</t>
    <phoneticPr fontId="3" type="noConversion"/>
  </si>
  <si>
    <t>1亿8千万</t>
    <phoneticPr fontId="3" type="noConversion"/>
  </si>
  <si>
    <t>2013.02.22</t>
  </si>
  <si>
    <t>周扬</t>
  </si>
  <si>
    <t>苏州斯维尔材料科技有限公司</t>
    <phoneticPr fontId="3" type="noConversion"/>
  </si>
  <si>
    <t>ABS、PP、PC、POM、PMMA、AS</t>
    <phoneticPr fontId="3" type="noConversion"/>
  </si>
  <si>
    <t>台州市黄岩宇翔塑化有限公司</t>
  </si>
  <si>
    <t>ABS AS PC</t>
    <phoneticPr fontId="3" type="noConversion"/>
  </si>
  <si>
    <t>2000万</t>
    <phoneticPr fontId="3" type="noConversion"/>
  </si>
  <si>
    <t>汪国光</t>
    <phoneticPr fontId="3" type="noConversion"/>
  </si>
  <si>
    <t>宁波品鸿进出口有限公司</t>
  </si>
  <si>
    <t>ABS.PP.PS</t>
    <phoneticPr fontId="3" type="noConversion"/>
  </si>
  <si>
    <t>1980.4.18</t>
    <phoneticPr fontId="3" type="noConversion"/>
  </si>
  <si>
    <t>2011.05.20</t>
  </si>
  <si>
    <t>周扬</t>
    <phoneticPr fontId="3" type="noConversion"/>
  </si>
  <si>
    <t>宁波富朔行贸易有限公司</t>
  </si>
  <si>
    <t>工程塑料</t>
    <phoneticPr fontId="3" type="noConversion"/>
  </si>
  <si>
    <t>3亿</t>
    <phoneticPr fontId="3" type="noConversion"/>
  </si>
  <si>
    <t>松鸣鸿</t>
    <phoneticPr fontId="3" type="noConversion"/>
  </si>
  <si>
    <t>2011.08.02</t>
  </si>
  <si>
    <t>远大石化有限公司</t>
  </si>
  <si>
    <t>2015.03.10</t>
  </si>
  <si>
    <t>方良荣</t>
  </si>
  <si>
    <t>中化塑料有限公司</t>
  </si>
  <si>
    <t>北京</t>
  </si>
  <si>
    <t>2008.06.06</t>
  </si>
  <si>
    <t>宁波经济技术开发区成德塑化有限公司</t>
  </si>
  <si>
    <t>浙江天齐电气有限公司</t>
  </si>
  <si>
    <t>湖州</t>
  </si>
  <si>
    <t>成套电器、金属机柜、挂式机柜、落地式机柜、网络机柜、总线接线盒、塑料机柜、塑料防水防尘接线盒、塑料密封盒等产品</t>
    <phoneticPr fontId="3" type="noConversion"/>
  </si>
  <si>
    <t>2014.07.14</t>
  </si>
  <si>
    <t>厦门志联化工有限公司</t>
  </si>
  <si>
    <t>厦门</t>
  </si>
  <si>
    <t>城镇私营</t>
    <phoneticPr fontId="3" type="noConversion"/>
  </si>
  <si>
    <t>1.4亿</t>
    <phoneticPr fontId="3" type="noConversion"/>
  </si>
  <si>
    <t>滑进军</t>
    <phoneticPr fontId="3" type="noConversion"/>
  </si>
  <si>
    <t>1.2亿</t>
    <phoneticPr fontId="3" type="noConversion"/>
  </si>
  <si>
    <t>温州市川崎工程塑料有限公司</t>
  </si>
  <si>
    <t>ABS.PP.PS.PC</t>
    <phoneticPr fontId="3" type="noConversion"/>
  </si>
  <si>
    <t>1965.7.05</t>
    <phoneticPr fontId="3" type="noConversion"/>
  </si>
  <si>
    <t>宁波宝朗贸易有限公司</t>
  </si>
  <si>
    <t>ABS.PP.PC</t>
    <phoneticPr fontId="3" type="noConversion"/>
  </si>
  <si>
    <t>2011.08.17</t>
  </si>
  <si>
    <t>宁波晨塑贸易有限公司</t>
  </si>
  <si>
    <t>2014.04.22</t>
  </si>
  <si>
    <t>宁波卓禾贸易有限公司</t>
  </si>
  <si>
    <t>PC.ABS.PP</t>
    <phoneticPr fontId="3" type="noConversion"/>
  </si>
  <si>
    <t>1976.3.11</t>
    <phoneticPr fontId="3" type="noConversion"/>
  </si>
  <si>
    <t>2015.07.08</t>
  </si>
  <si>
    <t>宁波科固国际贸易有限公司</t>
  </si>
  <si>
    <t>余姚市精艺塑模有限公司</t>
  </si>
  <si>
    <t>ABS.PC</t>
    <phoneticPr fontId="3" type="noConversion"/>
  </si>
  <si>
    <t>1970.6.8</t>
    <phoneticPr fontId="3" type="noConversion"/>
  </si>
  <si>
    <t>2013.09.12</t>
  </si>
  <si>
    <t>苏州合美塑料制品有限公司</t>
  </si>
  <si>
    <t>工程塑料，弹性体材料</t>
  </si>
  <si>
    <t>温州永丰塑料物资有限公司</t>
  </si>
  <si>
    <t>宁波保税区欣象国际贸易有限公司</t>
  </si>
  <si>
    <t>2009.05.27</t>
  </si>
  <si>
    <t>温州利升塑料有限公司</t>
  </si>
  <si>
    <t>青岛福润嘉商贸有限公司</t>
  </si>
  <si>
    <t>青岛</t>
  </si>
  <si>
    <t>ABS  PC  PP  PE等塑料颗粒</t>
  </si>
  <si>
    <t>19人</t>
    <phoneticPr fontId="3" type="noConversion"/>
  </si>
  <si>
    <t>8000万</t>
    <phoneticPr fontId="3" type="noConversion"/>
  </si>
  <si>
    <t>刘洪升</t>
  </si>
  <si>
    <t>1977年</t>
    <phoneticPr fontId="3" type="noConversion"/>
  </si>
  <si>
    <t>2010.07.22</t>
  </si>
  <si>
    <t>温州市朗顺进出口有限公司</t>
  </si>
  <si>
    <t>1985.11.06</t>
    <phoneticPr fontId="3" type="noConversion"/>
  </si>
  <si>
    <t>谢飞云</t>
  </si>
  <si>
    <t>台州市华源塑料进出口有限公司</t>
  </si>
  <si>
    <t>2013.02.27</t>
  </si>
  <si>
    <t>无锡市泉盛塑胶有限公司</t>
  </si>
  <si>
    <t>1962.10.17</t>
    <phoneticPr fontId="3" type="noConversion"/>
  </si>
  <si>
    <t>东莞市新嘉旺塑胶原料有限公司</t>
  </si>
  <si>
    <t>东莞</t>
  </si>
  <si>
    <t>2012.11.09</t>
  </si>
  <si>
    <t>张树苗</t>
  </si>
  <si>
    <t>2012.06.26</t>
  </si>
  <si>
    <t>常州市江波塑料有限公司</t>
  </si>
  <si>
    <t>ABS.PC.PP.PS</t>
    <phoneticPr fontId="3" type="noConversion"/>
  </si>
  <si>
    <t>1987.5.08</t>
    <phoneticPr fontId="3" type="noConversion"/>
  </si>
  <si>
    <t>2009.03.20</t>
  </si>
  <si>
    <t>苏州山尖贸易有限公司</t>
  </si>
  <si>
    <t>苏州</t>
    <phoneticPr fontId="3" type="noConversion"/>
  </si>
  <si>
    <t>1973.11.04</t>
    <phoneticPr fontId="3" type="noConversion"/>
  </si>
  <si>
    <t>2010.03.04</t>
  </si>
  <si>
    <t>常州市荣江物资有限公司</t>
  </si>
  <si>
    <t>PC.PP.ABS</t>
    <phoneticPr fontId="3" type="noConversion"/>
  </si>
  <si>
    <t>1985.4.18</t>
    <phoneticPr fontId="3" type="noConversion"/>
  </si>
  <si>
    <t>2008.01.07</t>
  </si>
  <si>
    <t>常州市银满物资有限公司</t>
  </si>
  <si>
    <t>PP.ABS.PC</t>
    <phoneticPr fontId="3" type="noConversion"/>
  </si>
  <si>
    <t>1985.8.05</t>
    <phoneticPr fontId="3" type="noConversion"/>
  </si>
  <si>
    <t>宁波荣亨贸易有限公司</t>
  </si>
  <si>
    <t>ABS.AS.</t>
    <phoneticPr fontId="3" type="noConversion"/>
  </si>
  <si>
    <t>1971.01.09</t>
    <phoneticPr fontId="3" type="noConversion"/>
  </si>
  <si>
    <t>2014.01.10</t>
  </si>
  <si>
    <t>宁波塑昌贸易有限公司</t>
  </si>
  <si>
    <t>永康</t>
  </si>
  <si>
    <t>2013.09.09</t>
  </si>
  <si>
    <t>常州市洁洁物资有限公司</t>
  </si>
  <si>
    <t>ABS.AS.PP.PC2011</t>
    <phoneticPr fontId="3" type="noConversion"/>
  </si>
  <si>
    <t>1965.2.10</t>
    <phoneticPr fontId="3" type="noConversion"/>
  </si>
  <si>
    <t>2011.02.28</t>
  </si>
  <si>
    <t>江苏新彦茂物资有限公司</t>
  </si>
  <si>
    <t>1977.04.13</t>
    <phoneticPr fontId="3" type="noConversion"/>
  </si>
  <si>
    <t>2011.12.31</t>
  </si>
  <si>
    <t>永康市万家塑化经营部</t>
  </si>
  <si>
    <t>舟山市定海森惠塑胶制品有限公司</t>
  </si>
  <si>
    <t>ABS.PMMA</t>
    <phoneticPr fontId="3" type="noConversion"/>
  </si>
  <si>
    <t>1968.12.18</t>
    <phoneticPr fontId="3" type="noConversion"/>
  </si>
  <si>
    <t>2015.01.12</t>
  </si>
  <si>
    <t>温州市锦容塑料有限公司</t>
  </si>
  <si>
    <t>ABS.AS</t>
    <phoneticPr fontId="3" type="noConversion"/>
  </si>
  <si>
    <t>1973.3.30</t>
    <phoneticPr fontId="3" type="noConversion"/>
  </si>
  <si>
    <t>2014.08.07</t>
  </si>
  <si>
    <t>宁波重泽贸易有限公司</t>
  </si>
  <si>
    <t>ABS.AS.PP.PC</t>
    <phoneticPr fontId="3" type="noConversion"/>
  </si>
  <si>
    <t>1979.6.23</t>
    <phoneticPr fontId="3" type="noConversion"/>
  </si>
  <si>
    <t>2010.12.20</t>
  </si>
  <si>
    <t>舟山市宏武贸易有限公司</t>
  </si>
  <si>
    <t>1970.12.02</t>
    <phoneticPr fontId="3" type="noConversion"/>
  </si>
  <si>
    <t>常州市统和物资有限公司</t>
  </si>
  <si>
    <t>1980.02.06</t>
    <phoneticPr fontId="3" type="noConversion"/>
  </si>
  <si>
    <t>台州市黄岩华臻工贸有限公司</t>
  </si>
  <si>
    <t>2015.05.28</t>
  </si>
  <si>
    <t>无锡市天弘塑料有限公司</t>
  </si>
  <si>
    <t>ABS.PP.PMMA</t>
    <phoneticPr fontId="3" type="noConversion"/>
  </si>
  <si>
    <t>1978.1.10</t>
    <phoneticPr fontId="3" type="noConversion"/>
  </si>
  <si>
    <t>2008.01.04</t>
  </si>
  <si>
    <t>常州展智进出口有限公司</t>
  </si>
  <si>
    <t>1970.8.01</t>
    <phoneticPr fontId="3" type="noConversion"/>
  </si>
  <si>
    <t>2011.06.14</t>
  </si>
  <si>
    <t>常州市华安塑料有限公司</t>
  </si>
  <si>
    <t>1983.12.16</t>
    <phoneticPr fontId="3" type="noConversion"/>
  </si>
  <si>
    <t>宁波广昱塑化有限公司</t>
  </si>
  <si>
    <t>2013.09.25</t>
  </si>
  <si>
    <t>宁波特升贸易有限公司</t>
  </si>
  <si>
    <t>2013.11.11</t>
  </si>
  <si>
    <t>东莞市亚隆塑胶化工有限公司</t>
  </si>
  <si>
    <t>2013.03.05</t>
  </si>
  <si>
    <t>嘉兴市久宏贸易有限公司</t>
  </si>
  <si>
    <t>ABS.PA.AS</t>
    <phoneticPr fontId="3" type="noConversion"/>
  </si>
  <si>
    <t>1981.12.15</t>
    <phoneticPr fontId="3" type="noConversion"/>
  </si>
  <si>
    <t>宁波市钛禾化工有限公司</t>
  </si>
  <si>
    <t>ABS.</t>
    <phoneticPr fontId="3" type="noConversion"/>
  </si>
  <si>
    <t>1983.05.12</t>
    <phoneticPr fontId="3" type="noConversion"/>
  </si>
  <si>
    <t>2013.08.21</t>
  </si>
  <si>
    <t>无锡市塑天贸易有限公司</t>
  </si>
  <si>
    <t>1965.8.18</t>
    <phoneticPr fontId="3" type="noConversion"/>
  </si>
  <si>
    <t>常州市中泰塑料有限公司</t>
  </si>
  <si>
    <t>1955.4.04</t>
    <phoneticPr fontId="3" type="noConversion"/>
  </si>
  <si>
    <t>王利珍</t>
  </si>
  <si>
    <t>2011.12.20</t>
  </si>
  <si>
    <t>嘉兴市鸿腾贸易有限公司</t>
  </si>
  <si>
    <t>ABS.PP.AS.PC2002</t>
    <phoneticPr fontId="3" type="noConversion"/>
  </si>
  <si>
    <t>1963.10.11</t>
    <phoneticPr fontId="3" type="noConversion"/>
  </si>
  <si>
    <t>2015.04.03</t>
  </si>
  <si>
    <t>常州市云帆塑胶有限公司</t>
  </si>
  <si>
    <t>2012.03.14</t>
  </si>
  <si>
    <t>常州云顶物资有限公司</t>
  </si>
  <si>
    <t>1963.08.28</t>
    <phoneticPr fontId="3" type="noConversion"/>
  </si>
  <si>
    <t>2010.07.19</t>
  </si>
  <si>
    <t>2015.01.21</t>
  </si>
  <si>
    <t>常州长翔塑料有限公司</t>
  </si>
  <si>
    <t>ABS.PVC</t>
    <phoneticPr fontId="3" type="noConversion"/>
  </si>
  <si>
    <t>1962.11.2</t>
    <phoneticPr fontId="3" type="noConversion"/>
  </si>
  <si>
    <t>深圳</t>
  </si>
  <si>
    <t>2015.11.11</t>
  </si>
  <si>
    <t>上海品益新材料科技有限公司</t>
  </si>
  <si>
    <t>唐庆丰</t>
  </si>
  <si>
    <t>上海瑞航塑料有限公司</t>
  </si>
  <si>
    <t>奇美ABS\AS\PS</t>
    <phoneticPr fontId="3" type="noConversion"/>
  </si>
  <si>
    <t>1984.7.24</t>
    <phoneticPr fontId="3" type="noConversion"/>
  </si>
  <si>
    <t>2011.02.09</t>
  </si>
  <si>
    <t>无锡市奇美塑料有限公司</t>
  </si>
  <si>
    <t>ABS、AS、PS、HIPS、PMMA(亚力克)、
PP、PC、PC\ABS(合金料) 、聚甲醛（POM）、
尼龙PA-6、PA-66、尼龙1010、
增强PP、阻燃ABS、</t>
    <phoneticPr fontId="3" type="noConversion"/>
  </si>
  <si>
    <t>1亿</t>
    <phoneticPr fontId="3" type="noConversion"/>
  </si>
  <si>
    <t>管志荣</t>
  </si>
  <si>
    <t>上海裕佳塑料有限公司</t>
  </si>
  <si>
    <t>2.5亿</t>
    <phoneticPr fontId="3" type="noConversion"/>
  </si>
  <si>
    <t>王志学</t>
    <phoneticPr fontId="3" type="noConversion"/>
  </si>
  <si>
    <t>苏州塑造美化工材料有限公司</t>
  </si>
  <si>
    <t>各类塑料原料</t>
    <phoneticPr fontId="3" type="noConversion"/>
  </si>
  <si>
    <t>2013.11.06</t>
  </si>
  <si>
    <t>江苏资峻国际贸易有限公司</t>
  </si>
  <si>
    <t>2014.09.15</t>
  </si>
  <si>
    <t>上海凝鹏贸易有限公司</t>
  </si>
  <si>
    <t>2008.03.27</t>
  </si>
  <si>
    <t>太仓乐源商贸有限公司</t>
  </si>
  <si>
    <t>2013.06.03</t>
  </si>
  <si>
    <t>杭州塑特贸易有限公司</t>
  </si>
  <si>
    <t>台塑PP</t>
    <phoneticPr fontId="3" type="noConversion"/>
  </si>
  <si>
    <t>2011.11.28</t>
  </si>
  <si>
    <t>苏州市通海物资贸易有限公司</t>
  </si>
  <si>
    <t>威海吉利贸易有限公司</t>
  </si>
  <si>
    <t>2009.07.31</t>
  </si>
  <si>
    <t>上海桐丘实业有限公司</t>
  </si>
  <si>
    <t>东丽三菱等PC</t>
    <phoneticPr fontId="3" type="noConversion"/>
  </si>
  <si>
    <t>3510万</t>
    <phoneticPr fontId="3" type="noConversion"/>
  </si>
  <si>
    <t>项良艳</t>
    <phoneticPr fontId="3" type="noConversion"/>
  </si>
  <si>
    <t>2014.04.29</t>
  </si>
  <si>
    <t>上虞市精亮工贸有限公司</t>
  </si>
  <si>
    <t xml:space="preserve">色粉，色母，工程塑料，改性塑料等 </t>
  </si>
  <si>
    <t>韩永军</t>
    <phoneticPr fontId="3" type="noConversion"/>
  </si>
  <si>
    <t>2012.10.25</t>
  </si>
  <si>
    <t>精亮科技（苏州）有限公司</t>
  </si>
  <si>
    <t>2008.10.27</t>
  </si>
  <si>
    <t>余姚市顶亮贸易有限公司</t>
  </si>
  <si>
    <t>2014.02.12</t>
  </si>
  <si>
    <t>上海保祥贸易有限公司</t>
  </si>
  <si>
    <t>奇美的各系列pp.   台聚的LDPE. 高桥的ABS</t>
    <phoneticPr fontId="3" type="noConversion"/>
  </si>
  <si>
    <t>2010.06.17</t>
  </si>
  <si>
    <t>宁波金榜塑化有限公司</t>
  </si>
  <si>
    <t>吉化奇美ABS\PS</t>
    <phoneticPr fontId="3" type="noConversion"/>
  </si>
  <si>
    <t xml:space="preserve">1967.05.27  </t>
    <phoneticPr fontId="3" type="noConversion"/>
  </si>
  <si>
    <t>2015.01.20</t>
  </si>
  <si>
    <t>常州九品塑料有限公司</t>
  </si>
  <si>
    <t>2014.06.17</t>
  </si>
  <si>
    <t>温州欧登堡进出口有限公司</t>
  </si>
  <si>
    <t>2009.04.17</t>
  </si>
  <si>
    <t>宁波顶亮高分子材料科技有限公司</t>
  </si>
  <si>
    <t>2013.06.08</t>
  </si>
  <si>
    <t>丹阳市和兴工程塑料有限公司</t>
  </si>
  <si>
    <t>宁波博欧塑料制品有限公司</t>
    <phoneticPr fontId="3" type="noConversion"/>
  </si>
  <si>
    <t>2015.05.21</t>
  </si>
  <si>
    <t>太仓正哲塑化物资有限公司</t>
  </si>
  <si>
    <t>2010.07.28</t>
  </si>
  <si>
    <t>上海宇艳升贸易有限公司</t>
  </si>
  <si>
    <t>合肥海仓塑料有限公司</t>
  </si>
  <si>
    <t>合肥</t>
  </si>
  <si>
    <t>奇美各类</t>
    <phoneticPr fontId="3" type="noConversion"/>
  </si>
  <si>
    <t>10人</t>
    <phoneticPr fontId="3" type="noConversion"/>
  </si>
  <si>
    <t>杜玲</t>
    <phoneticPr fontId="3" type="noConversion"/>
  </si>
  <si>
    <t>1960年</t>
    <phoneticPr fontId="3" type="noConversion"/>
  </si>
  <si>
    <t>2015.04.09</t>
  </si>
  <si>
    <t>苏州市金盛塑胶有限公司</t>
  </si>
  <si>
    <t xml:space="preserve">医用塑料产品  </t>
    <phoneticPr fontId="3" type="noConversion"/>
  </si>
  <si>
    <t>2009.01.14</t>
  </si>
  <si>
    <t>上海元科贸易发展有限公司</t>
  </si>
  <si>
    <t>台湾奇美 镇江奇美</t>
    <phoneticPr fontId="3" type="noConversion"/>
  </si>
  <si>
    <t>5人</t>
    <phoneticPr fontId="3" type="noConversion"/>
  </si>
  <si>
    <t>胡泽玉</t>
    <phoneticPr fontId="3" type="noConversion"/>
  </si>
  <si>
    <t>太仓市龙辰化工有限公司</t>
  </si>
  <si>
    <t>奇美台化  ABS PP 等</t>
    <phoneticPr fontId="3" type="noConversion"/>
  </si>
  <si>
    <t>1951.06.15</t>
  </si>
  <si>
    <t>上海泰朗工贸发展有限公司</t>
  </si>
  <si>
    <t>上海云塔实业有限公司</t>
  </si>
  <si>
    <t>中石化中石油PP/PE</t>
    <phoneticPr fontId="3" type="noConversion"/>
  </si>
  <si>
    <t>2009.06.22</t>
  </si>
  <si>
    <t>陈双</t>
  </si>
  <si>
    <t>台州市路桥统仁塑料经营部</t>
  </si>
  <si>
    <t>2014.08.27</t>
  </si>
  <si>
    <t>厦门谐诚塑胶工业有限公司</t>
    <phoneticPr fontId="3" type="noConversion"/>
  </si>
  <si>
    <t>莲花喷头喷头支架</t>
    <phoneticPr fontId="3" type="noConversion"/>
  </si>
  <si>
    <t>2014.05.26</t>
  </si>
  <si>
    <t>厦门永佳和塑胶有限公司</t>
  </si>
  <si>
    <t>化工原料</t>
    <phoneticPr fontId="3" type="noConversion"/>
  </si>
  <si>
    <t>10亿</t>
    <phoneticPr fontId="3" type="noConversion"/>
  </si>
  <si>
    <t>吴宝龙</t>
    <phoneticPr fontId="3" type="noConversion"/>
  </si>
  <si>
    <t>厦门博智贸易有限公司</t>
  </si>
  <si>
    <t>塑料原料  钢材</t>
    <phoneticPr fontId="3" type="noConversion"/>
  </si>
  <si>
    <t>2.03亿</t>
    <phoneticPr fontId="3" type="noConversion"/>
  </si>
  <si>
    <t>许良省</t>
    <phoneticPr fontId="3" type="noConversion"/>
  </si>
  <si>
    <t>北京竹生顺达贸易有限公司</t>
  </si>
  <si>
    <t>塑料原料 矿产品</t>
    <phoneticPr fontId="3" type="noConversion"/>
  </si>
  <si>
    <t>范少通</t>
    <phoneticPr fontId="3" type="noConversion"/>
  </si>
  <si>
    <t>2015.01.14</t>
  </si>
  <si>
    <t>恩华（江苏）光电有限公司</t>
    <phoneticPr fontId="3" type="noConversion"/>
  </si>
  <si>
    <t>镇江</t>
  </si>
  <si>
    <t>2009.11.05</t>
  </si>
  <si>
    <t>宁波昆凌生活电器有限公司</t>
  </si>
  <si>
    <t>吸尘器 挂烫机 除螨仪 拖地机</t>
    <phoneticPr fontId="3" type="noConversion"/>
  </si>
  <si>
    <t>吕良乔</t>
    <phoneticPr fontId="3" type="noConversion"/>
  </si>
  <si>
    <t>2015.06.03</t>
  </si>
  <si>
    <t>常州立昌商贸有限公司</t>
  </si>
  <si>
    <t>4600万</t>
    <phoneticPr fontId="3" type="noConversion"/>
  </si>
  <si>
    <t>田敏华</t>
    <phoneticPr fontId="3" type="noConversion"/>
  </si>
  <si>
    <t>2012.12.13</t>
  </si>
  <si>
    <t>佛山市顺德区金塑威贸易有限公司</t>
  </si>
  <si>
    <t>顺德</t>
  </si>
  <si>
    <t xml:space="preserve">国产及进口ABS AS </t>
    <phoneticPr fontId="3" type="noConversion"/>
  </si>
  <si>
    <t>28人</t>
    <phoneticPr fontId="3" type="noConversion"/>
  </si>
  <si>
    <t>3.5亿</t>
    <phoneticPr fontId="3" type="noConversion"/>
  </si>
  <si>
    <t>邹香美</t>
    <phoneticPr fontId="3" type="noConversion"/>
  </si>
  <si>
    <t>2014.05.27</t>
  </si>
  <si>
    <t>台州东胜塑化经营部</t>
  </si>
  <si>
    <t>重庆永佳和塑胶有限公司</t>
  </si>
  <si>
    <t>重庆</t>
  </si>
  <si>
    <t>中石油 中石化 奇美产品</t>
    <phoneticPr fontId="3" type="noConversion"/>
  </si>
  <si>
    <t>王素萍</t>
    <phoneticPr fontId="3" type="noConversion"/>
  </si>
  <si>
    <t>青岛恩欣格贸易有限公司</t>
  </si>
  <si>
    <t>苏州成溢化工有限公司</t>
  </si>
  <si>
    <t>非危险化工产品 橡胶制品 塑料制品</t>
    <phoneticPr fontId="3" type="noConversion"/>
  </si>
  <si>
    <t>9仁</t>
    <phoneticPr fontId="3" type="noConversion"/>
  </si>
  <si>
    <t>7835万</t>
    <phoneticPr fontId="3" type="noConversion"/>
  </si>
  <si>
    <t>熊艳霞</t>
    <phoneticPr fontId="3" type="noConversion"/>
  </si>
  <si>
    <t>2012.07.31</t>
  </si>
  <si>
    <t>上海和东国际贸易有限公司</t>
  </si>
  <si>
    <t xml:space="preserve">塑料原料  </t>
    <phoneticPr fontId="3" type="noConversion"/>
  </si>
  <si>
    <t xml:space="preserve">30人 </t>
    <phoneticPr fontId="3" type="noConversion"/>
  </si>
  <si>
    <t>1.5亿</t>
    <phoneticPr fontId="3" type="noConversion"/>
  </si>
  <si>
    <t>2012.07.27</t>
  </si>
  <si>
    <t>上海常泰贸易发展有限公司</t>
  </si>
  <si>
    <t>ABS  AS</t>
    <phoneticPr fontId="3" type="noConversion"/>
  </si>
  <si>
    <t>50人以下</t>
    <phoneticPr fontId="3" type="noConversion"/>
  </si>
  <si>
    <t>9000万</t>
    <phoneticPr fontId="3" type="noConversion"/>
  </si>
  <si>
    <t>李冰</t>
    <phoneticPr fontId="3" type="noConversion"/>
  </si>
  <si>
    <t>2008.11.11</t>
  </si>
  <si>
    <t>宁波恒孚国际贸易有限公司</t>
    <phoneticPr fontId="3" type="noConversion"/>
  </si>
  <si>
    <t>塑料原料</t>
    <phoneticPr fontId="3" type="noConversion"/>
  </si>
  <si>
    <t>杨武刚</t>
    <phoneticPr fontId="3" type="noConversion"/>
  </si>
  <si>
    <t>上海环博实业有限公司</t>
  </si>
  <si>
    <t>塑料原材料</t>
    <phoneticPr fontId="3" type="noConversion"/>
  </si>
  <si>
    <t>2010.03.22</t>
  </si>
  <si>
    <t>宁波鑫福源塑业有限公司</t>
  </si>
  <si>
    <t>ABS PP PC PS POM</t>
    <phoneticPr fontId="3" type="noConversion"/>
  </si>
  <si>
    <t>8人</t>
    <phoneticPr fontId="3" type="noConversion"/>
  </si>
  <si>
    <t>3280万</t>
    <phoneticPr fontId="3" type="noConversion"/>
  </si>
  <si>
    <t>黄琳龙</t>
    <phoneticPr fontId="3" type="noConversion"/>
  </si>
  <si>
    <t>杨芳明</t>
  </si>
  <si>
    <t>余姚市海威塑料化工有限公司</t>
  </si>
  <si>
    <t>2010.09.25</t>
  </si>
  <si>
    <t>厦门市博润贸易有限公司</t>
    <phoneticPr fontId="3" type="noConversion"/>
  </si>
  <si>
    <t>ABS、PC、POM、PMMA/PA66、PA6、PP</t>
  </si>
  <si>
    <t>熊玉玲</t>
    <phoneticPr fontId="3" type="noConversion"/>
  </si>
  <si>
    <t>上海宇蔓物贸有限公司</t>
    <phoneticPr fontId="3" type="noConversion"/>
  </si>
  <si>
    <t>ABS PP PS</t>
    <phoneticPr fontId="3" type="noConversion"/>
  </si>
  <si>
    <t>6人</t>
    <phoneticPr fontId="3" type="noConversion"/>
  </si>
  <si>
    <t>张晋荣</t>
    <phoneticPr fontId="3" type="noConversion"/>
  </si>
  <si>
    <t>湖北奇丽塑料有限公司</t>
  </si>
  <si>
    <t>武汉</t>
  </si>
  <si>
    <t>ABS AS PP PC PS ABS/PC</t>
    <phoneticPr fontId="3" type="noConversion"/>
  </si>
  <si>
    <t>武汉永佳和新材料有限公司</t>
  </si>
  <si>
    <t>曾清迈</t>
    <phoneticPr fontId="3" type="noConversion"/>
  </si>
  <si>
    <t>2012.07.18</t>
  </si>
  <si>
    <t>上海盈飞实业有限公司</t>
  </si>
  <si>
    <t>奇美原料</t>
    <phoneticPr fontId="3" type="noConversion"/>
  </si>
  <si>
    <t>常州市福聚塑化科技有限公司</t>
    <phoneticPr fontId="3" type="noConversion"/>
  </si>
  <si>
    <t>PC POM</t>
    <phoneticPr fontId="3" type="noConversion"/>
  </si>
  <si>
    <t>2013.04.09</t>
  </si>
  <si>
    <t>京津霸（北京）商贸有限公司</t>
  </si>
  <si>
    <t>廊坊</t>
  </si>
  <si>
    <t xml:space="preserve">ABS AS </t>
    <phoneticPr fontId="3" type="noConversion"/>
  </si>
  <si>
    <t>2012.01.09</t>
  </si>
  <si>
    <t>余姚市汇丰电器有限公司</t>
  </si>
  <si>
    <t>吸尘器 挂烫机配件</t>
    <phoneticPr fontId="3" type="noConversion"/>
  </si>
  <si>
    <t>500人</t>
    <phoneticPr fontId="3" type="noConversion"/>
  </si>
  <si>
    <t>杨卫丰</t>
    <phoneticPr fontId="3" type="noConversion"/>
  </si>
  <si>
    <t>常州市普诺斯物资有限公司</t>
    <phoneticPr fontId="3" type="noConversion"/>
  </si>
  <si>
    <t>2010.11.01</t>
  </si>
  <si>
    <t>霸州市咏昌塑料有限公司</t>
  </si>
  <si>
    <t>车永生</t>
    <phoneticPr fontId="3" type="noConversion"/>
  </si>
  <si>
    <t>宁波赛大进出口有限公司</t>
  </si>
  <si>
    <t>24人</t>
    <phoneticPr fontId="3" type="noConversion"/>
  </si>
  <si>
    <t>张银华</t>
    <phoneticPr fontId="3" type="noConversion"/>
  </si>
  <si>
    <t>重庆办</t>
  </si>
  <si>
    <t>周夏</t>
  </si>
  <si>
    <t>四川品胜电子有限公司</t>
  </si>
  <si>
    <t>成都</t>
  </si>
  <si>
    <t>通讯</t>
    <phoneticPr fontId="3" type="noConversion"/>
  </si>
  <si>
    <t>2012.06.08</t>
  </si>
  <si>
    <t>重庆市涪陵区金龙有限公司</t>
  </si>
  <si>
    <t>汽车饰件</t>
    <phoneticPr fontId="3" type="noConversion"/>
  </si>
  <si>
    <t>2013.07.25</t>
  </si>
  <si>
    <t>成都格莱德贸易有限公司</t>
  </si>
  <si>
    <t>2014.08.25</t>
  </si>
  <si>
    <t>重庆科聚孚工程塑料有限责任公司</t>
  </si>
  <si>
    <t>改性</t>
    <phoneticPr fontId="3" type="noConversion"/>
  </si>
  <si>
    <t>2013.04.10</t>
  </si>
  <si>
    <t>重庆丰收塑料有限公司</t>
  </si>
  <si>
    <t>ABS POM</t>
    <phoneticPr fontId="3" type="noConversion"/>
  </si>
  <si>
    <t>重庆市海龙模具有限公司</t>
  </si>
  <si>
    <t>重庆</t>
    <phoneticPr fontId="3" type="noConversion"/>
  </si>
  <si>
    <t>重庆飞恩贸易有限公司</t>
  </si>
  <si>
    <t>2015.03.25</t>
  </si>
  <si>
    <t>汽摩改性</t>
  </si>
  <si>
    <t>应丽亚</t>
  </si>
  <si>
    <t>苏州旭光聚合物有限公司</t>
  </si>
  <si>
    <t>改性</t>
  </si>
  <si>
    <t>宁波龙洋塑化科技有限公司</t>
  </si>
  <si>
    <t>2013.05.06</t>
  </si>
  <si>
    <t>天津三星高新塑料有限公司</t>
  </si>
  <si>
    <t>亲密</t>
    <phoneticPr fontId="3" type="noConversion"/>
  </si>
  <si>
    <t>外企</t>
    <phoneticPr fontId="3" type="noConversion"/>
  </si>
  <si>
    <t>否</t>
    <phoneticPr fontId="3" type="noConversion"/>
  </si>
  <si>
    <t>男</t>
    <phoneticPr fontId="3" type="noConversion"/>
  </si>
  <si>
    <t>2014.01.20</t>
  </si>
  <si>
    <t>上海普利特复合材料股份有限公司</t>
  </si>
  <si>
    <t>私企</t>
    <phoneticPr fontId="3" type="noConversion"/>
  </si>
  <si>
    <t>是</t>
    <phoneticPr fontId="3" type="noConversion"/>
  </si>
  <si>
    <t>合肥会通新材料有限公司</t>
  </si>
  <si>
    <t>女</t>
    <phoneticPr fontId="3" type="noConversion"/>
  </si>
  <si>
    <t>2010.05.20</t>
  </si>
  <si>
    <t>东莞三星高新塑料有限公司</t>
  </si>
  <si>
    <t>2015.04.02</t>
  </si>
  <si>
    <t>余冠权</t>
  </si>
  <si>
    <t>苏州市尚达塑胶有限公司</t>
  </si>
  <si>
    <t>不亲密</t>
    <phoneticPr fontId="3" type="noConversion"/>
  </si>
  <si>
    <t>工厂</t>
    <phoneticPr fontId="3" type="noConversion"/>
  </si>
  <si>
    <t>耐力板</t>
    <phoneticPr fontId="3" type="noConversion"/>
  </si>
  <si>
    <t>2015.07.01</t>
  </si>
  <si>
    <t>苏州德丽雅塑胶科技有限公司</t>
  </si>
  <si>
    <t>合资</t>
    <phoneticPr fontId="3" type="noConversion"/>
  </si>
  <si>
    <t>塑盒</t>
    <phoneticPr fontId="3" type="noConversion"/>
  </si>
  <si>
    <t>无锡希尔丽塑胶板材有限公司</t>
  </si>
  <si>
    <t>常州桃花源塑料贸易有限公司</t>
  </si>
  <si>
    <t>贸易</t>
    <phoneticPr fontId="3" type="noConversion"/>
  </si>
  <si>
    <t>2015.08.28</t>
  </si>
  <si>
    <t>宁波斯波达工程塑料有限公司</t>
  </si>
  <si>
    <t>改性</t>
    <phoneticPr fontId="3" type="noConversion"/>
  </si>
  <si>
    <t>2015.08.10</t>
  </si>
  <si>
    <t>富阳新科电子器材有限公司</t>
  </si>
  <si>
    <t>汽车零部件</t>
    <phoneticPr fontId="3" type="noConversion"/>
  </si>
  <si>
    <t>2010.12.25</t>
  </si>
  <si>
    <t>杭州意之海贸易有限公司</t>
  </si>
  <si>
    <t>贸易商</t>
    <phoneticPr fontId="3" type="noConversion"/>
  </si>
  <si>
    <t>2011.05.05</t>
  </si>
  <si>
    <t>2014.02.25</t>
  </si>
  <si>
    <t>杭州中聚化工科技有限公司</t>
  </si>
  <si>
    <t>添加剂</t>
    <phoneticPr fontId="3" type="noConversion"/>
  </si>
  <si>
    <t>叶臻</t>
  </si>
  <si>
    <t>浙江润鑫电器有限公司</t>
  </si>
  <si>
    <t>净水器外壳</t>
  </si>
  <si>
    <t>女</t>
    <phoneticPr fontId="12" type="noConversion"/>
  </si>
  <si>
    <t>2014.01.29</t>
  </si>
  <si>
    <t>宁波鼎安电器有限公司</t>
  </si>
  <si>
    <t>否</t>
    <phoneticPr fontId="12" type="noConversion"/>
  </si>
  <si>
    <t>男</t>
    <phoneticPr fontId="12" type="noConversion"/>
  </si>
  <si>
    <r>
      <t>1</t>
    </r>
    <r>
      <rPr>
        <sz val="10"/>
        <color theme="1"/>
        <rFont val="宋体"/>
        <family val="3"/>
        <charset val="134"/>
        <scheme val="minor"/>
      </rPr>
      <t>959.5.20</t>
    </r>
    <phoneticPr fontId="12" type="noConversion"/>
  </si>
  <si>
    <t>2015.07.28</t>
  </si>
  <si>
    <t>宁波市鄞州五乡恒旭塑料制品厂</t>
  </si>
  <si>
    <t>ABS阻燃改性</t>
  </si>
  <si>
    <t>2015.03.23</t>
  </si>
  <si>
    <t>兰溪市金兰塑胶有限公司</t>
  </si>
  <si>
    <t>兰溪</t>
  </si>
  <si>
    <t>化妆品包装</t>
  </si>
  <si>
    <t>东阳市万利电子有限公司</t>
  </si>
  <si>
    <t>东阳</t>
  </si>
  <si>
    <r>
      <t>1</t>
    </r>
    <r>
      <rPr>
        <sz val="10"/>
        <color theme="1"/>
        <rFont val="宋体"/>
        <family val="3"/>
        <charset val="134"/>
        <scheme val="minor"/>
      </rPr>
      <t>979.1.29</t>
    </r>
    <phoneticPr fontId="12" type="noConversion"/>
  </si>
  <si>
    <t>2015.06.29</t>
  </si>
  <si>
    <t>宁波飓鹏五金塑料制品有限公司</t>
  </si>
  <si>
    <t>劳保用品</t>
  </si>
  <si>
    <t>2015.03.03</t>
  </si>
  <si>
    <t>江苏金发科技新材料有限公司</t>
  </si>
  <si>
    <t>ABS、PP改性</t>
  </si>
  <si>
    <t>是</t>
    <phoneticPr fontId="12" type="noConversion"/>
  </si>
  <si>
    <t>2015.12.09</t>
  </si>
  <si>
    <t>台州天华塑业机械有限公司</t>
  </si>
  <si>
    <t>PS片材</t>
  </si>
  <si>
    <t>闻人费莹</t>
  </si>
  <si>
    <t>上海长伟锦磁工程塑料有限公司</t>
  </si>
  <si>
    <t>PC、PC/ABS</t>
    <phoneticPr fontId="3" type="noConversion"/>
  </si>
  <si>
    <t>宁波苏的澳贸易有限公司</t>
  </si>
  <si>
    <t>片材</t>
    <phoneticPr fontId="3" type="noConversion"/>
  </si>
  <si>
    <t>2014.10.14</t>
  </si>
  <si>
    <t>浙江亿铭新材料科技有限公司</t>
  </si>
  <si>
    <t>2014.12.09</t>
  </si>
  <si>
    <t>吴江乔登贸易有限公司</t>
  </si>
  <si>
    <t>染色</t>
    <phoneticPr fontId="3" type="noConversion"/>
  </si>
  <si>
    <t>2010.06.12</t>
  </si>
  <si>
    <t>龙口</t>
  </si>
  <si>
    <t>改性、贸易</t>
    <phoneticPr fontId="3" type="noConversion"/>
  </si>
  <si>
    <t>昆山华康塑胶有限公司</t>
  </si>
  <si>
    <t>染色、改性</t>
    <phoneticPr fontId="3" type="noConversion"/>
  </si>
  <si>
    <t>柏力开米复合塑料（昆山）有限公司</t>
  </si>
  <si>
    <t>PC、ABS等改性</t>
    <phoneticPr fontId="3" type="noConversion"/>
  </si>
  <si>
    <t>2011.02.18</t>
  </si>
  <si>
    <t>上海锦湖日丽塑料有限公司</t>
  </si>
  <si>
    <t>PC/ABS改性</t>
    <phoneticPr fontId="3" type="noConversion"/>
  </si>
  <si>
    <t>2009.03.06</t>
  </si>
  <si>
    <t>苏州丰盈工程塑胶有限公司</t>
  </si>
  <si>
    <t>苏州惠业化轻工业有限公司</t>
  </si>
  <si>
    <t>上海广盛实业有限公司</t>
  </si>
  <si>
    <t>上海恒栢塑胶包装有限公司</t>
  </si>
  <si>
    <t>2015.11.18</t>
  </si>
  <si>
    <t>苏州工业园区佳乐塑料染料有限公司</t>
  </si>
  <si>
    <t>南京聚隆科技股份有限公司</t>
  </si>
  <si>
    <t>PP、尼龙改性</t>
    <phoneticPr fontId="3" type="noConversion"/>
  </si>
  <si>
    <t>2011.10.19</t>
  </si>
  <si>
    <t>青岛同发新材料研发有限公司</t>
  </si>
  <si>
    <t>2008.09.03</t>
  </si>
  <si>
    <t>浦江亿合塑胶有限公司</t>
  </si>
  <si>
    <t>浦江</t>
  </si>
  <si>
    <t>苏州工业园区持盈进出口有限公司</t>
  </si>
  <si>
    <t>2014.11.13</t>
  </si>
  <si>
    <t>青岛中新华美塑料有限公司</t>
  </si>
  <si>
    <t>平湖市伟宏塑料高分子改性厂</t>
  </si>
  <si>
    <t>无锡佳协塑料有限公司</t>
  </si>
  <si>
    <t>2015.02.04</t>
  </si>
  <si>
    <t>上海俊尔新材料有限公司</t>
  </si>
  <si>
    <t>中广核俊尔新材料有限公司</t>
  </si>
  <si>
    <t>慈溪市法莱新塑料厂</t>
  </si>
  <si>
    <t>PC/ABS、PC改性</t>
    <phoneticPr fontId="3" type="noConversion"/>
  </si>
  <si>
    <t>2012.04.12</t>
  </si>
  <si>
    <t>苏州聚冠复合材料有限公司</t>
  </si>
  <si>
    <t>苏州展益化工科技有限公司</t>
  </si>
  <si>
    <t>2013.01.15</t>
  </si>
  <si>
    <t>宁波色母粒有限公司</t>
  </si>
  <si>
    <t>色母粒</t>
    <phoneticPr fontId="3" type="noConversion"/>
  </si>
  <si>
    <t>纳新塑化（上海）有限公司</t>
  </si>
  <si>
    <t>2014.12.25</t>
  </si>
  <si>
    <t>南京立汉化学有限公司</t>
  </si>
  <si>
    <t>PC改性</t>
    <phoneticPr fontId="3" type="noConversion"/>
  </si>
  <si>
    <t>2013.04.01</t>
  </si>
  <si>
    <t>常州赛锦纳米科技有限公司</t>
  </si>
  <si>
    <t>2014.07.07</t>
  </si>
  <si>
    <t>志达塑胶（太仓）有限公司</t>
  </si>
  <si>
    <t>慈溪市江成塑料实业有限公司</t>
  </si>
  <si>
    <t>上海继尔新材料科技有限公司</t>
  </si>
  <si>
    <t>龙韬（上海）化工科技中心</t>
  </si>
  <si>
    <t>2012.08.31</t>
  </si>
  <si>
    <t>宁波乐金甬兴化工有限公司</t>
  </si>
  <si>
    <t>2009.07.16</t>
  </si>
  <si>
    <t>浦江亿通塑胶电子有限公司</t>
  </si>
  <si>
    <t>南京利华工程塑料有限公司</t>
  </si>
  <si>
    <t>2013.01.08</t>
  </si>
  <si>
    <t>上海浩殷塑胶颜料有限公司</t>
  </si>
  <si>
    <t>2010.01.08</t>
  </si>
  <si>
    <t>上海伯昂图新材料科技有限公司</t>
  </si>
  <si>
    <t>冯军辉</t>
  </si>
  <si>
    <t>新大洲本田摩托有限公司</t>
  </si>
  <si>
    <t>摩托车塑件</t>
    <phoneticPr fontId="3" type="noConversion"/>
  </si>
  <si>
    <t>2010.01.05</t>
  </si>
  <si>
    <t>苏州楷尔利塑料制品有限公司</t>
  </si>
  <si>
    <t>汽车饰件</t>
    <phoneticPr fontId="3" type="noConversion"/>
  </si>
  <si>
    <t>2013.05.08</t>
  </si>
  <si>
    <t>常州市永光车业有限公司</t>
  </si>
  <si>
    <t>杭州道格尔塑化有限公司</t>
  </si>
  <si>
    <t>ABS PS</t>
    <phoneticPr fontId="3" type="noConversion"/>
  </si>
  <si>
    <t>2013.04.22</t>
  </si>
  <si>
    <t>乐清市麒麟摩配有限公司</t>
  </si>
  <si>
    <t>头盔</t>
    <phoneticPr fontId="3" type="noConversion"/>
  </si>
  <si>
    <t>常州秀田车辆部件有限公司</t>
  </si>
  <si>
    <t>宁波明佳汽车内饰有限公司</t>
  </si>
  <si>
    <t>苏州万隆汽车零部件股份有限公司</t>
  </si>
  <si>
    <t>2011.10.18</t>
  </si>
  <si>
    <t>杭州萧山佩斯纺塑有限公司</t>
  </si>
  <si>
    <t>麻将机配件</t>
    <phoneticPr fontId="3" type="noConversion"/>
  </si>
  <si>
    <t>2014.12.16</t>
  </si>
  <si>
    <t>丽水市东升汽车摩托车配件有限公司</t>
  </si>
  <si>
    <t>2014.07.08</t>
  </si>
  <si>
    <t>三阳机车工业有限公司</t>
  </si>
  <si>
    <t>台州市黄岩金日汽车零部件有限公司</t>
  </si>
  <si>
    <t>后视镜</t>
    <phoneticPr fontId="3" type="noConversion"/>
  </si>
  <si>
    <t>2013.08.14</t>
  </si>
  <si>
    <t>安徽华信安全设备有限公司</t>
  </si>
  <si>
    <t>广德</t>
  </si>
  <si>
    <t>800万</t>
    <phoneticPr fontId="3" type="noConversion"/>
  </si>
  <si>
    <t>2010.11.09</t>
  </si>
  <si>
    <t>天津天系汽车零部件有限公司</t>
  </si>
  <si>
    <t>汽车配件</t>
    <phoneticPr fontId="3" type="noConversion"/>
  </si>
  <si>
    <t>宁波永佳汽车零部件有限公司</t>
  </si>
  <si>
    <t>三角警示架</t>
    <phoneticPr fontId="3" type="noConversion"/>
  </si>
  <si>
    <t>常州琦泰科技有限公司</t>
  </si>
  <si>
    <t>浦江和信塑胶制品有限公司</t>
  </si>
  <si>
    <t>PS片材</t>
    <phoneticPr fontId="3" type="noConversion"/>
  </si>
  <si>
    <t>2015.06.02</t>
  </si>
  <si>
    <t>上海望尚汽车配件厂</t>
  </si>
  <si>
    <t>台州市尚远塑业灯饰有限公司</t>
  </si>
  <si>
    <t>三防灯</t>
    <phoneticPr fontId="3" type="noConversion"/>
  </si>
  <si>
    <t>建德市五星车业有限公司</t>
  </si>
  <si>
    <t>建德</t>
  </si>
  <si>
    <t>张家港中天精密模塑有限公司</t>
  </si>
  <si>
    <t>张家港</t>
  </si>
  <si>
    <t>2012.12.19</t>
  </si>
  <si>
    <t>黄山金马股份有限公司</t>
  </si>
  <si>
    <t>黄山</t>
  </si>
  <si>
    <t>仪表盘</t>
    <phoneticPr fontId="3" type="noConversion"/>
  </si>
  <si>
    <t>浙江吉祥摩托车配件有限公司</t>
  </si>
  <si>
    <t>2012.03.15</t>
  </si>
  <si>
    <t>江门市科达仪表有限公司</t>
  </si>
  <si>
    <t>广州</t>
  </si>
  <si>
    <t>2010.08.24</t>
  </si>
  <si>
    <t>苏州科嘉益电子有限公司</t>
  </si>
  <si>
    <t>化妆品容器</t>
    <phoneticPr fontId="3" type="noConversion"/>
  </si>
  <si>
    <t>2011.09.27</t>
  </si>
  <si>
    <t>宁波精成车业有限公司</t>
  </si>
  <si>
    <t>2013.07.26</t>
  </si>
  <si>
    <t>天津市南开区天洋汽车配件五金电器经营部</t>
  </si>
  <si>
    <t>上海启荷实业有限公司</t>
  </si>
  <si>
    <t>2015.05.11</t>
  </si>
  <si>
    <t>余姚市瑞德汽配有限公司</t>
  </si>
  <si>
    <t>常州市源茂车辆配件有限公司</t>
  </si>
  <si>
    <t>2015.02.10</t>
  </si>
  <si>
    <t>富诚汽车零部件有限公司</t>
  </si>
  <si>
    <t>2013.10.18</t>
  </si>
  <si>
    <t>浙江百利得摩配有限公司</t>
  </si>
  <si>
    <t>2011.03.21</t>
  </si>
  <si>
    <t>慈溪市盛艺模具有限公司</t>
  </si>
  <si>
    <t>浦江远帆塑胶有限公司</t>
  </si>
  <si>
    <t>上海奏凯汽车配件有限公司</t>
  </si>
  <si>
    <t>2010.01.09</t>
  </si>
  <si>
    <t>宁波市鄞州星光文体塑料厂</t>
  </si>
  <si>
    <t>2014.08.18</t>
  </si>
  <si>
    <t>浙江腾飞实业有限公司</t>
  </si>
  <si>
    <t>南京宜高汽车零部件有限公司</t>
  </si>
  <si>
    <t>2011.11.10</t>
  </si>
  <si>
    <t>上海辛野模具有限公司</t>
  </si>
  <si>
    <t>2010.06.07</t>
  </si>
  <si>
    <t>禹鹤贸易（上海）有限公司</t>
  </si>
  <si>
    <t>ABS PC/ABS</t>
    <phoneticPr fontId="3" type="noConversion"/>
  </si>
  <si>
    <t>2013.05.27</t>
  </si>
  <si>
    <t>宁波烨达汽车零部件有限公司</t>
  </si>
  <si>
    <t>2015.01.22</t>
  </si>
  <si>
    <t>浙江黄岩三叶集团有限公司</t>
  </si>
  <si>
    <t>上海国荥灯具厂</t>
  </si>
  <si>
    <t>2015.03.13</t>
  </si>
  <si>
    <t>张家港星海博天贸易有限公司</t>
  </si>
  <si>
    <t>2014.06.05</t>
  </si>
  <si>
    <t>天津百塑行新材料科技开发有限公司</t>
  </si>
  <si>
    <t>ABS PP</t>
    <phoneticPr fontId="3" type="noConversion"/>
  </si>
  <si>
    <t>2014.09.12</t>
  </si>
  <si>
    <t>余姚市低塘镇兴达电仪模塑厂</t>
  </si>
  <si>
    <t>余姚</t>
    <phoneticPr fontId="3" type="noConversion"/>
  </si>
  <si>
    <t>消防器材</t>
    <phoneticPr fontId="3" type="noConversion"/>
  </si>
  <si>
    <t>2008.10.16</t>
  </si>
  <si>
    <t>上海霍费贝特汽车部件有限公司</t>
  </si>
  <si>
    <t>2010.04.29</t>
  </si>
  <si>
    <t>余姚嘉哲电器有限公司</t>
  </si>
  <si>
    <t>2012.10.19</t>
  </si>
  <si>
    <t>宁波绿昌塑业有限公司</t>
  </si>
  <si>
    <t>PP</t>
    <phoneticPr fontId="3" type="noConversion"/>
  </si>
  <si>
    <t>2014.12.22</t>
  </si>
  <si>
    <t>总计</t>
    <phoneticPr fontId="2" type="noConversion"/>
  </si>
  <si>
    <t>年销售量占需求量比重增长率（%）</t>
    <phoneticPr fontId="2" type="noConversion"/>
  </si>
  <si>
    <t>合肥会通节能材料有限公司</t>
  </si>
  <si>
    <t>双日（上海）有限公司</t>
  </si>
  <si>
    <t>安徽时代创新科技投资发展有限公司</t>
  </si>
  <si>
    <t>宁波布里奇进出口有限公司</t>
  </si>
  <si>
    <t>所在省份</t>
    <phoneticPr fontId="2" type="noConversion"/>
  </si>
  <si>
    <t>浙江</t>
    <phoneticPr fontId="2" type="noConversion"/>
  </si>
  <si>
    <t>江苏</t>
    <phoneticPr fontId="2" type="noConversion"/>
  </si>
  <si>
    <t>河南</t>
    <phoneticPr fontId="2" type="noConversion"/>
  </si>
  <si>
    <t>山东</t>
    <phoneticPr fontId="2" type="noConversion"/>
  </si>
  <si>
    <t>江西</t>
    <phoneticPr fontId="2" type="noConversion"/>
  </si>
  <si>
    <t>河北</t>
    <phoneticPr fontId="2" type="noConversion"/>
  </si>
  <si>
    <t>河北</t>
    <phoneticPr fontId="2" type="noConversion"/>
  </si>
  <si>
    <t>安徽</t>
    <phoneticPr fontId="2" type="noConversion"/>
  </si>
  <si>
    <t>福建</t>
    <phoneticPr fontId="2" type="noConversion"/>
  </si>
  <si>
    <t>广东</t>
    <phoneticPr fontId="2" type="noConversion"/>
  </si>
  <si>
    <t>江苏</t>
    <phoneticPr fontId="2" type="noConversion"/>
  </si>
  <si>
    <t>重庆</t>
    <phoneticPr fontId="2" type="noConversion"/>
  </si>
  <si>
    <t>湖北</t>
    <phoneticPr fontId="2" type="noConversion"/>
  </si>
  <si>
    <t>上海</t>
    <phoneticPr fontId="2" type="noConversion"/>
  </si>
  <si>
    <t>四川</t>
    <phoneticPr fontId="2" type="noConversion"/>
  </si>
  <si>
    <t>奉化</t>
  </si>
  <si>
    <t>衡水</t>
  </si>
  <si>
    <t>余杭</t>
  </si>
  <si>
    <t>台州</t>
    <phoneticPr fontId="2" type="noConversion"/>
  </si>
  <si>
    <t>义乌</t>
  </si>
  <si>
    <t>义乌</t>
    <phoneticPr fontId="2" type="noConversion"/>
  </si>
  <si>
    <t>宁波</t>
    <phoneticPr fontId="2" type="noConversion"/>
  </si>
  <si>
    <t>余姚</t>
    <phoneticPr fontId="2" type="noConversion"/>
  </si>
  <si>
    <t>2014年销售量</t>
  </si>
  <si>
    <t>2015年销售量</t>
  </si>
  <si>
    <t>所在城市</t>
  </si>
  <si>
    <t>2014年所在比重（%）</t>
  </si>
  <si>
    <t>2015年所在比重（%）</t>
  </si>
  <si>
    <t>销售量增长率</t>
  </si>
  <si>
    <t>行标签</t>
  </si>
  <si>
    <t>安徽</t>
  </si>
  <si>
    <t>福建</t>
  </si>
  <si>
    <t>广东</t>
  </si>
  <si>
    <t>河北</t>
  </si>
  <si>
    <t>河南</t>
  </si>
  <si>
    <t>湖北</t>
  </si>
  <si>
    <t>江苏</t>
  </si>
  <si>
    <t>江西</t>
  </si>
  <si>
    <t>山东</t>
  </si>
  <si>
    <t>四川</t>
  </si>
  <si>
    <t>浙江</t>
  </si>
  <si>
    <t>总计</t>
  </si>
  <si>
    <t>2014年销售量</t>
    <phoneticPr fontId="2" type="noConversion"/>
  </si>
  <si>
    <t>2015年销售量</t>
    <phoneticPr fontId="2" type="noConversion"/>
  </si>
  <si>
    <t>一、城市分布</t>
    <phoneticPr fontId="2" type="noConversion"/>
  </si>
  <si>
    <t>二、省分布</t>
    <phoneticPr fontId="2" type="noConversion"/>
  </si>
  <si>
    <t>行业类型</t>
  </si>
  <si>
    <t>电子电气</t>
  </si>
  <si>
    <t>生活电器</t>
  </si>
  <si>
    <t>健康电器</t>
  </si>
  <si>
    <t>建筑</t>
  </si>
  <si>
    <t>航空</t>
  </si>
  <si>
    <t>包装</t>
  </si>
  <si>
    <t>板材</t>
  </si>
  <si>
    <t>医疗设备</t>
  </si>
  <si>
    <t>环保设备</t>
  </si>
  <si>
    <t>改性工厂</t>
  </si>
  <si>
    <t>汽摩</t>
  </si>
  <si>
    <t>2014年销售量</t>
    <phoneticPr fontId="2" type="noConversion"/>
  </si>
  <si>
    <t>2015年销售量</t>
    <phoneticPr fontId="2" type="noConversion"/>
  </si>
  <si>
    <t>2014年所占比重</t>
    <phoneticPr fontId="2" type="noConversion"/>
  </si>
  <si>
    <t>2015年所占比重</t>
    <phoneticPr fontId="2" type="noConversion"/>
  </si>
  <si>
    <t>销售量增长率</t>
    <phoneticPr fontId="2" type="noConversion"/>
  </si>
  <si>
    <t>一、行业情况</t>
    <phoneticPr fontId="2" type="noConversion"/>
  </si>
  <si>
    <t>二、行业用途情况</t>
    <phoneticPr fontId="2" type="noConversion"/>
  </si>
  <si>
    <t>ABS</t>
  </si>
  <si>
    <t>ABS  AS</t>
  </si>
  <si>
    <t xml:space="preserve">ABS AS </t>
  </si>
  <si>
    <t>ABS AS PC</t>
  </si>
  <si>
    <t>ABS AS PP PC PS ABS/PC</t>
  </si>
  <si>
    <t>ABS PC/ABS</t>
  </si>
  <si>
    <t>ABS POM</t>
  </si>
  <si>
    <t>ABS PP</t>
  </si>
  <si>
    <t>ABS PP PC PS POM</t>
  </si>
  <si>
    <t>ABS PP PS</t>
  </si>
  <si>
    <t>ABS PS</t>
  </si>
  <si>
    <t>ABS、AS、PS、HIPS、PMMA(亚力克)、
PP、PC、PC\ABS(合金料) 、聚甲醛（POM）、
尼龙PA-6、PA-66、尼龙1010、
增强PP、阻燃ABS、</t>
  </si>
  <si>
    <t>ABS、PP、PC、POM、PMMA、AS</t>
  </si>
  <si>
    <t>ABS.</t>
  </si>
  <si>
    <t>ABS.AS</t>
  </si>
  <si>
    <t>ABS.AS.</t>
  </si>
  <si>
    <t>ABS.AS.PP.PC</t>
  </si>
  <si>
    <t>ABS.AS.PP.PC2011</t>
  </si>
  <si>
    <t>ABS.PA.AS</t>
  </si>
  <si>
    <t>ABS.PC</t>
  </si>
  <si>
    <t>ABS.PC.PP.PS</t>
  </si>
  <si>
    <t>ABS.PMMA</t>
  </si>
  <si>
    <t>ABS.PP.AS.PC2002</t>
  </si>
  <si>
    <t>ABS.PP.PC</t>
  </si>
  <si>
    <t>ABS.PP.PMMA</t>
  </si>
  <si>
    <t>ABS.PP.PS</t>
  </si>
  <si>
    <t>ABS.PP.PS.PC</t>
  </si>
  <si>
    <t>ABS.PVC</t>
  </si>
  <si>
    <t>ABS板材</t>
  </si>
  <si>
    <t>PC POM</t>
  </si>
  <si>
    <t>PC、ABS等改性</t>
  </si>
  <si>
    <t>PC、PC/ABS</t>
  </si>
  <si>
    <t>PC.ABS.PP</t>
  </si>
  <si>
    <t>PC.PP.ABS</t>
  </si>
  <si>
    <t>PC/ABS、PC改性</t>
  </si>
  <si>
    <t>PC/ABS改性</t>
  </si>
  <si>
    <t>PC改性</t>
  </si>
  <si>
    <t>PP</t>
  </si>
  <si>
    <t>PP、尼龙改性</t>
  </si>
  <si>
    <t>PP.ABS.PC</t>
  </si>
  <si>
    <t>笔芯</t>
  </si>
  <si>
    <t>测量仪器</t>
  </si>
  <si>
    <t>超市塑架</t>
  </si>
  <si>
    <t>成套电器、金属机柜、挂式机柜、落地式机柜、网络机柜、总线接线盒、塑料机柜、塑料防水防尘接线盒、塑料密封盒等产品</t>
  </si>
  <si>
    <t>城镇私营</t>
  </si>
  <si>
    <t>厨房家电</t>
  </si>
  <si>
    <t>厨房配件</t>
  </si>
  <si>
    <t>窗饰</t>
  </si>
  <si>
    <t>刀具</t>
  </si>
  <si>
    <t>导光板</t>
  </si>
  <si>
    <t>灯饰</t>
  </si>
  <si>
    <t>灯罩</t>
  </si>
  <si>
    <t>电动牙刷</t>
  </si>
  <si>
    <t>电风扇，取暖</t>
  </si>
  <si>
    <t>电热龙头</t>
  </si>
  <si>
    <t>电水壶，水杯</t>
  </si>
  <si>
    <t>电子壁炉</t>
  </si>
  <si>
    <t>电子秤和容器</t>
  </si>
  <si>
    <t>电子灯</t>
  </si>
  <si>
    <t>东丽三菱等PC</t>
  </si>
  <si>
    <t>纺织机配件</t>
  </si>
  <si>
    <t>非危险化工产品 橡胶制品 塑料制品</t>
  </si>
  <si>
    <t>粉盒</t>
  </si>
  <si>
    <t>改性、贸易</t>
  </si>
  <si>
    <t>各类塑料原料</t>
  </si>
  <si>
    <t>工程塑料</t>
  </si>
  <si>
    <t>管件塑件</t>
  </si>
  <si>
    <t xml:space="preserve">国产及进口ABS AS </t>
  </si>
  <si>
    <t>后视镜</t>
  </si>
  <si>
    <t>化工原料</t>
  </si>
  <si>
    <t>化妆品</t>
  </si>
  <si>
    <t>化妆品容器</t>
  </si>
  <si>
    <t>吉化奇美ABS\PS</t>
  </si>
  <si>
    <t>家用拖把，扫把</t>
  </si>
  <si>
    <t>接线端</t>
  </si>
  <si>
    <t>警报器</t>
  </si>
  <si>
    <t>警用车灯</t>
  </si>
  <si>
    <t>净化器及洗衣机</t>
  </si>
  <si>
    <t>酒瓶盖</t>
  </si>
  <si>
    <t>开关面板</t>
  </si>
  <si>
    <t>空调配件</t>
  </si>
  <si>
    <t>空调网页</t>
  </si>
  <si>
    <t>口红管</t>
  </si>
  <si>
    <t>矿产品、冶金材料、化工产品
（博西华电器指定供应商）</t>
  </si>
  <si>
    <t>喇叭</t>
  </si>
  <si>
    <t>莲花喷头喷头支架</t>
  </si>
  <si>
    <t>麻将机配件</t>
  </si>
  <si>
    <t>贸易</t>
  </si>
  <si>
    <t>眉笔</t>
  </si>
  <si>
    <t>摩托车塑件</t>
  </si>
  <si>
    <t>耐力板</t>
  </si>
  <si>
    <t>农机配件</t>
  </si>
  <si>
    <t>暖风机</t>
  </si>
  <si>
    <t>片材</t>
  </si>
  <si>
    <t>奇美ABS\AS\PS</t>
  </si>
  <si>
    <t>奇美的各系列pp.   台聚的LDPE. 高桥的ABS</t>
  </si>
  <si>
    <t>奇美各类</t>
  </si>
  <si>
    <t>奇美台化  ABS PP 等</t>
  </si>
  <si>
    <t>奇美原料</t>
  </si>
  <si>
    <t>汽车零部件</t>
  </si>
  <si>
    <t>汽车饰件</t>
  </si>
  <si>
    <t>染色</t>
  </si>
  <si>
    <t>染色、改性</t>
  </si>
  <si>
    <t>日化包装</t>
  </si>
  <si>
    <t>乳液瓶</t>
  </si>
  <si>
    <t>三防灯</t>
  </si>
  <si>
    <t>三角警示架</t>
  </si>
  <si>
    <t>散热器</t>
  </si>
  <si>
    <t>色母粒</t>
  </si>
  <si>
    <t>生活用品</t>
  </si>
  <si>
    <t>手电筒</t>
  </si>
  <si>
    <t>刷子</t>
  </si>
  <si>
    <t>塑盒</t>
  </si>
  <si>
    <t>塑料原材料</t>
  </si>
  <si>
    <t>塑料原料</t>
  </si>
  <si>
    <t xml:space="preserve">塑料原料  </t>
  </si>
  <si>
    <t>塑料原料  钢材</t>
  </si>
  <si>
    <t>塑料原料 矿产品</t>
  </si>
  <si>
    <t>台塑PP</t>
  </si>
  <si>
    <t>台湾奇美 镇江奇美</t>
  </si>
  <si>
    <t>添加剂</t>
  </si>
  <si>
    <t>通讯</t>
  </si>
  <si>
    <t>通讯盒</t>
  </si>
  <si>
    <t>头盔</t>
  </si>
  <si>
    <t>拖把</t>
  </si>
  <si>
    <t>玩具礼品</t>
  </si>
  <si>
    <t>卫浴</t>
  </si>
  <si>
    <t>温控器、水壶、</t>
  </si>
  <si>
    <t>污水处理设备</t>
  </si>
  <si>
    <t>吸尘器</t>
  </si>
  <si>
    <t>吸尘器 挂烫机 除螨仪 拖地机</t>
  </si>
  <si>
    <t>吸尘器 挂烫机配件</t>
  </si>
  <si>
    <t>洗衣机</t>
  </si>
  <si>
    <t>洗衣机配件</t>
  </si>
  <si>
    <t>香水盖</t>
  </si>
  <si>
    <t>箱包配件</t>
  </si>
  <si>
    <t>消防器材</t>
  </si>
  <si>
    <t>阳光板</t>
  </si>
  <si>
    <t>一次性包装容器</t>
  </si>
  <si>
    <t xml:space="preserve">医用塑料产品  </t>
  </si>
  <si>
    <t>仪表盘</t>
  </si>
  <si>
    <t>隐形眼镜盒</t>
  </si>
  <si>
    <t>榨汁机</t>
  </si>
  <si>
    <t>榨汁机，搅拌</t>
  </si>
  <si>
    <t>中石化中石油PP/PE</t>
  </si>
  <si>
    <t>中石油 中石化 奇美产品</t>
  </si>
  <si>
    <t>(空白)</t>
  </si>
  <si>
    <t>产品用途</t>
    <phoneticPr fontId="2" type="noConversion"/>
  </si>
  <si>
    <t>增长率</t>
  </si>
  <si>
    <t>增长率</t>
    <phoneticPr fontId="2" type="noConversion"/>
  </si>
  <si>
    <t>三、需求情况</t>
    <phoneticPr fontId="2" type="noConversion"/>
  </si>
  <si>
    <t>2014年需求量</t>
  </si>
  <si>
    <t>2014年需求量</t>
    <phoneticPr fontId="2" type="noConversion"/>
  </si>
  <si>
    <t>2015年需求量</t>
  </si>
  <si>
    <t>2015年需求量</t>
    <phoneticPr fontId="2" type="noConversion"/>
  </si>
  <si>
    <t>需求量增长率</t>
    <phoneticPr fontId="2" type="noConversion"/>
  </si>
  <si>
    <t>一、各行业占有率</t>
    <phoneticPr fontId="2" type="noConversion"/>
  </si>
  <si>
    <t>2014年比重</t>
  </si>
  <si>
    <t>2015年比重</t>
  </si>
  <si>
    <t>二、各地区占有率</t>
    <phoneticPr fontId="2" type="noConversion"/>
  </si>
  <si>
    <t>上海新厚勤实业有限公司</t>
    <phoneticPr fontId="2" type="noConversion"/>
  </si>
  <si>
    <t>义乌市建雷塑料有限公司</t>
    <phoneticPr fontId="2" type="noConversion"/>
  </si>
  <si>
    <t>宁波保税区宝圣塑业有限公司</t>
    <phoneticPr fontId="2" type="noConversion"/>
  </si>
  <si>
    <t>深圳市创新隆塑胶制品有限公司</t>
    <phoneticPr fontId="2" type="noConversion"/>
  </si>
  <si>
    <t>合资</t>
    <phoneticPr fontId="3" type="noConversion"/>
  </si>
  <si>
    <t>外企</t>
  </si>
  <si>
    <t>外企</t>
    <phoneticPr fontId="3" type="noConversion"/>
  </si>
  <si>
    <t>道恩集团有限公司</t>
    <phoneticPr fontId="2" type="noConversion"/>
  </si>
  <si>
    <t>衣架</t>
    <phoneticPr fontId="2" type="noConversion"/>
  </si>
  <si>
    <t>宁波大胜衣架有限公司</t>
    <phoneticPr fontId="3" type="noConversion"/>
  </si>
  <si>
    <t>经营年限</t>
    <phoneticPr fontId="2" type="noConversion"/>
  </si>
  <si>
    <t>实际负责人出生年</t>
    <phoneticPr fontId="2" type="noConversion"/>
  </si>
  <si>
    <t>年龄</t>
    <phoneticPr fontId="2" type="noConversion"/>
  </si>
  <si>
    <t>合作年限</t>
    <phoneticPr fontId="2" type="noConversion"/>
  </si>
  <si>
    <t>2014年销售量</t>
    <phoneticPr fontId="2" type="noConversion"/>
  </si>
  <si>
    <t>2015年销售量</t>
    <phoneticPr fontId="2" type="noConversion"/>
  </si>
  <si>
    <t>2014年销售量占需求量比重（%）</t>
    <phoneticPr fontId="2" type="noConversion"/>
  </si>
  <si>
    <t>2015年销售量占需求量比重（%）</t>
    <phoneticPr fontId="2" type="noConversion"/>
  </si>
  <si>
    <t>2014年客户占有率</t>
    <phoneticPr fontId="2" type="noConversion"/>
  </si>
  <si>
    <t>2015年客户占有率</t>
    <phoneticPr fontId="2" type="noConversion"/>
  </si>
  <si>
    <t>2014年交易笔数</t>
    <phoneticPr fontId="2" type="noConversion"/>
  </si>
  <si>
    <t>2015年交易笔数</t>
    <phoneticPr fontId="2" type="noConversion"/>
  </si>
  <si>
    <t>2014年销售毛利率</t>
    <phoneticPr fontId="2" type="noConversion"/>
  </si>
  <si>
    <t>2015年销售毛利率</t>
    <phoneticPr fontId="2" type="noConversion"/>
  </si>
  <si>
    <t>2015年均吨实际净利润</t>
    <phoneticPr fontId="2" type="noConversion"/>
  </si>
  <si>
    <t>合作开始年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</si>
</sst>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yyyy&quot;年&quot;m&quot;月&quot;;@"/>
    <numFmt numFmtId="178" formatCode="0.0000%"/>
    <numFmt numFmtId="179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ahoma"/>
      <family val="2"/>
    </font>
    <font>
      <sz val="10"/>
      <color theme="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5" fillId="0" borderId="1" xfId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/>
    <xf numFmtId="0" fontId="5" fillId="3" borderId="1" xfId="0" applyFont="1" applyFill="1" applyBorder="1" applyAlignment="1"/>
    <xf numFmtId="0" fontId="5" fillId="2" borderId="1" xfId="0" applyFont="1" applyFill="1" applyBorder="1" applyAlignment="1"/>
    <xf numFmtId="9" fontId="5" fillId="0" borderId="1" xfId="1" applyFont="1" applyBorder="1" applyAlignment="1"/>
    <xf numFmtId="0" fontId="10" fillId="3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/>
    <xf numFmtId="14" fontId="5" fillId="3" borderId="1" xfId="0" applyNumberFormat="1" applyFont="1" applyFill="1" applyBorder="1" applyAlignment="1"/>
    <xf numFmtId="177" fontId="5" fillId="3" borderId="1" xfId="0" applyNumberFormat="1" applyFont="1" applyFill="1" applyBorder="1" applyAlignment="1"/>
    <xf numFmtId="0" fontId="5" fillId="3" borderId="1" xfId="0" applyFont="1" applyFill="1" applyBorder="1" applyAlignment="1">
      <alignment horizontal="left"/>
    </xf>
    <xf numFmtId="0" fontId="4" fillId="0" borderId="0" xfId="0" applyFont="1" applyAlignment="1"/>
    <xf numFmtId="0" fontId="11" fillId="0" borderId="1" xfId="0" applyFont="1" applyFill="1" applyBorder="1" applyAlignment="1"/>
    <xf numFmtId="0" fontId="11" fillId="3" borderId="1" xfId="0" applyFont="1" applyFill="1" applyBorder="1" applyAlignment="1"/>
    <xf numFmtId="0" fontId="13" fillId="0" borderId="1" xfId="0" applyFont="1" applyFill="1" applyBorder="1" applyAlignment="1"/>
    <xf numFmtId="0" fontId="14" fillId="3" borderId="2" xfId="0" applyFont="1" applyFill="1" applyBorder="1" applyAlignment="1">
      <alignment wrapText="1"/>
    </xf>
    <xf numFmtId="0" fontId="15" fillId="3" borderId="3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5" fillId="3" borderId="3" xfId="0" applyFont="1" applyFill="1" applyBorder="1" applyAlignment="1">
      <alignment horizontal="right" wrapText="1"/>
    </xf>
    <xf numFmtId="0" fontId="5" fillId="0" borderId="1" xfId="0" applyFont="1" applyFill="1" applyBorder="1" applyAlignment="1"/>
    <xf numFmtId="0" fontId="11" fillId="0" borderId="1" xfId="0" applyFont="1" applyBorder="1" applyAlignment="1"/>
    <xf numFmtId="0" fontId="13" fillId="3" borderId="3" xfId="0" applyFont="1" applyFill="1" applyBorder="1" applyAlignment="1">
      <alignment wrapText="1"/>
    </xf>
    <xf numFmtId="0" fontId="13" fillId="3" borderId="1" xfId="0" applyFont="1" applyFill="1" applyBorder="1" applyAlignment="1"/>
    <xf numFmtId="0" fontId="13" fillId="3" borderId="4" xfId="0" applyFont="1" applyFill="1" applyBorder="1" applyAlignment="1"/>
    <xf numFmtId="0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7" fontId="5" fillId="3" borderId="1" xfId="0" applyNumberFormat="1" applyFont="1" applyFill="1" applyBorder="1" applyAlignment="1">
      <alignment horizontal="center"/>
    </xf>
    <xf numFmtId="57" fontId="5" fillId="3" borderId="1" xfId="0" applyNumberFormat="1" applyFont="1" applyFill="1" applyBorder="1" applyAlignment="1">
      <alignment horizontal="center"/>
    </xf>
    <xf numFmtId="31" fontId="5" fillId="3" borderId="1" xfId="0" applyNumberFormat="1" applyFont="1" applyFill="1" applyBorder="1" applyAlignment="1">
      <alignment horizontal="center"/>
    </xf>
    <xf numFmtId="0" fontId="16" fillId="0" borderId="1" xfId="0" applyFont="1" applyBorder="1" applyAlignme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7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/>
    <xf numFmtId="31" fontId="5" fillId="3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/>
    <xf numFmtId="0" fontId="14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6" fillId="4" borderId="1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8" fillId="3" borderId="0" xfId="0" applyFont="1" applyFill="1" applyAlignment="1"/>
    <xf numFmtId="0" fontId="4" fillId="3" borderId="0" xfId="0" applyFont="1" applyFill="1" applyAlignment="1"/>
    <xf numFmtId="0" fontId="5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10" fontId="5" fillId="2" borderId="1" xfId="0" applyNumberFormat="1" applyFont="1" applyFill="1" applyBorder="1" applyAlignment="1"/>
    <xf numFmtId="10" fontId="5" fillId="0" borderId="1" xfId="0" applyNumberFormat="1" applyFont="1" applyBorder="1" applyAlignment="1"/>
    <xf numFmtId="178" fontId="5" fillId="0" borderId="1" xfId="0" applyNumberFormat="1" applyFont="1" applyBorder="1" applyAlignment="1"/>
    <xf numFmtId="0" fontId="0" fillId="0" borderId="1" xfId="0" applyBorder="1">
      <alignment vertical="center"/>
    </xf>
    <xf numFmtId="179" fontId="5" fillId="0" borderId="1" xfId="0" applyNumberFormat="1" applyFont="1" applyBorder="1" applyAlignment="1"/>
    <xf numFmtId="0" fontId="13" fillId="4" borderId="1" xfId="0" applyFont="1" applyFill="1" applyBorder="1" applyAlignment="1"/>
    <xf numFmtId="0" fontId="19" fillId="4" borderId="1" xfId="0" applyFont="1" applyFill="1" applyBorder="1" applyAlignment="1"/>
    <xf numFmtId="10" fontId="0" fillId="0" borderId="0" xfId="0" applyNumberFormat="1">
      <alignment vertical="center"/>
    </xf>
    <xf numFmtId="0" fontId="20" fillId="6" borderId="0" xfId="0" applyFont="1" applyFill="1">
      <alignment vertical="center"/>
    </xf>
    <xf numFmtId="0" fontId="0" fillId="6" borderId="0" xfId="0" applyFill="1">
      <alignment vertical="center"/>
    </xf>
    <xf numFmtId="0" fontId="21" fillId="6" borderId="0" xfId="0" applyFont="1" applyFill="1">
      <alignment vertical="center"/>
    </xf>
    <xf numFmtId="0" fontId="21" fillId="5" borderId="0" xfId="0" applyFont="1" applyFill="1">
      <alignment vertical="center"/>
    </xf>
    <xf numFmtId="0" fontId="11" fillId="3" borderId="0" xfId="0" applyFont="1" applyFill="1" applyBorder="1" applyAlignment="1"/>
    <xf numFmtId="0" fontId="5" fillId="3" borderId="0" xfId="0" applyFont="1" applyFill="1" applyBorder="1" applyAlignment="1"/>
    <xf numFmtId="0" fontId="5" fillId="3" borderId="1" xfId="0" applyNumberFormat="1" applyFont="1" applyFill="1" applyBorder="1" applyAlignment="1"/>
    <xf numFmtId="0" fontId="5" fillId="0" borderId="1" xfId="0" applyNumberFormat="1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zh-CN" altLang="en-US" sz="1400"/>
              <a:t>前</a:t>
            </a:r>
            <a:r>
              <a:rPr lang="en-US" altLang="zh-CN" sz="1400"/>
              <a:t>10</a:t>
            </a:r>
            <a:r>
              <a:rPr lang="zh-CN" altLang="en-US" sz="1400"/>
              <a:t>名城市销售量对比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26692913385826772"/>
          <c:w val="0.83485892388451444"/>
          <c:h val="0.700279600466608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地区分布!$C$1</c:f>
              <c:strCache>
                <c:ptCount val="1"/>
                <c:pt idx="0">
                  <c:v>2014年销售量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地区分布!$B$2:$B$10</c:f>
              <c:strCache>
                <c:ptCount val="9"/>
                <c:pt idx="0">
                  <c:v>上海</c:v>
                </c:pt>
                <c:pt idx="1">
                  <c:v>慈溪</c:v>
                </c:pt>
                <c:pt idx="2">
                  <c:v>余姚</c:v>
                </c:pt>
                <c:pt idx="3">
                  <c:v>苏州</c:v>
                </c:pt>
                <c:pt idx="4">
                  <c:v>温州</c:v>
                </c:pt>
                <c:pt idx="5">
                  <c:v>常州</c:v>
                </c:pt>
                <c:pt idx="6">
                  <c:v>宁波</c:v>
                </c:pt>
                <c:pt idx="7">
                  <c:v>宁海</c:v>
                </c:pt>
                <c:pt idx="8">
                  <c:v>嘉兴</c:v>
                </c:pt>
              </c:strCache>
            </c:strRef>
          </c:cat>
          <c:val>
            <c:numRef>
              <c:f>地区分布!$C$2:$C$10</c:f>
              <c:numCache>
                <c:formatCode>General</c:formatCode>
                <c:ptCount val="9"/>
                <c:pt idx="0">
                  <c:v>8585.625</c:v>
                </c:pt>
                <c:pt idx="1">
                  <c:v>7345.5899999999992</c:v>
                </c:pt>
                <c:pt idx="2">
                  <c:v>6451.9249999999993</c:v>
                </c:pt>
                <c:pt idx="3">
                  <c:v>5416.0449999999992</c:v>
                </c:pt>
                <c:pt idx="4">
                  <c:v>4840.9499999999989</c:v>
                </c:pt>
                <c:pt idx="5">
                  <c:v>2873.2249999999999</c:v>
                </c:pt>
                <c:pt idx="6">
                  <c:v>2752.69</c:v>
                </c:pt>
                <c:pt idx="7">
                  <c:v>2592.1600000000003</c:v>
                </c:pt>
                <c:pt idx="8">
                  <c:v>2313.6949999999997</c:v>
                </c:pt>
              </c:numCache>
            </c:numRef>
          </c:val>
        </c:ser>
        <c:ser>
          <c:idx val="1"/>
          <c:order val="1"/>
          <c:tx>
            <c:strRef>
              <c:f>地区分布!$D$1</c:f>
              <c:strCache>
                <c:ptCount val="1"/>
                <c:pt idx="0">
                  <c:v>2015年销售量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00B050"/>
                    </a:solidFill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地区分布!$B$2:$B$10</c:f>
              <c:strCache>
                <c:ptCount val="9"/>
                <c:pt idx="0">
                  <c:v>上海</c:v>
                </c:pt>
                <c:pt idx="1">
                  <c:v>慈溪</c:v>
                </c:pt>
                <c:pt idx="2">
                  <c:v>余姚</c:v>
                </c:pt>
                <c:pt idx="3">
                  <c:v>苏州</c:v>
                </c:pt>
                <c:pt idx="4">
                  <c:v>温州</c:v>
                </c:pt>
                <c:pt idx="5">
                  <c:v>常州</c:v>
                </c:pt>
                <c:pt idx="6">
                  <c:v>宁波</c:v>
                </c:pt>
                <c:pt idx="7">
                  <c:v>宁海</c:v>
                </c:pt>
                <c:pt idx="8">
                  <c:v>嘉兴</c:v>
                </c:pt>
              </c:strCache>
            </c:strRef>
          </c:cat>
          <c:val>
            <c:numRef>
              <c:f>地区分布!$D$2:$D$10</c:f>
              <c:numCache>
                <c:formatCode>General</c:formatCode>
                <c:ptCount val="9"/>
                <c:pt idx="0">
                  <c:v>12080.329999999998</c:v>
                </c:pt>
                <c:pt idx="1">
                  <c:v>11015.425000000001</c:v>
                </c:pt>
                <c:pt idx="2">
                  <c:v>8929.0749999999989</c:v>
                </c:pt>
                <c:pt idx="3">
                  <c:v>7135.098</c:v>
                </c:pt>
                <c:pt idx="4">
                  <c:v>6065.7210000000005</c:v>
                </c:pt>
                <c:pt idx="5">
                  <c:v>4152.2000000000007</c:v>
                </c:pt>
                <c:pt idx="6">
                  <c:v>5078.5750000000007</c:v>
                </c:pt>
                <c:pt idx="7">
                  <c:v>4784.3249999999998</c:v>
                </c:pt>
                <c:pt idx="8">
                  <c:v>4097.6500000000005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48480"/>
        <c:axId val="92150016"/>
      </c:barChart>
      <c:catAx>
        <c:axId val="921484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92150016"/>
        <c:crosses val="autoZero"/>
        <c:auto val="1"/>
        <c:lblAlgn val="ctr"/>
        <c:lblOffset val="100"/>
        <c:noMultiLvlLbl val="0"/>
      </c:catAx>
      <c:valAx>
        <c:axId val="921500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21484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245166229221345"/>
          <c:y val="0.13243073782443862"/>
          <c:w val="0.4750964566929133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zh-CN" altLang="en-US" sz="1200" b="1"/>
              <a:t>各行业需求量增长率排名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11878098571011957"/>
          <c:w val="0.8737478127734033"/>
          <c:h val="0.84842774861475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行业分布!$AR$1</c:f>
              <c:strCache>
                <c:ptCount val="1"/>
                <c:pt idx="0">
                  <c:v>需求量增长率</c:v>
                </c:pt>
              </c:strCache>
            </c:strRef>
          </c:tx>
          <c:invertIfNegative val="0"/>
          <c:dPt>
            <c:idx val="1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2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11388888888888889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5.5555555555555552E-2"/>
                  <c:y val="-4.6296296296296294E-3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行业分布!$AO$2:$AO$15</c:f>
              <c:strCache>
                <c:ptCount val="14"/>
                <c:pt idx="0">
                  <c:v>航空</c:v>
                </c:pt>
                <c:pt idx="1">
                  <c:v>电子电气</c:v>
                </c:pt>
                <c:pt idx="2">
                  <c:v>改性工厂</c:v>
                </c:pt>
                <c:pt idx="3">
                  <c:v>建筑</c:v>
                </c:pt>
                <c:pt idx="4">
                  <c:v>电动工具</c:v>
                </c:pt>
                <c:pt idx="5">
                  <c:v>健康电器</c:v>
                </c:pt>
                <c:pt idx="6">
                  <c:v>包装</c:v>
                </c:pt>
                <c:pt idx="7">
                  <c:v>医疗设备</c:v>
                </c:pt>
                <c:pt idx="8">
                  <c:v>板材</c:v>
                </c:pt>
                <c:pt idx="9">
                  <c:v>生活电器</c:v>
                </c:pt>
                <c:pt idx="10">
                  <c:v>日用品</c:v>
                </c:pt>
                <c:pt idx="11">
                  <c:v>汽摩</c:v>
                </c:pt>
                <c:pt idx="12">
                  <c:v>环保设备</c:v>
                </c:pt>
                <c:pt idx="13">
                  <c:v>贸易商</c:v>
                </c:pt>
              </c:strCache>
            </c:strRef>
          </c:cat>
          <c:val>
            <c:numRef>
              <c:f>行业分布!$AR$2:$AR$15</c:f>
              <c:numCache>
                <c:formatCode>0.00%</c:formatCode>
                <c:ptCount val="14"/>
                <c:pt idx="0">
                  <c:v>0.5</c:v>
                </c:pt>
                <c:pt idx="1">
                  <c:v>0.3512269938650307</c:v>
                </c:pt>
                <c:pt idx="2">
                  <c:v>0.22317502726655372</c:v>
                </c:pt>
                <c:pt idx="3">
                  <c:v>0.21226415094339623</c:v>
                </c:pt>
                <c:pt idx="4">
                  <c:v>0.19562419562419561</c:v>
                </c:pt>
                <c:pt idx="5">
                  <c:v>0.16420664206642066</c:v>
                </c:pt>
                <c:pt idx="6">
                  <c:v>0.15196078431372548</c:v>
                </c:pt>
                <c:pt idx="7">
                  <c:v>0.11232841399755107</c:v>
                </c:pt>
                <c:pt idx="8">
                  <c:v>8.38487972508591E-2</c:v>
                </c:pt>
                <c:pt idx="9">
                  <c:v>4.8989895229088636E-2</c:v>
                </c:pt>
                <c:pt idx="10">
                  <c:v>2.8224333211545487E-2</c:v>
                </c:pt>
                <c:pt idx="11">
                  <c:v>3.8269060936120106E-3</c:v>
                </c:pt>
                <c:pt idx="12">
                  <c:v>-8.5714285714285715E-2</c:v>
                </c:pt>
                <c:pt idx="13">
                  <c:v>-0.13458065579996203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17952"/>
        <c:axId val="103119488"/>
      </c:barChart>
      <c:catAx>
        <c:axId val="10311795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103119488"/>
        <c:crosses val="autoZero"/>
        <c:auto val="1"/>
        <c:lblAlgn val="ctr"/>
        <c:lblOffset val="100"/>
        <c:noMultiLvlLbl val="0"/>
      </c:catAx>
      <c:valAx>
        <c:axId val="103119488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0311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zh-CN" altLang="en-US" sz="1200" b="1"/>
              <a:t>晶圆所占各行业需求量的增长率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11878098571011957"/>
          <c:w val="0.8737478127734033"/>
          <c:h val="0.84842774861475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晶圆在各行业和地区占有率!$I$1</c:f>
              <c:strCache>
                <c:ptCount val="1"/>
                <c:pt idx="0">
                  <c:v>增长率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3"/>
              <c:layout>
                <c:manualLayout>
                  <c:x val="0.11388888888888889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5.5555555555555552E-2"/>
                  <c:y val="-4.6296296296296294E-3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晶圆在各行业和地区占有率!$B$2:$B$15</c:f>
              <c:strCache>
                <c:ptCount val="14"/>
                <c:pt idx="0">
                  <c:v>板材</c:v>
                </c:pt>
                <c:pt idx="1">
                  <c:v>环保设备</c:v>
                </c:pt>
                <c:pt idx="2">
                  <c:v>建筑</c:v>
                </c:pt>
                <c:pt idx="3">
                  <c:v>贸易商</c:v>
                </c:pt>
                <c:pt idx="4">
                  <c:v>健康电器</c:v>
                </c:pt>
                <c:pt idx="5">
                  <c:v>电子电气</c:v>
                </c:pt>
                <c:pt idx="6">
                  <c:v>汽摩</c:v>
                </c:pt>
                <c:pt idx="7">
                  <c:v>电动工具</c:v>
                </c:pt>
                <c:pt idx="8">
                  <c:v>改性工厂</c:v>
                </c:pt>
                <c:pt idx="9">
                  <c:v>医疗设备</c:v>
                </c:pt>
                <c:pt idx="10">
                  <c:v>生活电器</c:v>
                </c:pt>
                <c:pt idx="11">
                  <c:v>包装</c:v>
                </c:pt>
                <c:pt idx="12">
                  <c:v>日用品</c:v>
                </c:pt>
                <c:pt idx="13">
                  <c:v>航空</c:v>
                </c:pt>
              </c:strCache>
            </c:strRef>
          </c:cat>
          <c:val>
            <c:numRef>
              <c:f>晶圆在各行业和地区占有率!$I$2:$I$15</c:f>
              <c:numCache>
                <c:formatCode>0.00%</c:formatCode>
                <c:ptCount val="14"/>
                <c:pt idx="0">
                  <c:v>7.1222436474871422</c:v>
                </c:pt>
                <c:pt idx="1">
                  <c:v>1.7783381546894037</c:v>
                </c:pt>
                <c:pt idx="2">
                  <c:v>1.7617671799746841</c:v>
                </c:pt>
                <c:pt idx="3">
                  <c:v>0.9552978544718882</c:v>
                </c:pt>
                <c:pt idx="4">
                  <c:v>0.82337531608913894</c:v>
                </c:pt>
                <c:pt idx="5">
                  <c:v>0.5269587324934677</c:v>
                </c:pt>
                <c:pt idx="6">
                  <c:v>0.34604539366681669</c:v>
                </c:pt>
                <c:pt idx="7">
                  <c:v>0.30102295389481548</c:v>
                </c:pt>
                <c:pt idx="8">
                  <c:v>0.28859804013421203</c:v>
                </c:pt>
                <c:pt idx="9">
                  <c:v>0.28828200614278326</c:v>
                </c:pt>
                <c:pt idx="10">
                  <c:v>0.27305260360348543</c:v>
                </c:pt>
                <c:pt idx="11">
                  <c:v>0.25473083304554134</c:v>
                </c:pt>
                <c:pt idx="12">
                  <c:v>0.24829540709208348</c:v>
                </c:pt>
                <c:pt idx="13">
                  <c:v>-0.37996715927750396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6432"/>
        <c:axId val="102147968"/>
      </c:barChart>
      <c:catAx>
        <c:axId val="10214643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102147968"/>
        <c:crosses val="autoZero"/>
        <c:auto val="1"/>
        <c:lblAlgn val="ctr"/>
        <c:lblOffset val="100"/>
        <c:noMultiLvlLbl val="0"/>
      </c:catAx>
      <c:valAx>
        <c:axId val="102147968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0214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zh-CN" altLang="en-US" sz="1200" b="1"/>
              <a:t>晶圆所占各省需求量的增长率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11878098571011957"/>
          <c:w val="0.8737478127734033"/>
          <c:h val="0.84842774861475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晶圆在各行业和地区占有率!$I$1</c:f>
              <c:strCache>
                <c:ptCount val="1"/>
                <c:pt idx="0">
                  <c:v>增长率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1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11388888888888889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5.5555555555555552E-2"/>
                  <c:y val="-4.6296296296296294E-3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晶圆在各行业和地区占有率!$L$2:$L$15</c:f>
              <c:strCache>
                <c:ptCount val="14"/>
                <c:pt idx="0">
                  <c:v>河北</c:v>
                </c:pt>
                <c:pt idx="1">
                  <c:v>天津</c:v>
                </c:pt>
                <c:pt idx="2">
                  <c:v>重庆</c:v>
                </c:pt>
                <c:pt idx="3">
                  <c:v>江西</c:v>
                </c:pt>
                <c:pt idx="4">
                  <c:v>河南</c:v>
                </c:pt>
                <c:pt idx="5">
                  <c:v>浙江</c:v>
                </c:pt>
                <c:pt idx="6">
                  <c:v>上海</c:v>
                </c:pt>
                <c:pt idx="7">
                  <c:v>广东</c:v>
                </c:pt>
                <c:pt idx="8">
                  <c:v>江苏</c:v>
                </c:pt>
                <c:pt idx="9">
                  <c:v>山东</c:v>
                </c:pt>
                <c:pt idx="10">
                  <c:v>四川</c:v>
                </c:pt>
                <c:pt idx="11">
                  <c:v>安徽</c:v>
                </c:pt>
                <c:pt idx="12">
                  <c:v>福建</c:v>
                </c:pt>
                <c:pt idx="13">
                  <c:v>湖北</c:v>
                </c:pt>
              </c:strCache>
            </c:strRef>
          </c:cat>
          <c:val>
            <c:numRef>
              <c:f>晶圆在各行业和地区占有率!$S$2:$S$15</c:f>
              <c:numCache>
                <c:formatCode>0.00%</c:formatCode>
                <c:ptCount val="14"/>
                <c:pt idx="0">
                  <c:v>2.6403011635865843</c:v>
                </c:pt>
                <c:pt idx="1">
                  <c:v>1.4084956583518677</c:v>
                </c:pt>
                <c:pt idx="2">
                  <c:v>1.1472255369928401</c:v>
                </c:pt>
                <c:pt idx="3">
                  <c:v>0.94417442021941367</c:v>
                </c:pt>
                <c:pt idx="4">
                  <c:v>0.7171052631578948</c:v>
                </c:pt>
                <c:pt idx="5">
                  <c:v>0.54396341395495351</c:v>
                </c:pt>
                <c:pt idx="6">
                  <c:v>0.51473196966475165</c:v>
                </c:pt>
                <c:pt idx="7">
                  <c:v>0.2534047051304113</c:v>
                </c:pt>
                <c:pt idx="8">
                  <c:v>0.20984265678147246</c:v>
                </c:pt>
                <c:pt idx="9">
                  <c:v>0.15872534843557198</c:v>
                </c:pt>
                <c:pt idx="10">
                  <c:v>5.3855569155446543E-2</c:v>
                </c:pt>
                <c:pt idx="11">
                  <c:v>-9.8699375101798242E-2</c:v>
                </c:pt>
                <c:pt idx="12">
                  <c:v>-0.12886064725875571</c:v>
                </c:pt>
                <c:pt idx="13">
                  <c:v>-0.34391628523615819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50720"/>
        <c:axId val="103152256"/>
      </c:barChart>
      <c:catAx>
        <c:axId val="10315072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103152256"/>
        <c:crosses val="autoZero"/>
        <c:auto val="1"/>
        <c:lblAlgn val="ctr"/>
        <c:lblOffset val="100"/>
        <c:noMultiLvlLbl val="0"/>
      </c:catAx>
      <c:valAx>
        <c:axId val="103152256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0315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zh-CN" altLang="en-US" sz="1400"/>
              <a:t>销售量增长超过</a:t>
            </a:r>
            <a:r>
              <a:rPr lang="en-US" altLang="zh-CN" sz="1400"/>
              <a:t>200%</a:t>
            </a:r>
            <a:r>
              <a:rPr lang="zh-CN" altLang="en-US" sz="1400"/>
              <a:t>的城市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11878098571011957"/>
          <c:w val="0.8737478127734033"/>
          <c:h val="0.84842774861475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地区分布!$G$1</c:f>
              <c:strCache>
                <c:ptCount val="1"/>
                <c:pt idx="0">
                  <c:v>销售量增长率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地区分布!$Q$2:$Q$13</c:f>
              <c:strCache>
                <c:ptCount val="12"/>
                <c:pt idx="0">
                  <c:v>桐庐</c:v>
                </c:pt>
                <c:pt idx="1">
                  <c:v>顺德</c:v>
                </c:pt>
                <c:pt idx="2">
                  <c:v>淮安</c:v>
                </c:pt>
                <c:pt idx="3">
                  <c:v>进贤</c:v>
                </c:pt>
                <c:pt idx="4">
                  <c:v>浦江</c:v>
                </c:pt>
                <c:pt idx="5">
                  <c:v>威海</c:v>
                </c:pt>
                <c:pt idx="6">
                  <c:v>丽水</c:v>
                </c:pt>
                <c:pt idx="7">
                  <c:v>无锡</c:v>
                </c:pt>
                <c:pt idx="8">
                  <c:v>舟山</c:v>
                </c:pt>
                <c:pt idx="9">
                  <c:v>黄岩</c:v>
                </c:pt>
                <c:pt idx="10">
                  <c:v>菏泽</c:v>
                </c:pt>
                <c:pt idx="11">
                  <c:v>湖州</c:v>
                </c:pt>
              </c:strCache>
            </c:strRef>
          </c:cat>
          <c:val>
            <c:numRef>
              <c:f>地区分布!$V$2:$V$13</c:f>
              <c:numCache>
                <c:formatCode>0.00%</c:formatCode>
                <c:ptCount val="12"/>
                <c:pt idx="0">
                  <c:v>7.2183333333333337</c:v>
                </c:pt>
                <c:pt idx="1">
                  <c:v>6.4799999999999995</c:v>
                </c:pt>
                <c:pt idx="2">
                  <c:v>4.9506355932203387</c:v>
                </c:pt>
                <c:pt idx="3">
                  <c:v>4.7512500000000006</c:v>
                </c:pt>
                <c:pt idx="4">
                  <c:v>4.4943452380952387</c:v>
                </c:pt>
                <c:pt idx="5">
                  <c:v>4.4690307328605199</c:v>
                </c:pt>
                <c:pt idx="6">
                  <c:v>4.1178160919540234</c:v>
                </c:pt>
                <c:pt idx="7">
                  <c:v>3.8475001279361343</c:v>
                </c:pt>
                <c:pt idx="8">
                  <c:v>3.828063649514363</c:v>
                </c:pt>
                <c:pt idx="9">
                  <c:v>3.0884258006314842</c:v>
                </c:pt>
                <c:pt idx="10">
                  <c:v>2.4655532359081418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01312"/>
        <c:axId val="102723584"/>
      </c:barChart>
      <c:catAx>
        <c:axId val="10270131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102723584"/>
        <c:crosses val="autoZero"/>
        <c:auto val="1"/>
        <c:lblAlgn val="ctr"/>
        <c:lblOffset val="100"/>
        <c:noMultiLvlLbl val="0"/>
      </c:catAx>
      <c:valAx>
        <c:axId val="102723584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0270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2014</a:t>
            </a:r>
            <a:r>
              <a:rPr lang="zh-CN" altLang="en-US" sz="1400"/>
              <a:t>年销售量各省所在比重（</a:t>
            </a:r>
            <a:r>
              <a:rPr lang="en-US" altLang="zh-CN" sz="1400"/>
              <a:t>%</a:t>
            </a:r>
            <a:r>
              <a:rPr lang="zh-CN" altLang="en-US" sz="1400"/>
              <a:t>）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2"/>
          <c:order val="0"/>
          <c:tx>
            <c:strRef>
              <c:f>地区分布!$AJ$1</c:f>
              <c:strCache>
                <c:ptCount val="1"/>
                <c:pt idx="0">
                  <c:v>2014年所在比重（%）</c:v>
                </c:pt>
              </c:strCache>
            </c:strRef>
          </c:tx>
          <c:dLbls>
            <c:dLbl>
              <c:idx val="0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地区分布!$AG$2:$AG$17</c:f>
              <c:strCache>
                <c:ptCount val="15"/>
                <c:pt idx="0">
                  <c:v>浙江</c:v>
                </c:pt>
                <c:pt idx="1">
                  <c:v>江苏</c:v>
                </c:pt>
                <c:pt idx="2">
                  <c:v>上海</c:v>
                </c:pt>
                <c:pt idx="3">
                  <c:v>安徽</c:v>
                </c:pt>
                <c:pt idx="4">
                  <c:v>福建</c:v>
                </c:pt>
                <c:pt idx="5">
                  <c:v>山东</c:v>
                </c:pt>
                <c:pt idx="6">
                  <c:v>广东</c:v>
                </c:pt>
                <c:pt idx="7">
                  <c:v>天津</c:v>
                </c:pt>
                <c:pt idx="8">
                  <c:v>重庆</c:v>
                </c:pt>
                <c:pt idx="9">
                  <c:v>四川</c:v>
                </c:pt>
                <c:pt idx="10">
                  <c:v>湖北</c:v>
                </c:pt>
                <c:pt idx="11">
                  <c:v>河南</c:v>
                </c:pt>
                <c:pt idx="12">
                  <c:v>北京</c:v>
                </c:pt>
                <c:pt idx="13">
                  <c:v>江西</c:v>
                </c:pt>
                <c:pt idx="14">
                  <c:v>河北</c:v>
                </c:pt>
              </c:strCache>
            </c:strRef>
          </c:cat>
          <c:val>
            <c:numRef>
              <c:f>地区分布!$AJ$2:$AJ$17</c:f>
              <c:numCache>
                <c:formatCode>0.00%</c:formatCode>
                <c:ptCount val="16"/>
                <c:pt idx="0">
                  <c:v>0.56820258077864372</c:v>
                </c:pt>
                <c:pt idx="1">
                  <c:v>0.20678498768155298</c:v>
                </c:pt>
                <c:pt idx="2">
                  <c:v>0.11913775797396461</c:v>
                </c:pt>
                <c:pt idx="3">
                  <c:v>2.7122854973972335E-2</c:v>
                </c:pt>
                <c:pt idx="4">
                  <c:v>1.8500046173795109E-2</c:v>
                </c:pt>
                <c:pt idx="5">
                  <c:v>1.5866995047574273E-2</c:v>
                </c:pt>
                <c:pt idx="6">
                  <c:v>1.1883768034232021E-2</c:v>
                </c:pt>
                <c:pt idx="7">
                  <c:v>9.7520026626079052E-3</c:v>
                </c:pt>
                <c:pt idx="8">
                  <c:v>4.6513767457666668E-3</c:v>
                </c:pt>
                <c:pt idx="9">
                  <c:v>4.5348147986770488E-3</c:v>
                </c:pt>
                <c:pt idx="10">
                  <c:v>3.6123796281077192E-3</c:v>
                </c:pt>
                <c:pt idx="11">
                  <c:v>2.8862958326953065E-3</c:v>
                </c:pt>
                <c:pt idx="12">
                  <c:v>2.538691454767338E-3</c:v>
                </c:pt>
                <c:pt idx="13">
                  <c:v>2.4981029196200605E-3</c:v>
                </c:pt>
                <c:pt idx="14">
                  <c:v>2.0273452940230011E-3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2015</a:t>
            </a:r>
            <a:r>
              <a:rPr lang="zh-CN" altLang="en-US" sz="1400"/>
              <a:t>年销售量各省所在比重（</a:t>
            </a:r>
            <a:r>
              <a:rPr lang="en-US" altLang="zh-CN" sz="1400"/>
              <a:t>%</a:t>
            </a:r>
            <a:r>
              <a:rPr lang="zh-CN" altLang="en-US" sz="1400"/>
              <a:t>）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2"/>
          <c:order val="0"/>
          <c:tx>
            <c:strRef>
              <c:f>地区分布!$AK$1</c:f>
              <c:strCache>
                <c:ptCount val="1"/>
                <c:pt idx="0">
                  <c:v>2015年所在比重（%）</c:v>
                </c:pt>
              </c:strCache>
            </c:strRef>
          </c:tx>
          <c:dLbls>
            <c:dLbl>
              <c:idx val="0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地区分布!$AG$2:$AG$17</c:f>
              <c:strCache>
                <c:ptCount val="15"/>
                <c:pt idx="0">
                  <c:v>浙江</c:v>
                </c:pt>
                <c:pt idx="1">
                  <c:v>江苏</c:v>
                </c:pt>
                <c:pt idx="2">
                  <c:v>上海</c:v>
                </c:pt>
                <c:pt idx="3">
                  <c:v>安徽</c:v>
                </c:pt>
                <c:pt idx="4">
                  <c:v>福建</c:v>
                </c:pt>
                <c:pt idx="5">
                  <c:v>山东</c:v>
                </c:pt>
                <c:pt idx="6">
                  <c:v>广东</c:v>
                </c:pt>
                <c:pt idx="7">
                  <c:v>天津</c:v>
                </c:pt>
                <c:pt idx="8">
                  <c:v>重庆</c:v>
                </c:pt>
                <c:pt idx="9">
                  <c:v>四川</c:v>
                </c:pt>
                <c:pt idx="10">
                  <c:v>湖北</c:v>
                </c:pt>
                <c:pt idx="11">
                  <c:v>河南</c:v>
                </c:pt>
                <c:pt idx="12">
                  <c:v>北京</c:v>
                </c:pt>
                <c:pt idx="13">
                  <c:v>江西</c:v>
                </c:pt>
                <c:pt idx="14">
                  <c:v>河北</c:v>
                </c:pt>
              </c:strCache>
            </c:strRef>
          </c:cat>
          <c:val>
            <c:numRef>
              <c:f>地区分布!$AK$2:$AK$16</c:f>
              <c:numCache>
                <c:formatCode>0.00%</c:formatCode>
                <c:ptCount val="15"/>
                <c:pt idx="0">
                  <c:v>0.62064234957909836</c:v>
                </c:pt>
                <c:pt idx="1">
                  <c:v>0.17874896708093968</c:v>
                </c:pt>
                <c:pt idx="2">
                  <c:v>9.9093358115042759E-2</c:v>
                </c:pt>
                <c:pt idx="3">
                  <c:v>2.1063697339559369E-2</c:v>
                </c:pt>
                <c:pt idx="4">
                  <c:v>1.1396303406134435E-2</c:v>
                </c:pt>
                <c:pt idx="5">
                  <c:v>1.2639492568277138E-2</c:v>
                </c:pt>
                <c:pt idx="6">
                  <c:v>1.4056231728315707E-2</c:v>
                </c:pt>
                <c:pt idx="7">
                  <c:v>1.4118402170599923E-2</c:v>
                </c:pt>
                <c:pt idx="8">
                  <c:v>6.3246891638254754E-3</c:v>
                </c:pt>
                <c:pt idx="9">
                  <c:v>3.0263604696373651E-3</c:v>
                </c:pt>
                <c:pt idx="10">
                  <c:v>1.4349728939947208E-3</c:v>
                </c:pt>
                <c:pt idx="11">
                  <c:v>3.3128278079363727E-3</c:v>
                </c:pt>
                <c:pt idx="12">
                  <c:v>4.5867726659087216E-3</c:v>
                </c:pt>
                <c:pt idx="13">
                  <c:v>3.4061933131335183E-3</c:v>
                </c:pt>
                <c:pt idx="14">
                  <c:v>6.1493816975964812E-3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zh-CN" altLang="en-US" sz="1200" b="1"/>
              <a:t>各省销售量增长率排名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11878098571011957"/>
          <c:w val="0.8737478127734033"/>
          <c:h val="0.84842774861475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地区分布!$AV$1</c:f>
              <c:strCache>
                <c:ptCount val="1"/>
                <c:pt idx="0">
                  <c:v>销售量增长率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3"/>
              <c:layout>
                <c:manualLayout>
                  <c:x val="0.11388888888888889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5.5555555555555552E-2"/>
                  <c:y val="-4.6296296296296294E-3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地区分布!$AQ$2:$AQ$16</c:f>
              <c:strCache>
                <c:ptCount val="15"/>
                <c:pt idx="0">
                  <c:v>河北</c:v>
                </c:pt>
                <c:pt idx="1">
                  <c:v>北京</c:v>
                </c:pt>
                <c:pt idx="2">
                  <c:v>天津</c:v>
                </c:pt>
                <c:pt idx="3">
                  <c:v>江西</c:v>
                </c:pt>
                <c:pt idx="4">
                  <c:v>重庆</c:v>
                </c:pt>
                <c:pt idx="5">
                  <c:v>广东</c:v>
                </c:pt>
                <c:pt idx="6">
                  <c:v>河南</c:v>
                </c:pt>
                <c:pt idx="7">
                  <c:v>浙江</c:v>
                </c:pt>
                <c:pt idx="8">
                  <c:v>江苏</c:v>
                </c:pt>
                <c:pt idx="9">
                  <c:v>上海</c:v>
                </c:pt>
                <c:pt idx="10">
                  <c:v>山东</c:v>
                </c:pt>
                <c:pt idx="11">
                  <c:v>安徽</c:v>
                </c:pt>
                <c:pt idx="12">
                  <c:v>四川</c:v>
                </c:pt>
                <c:pt idx="13">
                  <c:v>福建</c:v>
                </c:pt>
                <c:pt idx="14">
                  <c:v>湖北</c:v>
                </c:pt>
              </c:strCache>
            </c:strRef>
          </c:cat>
          <c:val>
            <c:numRef>
              <c:f>地区分布!$AV$2:$AV$16</c:f>
              <c:numCache>
                <c:formatCode>0.00%</c:formatCode>
                <c:ptCount val="15"/>
                <c:pt idx="0">
                  <c:v>3.7898699520876109</c:v>
                </c:pt>
                <c:pt idx="1">
                  <c:v>1.8531019404208804</c:v>
                </c:pt>
                <c:pt idx="2">
                  <c:v>1.2861869019245131</c:v>
                </c:pt>
                <c:pt idx="3">
                  <c:v>1.1531731703930008</c:v>
                </c:pt>
                <c:pt idx="4">
                  <c:v>1.1472255369928401</c:v>
                </c:pt>
                <c:pt idx="5">
                  <c:v>0.86781877627276971</c:v>
                </c:pt>
                <c:pt idx="6">
                  <c:v>0.8125</c:v>
                </c:pt>
                <c:pt idx="7">
                  <c:v>0.72487726919502005</c:v>
                </c:pt>
                <c:pt idx="8">
                  <c:v>0.36503733250032977</c:v>
                </c:pt>
                <c:pt idx="9">
                  <c:v>0.31345475722501254</c:v>
                </c:pt>
                <c:pt idx="10">
                  <c:v>0.25792557610739442</c:v>
                </c:pt>
                <c:pt idx="11">
                  <c:v>0.22636345032231675</c:v>
                </c:pt>
                <c:pt idx="12">
                  <c:v>5.3855569155446648E-2</c:v>
                </c:pt>
                <c:pt idx="13">
                  <c:v>-2.7227722772277193E-2</c:v>
                </c:pt>
                <c:pt idx="14">
                  <c:v>-0.37270719293191196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64160"/>
        <c:axId val="103170048"/>
      </c:barChart>
      <c:catAx>
        <c:axId val="10316416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103170048"/>
        <c:crosses val="autoZero"/>
        <c:auto val="1"/>
        <c:lblAlgn val="ctr"/>
        <c:lblOffset val="100"/>
        <c:noMultiLvlLbl val="0"/>
      </c:catAx>
      <c:valAx>
        <c:axId val="103170048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0316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2014</a:t>
            </a:r>
            <a:r>
              <a:rPr lang="zh-CN" altLang="en-US" sz="1400"/>
              <a:t>年销售量各行业所在比重（</a:t>
            </a:r>
            <a:r>
              <a:rPr lang="en-US" altLang="zh-CN" sz="1400"/>
              <a:t>%</a:t>
            </a:r>
            <a:r>
              <a:rPr lang="zh-CN" altLang="en-US" sz="1400"/>
              <a:t>）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2"/>
          <c:order val="0"/>
          <c:tx>
            <c:strRef>
              <c:f>行业分布!$E$1</c:f>
              <c:strCache>
                <c:ptCount val="1"/>
                <c:pt idx="0">
                  <c:v>2014年所占比重</c:v>
                </c:pt>
              </c:strCache>
            </c:strRef>
          </c:tx>
          <c:dLbls>
            <c:dLbl>
              <c:idx val="4"/>
              <c:layout>
                <c:manualLayout>
                  <c:x val="6.7973947700981821E-2"/>
                  <c:y val="-9.59722222222222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7.0805677068144265E-2"/>
                  <c:y val="2.44240303295421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12343073782443861"/>
                  <c:y val="3.22900262467191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行业分布!$B$2:$B$15</c:f>
              <c:strCache>
                <c:ptCount val="14"/>
                <c:pt idx="0">
                  <c:v>贸易商</c:v>
                </c:pt>
                <c:pt idx="1">
                  <c:v>生活电器</c:v>
                </c:pt>
                <c:pt idx="2">
                  <c:v>日用品</c:v>
                </c:pt>
                <c:pt idx="3">
                  <c:v>包装</c:v>
                </c:pt>
                <c:pt idx="4">
                  <c:v>改性工厂</c:v>
                </c:pt>
                <c:pt idx="5">
                  <c:v>汽摩</c:v>
                </c:pt>
                <c:pt idx="6">
                  <c:v>医疗设备</c:v>
                </c:pt>
                <c:pt idx="7">
                  <c:v>电子电气</c:v>
                </c:pt>
                <c:pt idx="8">
                  <c:v>健康电器</c:v>
                </c:pt>
                <c:pt idx="9">
                  <c:v>电动工具</c:v>
                </c:pt>
                <c:pt idx="10">
                  <c:v>建筑</c:v>
                </c:pt>
                <c:pt idx="11">
                  <c:v>板材</c:v>
                </c:pt>
                <c:pt idx="12">
                  <c:v>环保设备</c:v>
                </c:pt>
                <c:pt idx="13">
                  <c:v>航空</c:v>
                </c:pt>
              </c:strCache>
            </c:strRef>
          </c:cat>
          <c:val>
            <c:numRef>
              <c:f>行业分布!$E$2:$E$15</c:f>
              <c:numCache>
                <c:formatCode>0.00%</c:formatCode>
                <c:ptCount val="14"/>
                <c:pt idx="0">
                  <c:v>0.25625380864427555</c:v>
                </c:pt>
                <c:pt idx="1">
                  <c:v>0.1608728325115138</c:v>
                </c:pt>
                <c:pt idx="2">
                  <c:v>0.15156348771940101</c:v>
                </c:pt>
                <c:pt idx="3">
                  <c:v>0.11325824847496385</c:v>
                </c:pt>
                <c:pt idx="4">
                  <c:v>0.10199399331309091</c:v>
                </c:pt>
                <c:pt idx="5">
                  <c:v>6.6275180416038734E-2</c:v>
                </c:pt>
                <c:pt idx="6">
                  <c:v>4.5453261885485249E-2</c:v>
                </c:pt>
                <c:pt idx="7">
                  <c:v>4.300476717548965E-2</c:v>
                </c:pt>
                <c:pt idx="8">
                  <c:v>3.9029172194397305E-2</c:v>
                </c:pt>
                <c:pt idx="9">
                  <c:v>7.3305669760438154E-3</c:v>
                </c:pt>
                <c:pt idx="10">
                  <c:v>5.9325174320820264E-3</c:v>
                </c:pt>
                <c:pt idx="11">
                  <c:v>5.3451978593953495E-3</c:v>
                </c:pt>
                <c:pt idx="12">
                  <c:v>2.2785085371565842E-3</c:v>
                </c:pt>
                <c:pt idx="13">
                  <c:v>1.4084568606662199E-3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2015</a:t>
            </a:r>
            <a:r>
              <a:rPr lang="zh-CN" altLang="en-US" sz="1400"/>
              <a:t>年销售量各行业所在比重（</a:t>
            </a:r>
            <a:r>
              <a:rPr lang="en-US" altLang="zh-CN" sz="1400"/>
              <a:t>%</a:t>
            </a:r>
            <a:r>
              <a:rPr lang="zh-CN" altLang="en-US" sz="1400"/>
              <a:t>）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2"/>
          <c:order val="0"/>
          <c:tx>
            <c:strRef>
              <c:f>行业分布!$F$1</c:f>
              <c:strCache>
                <c:ptCount val="1"/>
                <c:pt idx="0">
                  <c:v>2015年所占比重</c:v>
                </c:pt>
              </c:strCache>
            </c:strRef>
          </c:tx>
          <c:dLbls>
            <c:dLbl>
              <c:idx val="4"/>
              <c:layout>
                <c:manualLayout>
                  <c:x val="6.7973947700981821E-2"/>
                  <c:y val="-9.59722222222222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7.0805677068144265E-2"/>
                  <c:y val="2.44240303295421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12343073782443861"/>
                  <c:y val="3.22900262467191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行业分布!$B$2:$B$15</c:f>
              <c:strCache>
                <c:ptCount val="14"/>
                <c:pt idx="0">
                  <c:v>贸易商</c:v>
                </c:pt>
                <c:pt idx="1">
                  <c:v>生活电器</c:v>
                </c:pt>
                <c:pt idx="2">
                  <c:v>日用品</c:v>
                </c:pt>
                <c:pt idx="3">
                  <c:v>包装</c:v>
                </c:pt>
                <c:pt idx="4">
                  <c:v>改性工厂</c:v>
                </c:pt>
                <c:pt idx="5">
                  <c:v>汽摩</c:v>
                </c:pt>
                <c:pt idx="6">
                  <c:v>医疗设备</c:v>
                </c:pt>
                <c:pt idx="7">
                  <c:v>电子电气</c:v>
                </c:pt>
                <c:pt idx="8">
                  <c:v>健康电器</c:v>
                </c:pt>
                <c:pt idx="9">
                  <c:v>电动工具</c:v>
                </c:pt>
                <c:pt idx="10">
                  <c:v>建筑</c:v>
                </c:pt>
                <c:pt idx="11">
                  <c:v>板材</c:v>
                </c:pt>
                <c:pt idx="12">
                  <c:v>环保设备</c:v>
                </c:pt>
                <c:pt idx="13">
                  <c:v>航空</c:v>
                </c:pt>
              </c:strCache>
            </c:strRef>
          </c:cat>
          <c:val>
            <c:numRef>
              <c:f>行业分布!$F$2:$F$15</c:f>
              <c:numCache>
                <c:formatCode>0.00%</c:formatCode>
                <c:ptCount val="14"/>
                <c:pt idx="0">
                  <c:v>0.43362054520879434</c:v>
                </c:pt>
                <c:pt idx="1">
                  <c:v>0.21483268816064352</c:v>
                </c:pt>
                <c:pt idx="2">
                  <c:v>0.19453593670741778</c:v>
                </c:pt>
                <c:pt idx="3">
                  <c:v>0.16370355327300745</c:v>
                </c:pt>
                <c:pt idx="4">
                  <c:v>0.16076098854799689</c:v>
                </c:pt>
                <c:pt idx="5">
                  <c:v>8.9550797314940062E-2</c:v>
                </c:pt>
                <c:pt idx="6">
                  <c:v>6.5134191594676386E-2</c:v>
                </c:pt>
                <c:pt idx="7">
                  <c:v>8.8730353848074137E-2</c:v>
                </c:pt>
                <c:pt idx="8">
                  <c:v>8.2850566820627913E-2</c:v>
                </c:pt>
                <c:pt idx="9">
                  <c:v>1.1402950002487351E-2</c:v>
                </c:pt>
                <c:pt idx="10">
                  <c:v>1.9862017019848213E-2</c:v>
                </c:pt>
                <c:pt idx="11">
                  <c:v>4.7055294836853868E-2</c:v>
                </c:pt>
                <c:pt idx="12">
                  <c:v>5.7878557298904464E-3</c:v>
                </c:pt>
                <c:pt idx="13">
                  <c:v>1.3099342625309475E-3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zh-CN" altLang="en-US" sz="1200" b="1"/>
              <a:t>各行业销售量增长率排名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11878098571011957"/>
          <c:w val="0.8737478127734033"/>
          <c:h val="0.84842774861475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行业分布!$U$1</c:f>
              <c:strCache>
                <c:ptCount val="1"/>
                <c:pt idx="0">
                  <c:v>销售量增长率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3"/>
              <c:layout>
                <c:manualLayout>
                  <c:x val="0.11388888888888889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5.5555555555555552E-2"/>
                  <c:y val="-4.6296296296296294E-3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行业分布!$P$2:$P$15</c:f>
              <c:strCache>
                <c:ptCount val="14"/>
                <c:pt idx="0">
                  <c:v>板材</c:v>
                </c:pt>
                <c:pt idx="1">
                  <c:v>建筑</c:v>
                </c:pt>
                <c:pt idx="2">
                  <c:v>环保设备</c:v>
                </c:pt>
                <c:pt idx="3">
                  <c:v>健康电器</c:v>
                </c:pt>
                <c:pt idx="4">
                  <c:v>电子电气</c:v>
                </c:pt>
                <c:pt idx="5">
                  <c:v>贸易商</c:v>
                </c:pt>
                <c:pt idx="6">
                  <c:v>改性工厂</c:v>
                </c:pt>
                <c:pt idx="7">
                  <c:v>电动工具</c:v>
                </c:pt>
                <c:pt idx="8">
                  <c:v>包装</c:v>
                </c:pt>
                <c:pt idx="9">
                  <c:v>医疗设备</c:v>
                </c:pt>
                <c:pt idx="10">
                  <c:v>汽摩</c:v>
                </c:pt>
                <c:pt idx="11">
                  <c:v>生活电器</c:v>
                </c:pt>
                <c:pt idx="12">
                  <c:v>日用品</c:v>
                </c:pt>
                <c:pt idx="13">
                  <c:v>航空</c:v>
                </c:pt>
              </c:strCache>
            </c:strRef>
          </c:cat>
          <c:val>
            <c:numRef>
              <c:f>行业分布!$U$2:$U$15</c:f>
              <c:numCache>
                <c:formatCode>0.00%</c:formatCode>
                <c:ptCount val="14"/>
                <c:pt idx="0">
                  <c:v>7.8032840083073713</c:v>
                </c:pt>
                <c:pt idx="1">
                  <c:v>2.3479913455353483</c:v>
                </c:pt>
                <c:pt idx="2">
                  <c:v>1.5401948842874547</c:v>
                </c:pt>
                <c:pt idx="3">
                  <c:v>1.1227856539709347</c:v>
                </c:pt>
                <c:pt idx="4">
                  <c:v>1.0632678578631058</c:v>
                </c:pt>
                <c:pt idx="5">
                  <c:v>0.6921525869328029</c:v>
                </c:pt>
                <c:pt idx="6">
                  <c:v>0.57618094287679245</c:v>
                </c:pt>
                <c:pt idx="7">
                  <c:v>0.55553452273910375</c:v>
                </c:pt>
                <c:pt idx="8">
                  <c:v>0.44540071453775598</c:v>
                </c:pt>
                <c:pt idx="9">
                  <c:v>0.43299268067438551</c:v>
                </c:pt>
                <c:pt idx="10">
                  <c:v>0.3511965829861185</c:v>
                </c:pt>
                <c:pt idx="11">
                  <c:v>0.3354193172751388</c:v>
                </c:pt>
                <c:pt idx="12">
                  <c:v>0.28352771260829229</c:v>
                </c:pt>
                <c:pt idx="13">
                  <c:v>-6.9950738916256097E-2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55648"/>
        <c:axId val="102973824"/>
      </c:barChart>
      <c:catAx>
        <c:axId val="10295564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/>
            </a:pPr>
            <a:endParaRPr lang="zh-CN"/>
          </a:p>
        </c:txPr>
        <c:crossAx val="102973824"/>
        <c:crosses val="autoZero"/>
        <c:auto val="1"/>
        <c:lblAlgn val="ctr"/>
        <c:lblOffset val="100"/>
        <c:noMultiLvlLbl val="0"/>
      </c:catAx>
      <c:valAx>
        <c:axId val="102973824"/>
        <c:scaling>
          <c:orientation val="minMax"/>
        </c:scaling>
        <c:delete val="1"/>
        <c:axPos val="t"/>
        <c:numFmt formatCode="0.00%" sourceLinked="1"/>
        <c:majorTickMark val="out"/>
        <c:minorTickMark val="none"/>
        <c:tickLblPos val="nextTo"/>
        <c:crossAx val="10295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sz="1400"/>
              <a:t>各行业</a:t>
            </a:r>
            <a:r>
              <a:rPr lang="zh-CN" altLang="en-US" sz="1400"/>
              <a:t>具体用途</a:t>
            </a:r>
            <a:r>
              <a:rPr lang="zh-CN" sz="1400"/>
              <a:t>销售量增长率排名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377296587926503E-2"/>
          <c:y val="0.11878098571011957"/>
          <c:w val="0.8737478127734033"/>
          <c:h val="0.84842774861475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行业分布!$AC$1</c:f>
              <c:strCache>
                <c:ptCount val="1"/>
                <c:pt idx="0">
                  <c:v>增长率</c:v>
                </c:pt>
              </c:strCache>
            </c:strRef>
          </c:tx>
          <c:invertIfNegative val="0"/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行业分布!$Z$2:$Z$16</c:f>
              <c:strCache>
                <c:ptCount val="15"/>
                <c:pt idx="0">
                  <c:v>吸尘器 挂烫机配件</c:v>
                </c:pt>
                <c:pt idx="1">
                  <c:v>家用电器</c:v>
                </c:pt>
                <c:pt idx="2">
                  <c:v>净水器</c:v>
                </c:pt>
                <c:pt idx="3">
                  <c:v>贸易商</c:v>
                </c:pt>
                <c:pt idx="4">
                  <c:v>ABS.</c:v>
                </c:pt>
                <c:pt idx="5">
                  <c:v>塑盒</c:v>
                </c:pt>
                <c:pt idx="6">
                  <c:v>管道</c:v>
                </c:pt>
                <c:pt idx="7">
                  <c:v>添加剂</c:v>
                </c:pt>
                <c:pt idx="8">
                  <c:v>生活用品</c:v>
                </c:pt>
                <c:pt idx="9">
                  <c:v>电热龙头</c:v>
                </c:pt>
                <c:pt idx="10">
                  <c:v>国产及进口ABS AS </c:v>
                </c:pt>
                <c:pt idx="11">
                  <c:v>ABS PP</c:v>
                </c:pt>
                <c:pt idx="12">
                  <c:v>ABS、AS、PS、HIPS、PMMA(亚力克)、
PP、PC、PC\ABS(合金料) 、聚甲醛（POM）、
尼龙PA-6、PA-66、尼龙1010、
增强PP、阻燃ABS、</c:v>
                </c:pt>
                <c:pt idx="13">
                  <c:v>散热器</c:v>
                </c:pt>
                <c:pt idx="14">
                  <c:v>PC、PC/ABS</c:v>
                </c:pt>
              </c:strCache>
            </c:strRef>
          </c:cat>
          <c:val>
            <c:numRef>
              <c:f>行业分布!$AC$2:$AC$16</c:f>
              <c:numCache>
                <c:formatCode>0.00%</c:formatCode>
                <c:ptCount val="15"/>
                <c:pt idx="0">
                  <c:v>72.099999999999994</c:v>
                </c:pt>
                <c:pt idx="1">
                  <c:v>66.275000000000006</c:v>
                </c:pt>
                <c:pt idx="2">
                  <c:v>49.19</c:v>
                </c:pt>
                <c:pt idx="3">
                  <c:v>18.534468085106383</c:v>
                </c:pt>
                <c:pt idx="4">
                  <c:v>14.060728744939272</c:v>
                </c:pt>
                <c:pt idx="5">
                  <c:v>13.191304347826087</c:v>
                </c:pt>
                <c:pt idx="6">
                  <c:v>11.115</c:v>
                </c:pt>
                <c:pt idx="7">
                  <c:v>10.744493392070487</c:v>
                </c:pt>
                <c:pt idx="8">
                  <c:v>8.9444444444444446</c:v>
                </c:pt>
                <c:pt idx="9">
                  <c:v>6.7448275862068963</c:v>
                </c:pt>
                <c:pt idx="10">
                  <c:v>6.4799999999999995</c:v>
                </c:pt>
                <c:pt idx="11">
                  <c:v>5.8</c:v>
                </c:pt>
                <c:pt idx="12">
                  <c:v>5.3530076249646985</c:v>
                </c:pt>
                <c:pt idx="13">
                  <c:v>5.1043771043771056</c:v>
                </c:pt>
                <c:pt idx="14">
                  <c:v>5.0842348284960419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94688"/>
        <c:axId val="102996224"/>
      </c:barChart>
      <c:catAx>
        <c:axId val="102994688"/>
        <c:scaling>
          <c:orientation val="maxMin"/>
        </c:scaling>
        <c:delete val="0"/>
        <c:axPos val="b"/>
        <c:majorTickMark val="none"/>
        <c:minorTickMark val="none"/>
        <c:tickLblPos val="nextTo"/>
        <c:txPr>
          <a:bodyPr rot="-1800000" vert="horz"/>
          <a:lstStyle/>
          <a:p>
            <a:pPr>
              <a:defRPr/>
            </a:pPr>
            <a:endParaRPr lang="zh-CN"/>
          </a:p>
        </c:txPr>
        <c:crossAx val="102996224"/>
        <c:crosses val="autoZero"/>
        <c:auto val="1"/>
        <c:lblAlgn val="ctr"/>
        <c:lblOffset val="100"/>
        <c:noMultiLvlLbl val="0"/>
      </c:catAx>
      <c:valAx>
        <c:axId val="102996224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10299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</xdr:row>
      <xdr:rowOff>4762</xdr:rowOff>
    </xdr:from>
    <xdr:to>
      <xdr:col>14</xdr:col>
      <xdr:colOff>428625</xdr:colOff>
      <xdr:row>17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29</xdr:col>
      <xdr:colOff>457200</xdr:colOff>
      <xdr:row>17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676275</xdr:colOff>
      <xdr:row>18</xdr:row>
      <xdr:rowOff>42862</xdr:rowOff>
    </xdr:from>
    <xdr:to>
      <xdr:col>35</xdr:col>
      <xdr:colOff>1400175</xdr:colOff>
      <xdr:row>34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40</xdr:col>
      <xdr:colOff>571500</xdr:colOff>
      <xdr:row>34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18</xdr:row>
      <xdr:rowOff>38100</xdr:rowOff>
    </xdr:from>
    <xdr:to>
      <xdr:col>49</xdr:col>
      <xdr:colOff>66675</xdr:colOff>
      <xdr:row>34</xdr:row>
      <xdr:rowOff>38100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19050</xdr:rowOff>
    </xdr:from>
    <xdr:to>
      <xdr:col>5</xdr:col>
      <xdr:colOff>866775</xdr:colOff>
      <xdr:row>33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19050</xdr:rowOff>
    </xdr:from>
    <xdr:to>
      <xdr:col>13</xdr:col>
      <xdr:colOff>304800</xdr:colOff>
      <xdr:row>33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371475</xdr:colOff>
      <xdr:row>15</xdr:row>
      <xdr:rowOff>133350</xdr:rowOff>
    </xdr:from>
    <xdr:to>
      <xdr:col>22</xdr:col>
      <xdr:colOff>142875</xdr:colOff>
      <xdr:row>31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28575</xdr:colOff>
      <xdr:row>0</xdr:row>
      <xdr:rowOff>161925</xdr:rowOff>
    </xdr:from>
    <xdr:to>
      <xdr:col>37</xdr:col>
      <xdr:colOff>390525</xdr:colOff>
      <xdr:row>16</xdr:row>
      <xdr:rowOff>161925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45</xdr:col>
      <xdr:colOff>542925</xdr:colOff>
      <xdr:row>33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5</xdr:col>
      <xdr:colOff>523875</xdr:colOff>
      <xdr:row>33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15</xdr:col>
      <xdr:colOff>952500</xdr:colOff>
      <xdr:row>32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528"/>
  <sheetViews>
    <sheetView tabSelected="1" workbookViewId="0">
      <selection activeCell="F7" sqref="F7"/>
    </sheetView>
  </sheetViews>
  <sheetFormatPr defaultRowHeight="13.5" x14ac:dyDescent="0.15"/>
  <cols>
    <col min="2" max="3" width="7.375" customWidth="1"/>
    <col min="4" max="4" width="26.25" customWidth="1"/>
    <col min="5" max="6" width="10.125" customWidth="1"/>
    <col min="14" max="14" width="13.75" customWidth="1"/>
    <col min="15" max="17" width="12.75" customWidth="1"/>
    <col min="23" max="25" width="13.75" customWidth="1"/>
    <col min="26" max="26" width="11.375" customWidth="1"/>
    <col min="31" max="31" width="14.375" customWidth="1"/>
    <col min="32" max="32" width="13.75" customWidth="1"/>
    <col min="33" max="33" width="17.125" customWidth="1"/>
    <col min="34" max="34" width="9.375" bestFit="1" customWidth="1"/>
    <col min="35" max="36" width="11.25" bestFit="1" customWidth="1"/>
    <col min="46" max="47" width="9.875" customWidth="1"/>
  </cols>
  <sheetData>
    <row r="1" spans="1:55" ht="4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4</v>
      </c>
      <c r="G1" s="3" t="s">
        <v>5</v>
      </c>
      <c r="H1" s="3" t="s">
        <v>1499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1546</v>
      </c>
      <c r="N1" s="3" t="s">
        <v>8</v>
      </c>
      <c r="O1" s="3" t="s">
        <v>9</v>
      </c>
      <c r="P1" s="3" t="s">
        <v>9</v>
      </c>
      <c r="Q1" s="3" t="s">
        <v>1735</v>
      </c>
      <c r="R1" s="3" t="s">
        <v>10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1736</v>
      </c>
      <c r="Y1" s="3" t="s">
        <v>1737</v>
      </c>
      <c r="Z1" s="3" t="s">
        <v>15</v>
      </c>
      <c r="AA1" s="3" t="s">
        <v>16</v>
      </c>
      <c r="AB1" s="4" t="s">
        <v>17</v>
      </c>
      <c r="AC1" s="2" t="s">
        <v>1739</v>
      </c>
      <c r="AD1" s="2" t="s">
        <v>1740</v>
      </c>
      <c r="AE1" s="2" t="s">
        <v>1741</v>
      </c>
      <c r="AF1" s="2" t="s">
        <v>1742</v>
      </c>
      <c r="AG1" s="2" t="s">
        <v>1494</v>
      </c>
      <c r="AH1" s="2" t="s">
        <v>18</v>
      </c>
      <c r="AI1" s="2" t="s">
        <v>1743</v>
      </c>
      <c r="AJ1" s="2" t="s">
        <v>1744</v>
      </c>
      <c r="AK1" s="2" t="s">
        <v>19</v>
      </c>
      <c r="AL1" s="2" t="s">
        <v>20</v>
      </c>
      <c r="AM1" s="2" t="s">
        <v>1745</v>
      </c>
      <c r="AN1" s="2" t="s">
        <v>1746</v>
      </c>
      <c r="AO1" s="5" t="s">
        <v>21</v>
      </c>
      <c r="AP1" s="5" t="s">
        <v>1747</v>
      </c>
      <c r="AQ1" s="5" t="s">
        <v>1748</v>
      </c>
      <c r="AR1" s="5" t="s">
        <v>22</v>
      </c>
      <c r="AS1" s="6" t="s">
        <v>1749</v>
      </c>
      <c r="AT1" s="2" t="s">
        <v>23</v>
      </c>
      <c r="AU1" s="2" t="s">
        <v>1750</v>
      </c>
      <c r="AV1" s="2" t="s">
        <v>1738</v>
      </c>
      <c r="AW1" s="2"/>
      <c r="AX1" s="2" t="s">
        <v>24</v>
      </c>
      <c r="AY1" s="2" t="s">
        <v>25</v>
      </c>
      <c r="AZ1" s="2" t="s">
        <v>26</v>
      </c>
      <c r="BA1" s="4" t="s">
        <v>27</v>
      </c>
      <c r="BB1" s="2" t="s">
        <v>28</v>
      </c>
      <c r="BC1" s="2" t="s">
        <v>29</v>
      </c>
    </row>
    <row r="2" spans="1:55" x14ac:dyDescent="0.15">
      <c r="A2" s="7">
        <v>5702</v>
      </c>
      <c r="B2" s="7" t="s">
        <v>30</v>
      </c>
      <c r="C2" s="7" t="s">
        <v>31</v>
      </c>
      <c r="D2" s="7" t="s">
        <v>32</v>
      </c>
      <c r="E2" s="8" t="s">
        <v>33</v>
      </c>
      <c r="F2" s="8">
        <v>1</v>
      </c>
      <c r="G2" s="8" t="s">
        <v>34</v>
      </c>
      <c r="H2" s="8" t="s">
        <v>1500</v>
      </c>
      <c r="I2" s="8" t="s">
        <v>35</v>
      </c>
      <c r="J2" s="8">
        <f>IF(I2="工厂",1,0)</f>
        <v>1</v>
      </c>
      <c r="K2" s="8" t="s">
        <v>252</v>
      </c>
      <c r="L2" s="8">
        <v>1</v>
      </c>
      <c r="M2" s="8" t="s">
        <v>30</v>
      </c>
      <c r="N2" s="8" t="s">
        <v>36</v>
      </c>
      <c r="O2" s="8">
        <v>20080214</v>
      </c>
      <c r="P2" s="8" t="str">
        <f>LEFT(O2,4)</f>
        <v>2008</v>
      </c>
      <c r="Q2" s="8">
        <f ca="1">YEAR(TODAY())-P2+1</f>
        <v>9</v>
      </c>
      <c r="R2" s="8" t="s">
        <v>37</v>
      </c>
      <c r="S2" s="8">
        <f>IF(R2="是",1,0)</f>
        <v>0</v>
      </c>
      <c r="T2" s="8">
        <v>150</v>
      </c>
      <c r="U2" s="8">
        <v>6000</v>
      </c>
      <c r="V2" s="8" t="s">
        <v>38</v>
      </c>
      <c r="W2" s="8">
        <v>19770105</v>
      </c>
      <c r="X2" s="15" t="str">
        <f>LEFT(W2,4)</f>
        <v>1977</v>
      </c>
      <c r="Y2" s="69">
        <f ca="1">YEAR(TODAY())-X2+1</f>
        <v>40</v>
      </c>
      <c r="Z2" s="8">
        <v>270</v>
      </c>
      <c r="AA2" s="8">
        <v>290</v>
      </c>
      <c r="AB2" s="55">
        <f>(AA2-Z2)/Z2</f>
        <v>7.407407407407407E-2</v>
      </c>
      <c r="AC2" s="7">
        <v>206</v>
      </c>
      <c r="AD2" s="7">
        <v>193.05</v>
      </c>
      <c r="AE2" s="57">
        <f>AC2/$Z$528</f>
        <v>2.1322376529984021E-5</v>
      </c>
      <c r="AF2" s="57">
        <f>AD2/$AA$528</f>
        <v>2.1724880079899847E-5</v>
      </c>
      <c r="AG2" s="57">
        <f>(AF2-AE2)/AE2</f>
        <v>1.8877049157715407E-2</v>
      </c>
      <c r="AH2" s="56">
        <f>(AD2-AC2)/AC2</f>
        <v>-6.286407766990286E-2</v>
      </c>
      <c r="AI2" s="56">
        <f>Z2/$AC$528</f>
        <v>3.746634013594867E-3</v>
      </c>
      <c r="AJ2" s="56">
        <f>AA2/$AD$528</f>
        <v>2.5483290830279805E-3</v>
      </c>
      <c r="AK2" s="59">
        <f>(AJ2-AI2)/AI2</f>
        <v>-0.31983506427870223</v>
      </c>
      <c r="AL2" s="7">
        <v>1.8942307692307687</v>
      </c>
      <c r="AM2" s="7">
        <v>26</v>
      </c>
      <c r="AN2" s="7">
        <v>25</v>
      </c>
      <c r="AO2" s="10">
        <f>(AN2-AM2)/AM2</f>
        <v>-3.8461538461538464E-2</v>
      </c>
      <c r="AP2" s="10">
        <v>4.6946787902747361E-3</v>
      </c>
      <c r="AQ2" s="10">
        <v>4.6788768454298253E-3</v>
      </c>
      <c r="AR2" s="10">
        <f>(AQ2-AP2)/AP2</f>
        <v>-3.3659267333998127E-3</v>
      </c>
      <c r="AS2" s="70">
        <v>-6.9690453250455304</v>
      </c>
      <c r="AT2" s="7" t="s">
        <v>39</v>
      </c>
      <c r="AU2" s="7" t="str">
        <f>LEFT(AT2,4)</f>
        <v>2010</v>
      </c>
      <c r="AV2" s="7">
        <f ca="1">YEAR(TODAY())-AU2+1</f>
        <v>7</v>
      </c>
      <c r="AW2" s="7"/>
      <c r="AX2" s="7" t="s">
        <v>40</v>
      </c>
      <c r="AY2" s="7"/>
      <c r="AZ2" s="7">
        <v>10</v>
      </c>
      <c r="BA2" s="9"/>
      <c r="BB2" s="7" t="s">
        <v>41</v>
      </c>
      <c r="BC2" s="7" t="s">
        <v>42</v>
      </c>
    </row>
    <row r="3" spans="1:55" x14ac:dyDescent="0.15">
      <c r="A3" s="7">
        <v>8699</v>
      </c>
      <c r="B3" s="7" t="s">
        <v>30</v>
      </c>
      <c r="C3" s="7" t="s">
        <v>31</v>
      </c>
      <c r="D3" s="7" t="s">
        <v>43</v>
      </c>
      <c r="E3" s="8" t="s">
        <v>33</v>
      </c>
      <c r="F3" s="8">
        <v>1</v>
      </c>
      <c r="G3" s="8" t="s">
        <v>34</v>
      </c>
      <c r="H3" s="8" t="s">
        <v>1500</v>
      </c>
      <c r="I3" s="8" t="s">
        <v>35</v>
      </c>
      <c r="J3" s="8">
        <f t="shared" ref="J3:J66" si="0">IF(I3="工厂",1,0)</f>
        <v>1</v>
      </c>
      <c r="K3" s="8" t="s">
        <v>252</v>
      </c>
      <c r="L3" s="8">
        <v>1</v>
      </c>
      <c r="M3" s="8" t="s">
        <v>1547</v>
      </c>
      <c r="N3" s="8" t="s">
        <v>44</v>
      </c>
      <c r="O3" s="8">
        <v>19920320</v>
      </c>
      <c r="P3" s="8" t="str">
        <f t="shared" ref="P3:P66" si="1">LEFT(O3,4)</f>
        <v>1992</v>
      </c>
      <c r="Q3" s="8">
        <f t="shared" ref="Q3:Q66" ca="1" si="2">YEAR(TODAY())-P3+1</f>
        <v>25</v>
      </c>
      <c r="R3" s="8" t="s">
        <v>37</v>
      </c>
      <c r="S3" s="8">
        <f t="shared" ref="S3:S66" si="3">IF(R3="是",1,0)</f>
        <v>0</v>
      </c>
      <c r="T3" s="8">
        <v>20</v>
      </c>
      <c r="U3" s="8">
        <v>1000</v>
      </c>
      <c r="V3" s="8" t="s">
        <v>45</v>
      </c>
      <c r="W3" s="8">
        <v>19640122</v>
      </c>
      <c r="X3" s="8" t="str">
        <f t="shared" ref="X3:X66" si="4">LEFT(W3,4)</f>
        <v>1964</v>
      </c>
      <c r="Y3" s="69">
        <f t="shared" ref="Y3:Y66" ca="1" si="5">YEAR(TODAY())-X3+1</f>
        <v>53</v>
      </c>
      <c r="Z3" s="8">
        <v>160</v>
      </c>
      <c r="AA3" s="8">
        <v>150</v>
      </c>
      <c r="AB3" s="55">
        <f t="shared" ref="AB3:AB66" si="6">(AA3-Z3)/Z3</f>
        <v>-6.25E-2</v>
      </c>
      <c r="AC3" s="7">
        <v>140.72499999999999</v>
      </c>
      <c r="AD3" s="7">
        <v>137</v>
      </c>
      <c r="AE3" s="57">
        <f t="shared" ref="AE3:AE66" si="7">AC3/$Z$528</f>
        <v>1.4565977850398065E-5</v>
      </c>
      <c r="AF3" s="57">
        <f t="shared" ref="AF3:AF66" si="8">AD3/$AA$528</f>
        <v>1.5417293814795537E-5</v>
      </c>
      <c r="AG3" s="57">
        <f t="shared" ref="AG3:AG66" si="9">(AF3-AE3)/AE3</f>
        <v>5.8445507273252331E-2</v>
      </c>
      <c r="AH3" s="56">
        <f t="shared" ref="AH3:AH66" si="10">(AD3-AC3)/AC3</f>
        <v>-2.6470065731035667E-2</v>
      </c>
      <c r="AI3" s="56">
        <f t="shared" ref="AI3:AI66" si="11">Z3/$AC$528</f>
        <v>2.2202275636117731E-3</v>
      </c>
      <c r="AJ3" s="56">
        <f t="shared" ref="AJ3:AJ66" si="12">AA3/$AD$528</f>
        <v>1.3181012498420588E-3</v>
      </c>
      <c r="AK3" s="59">
        <f t="shared" ref="AK3:AK66" si="13">(AJ3-AI3)/AI3</f>
        <v>-0.4063215539501604</v>
      </c>
      <c r="AL3" s="7">
        <v>1.4307692307692308</v>
      </c>
      <c r="AM3" s="7">
        <v>56</v>
      </c>
      <c r="AN3" s="7">
        <v>43</v>
      </c>
      <c r="AO3" s="10">
        <f t="shared" ref="AO3:AO66" si="14">(AN3-AM3)/AM3</f>
        <v>-0.23214285714285715</v>
      </c>
      <c r="AP3" s="10">
        <v>2.8265591414148661E-3</v>
      </c>
      <c r="AQ3" s="10">
        <v>1.4803017755191685E-2</v>
      </c>
      <c r="AR3" s="10">
        <f>(AQ3-AP3)/AP3</f>
        <v>4.2371158764369135</v>
      </c>
      <c r="AS3" s="70">
        <v>111.332883211679</v>
      </c>
      <c r="AT3" s="7" t="s">
        <v>46</v>
      </c>
      <c r="AU3" s="7" t="str">
        <f t="shared" ref="AU3:AU66" si="15">LEFT(AT3,4)</f>
        <v>2008</v>
      </c>
      <c r="AV3" s="7">
        <f t="shared" ref="AV3:AV66" ca="1" si="16">YEAR(TODAY())-AU3+1</f>
        <v>9</v>
      </c>
      <c r="AW3" s="7"/>
      <c r="AX3" s="7" t="s">
        <v>40</v>
      </c>
      <c r="AY3" s="7"/>
      <c r="AZ3" s="7">
        <v>3</v>
      </c>
      <c r="BA3" s="9"/>
      <c r="BB3" s="7" t="s">
        <v>41</v>
      </c>
      <c r="BC3" s="7" t="s">
        <v>42</v>
      </c>
    </row>
    <row r="4" spans="1:55" x14ac:dyDescent="0.15">
      <c r="A4" s="7">
        <v>6779</v>
      </c>
      <c r="B4" s="7" t="s">
        <v>30</v>
      </c>
      <c r="C4" s="7" t="s">
        <v>31</v>
      </c>
      <c r="D4" s="7" t="s">
        <v>1734</v>
      </c>
      <c r="E4" s="8" t="s">
        <v>33</v>
      </c>
      <c r="F4" s="8">
        <v>1</v>
      </c>
      <c r="G4" s="8" t="s">
        <v>34</v>
      </c>
      <c r="H4" s="8" t="s">
        <v>1500</v>
      </c>
      <c r="I4" s="8" t="s">
        <v>35</v>
      </c>
      <c r="J4" s="8">
        <f t="shared" si="0"/>
        <v>1</v>
      </c>
      <c r="K4" s="8" t="s">
        <v>252</v>
      </c>
      <c r="L4" s="8">
        <v>1</v>
      </c>
      <c r="M4" s="8" t="s">
        <v>30</v>
      </c>
      <c r="N4" s="8" t="s">
        <v>1733</v>
      </c>
      <c r="O4" s="8">
        <v>20030109</v>
      </c>
      <c r="P4" s="8" t="str">
        <f t="shared" si="1"/>
        <v>2003</v>
      </c>
      <c r="Q4" s="8">
        <f t="shared" ca="1" si="2"/>
        <v>14</v>
      </c>
      <c r="R4" s="8" t="s">
        <v>37</v>
      </c>
      <c r="S4" s="8">
        <f t="shared" si="3"/>
        <v>0</v>
      </c>
      <c r="T4" s="8">
        <v>20</v>
      </c>
      <c r="U4" s="8">
        <v>500</v>
      </c>
      <c r="V4" s="8"/>
      <c r="W4" s="8"/>
      <c r="X4" s="8" t="str">
        <f t="shared" si="4"/>
        <v/>
      </c>
      <c r="Y4" s="69" t="e">
        <f t="shared" ca="1" si="5"/>
        <v>#VALUE!</v>
      </c>
      <c r="Z4" s="8"/>
      <c r="AA4" s="8"/>
      <c r="AB4" s="55" t="e">
        <f t="shared" si="6"/>
        <v>#DIV/0!</v>
      </c>
      <c r="AC4" s="7">
        <v>164.75</v>
      </c>
      <c r="AD4" s="7">
        <v>170</v>
      </c>
      <c r="AE4" s="57">
        <f t="shared" si="7"/>
        <v>1.7052725889878E-5</v>
      </c>
      <c r="AF4" s="57">
        <f t="shared" si="8"/>
        <v>1.9130948529308332E-5</v>
      </c>
      <c r="AG4" s="57">
        <f t="shared" si="9"/>
        <v>0.12187040669338996</v>
      </c>
      <c r="AH4" s="56">
        <f t="shared" si="10"/>
        <v>3.1866464339908952E-2</v>
      </c>
      <c r="AI4" s="56">
        <f t="shared" si="11"/>
        <v>0</v>
      </c>
      <c r="AJ4" s="56">
        <f t="shared" si="12"/>
        <v>0</v>
      </c>
      <c r="AK4" s="59" t="e">
        <f t="shared" si="13"/>
        <v>#DIV/0!</v>
      </c>
      <c r="AL4" s="7">
        <v>0.69230769230769262</v>
      </c>
      <c r="AM4" s="7">
        <v>14</v>
      </c>
      <c r="AN4" s="7">
        <v>10</v>
      </c>
      <c r="AO4" s="10">
        <f t="shared" si="14"/>
        <v>-0.2857142857142857</v>
      </c>
      <c r="AP4" s="10">
        <v>-6.3019018782463174E-2</v>
      </c>
      <c r="AQ4" s="10">
        <v>-7.174172056921084E-2</v>
      </c>
      <c r="AR4" s="10">
        <f>(AQ4-AP4)/AP4</f>
        <v>0.13841379880663907</v>
      </c>
      <c r="AS4" s="70">
        <v>-676.27067882352901</v>
      </c>
      <c r="AT4" s="7" t="s">
        <v>47</v>
      </c>
      <c r="AU4" s="7" t="str">
        <f t="shared" si="15"/>
        <v>2008</v>
      </c>
      <c r="AV4" s="7">
        <f t="shared" ca="1" si="16"/>
        <v>9</v>
      </c>
      <c r="AW4" s="7"/>
      <c r="AX4" s="7" t="s">
        <v>40</v>
      </c>
      <c r="AY4" s="7"/>
      <c r="AZ4" s="7">
        <v>7</v>
      </c>
      <c r="BA4" s="9"/>
      <c r="BB4" s="7" t="s">
        <v>41</v>
      </c>
      <c r="BC4" s="7" t="s">
        <v>42</v>
      </c>
    </row>
    <row r="5" spans="1:55" x14ac:dyDescent="0.15">
      <c r="A5" s="7">
        <v>1346</v>
      </c>
      <c r="B5" s="7" t="s">
        <v>30</v>
      </c>
      <c r="C5" s="7" t="s">
        <v>31</v>
      </c>
      <c r="D5" s="7" t="s">
        <v>48</v>
      </c>
      <c r="E5" s="8" t="s">
        <v>49</v>
      </c>
      <c r="F5" s="8">
        <v>0</v>
      </c>
      <c r="G5" s="8" t="s">
        <v>34</v>
      </c>
      <c r="H5" s="8" t="s">
        <v>1500</v>
      </c>
      <c r="I5" s="8" t="s">
        <v>35</v>
      </c>
      <c r="J5" s="8">
        <f t="shared" si="0"/>
        <v>1</v>
      </c>
      <c r="K5" s="8" t="s">
        <v>252</v>
      </c>
      <c r="L5" s="8">
        <v>1</v>
      </c>
      <c r="M5" s="8" t="s">
        <v>30</v>
      </c>
      <c r="N5" s="8" t="s">
        <v>50</v>
      </c>
      <c r="O5" s="8">
        <v>19840109</v>
      </c>
      <c r="P5" s="8" t="str">
        <f t="shared" si="1"/>
        <v>1984</v>
      </c>
      <c r="Q5" s="8">
        <f t="shared" ca="1" si="2"/>
        <v>33</v>
      </c>
      <c r="R5" s="8" t="s">
        <v>37</v>
      </c>
      <c r="S5" s="8">
        <f t="shared" si="3"/>
        <v>0</v>
      </c>
      <c r="T5" s="8">
        <v>200</v>
      </c>
      <c r="U5" s="8">
        <v>8000</v>
      </c>
      <c r="V5" s="8" t="s">
        <v>38</v>
      </c>
      <c r="W5" s="8"/>
      <c r="X5" s="8" t="str">
        <f t="shared" si="4"/>
        <v/>
      </c>
      <c r="Y5" s="69" t="e">
        <f t="shared" ca="1" si="5"/>
        <v>#VALUE!</v>
      </c>
      <c r="Z5" s="8">
        <v>4500</v>
      </c>
      <c r="AA5" s="8">
        <v>4000</v>
      </c>
      <c r="AB5" s="55">
        <f t="shared" si="6"/>
        <v>-0.1111111111111111</v>
      </c>
      <c r="AC5" s="7">
        <v>0</v>
      </c>
      <c r="AD5" s="7">
        <v>125.125</v>
      </c>
      <c r="AE5" s="57">
        <f t="shared" si="7"/>
        <v>0</v>
      </c>
      <c r="AF5" s="57">
        <f t="shared" si="8"/>
        <v>1.4080940792527677E-5</v>
      </c>
      <c r="AG5" s="57" t="e">
        <f t="shared" si="9"/>
        <v>#DIV/0!</v>
      </c>
      <c r="AH5" s="56" t="e">
        <f t="shared" si="10"/>
        <v>#DIV/0!</v>
      </c>
      <c r="AI5" s="56">
        <f t="shared" si="11"/>
        <v>6.2443900226581112E-2</v>
      </c>
      <c r="AJ5" s="56">
        <f t="shared" si="12"/>
        <v>3.5149366662454905E-2</v>
      </c>
      <c r="AK5" s="59">
        <f t="shared" si="13"/>
        <v>-0.43710488078237419</v>
      </c>
      <c r="AL5" s="7">
        <v>1.8023076923076922</v>
      </c>
      <c r="AM5" s="7">
        <v>0</v>
      </c>
      <c r="AN5" s="7">
        <v>6</v>
      </c>
      <c r="AO5" s="10" t="e">
        <f t="shared" si="14"/>
        <v>#DIV/0!</v>
      </c>
      <c r="AP5" s="10" t="e">
        <v>#N/A</v>
      </c>
      <c r="AQ5" s="10">
        <v>-4.2616022093368712E-2</v>
      </c>
      <c r="AR5" s="10" t="e">
        <f t="shared" ref="AR5:AR68" si="17">(AQ5-AP5)/AP5</f>
        <v>#N/A</v>
      </c>
      <c r="AS5" s="70">
        <v>-417.21617422577401</v>
      </c>
      <c r="AT5" s="7" t="s">
        <v>51</v>
      </c>
      <c r="AU5" s="7" t="str">
        <f t="shared" si="15"/>
        <v>2015</v>
      </c>
      <c r="AV5" s="7">
        <f t="shared" ca="1" si="16"/>
        <v>2</v>
      </c>
      <c r="AW5" s="7"/>
      <c r="AX5" s="7" t="s">
        <v>40</v>
      </c>
      <c r="AY5" s="7"/>
      <c r="AZ5" s="7">
        <v>10</v>
      </c>
      <c r="BA5" s="9"/>
      <c r="BB5" s="7" t="s">
        <v>41</v>
      </c>
      <c r="BC5" s="7" t="s">
        <v>42</v>
      </c>
    </row>
    <row r="6" spans="1:55" x14ac:dyDescent="0.15">
      <c r="A6" s="7">
        <v>8522</v>
      </c>
      <c r="B6" s="7" t="s">
        <v>30</v>
      </c>
      <c r="C6" s="7" t="s">
        <v>31</v>
      </c>
      <c r="D6" s="7" t="s">
        <v>52</v>
      </c>
      <c r="E6" s="8" t="s">
        <v>49</v>
      </c>
      <c r="F6" s="8">
        <v>0</v>
      </c>
      <c r="G6" s="8" t="s">
        <v>53</v>
      </c>
      <c r="H6" s="8" t="s">
        <v>1500</v>
      </c>
      <c r="I6" s="8" t="s">
        <v>35</v>
      </c>
      <c r="J6" s="8">
        <f t="shared" si="0"/>
        <v>1</v>
      </c>
      <c r="K6" s="8" t="s">
        <v>252</v>
      </c>
      <c r="L6" s="8">
        <v>1</v>
      </c>
      <c r="M6" s="8" t="s">
        <v>1548</v>
      </c>
      <c r="N6" s="8" t="s">
        <v>54</v>
      </c>
      <c r="O6" s="8">
        <v>19971001</v>
      </c>
      <c r="P6" s="8" t="str">
        <f t="shared" si="1"/>
        <v>1997</v>
      </c>
      <c r="Q6" s="8">
        <f t="shared" ca="1" si="2"/>
        <v>20</v>
      </c>
      <c r="R6" s="8" t="s">
        <v>37</v>
      </c>
      <c r="S6" s="8">
        <f t="shared" si="3"/>
        <v>0</v>
      </c>
      <c r="T6" s="8">
        <v>30</v>
      </c>
      <c r="U6" s="8">
        <v>700</v>
      </c>
      <c r="V6" s="8" t="s">
        <v>38</v>
      </c>
      <c r="W6" s="8">
        <v>19720524</v>
      </c>
      <c r="X6" s="8" t="str">
        <f t="shared" si="4"/>
        <v>1972</v>
      </c>
      <c r="Y6" s="69">
        <f t="shared" ca="1" si="5"/>
        <v>45</v>
      </c>
      <c r="Z6" s="8">
        <v>150</v>
      </c>
      <c r="AA6" s="8">
        <v>120</v>
      </c>
      <c r="AB6" s="55">
        <f t="shared" si="6"/>
        <v>-0.2</v>
      </c>
      <c r="AC6" s="7">
        <v>47.95</v>
      </c>
      <c r="AD6" s="7">
        <v>67.849999999999994</v>
      </c>
      <c r="AE6" s="57">
        <f t="shared" si="7"/>
        <v>4.9631454107414267E-6</v>
      </c>
      <c r="AF6" s="57">
        <f t="shared" si="8"/>
        <v>7.6354991630210018E-6</v>
      </c>
      <c r="AG6" s="57">
        <f t="shared" si="9"/>
        <v>0.5384395441036175</v>
      </c>
      <c r="AH6" s="56">
        <f t="shared" si="10"/>
        <v>0.41501564129301333</v>
      </c>
      <c r="AI6" s="56">
        <f t="shared" si="11"/>
        <v>2.0814633408860373E-3</v>
      </c>
      <c r="AJ6" s="56">
        <f t="shared" si="12"/>
        <v>1.0544809998736472E-3</v>
      </c>
      <c r="AK6" s="59">
        <f t="shared" si="13"/>
        <v>-0.49339439270413682</v>
      </c>
      <c r="AL6" s="7">
        <v>0.78599999999999992</v>
      </c>
      <c r="AM6" s="7">
        <v>24</v>
      </c>
      <c r="AN6" s="7">
        <v>41</v>
      </c>
      <c r="AO6" s="10">
        <f t="shared" si="14"/>
        <v>0.70833333333333337</v>
      </c>
      <c r="AP6" s="10">
        <v>1.1680727186311725E-2</v>
      </c>
      <c r="AQ6" s="10">
        <v>2.6279432308864651E-2</v>
      </c>
      <c r="AR6" s="10">
        <f t="shared" si="17"/>
        <v>1.2498113250740663</v>
      </c>
      <c r="AS6" s="70">
        <v>271.23455563743499</v>
      </c>
      <c r="AT6" s="7" t="s">
        <v>55</v>
      </c>
      <c r="AU6" s="7" t="str">
        <f t="shared" si="15"/>
        <v>2008</v>
      </c>
      <c r="AV6" s="7">
        <f t="shared" ca="1" si="16"/>
        <v>9</v>
      </c>
      <c r="AW6" s="7"/>
      <c r="AX6" s="7" t="s">
        <v>40</v>
      </c>
      <c r="AY6" s="7"/>
      <c r="AZ6" s="7">
        <v>3</v>
      </c>
      <c r="BA6" s="9"/>
      <c r="BB6" s="7" t="s">
        <v>41</v>
      </c>
      <c r="BC6" s="7" t="s">
        <v>42</v>
      </c>
    </row>
    <row r="7" spans="1:55" x14ac:dyDescent="0.15">
      <c r="A7" s="7">
        <v>6031</v>
      </c>
      <c r="B7" s="7" t="s">
        <v>30</v>
      </c>
      <c r="C7" s="7" t="s">
        <v>31</v>
      </c>
      <c r="D7" s="7" t="s">
        <v>56</v>
      </c>
      <c r="E7" s="8" t="s">
        <v>49</v>
      </c>
      <c r="F7" s="8">
        <v>0</v>
      </c>
      <c r="G7" s="8" t="s">
        <v>57</v>
      </c>
      <c r="H7" s="8" t="s">
        <v>57</v>
      </c>
      <c r="I7" s="8" t="s">
        <v>35</v>
      </c>
      <c r="J7" s="8">
        <f t="shared" si="0"/>
        <v>1</v>
      </c>
      <c r="K7" s="8" t="s">
        <v>252</v>
      </c>
      <c r="L7" s="8">
        <v>1</v>
      </c>
      <c r="M7" s="8" t="s">
        <v>30</v>
      </c>
      <c r="N7" s="8" t="s">
        <v>58</v>
      </c>
      <c r="O7" s="8">
        <v>19990718</v>
      </c>
      <c r="P7" s="8" t="str">
        <f t="shared" si="1"/>
        <v>1999</v>
      </c>
      <c r="Q7" s="8">
        <f t="shared" ca="1" si="2"/>
        <v>18</v>
      </c>
      <c r="R7" s="8" t="s">
        <v>59</v>
      </c>
      <c r="S7" s="8">
        <f t="shared" si="3"/>
        <v>1</v>
      </c>
      <c r="T7" s="8">
        <v>3000</v>
      </c>
      <c r="U7" s="8">
        <v>374911</v>
      </c>
      <c r="V7" s="8" t="s">
        <v>38</v>
      </c>
      <c r="W7" s="8">
        <v>1970</v>
      </c>
      <c r="X7" s="8" t="str">
        <f t="shared" si="4"/>
        <v>1970</v>
      </c>
      <c r="Y7" s="69">
        <f t="shared" ca="1" si="5"/>
        <v>47</v>
      </c>
      <c r="Z7" s="8">
        <v>9000</v>
      </c>
      <c r="AA7" s="8">
        <v>10000</v>
      </c>
      <c r="AB7" s="55">
        <f t="shared" si="6"/>
        <v>0.1111111111111111</v>
      </c>
      <c r="AC7" s="7">
        <v>1725.55</v>
      </c>
      <c r="AD7" s="7">
        <v>1697.75</v>
      </c>
      <c r="AE7" s="57">
        <f t="shared" si="7"/>
        <v>1.7860595544327151E-4</v>
      </c>
      <c r="AF7" s="57">
        <f t="shared" si="8"/>
        <v>1.9105628156254836E-4</v>
      </c>
      <c r="AG7" s="57">
        <f t="shared" si="9"/>
        <v>6.9708348125218589E-2</v>
      </c>
      <c r="AH7" s="56">
        <f t="shared" si="10"/>
        <v>-1.6110805250499814E-2</v>
      </c>
      <c r="AI7" s="56">
        <f t="shared" si="11"/>
        <v>0.12488780045316222</v>
      </c>
      <c r="AJ7" s="56">
        <f t="shared" si="12"/>
        <v>8.7873416656137265E-2</v>
      </c>
      <c r="AK7" s="59">
        <f t="shared" si="13"/>
        <v>-0.29638110097796772</v>
      </c>
      <c r="AL7" s="7">
        <v>17.053999999999998</v>
      </c>
      <c r="AM7" s="7">
        <v>99</v>
      </c>
      <c r="AN7" s="7">
        <v>84</v>
      </c>
      <c r="AO7" s="10">
        <f t="shared" si="14"/>
        <v>-0.15151515151515152</v>
      </c>
      <c r="AP7" s="10">
        <v>8.4832908936023077E-3</v>
      </c>
      <c r="AQ7" s="10">
        <v>1.9312615449621824E-2</v>
      </c>
      <c r="AR7" s="10">
        <f t="shared" si="17"/>
        <v>1.2765475912403847</v>
      </c>
      <c r="AS7" s="70">
        <v>115.278310823149</v>
      </c>
      <c r="AT7" s="7" t="s">
        <v>60</v>
      </c>
      <c r="AU7" s="7" t="str">
        <f t="shared" si="15"/>
        <v>2010</v>
      </c>
      <c r="AV7" s="7">
        <f t="shared" ca="1" si="16"/>
        <v>7</v>
      </c>
      <c r="AW7" s="7"/>
      <c r="AX7" s="7" t="s">
        <v>61</v>
      </c>
      <c r="AY7" s="7">
        <v>2500000</v>
      </c>
      <c r="AZ7" s="7">
        <v>23</v>
      </c>
      <c r="BA7" s="9"/>
      <c r="BB7" s="7" t="s">
        <v>41</v>
      </c>
      <c r="BC7" s="7" t="s">
        <v>42</v>
      </c>
    </row>
    <row r="8" spans="1:55" x14ac:dyDescent="0.15">
      <c r="A8" s="7">
        <v>4954</v>
      </c>
      <c r="B8" s="7" t="s">
        <v>30</v>
      </c>
      <c r="C8" s="7" t="s">
        <v>31</v>
      </c>
      <c r="D8" s="7" t="s">
        <v>62</v>
      </c>
      <c r="E8" s="8" t="s">
        <v>49</v>
      </c>
      <c r="F8" s="8">
        <v>0</v>
      </c>
      <c r="G8" s="8" t="s">
        <v>63</v>
      </c>
      <c r="H8" s="8" t="s">
        <v>1500</v>
      </c>
      <c r="I8" s="8" t="s">
        <v>35</v>
      </c>
      <c r="J8" s="8">
        <f t="shared" si="0"/>
        <v>1</v>
      </c>
      <c r="K8" s="8" t="s">
        <v>252</v>
      </c>
      <c r="L8" s="8">
        <v>1</v>
      </c>
      <c r="M8" s="8" t="s">
        <v>30</v>
      </c>
      <c r="N8" s="8" t="s">
        <v>58</v>
      </c>
      <c r="O8" s="8">
        <v>19921222</v>
      </c>
      <c r="P8" s="8" t="str">
        <f t="shared" si="1"/>
        <v>1992</v>
      </c>
      <c r="Q8" s="8">
        <f t="shared" ca="1" si="2"/>
        <v>25</v>
      </c>
      <c r="R8" s="8" t="s">
        <v>37</v>
      </c>
      <c r="S8" s="8">
        <f t="shared" si="3"/>
        <v>0</v>
      </c>
      <c r="T8" s="8">
        <v>6500</v>
      </c>
      <c r="U8" s="8">
        <v>600000</v>
      </c>
      <c r="V8" s="8" t="s">
        <v>38</v>
      </c>
      <c r="W8" s="8"/>
      <c r="X8" s="8" t="str">
        <f t="shared" si="4"/>
        <v/>
      </c>
      <c r="Y8" s="69" t="e">
        <f t="shared" ca="1" si="5"/>
        <v>#VALUE!</v>
      </c>
      <c r="Z8" s="8">
        <v>11000</v>
      </c>
      <c r="AA8" s="8">
        <v>12000</v>
      </c>
      <c r="AB8" s="55">
        <f t="shared" si="6"/>
        <v>9.0909090909090912E-2</v>
      </c>
      <c r="AC8" s="7">
        <v>210.4</v>
      </c>
      <c r="AD8" s="7">
        <v>316.60000000000002</v>
      </c>
      <c r="AE8" s="57">
        <f t="shared" si="7"/>
        <v>2.1777805931595333E-5</v>
      </c>
      <c r="AF8" s="57">
        <f t="shared" si="8"/>
        <v>3.5628578261053047E-5</v>
      </c>
      <c r="AG8" s="57">
        <f t="shared" si="9"/>
        <v>0.63600402965125857</v>
      </c>
      <c r="AH8" s="56">
        <f t="shared" si="10"/>
        <v>0.50475285171102668</v>
      </c>
      <c r="AI8" s="56">
        <f t="shared" si="11"/>
        <v>0.1526406449983094</v>
      </c>
      <c r="AJ8" s="56">
        <f t="shared" si="12"/>
        <v>0.10544809998736471</v>
      </c>
      <c r="AK8" s="59">
        <f t="shared" si="13"/>
        <v>-0.30917417186927754</v>
      </c>
      <c r="AL8" s="7">
        <v>3.6462307692307685</v>
      </c>
      <c r="AM8" s="7">
        <v>32</v>
      </c>
      <c r="AN8" s="7">
        <v>36</v>
      </c>
      <c r="AO8" s="10">
        <f t="shared" si="14"/>
        <v>0.125</v>
      </c>
      <c r="AP8" s="10">
        <v>1.4836846274086444E-2</v>
      </c>
      <c r="AQ8" s="10">
        <v>1.1825277462501413E-2</v>
      </c>
      <c r="AR8" s="10">
        <f t="shared" si="17"/>
        <v>-0.20297903988160473</v>
      </c>
      <c r="AS8" s="70">
        <v>66.312468730259397</v>
      </c>
      <c r="AT8" s="7" t="s">
        <v>64</v>
      </c>
      <c r="AU8" s="7" t="str">
        <f t="shared" si="15"/>
        <v>2012</v>
      </c>
      <c r="AV8" s="7">
        <f t="shared" ca="1" si="16"/>
        <v>5</v>
      </c>
      <c r="AW8" s="7"/>
      <c r="AX8" s="7" t="s">
        <v>40</v>
      </c>
      <c r="AY8" s="7"/>
      <c r="AZ8" s="7">
        <v>10</v>
      </c>
      <c r="BA8" s="9"/>
      <c r="BB8" s="7" t="s">
        <v>41</v>
      </c>
      <c r="BC8" s="7" t="s">
        <v>42</v>
      </c>
    </row>
    <row r="9" spans="1:55" x14ac:dyDescent="0.15">
      <c r="A9" s="7">
        <v>7270</v>
      </c>
      <c r="B9" s="7" t="s">
        <v>30</v>
      </c>
      <c r="C9" s="7" t="s">
        <v>31</v>
      </c>
      <c r="D9" s="7" t="s">
        <v>65</v>
      </c>
      <c r="E9" s="8" t="s">
        <v>33</v>
      </c>
      <c r="F9" s="8">
        <v>1</v>
      </c>
      <c r="G9" s="8" t="s">
        <v>63</v>
      </c>
      <c r="H9" s="8" t="s">
        <v>1500</v>
      </c>
      <c r="I9" s="8" t="s">
        <v>35</v>
      </c>
      <c r="J9" s="8">
        <f t="shared" si="0"/>
        <v>1</v>
      </c>
      <c r="K9" s="8" t="s">
        <v>252</v>
      </c>
      <c r="L9" s="8">
        <v>1</v>
      </c>
      <c r="M9" s="8" t="s">
        <v>30</v>
      </c>
      <c r="N9" s="8" t="s">
        <v>58</v>
      </c>
      <c r="O9" s="8">
        <v>19880101</v>
      </c>
      <c r="P9" s="8" t="str">
        <f t="shared" si="1"/>
        <v>1988</v>
      </c>
      <c r="Q9" s="8">
        <f t="shared" ca="1" si="2"/>
        <v>29</v>
      </c>
      <c r="R9" s="8" t="s">
        <v>37</v>
      </c>
      <c r="S9" s="8">
        <f t="shared" si="3"/>
        <v>0</v>
      </c>
      <c r="T9" s="8">
        <v>500</v>
      </c>
      <c r="U9" s="8">
        <v>9000</v>
      </c>
      <c r="V9" s="8" t="s">
        <v>45</v>
      </c>
      <c r="W9" s="8">
        <v>19600408</v>
      </c>
      <c r="X9" s="8" t="str">
        <f t="shared" si="4"/>
        <v>1960</v>
      </c>
      <c r="Y9" s="69">
        <f t="shared" ca="1" si="5"/>
        <v>57</v>
      </c>
      <c r="Z9" s="8">
        <v>650</v>
      </c>
      <c r="AA9" s="8">
        <v>600</v>
      </c>
      <c r="AB9" s="55">
        <f t="shared" si="6"/>
        <v>-7.6923076923076927E-2</v>
      </c>
      <c r="AC9" s="7">
        <v>237</v>
      </c>
      <c r="AD9" s="7">
        <v>203.97499999999999</v>
      </c>
      <c r="AE9" s="57">
        <f t="shared" si="7"/>
        <v>2.4531083677700066E-5</v>
      </c>
      <c r="AF9" s="57">
        <f t="shared" si="8"/>
        <v>2.2954324860386276E-5</v>
      </c>
      <c r="AG9" s="57">
        <f t="shared" si="9"/>
        <v>-6.4275954459653145E-2</v>
      </c>
      <c r="AH9" s="56">
        <f t="shared" si="10"/>
        <v>-0.13934599156118146</v>
      </c>
      <c r="AI9" s="56">
        <f t="shared" si="11"/>
        <v>9.0196744771728274E-3</v>
      </c>
      <c r="AJ9" s="56">
        <f t="shared" si="12"/>
        <v>5.2724049993682354E-3</v>
      </c>
      <c r="AK9" s="59">
        <f t="shared" si="13"/>
        <v>-0.41545506850477326</v>
      </c>
      <c r="AL9" s="7">
        <v>2.0713461538461537</v>
      </c>
      <c r="AM9" s="7">
        <v>31</v>
      </c>
      <c r="AN9" s="7">
        <v>31</v>
      </c>
      <c r="AO9" s="10">
        <f t="shared" si="14"/>
        <v>0</v>
      </c>
      <c r="AP9" s="10">
        <v>-2.7967310331620403E-2</v>
      </c>
      <c r="AQ9" s="10">
        <v>-2.5393697255067304E-2</v>
      </c>
      <c r="AR9" s="10">
        <f t="shared" si="17"/>
        <v>-9.2022187548129034E-2</v>
      </c>
      <c r="AS9" s="70">
        <v>-321.77617502144898</v>
      </c>
      <c r="AT9" s="7" t="s">
        <v>47</v>
      </c>
      <c r="AU9" s="7" t="str">
        <f t="shared" si="15"/>
        <v>2008</v>
      </c>
      <c r="AV9" s="7">
        <f t="shared" ca="1" si="16"/>
        <v>9</v>
      </c>
      <c r="AW9" s="7"/>
      <c r="AX9" s="7" t="s">
        <v>40</v>
      </c>
      <c r="AY9" s="7">
        <v>400000</v>
      </c>
      <c r="AZ9" s="7">
        <v>7</v>
      </c>
      <c r="BA9" s="9"/>
      <c r="BB9" s="7" t="s">
        <v>41</v>
      </c>
      <c r="BC9" s="7" t="s">
        <v>41</v>
      </c>
    </row>
    <row r="10" spans="1:55" x14ac:dyDescent="0.15">
      <c r="A10" s="7">
        <v>7305</v>
      </c>
      <c r="B10" s="7" t="s">
        <v>30</v>
      </c>
      <c r="C10" s="7" t="s">
        <v>31</v>
      </c>
      <c r="D10" s="7" t="s">
        <v>66</v>
      </c>
      <c r="E10" s="8" t="s">
        <v>33</v>
      </c>
      <c r="F10" s="8">
        <v>1</v>
      </c>
      <c r="G10" s="8" t="s">
        <v>63</v>
      </c>
      <c r="H10" s="8" t="s">
        <v>1500</v>
      </c>
      <c r="I10" s="8" t="s">
        <v>35</v>
      </c>
      <c r="J10" s="8">
        <f t="shared" si="0"/>
        <v>1</v>
      </c>
      <c r="K10" s="8" t="s">
        <v>252</v>
      </c>
      <c r="L10" s="8">
        <v>1</v>
      </c>
      <c r="M10" s="8" t="s">
        <v>30</v>
      </c>
      <c r="N10" s="8" t="s">
        <v>58</v>
      </c>
      <c r="O10" s="8">
        <v>20011226</v>
      </c>
      <c r="P10" s="8" t="str">
        <f t="shared" si="1"/>
        <v>2001</v>
      </c>
      <c r="Q10" s="8">
        <f t="shared" ca="1" si="2"/>
        <v>16</v>
      </c>
      <c r="R10" s="8" t="s">
        <v>37</v>
      </c>
      <c r="S10" s="8">
        <f t="shared" si="3"/>
        <v>0</v>
      </c>
      <c r="T10" s="8">
        <v>750</v>
      </c>
      <c r="U10" s="8">
        <v>16000</v>
      </c>
      <c r="V10" s="8" t="s">
        <v>38</v>
      </c>
      <c r="W10" s="8"/>
      <c r="X10" s="8" t="str">
        <f t="shared" si="4"/>
        <v/>
      </c>
      <c r="Y10" s="69" t="e">
        <f t="shared" ca="1" si="5"/>
        <v>#VALUE!</v>
      </c>
      <c r="Z10" s="8">
        <v>400</v>
      </c>
      <c r="AA10" s="8">
        <v>300</v>
      </c>
      <c r="AB10" s="55">
        <f t="shared" si="6"/>
        <v>-0.25</v>
      </c>
      <c r="AC10" s="7">
        <v>128.02500000000001</v>
      </c>
      <c r="AD10" s="7">
        <v>186.1</v>
      </c>
      <c r="AE10" s="57">
        <f t="shared" si="7"/>
        <v>1.3251442986656333E-5</v>
      </c>
      <c r="AF10" s="57">
        <f t="shared" si="8"/>
        <v>2.0942761890025181E-5</v>
      </c>
      <c r="AG10" s="57">
        <f t="shared" si="9"/>
        <v>0.58041368861592613</v>
      </c>
      <c r="AH10" s="56">
        <f t="shared" si="10"/>
        <v>0.45362233938683838</v>
      </c>
      <c r="AI10" s="56">
        <f t="shared" si="11"/>
        <v>5.5505689090294321E-3</v>
      </c>
      <c r="AJ10" s="56">
        <f t="shared" si="12"/>
        <v>2.6362024996841177E-3</v>
      </c>
      <c r="AK10" s="59">
        <f t="shared" si="13"/>
        <v>-0.52505724316012825</v>
      </c>
      <c r="AL10" s="7">
        <v>1.6757307692307688</v>
      </c>
      <c r="AM10" s="7">
        <v>21</v>
      </c>
      <c r="AN10" s="7">
        <v>38</v>
      </c>
      <c r="AO10" s="10">
        <f t="shared" si="14"/>
        <v>0.80952380952380953</v>
      </c>
      <c r="AP10" s="10">
        <v>1.0455542444022844E-2</v>
      </c>
      <c r="AQ10" s="10">
        <v>1.8783056508262896E-2</v>
      </c>
      <c r="AR10" s="10">
        <f t="shared" si="17"/>
        <v>0.79646886891083013</v>
      </c>
      <c r="AS10" s="70">
        <v>160.11837936593199</v>
      </c>
      <c r="AT10" s="7" t="s">
        <v>47</v>
      </c>
      <c r="AU10" s="7" t="str">
        <f t="shared" si="15"/>
        <v>2008</v>
      </c>
      <c r="AV10" s="7">
        <f t="shared" ca="1" si="16"/>
        <v>9</v>
      </c>
      <c r="AW10" s="7"/>
      <c r="AX10" s="7" t="s">
        <v>40</v>
      </c>
      <c r="AY10" s="7">
        <v>400000</v>
      </c>
      <c r="AZ10" s="7">
        <v>10</v>
      </c>
      <c r="BA10" s="9"/>
      <c r="BB10" s="7" t="s">
        <v>41</v>
      </c>
      <c r="BC10" s="7" t="s">
        <v>42</v>
      </c>
    </row>
    <row r="11" spans="1:55" x14ac:dyDescent="0.15">
      <c r="A11" s="7">
        <v>2371</v>
      </c>
      <c r="B11" s="7" t="s">
        <v>30</v>
      </c>
      <c r="C11" s="7" t="s">
        <v>31</v>
      </c>
      <c r="D11" s="7" t="s">
        <v>67</v>
      </c>
      <c r="E11" s="8" t="s">
        <v>49</v>
      </c>
      <c r="F11" s="8">
        <v>0</v>
      </c>
      <c r="G11" s="8" t="s">
        <v>63</v>
      </c>
      <c r="H11" s="8" t="s">
        <v>1500</v>
      </c>
      <c r="I11" s="8" t="s">
        <v>35</v>
      </c>
      <c r="J11" s="8">
        <f t="shared" si="0"/>
        <v>1</v>
      </c>
      <c r="K11" s="8" t="s">
        <v>252</v>
      </c>
      <c r="L11" s="8">
        <v>1</v>
      </c>
      <c r="M11" s="8" t="s">
        <v>30</v>
      </c>
      <c r="N11" s="8" t="s">
        <v>58</v>
      </c>
      <c r="O11" s="8">
        <v>19960729</v>
      </c>
      <c r="P11" s="8" t="str">
        <f t="shared" si="1"/>
        <v>1996</v>
      </c>
      <c r="Q11" s="8">
        <f t="shared" ca="1" si="2"/>
        <v>21</v>
      </c>
      <c r="R11" s="8" t="s">
        <v>37</v>
      </c>
      <c r="S11" s="8">
        <f t="shared" si="3"/>
        <v>0</v>
      </c>
      <c r="T11" s="8">
        <v>1300</v>
      </c>
      <c r="U11" s="8">
        <v>38000</v>
      </c>
      <c r="V11" s="8" t="s">
        <v>38</v>
      </c>
      <c r="W11" s="8"/>
      <c r="X11" s="8" t="str">
        <f t="shared" si="4"/>
        <v/>
      </c>
      <c r="Y11" s="69" t="e">
        <f t="shared" ca="1" si="5"/>
        <v>#VALUE!</v>
      </c>
      <c r="Z11" s="8">
        <v>600</v>
      </c>
      <c r="AA11" s="8">
        <v>600</v>
      </c>
      <c r="AB11" s="55">
        <f t="shared" si="6"/>
        <v>0</v>
      </c>
      <c r="AC11" s="7">
        <v>0</v>
      </c>
      <c r="AD11" s="7">
        <v>88.424999999999997</v>
      </c>
      <c r="AE11" s="57">
        <f t="shared" si="7"/>
        <v>0</v>
      </c>
      <c r="AF11" s="57">
        <f t="shared" si="8"/>
        <v>9.9509066100240548E-6</v>
      </c>
      <c r="AG11" s="57" t="e">
        <f t="shared" si="9"/>
        <v>#DIV/0!</v>
      </c>
      <c r="AH11" s="56" t="e">
        <f t="shared" si="10"/>
        <v>#DIV/0!</v>
      </c>
      <c r="AI11" s="56">
        <f t="shared" si="11"/>
        <v>8.325853363544149E-3</v>
      </c>
      <c r="AJ11" s="56">
        <f t="shared" si="12"/>
        <v>5.2724049993682354E-3</v>
      </c>
      <c r="AK11" s="59">
        <f t="shared" si="13"/>
        <v>-0.36674299088017109</v>
      </c>
      <c r="AL11" s="7">
        <v>0.85434615384615364</v>
      </c>
      <c r="AM11" s="7">
        <v>0</v>
      </c>
      <c r="AN11" s="7">
        <v>19</v>
      </c>
      <c r="AO11" s="10" t="e">
        <f t="shared" si="14"/>
        <v>#DIV/0!</v>
      </c>
      <c r="AP11" s="10" t="e">
        <v>#N/A</v>
      </c>
      <c r="AQ11" s="10">
        <v>5.3236577349675011E-2</v>
      </c>
      <c r="AR11" s="10" t="e">
        <f t="shared" si="17"/>
        <v>#N/A</v>
      </c>
      <c r="AS11" s="70">
        <v>520.66673508623001</v>
      </c>
      <c r="AT11" s="7" t="s">
        <v>68</v>
      </c>
      <c r="AU11" s="7" t="str">
        <f t="shared" si="15"/>
        <v>2015</v>
      </c>
      <c r="AV11" s="7">
        <f t="shared" ca="1" si="16"/>
        <v>2</v>
      </c>
      <c r="AW11" s="7"/>
      <c r="AX11" s="7" t="s">
        <v>40</v>
      </c>
      <c r="AY11" s="7"/>
      <c r="AZ11" s="7">
        <v>7</v>
      </c>
      <c r="BA11" s="9"/>
      <c r="BB11" s="7" t="s">
        <v>41</v>
      </c>
      <c r="BC11" s="7" t="s">
        <v>42</v>
      </c>
    </row>
    <row r="12" spans="1:55" x14ac:dyDescent="0.15">
      <c r="A12" s="7">
        <v>5973</v>
      </c>
      <c r="B12" s="7" t="s">
        <v>30</v>
      </c>
      <c r="C12" s="7" t="s">
        <v>31</v>
      </c>
      <c r="D12" s="7" t="s">
        <v>69</v>
      </c>
      <c r="E12" s="8" t="s">
        <v>49</v>
      </c>
      <c r="F12" s="8">
        <v>0</v>
      </c>
      <c r="G12" s="8" t="s">
        <v>70</v>
      </c>
      <c r="H12" s="8" t="s">
        <v>1501</v>
      </c>
      <c r="I12" s="8" t="s">
        <v>35</v>
      </c>
      <c r="J12" s="8">
        <f t="shared" si="0"/>
        <v>1</v>
      </c>
      <c r="K12" s="8" t="s">
        <v>252</v>
      </c>
      <c r="L12" s="8">
        <v>1</v>
      </c>
      <c r="M12" s="8" t="s">
        <v>30</v>
      </c>
      <c r="N12" s="8" t="s">
        <v>58</v>
      </c>
      <c r="O12" s="8">
        <v>19990211</v>
      </c>
      <c r="P12" s="8" t="str">
        <f t="shared" si="1"/>
        <v>1999</v>
      </c>
      <c r="Q12" s="8">
        <f t="shared" ca="1" si="2"/>
        <v>18</v>
      </c>
      <c r="R12" s="8" t="s">
        <v>37</v>
      </c>
      <c r="S12" s="8">
        <f t="shared" si="3"/>
        <v>0</v>
      </c>
      <c r="T12" s="8">
        <v>1200</v>
      </c>
      <c r="U12" s="8">
        <v>103400</v>
      </c>
      <c r="V12" s="8" t="s">
        <v>38</v>
      </c>
      <c r="W12" s="8">
        <v>196206</v>
      </c>
      <c r="X12" s="8" t="str">
        <f t="shared" si="4"/>
        <v>1962</v>
      </c>
      <c r="Y12" s="69">
        <f t="shared" ca="1" si="5"/>
        <v>55</v>
      </c>
      <c r="Z12" s="8">
        <v>4000</v>
      </c>
      <c r="AA12" s="8">
        <v>3000</v>
      </c>
      <c r="AB12" s="55">
        <f t="shared" si="6"/>
        <v>-0.25</v>
      </c>
      <c r="AC12" s="7">
        <v>154.625</v>
      </c>
      <c r="AD12" s="7">
        <v>77.599999999999994</v>
      </c>
      <c r="AE12" s="57">
        <f t="shared" si="7"/>
        <v>1.6004720732761065E-5</v>
      </c>
      <c r="AF12" s="57">
        <f t="shared" si="8"/>
        <v>8.7327153286725085E-6</v>
      </c>
      <c r="AG12" s="57">
        <f t="shared" si="9"/>
        <v>-0.45436627889439102</v>
      </c>
      <c r="AH12" s="56">
        <f t="shared" si="10"/>
        <v>-0.49814066289409864</v>
      </c>
      <c r="AI12" s="56">
        <f t="shared" si="11"/>
        <v>5.5505689090294325E-2</v>
      </c>
      <c r="AJ12" s="56">
        <f t="shared" si="12"/>
        <v>2.6362024996841177E-2</v>
      </c>
      <c r="AK12" s="59">
        <f t="shared" si="13"/>
        <v>-0.52505724316012825</v>
      </c>
      <c r="AL12" s="7">
        <v>0.60707692307692307</v>
      </c>
      <c r="AM12" s="7">
        <v>30</v>
      </c>
      <c r="AN12" s="7">
        <v>18</v>
      </c>
      <c r="AO12" s="10">
        <f t="shared" si="14"/>
        <v>-0.4</v>
      </c>
      <c r="AP12" s="10">
        <v>9.1828556790091321E-3</v>
      </c>
      <c r="AQ12" s="10">
        <v>8.9006931484937254E-3</v>
      </c>
      <c r="AR12" s="10">
        <f t="shared" si="17"/>
        <v>-3.0727100629534574E-2</v>
      </c>
      <c r="AS12" s="70">
        <v>-17.626747422679902</v>
      </c>
      <c r="AT12" s="7" t="s">
        <v>71</v>
      </c>
      <c r="AU12" s="7" t="str">
        <f t="shared" si="15"/>
        <v>2010</v>
      </c>
      <c r="AV12" s="7">
        <f t="shared" ca="1" si="16"/>
        <v>7</v>
      </c>
      <c r="AW12" s="7"/>
      <c r="AX12" s="7" t="s">
        <v>61</v>
      </c>
      <c r="AY12" s="7">
        <v>500000</v>
      </c>
      <c r="AZ12" s="7">
        <v>15</v>
      </c>
      <c r="BA12" s="9"/>
      <c r="BB12" s="7" t="s">
        <v>41</v>
      </c>
      <c r="BC12" s="7" t="s">
        <v>42</v>
      </c>
    </row>
    <row r="13" spans="1:55" x14ac:dyDescent="0.15">
      <c r="A13" s="7">
        <v>7135</v>
      </c>
      <c r="B13" s="7" t="s">
        <v>30</v>
      </c>
      <c r="C13" s="7" t="s">
        <v>31</v>
      </c>
      <c r="D13" s="7" t="s">
        <v>72</v>
      </c>
      <c r="E13" s="8" t="s">
        <v>49</v>
      </c>
      <c r="F13" s="8">
        <v>0</v>
      </c>
      <c r="G13" s="8" t="s">
        <v>73</v>
      </c>
      <c r="H13" s="8" t="s">
        <v>1501</v>
      </c>
      <c r="I13" s="8" t="s">
        <v>35</v>
      </c>
      <c r="J13" s="8">
        <f t="shared" si="0"/>
        <v>1</v>
      </c>
      <c r="K13" s="8" t="s">
        <v>74</v>
      </c>
      <c r="L13" s="8">
        <v>4</v>
      </c>
      <c r="M13" s="8" t="s">
        <v>30</v>
      </c>
      <c r="N13" s="8" t="s">
        <v>58</v>
      </c>
      <c r="O13" s="8">
        <v>19970924</v>
      </c>
      <c r="P13" s="8" t="str">
        <f t="shared" si="1"/>
        <v>1997</v>
      </c>
      <c r="Q13" s="8">
        <f t="shared" ca="1" si="2"/>
        <v>20</v>
      </c>
      <c r="R13" s="8" t="s">
        <v>37</v>
      </c>
      <c r="S13" s="8">
        <f t="shared" si="3"/>
        <v>0</v>
      </c>
      <c r="T13" s="8">
        <v>200</v>
      </c>
      <c r="U13" s="8">
        <v>2200</v>
      </c>
      <c r="V13" s="8" t="s">
        <v>38</v>
      </c>
      <c r="W13" s="8"/>
      <c r="X13" s="8" t="str">
        <f t="shared" si="4"/>
        <v/>
      </c>
      <c r="Y13" s="69" t="e">
        <f t="shared" ca="1" si="5"/>
        <v>#VALUE!</v>
      </c>
      <c r="Z13" s="8">
        <v>350</v>
      </c>
      <c r="AA13" s="8">
        <v>330</v>
      </c>
      <c r="AB13" s="55">
        <f t="shared" si="6"/>
        <v>-5.7142857142857141E-2</v>
      </c>
      <c r="AC13" s="7">
        <v>14</v>
      </c>
      <c r="AD13" s="7">
        <v>68</v>
      </c>
      <c r="AE13" s="57">
        <f t="shared" si="7"/>
        <v>1.4490935505814385E-6</v>
      </c>
      <c r="AF13" s="57">
        <f t="shared" si="8"/>
        <v>7.6523794117233328E-6</v>
      </c>
      <c r="AG13" s="57">
        <f t="shared" si="9"/>
        <v>4.2808042715067431</v>
      </c>
      <c r="AH13" s="56">
        <f t="shared" si="10"/>
        <v>3.8571428571428572</v>
      </c>
      <c r="AI13" s="56">
        <f t="shared" si="11"/>
        <v>4.8567477954007529E-3</v>
      </c>
      <c r="AJ13" s="56">
        <f t="shared" si="12"/>
        <v>2.8998227496525295E-3</v>
      </c>
      <c r="AK13" s="59">
        <f t="shared" si="13"/>
        <v>-0.40292910568701834</v>
      </c>
      <c r="AL13" s="7">
        <v>0.39999999999999997</v>
      </c>
      <c r="AM13" s="7">
        <v>4</v>
      </c>
      <c r="AN13" s="7">
        <v>8</v>
      </c>
      <c r="AO13" s="10">
        <f t="shared" si="14"/>
        <v>1</v>
      </c>
      <c r="AP13" s="10">
        <v>-1.1677916666666685E-2</v>
      </c>
      <c r="AQ13" s="10">
        <v>1.438724465064754E-2</v>
      </c>
      <c r="AR13" s="10">
        <f t="shared" si="17"/>
        <v>-2.2320043943894832</v>
      </c>
      <c r="AS13" s="70">
        <v>79.040345588236093</v>
      </c>
      <c r="AT13" s="7" t="s">
        <v>47</v>
      </c>
      <c r="AU13" s="7" t="str">
        <f t="shared" si="15"/>
        <v>2008</v>
      </c>
      <c r="AV13" s="7">
        <f t="shared" ca="1" si="16"/>
        <v>9</v>
      </c>
      <c r="AW13" s="7"/>
      <c r="AX13" s="7" t="s">
        <v>40</v>
      </c>
      <c r="AY13" s="7"/>
      <c r="AZ13" s="7">
        <v>7</v>
      </c>
      <c r="BA13" s="9"/>
      <c r="BB13" s="7" t="s">
        <v>41</v>
      </c>
      <c r="BC13" s="7" t="s">
        <v>42</v>
      </c>
    </row>
    <row r="14" spans="1:55" x14ac:dyDescent="0.15">
      <c r="A14" s="7">
        <v>1772</v>
      </c>
      <c r="B14" s="7" t="s">
        <v>30</v>
      </c>
      <c r="C14" s="7" t="s">
        <v>31</v>
      </c>
      <c r="D14" s="7" t="s">
        <v>75</v>
      </c>
      <c r="E14" s="8" t="s">
        <v>49</v>
      </c>
      <c r="F14" s="8">
        <v>0</v>
      </c>
      <c r="G14" s="8" t="s">
        <v>63</v>
      </c>
      <c r="H14" s="8" t="s">
        <v>1500</v>
      </c>
      <c r="I14" s="8" t="s">
        <v>35</v>
      </c>
      <c r="J14" s="8">
        <f t="shared" si="0"/>
        <v>1</v>
      </c>
      <c r="K14" s="8" t="s">
        <v>252</v>
      </c>
      <c r="L14" s="8">
        <v>1</v>
      </c>
      <c r="M14" s="8" t="s">
        <v>30</v>
      </c>
      <c r="N14" s="8" t="s">
        <v>58</v>
      </c>
      <c r="O14" s="8">
        <v>20110118</v>
      </c>
      <c r="P14" s="8" t="str">
        <f t="shared" si="1"/>
        <v>2011</v>
      </c>
      <c r="Q14" s="8">
        <f t="shared" ca="1" si="2"/>
        <v>6</v>
      </c>
      <c r="R14" s="8" t="s">
        <v>37</v>
      </c>
      <c r="S14" s="8">
        <f t="shared" si="3"/>
        <v>0</v>
      </c>
      <c r="T14" s="8">
        <v>150</v>
      </c>
      <c r="U14" s="8">
        <v>3500</v>
      </c>
      <c r="V14" s="8" t="s">
        <v>45</v>
      </c>
      <c r="W14" s="8">
        <v>19840223</v>
      </c>
      <c r="X14" s="8" t="str">
        <f t="shared" si="4"/>
        <v>1984</v>
      </c>
      <c r="Y14" s="69">
        <f t="shared" ca="1" si="5"/>
        <v>33</v>
      </c>
      <c r="Z14" s="8">
        <v>150</v>
      </c>
      <c r="AA14" s="8">
        <v>200</v>
      </c>
      <c r="AB14" s="55">
        <f t="shared" si="6"/>
        <v>0.33333333333333331</v>
      </c>
      <c r="AC14" s="7">
        <v>0</v>
      </c>
      <c r="AD14" s="7">
        <v>60</v>
      </c>
      <c r="AE14" s="57">
        <f t="shared" si="7"/>
        <v>0</v>
      </c>
      <c r="AF14" s="57">
        <f t="shared" si="8"/>
        <v>6.7520994809323528E-6</v>
      </c>
      <c r="AG14" s="57" t="e">
        <f t="shared" si="9"/>
        <v>#DIV/0!</v>
      </c>
      <c r="AH14" s="56" t="e">
        <f t="shared" si="10"/>
        <v>#DIV/0!</v>
      </c>
      <c r="AI14" s="56">
        <f t="shared" si="11"/>
        <v>2.0814633408860373E-3</v>
      </c>
      <c r="AJ14" s="56">
        <f t="shared" si="12"/>
        <v>1.7574683331227452E-3</v>
      </c>
      <c r="AK14" s="59">
        <f t="shared" si="13"/>
        <v>-0.15565732117356143</v>
      </c>
      <c r="AL14" s="7">
        <v>0.77076923076923076</v>
      </c>
      <c r="AM14" s="7">
        <v>0</v>
      </c>
      <c r="AN14" s="7">
        <v>13</v>
      </c>
      <c r="AO14" s="10" t="e">
        <f t="shared" si="14"/>
        <v>#DIV/0!</v>
      </c>
      <c r="AP14" s="10" t="e">
        <v>#N/A</v>
      </c>
      <c r="AQ14" s="10">
        <v>2.0823539726027376E-2</v>
      </c>
      <c r="AR14" s="10" t="e">
        <f t="shared" si="17"/>
        <v>#N/A</v>
      </c>
      <c r="AS14" s="70">
        <v>235.44439999999901</v>
      </c>
      <c r="AT14" s="7" t="s">
        <v>76</v>
      </c>
      <c r="AU14" s="7" t="str">
        <f t="shared" si="15"/>
        <v>2015</v>
      </c>
      <c r="AV14" s="7">
        <f t="shared" ca="1" si="16"/>
        <v>2</v>
      </c>
      <c r="AW14" s="7"/>
      <c r="AX14" s="7" t="s">
        <v>40</v>
      </c>
      <c r="AY14" s="7"/>
      <c r="AZ14" s="7">
        <v>1</v>
      </c>
      <c r="BA14" s="9"/>
      <c r="BB14" s="7" t="s">
        <v>41</v>
      </c>
      <c r="BC14" s="7" t="s">
        <v>42</v>
      </c>
    </row>
    <row r="15" spans="1:55" x14ac:dyDescent="0.15">
      <c r="A15" s="7">
        <v>1791</v>
      </c>
      <c r="B15" s="7" t="s">
        <v>30</v>
      </c>
      <c r="C15" s="7" t="s">
        <v>31</v>
      </c>
      <c r="D15" s="7" t="s">
        <v>77</v>
      </c>
      <c r="E15" s="8" t="s">
        <v>49</v>
      </c>
      <c r="F15" s="8">
        <v>0</v>
      </c>
      <c r="G15" s="8" t="s">
        <v>78</v>
      </c>
      <c r="H15" s="8" t="s">
        <v>1500</v>
      </c>
      <c r="I15" s="8" t="s">
        <v>35</v>
      </c>
      <c r="J15" s="8">
        <f t="shared" si="0"/>
        <v>1</v>
      </c>
      <c r="K15" s="8" t="s">
        <v>252</v>
      </c>
      <c r="L15" s="8">
        <v>1</v>
      </c>
      <c r="M15" s="8" t="s">
        <v>30</v>
      </c>
      <c r="N15" s="8" t="s">
        <v>79</v>
      </c>
      <c r="O15" s="8">
        <v>20030804</v>
      </c>
      <c r="P15" s="8" t="str">
        <f t="shared" si="1"/>
        <v>2003</v>
      </c>
      <c r="Q15" s="8">
        <f t="shared" ca="1" si="2"/>
        <v>14</v>
      </c>
      <c r="R15" s="8" t="s">
        <v>37</v>
      </c>
      <c r="S15" s="8">
        <f t="shared" si="3"/>
        <v>0</v>
      </c>
      <c r="T15" s="8">
        <v>150</v>
      </c>
      <c r="U15" s="8">
        <v>7000</v>
      </c>
      <c r="V15" s="8" t="s">
        <v>38</v>
      </c>
      <c r="W15" s="8"/>
      <c r="X15" s="8" t="str">
        <f t="shared" si="4"/>
        <v/>
      </c>
      <c r="Y15" s="69" t="e">
        <f t="shared" ca="1" si="5"/>
        <v>#VALUE!</v>
      </c>
      <c r="Z15" s="8">
        <v>350</v>
      </c>
      <c r="AA15" s="8">
        <v>300</v>
      </c>
      <c r="AB15" s="55">
        <f t="shared" si="6"/>
        <v>-0.14285714285714285</v>
      </c>
      <c r="AC15" s="7">
        <v>0</v>
      </c>
      <c r="AD15" s="7">
        <v>121.1</v>
      </c>
      <c r="AE15" s="57">
        <f t="shared" si="7"/>
        <v>0</v>
      </c>
      <c r="AF15" s="57">
        <f t="shared" si="8"/>
        <v>1.3627987452348464E-5</v>
      </c>
      <c r="AG15" s="57" t="e">
        <f t="shared" si="9"/>
        <v>#DIV/0!</v>
      </c>
      <c r="AH15" s="56" t="e">
        <f t="shared" si="10"/>
        <v>#DIV/0!</v>
      </c>
      <c r="AI15" s="56">
        <f t="shared" si="11"/>
        <v>4.8567477954007529E-3</v>
      </c>
      <c r="AJ15" s="56">
        <f t="shared" si="12"/>
        <v>2.6362024996841177E-3</v>
      </c>
      <c r="AK15" s="59">
        <f t="shared" si="13"/>
        <v>-0.45720827789728941</v>
      </c>
      <c r="AL15" s="7">
        <v>1.6035384615384611</v>
      </c>
      <c r="AM15" s="7">
        <v>0</v>
      </c>
      <c r="AN15" s="7">
        <v>32</v>
      </c>
      <c r="AO15" s="10" t="e">
        <f t="shared" si="14"/>
        <v>#DIV/0!</v>
      </c>
      <c r="AP15" s="10" t="e">
        <v>#N/A</v>
      </c>
      <c r="AQ15" s="10">
        <v>-8.0856603184281655E-3</v>
      </c>
      <c r="AR15" s="10" t="e">
        <f t="shared" si="17"/>
        <v>#N/A</v>
      </c>
      <c r="AS15" s="70">
        <v>-128.77287613542501</v>
      </c>
      <c r="AT15" s="7" t="s">
        <v>80</v>
      </c>
      <c r="AU15" s="7" t="str">
        <f t="shared" si="15"/>
        <v>2015</v>
      </c>
      <c r="AV15" s="7">
        <f t="shared" ca="1" si="16"/>
        <v>2</v>
      </c>
      <c r="AW15" s="7"/>
      <c r="AX15" s="7" t="s">
        <v>40</v>
      </c>
      <c r="AY15" s="7"/>
      <c r="AZ15" s="7">
        <v>1</v>
      </c>
      <c r="BA15" s="9"/>
      <c r="BB15" s="7" t="s">
        <v>41</v>
      </c>
      <c r="BC15" s="7" t="s">
        <v>42</v>
      </c>
    </row>
    <row r="16" spans="1:55" x14ac:dyDescent="0.15">
      <c r="A16" s="7">
        <v>7745</v>
      </c>
      <c r="B16" s="7" t="s">
        <v>30</v>
      </c>
      <c r="C16" s="7" t="s">
        <v>31</v>
      </c>
      <c r="D16" s="7" t="s">
        <v>81</v>
      </c>
      <c r="E16" s="8" t="s">
        <v>33</v>
      </c>
      <c r="F16" s="8">
        <v>1</v>
      </c>
      <c r="G16" s="8" t="s">
        <v>82</v>
      </c>
      <c r="H16" s="8" t="s">
        <v>1500</v>
      </c>
      <c r="I16" s="8" t="s">
        <v>35</v>
      </c>
      <c r="J16" s="8">
        <f t="shared" si="0"/>
        <v>1</v>
      </c>
      <c r="K16" s="8" t="s">
        <v>252</v>
      </c>
      <c r="L16" s="8">
        <v>1</v>
      </c>
      <c r="M16" s="8" t="s">
        <v>30</v>
      </c>
      <c r="N16" s="8" t="s">
        <v>83</v>
      </c>
      <c r="O16" s="8">
        <v>19970704</v>
      </c>
      <c r="P16" s="8" t="str">
        <f t="shared" si="1"/>
        <v>1997</v>
      </c>
      <c r="Q16" s="8">
        <f t="shared" ca="1" si="2"/>
        <v>20</v>
      </c>
      <c r="R16" s="8" t="s">
        <v>37</v>
      </c>
      <c r="S16" s="8">
        <f t="shared" si="3"/>
        <v>0</v>
      </c>
      <c r="T16" s="8">
        <v>150</v>
      </c>
      <c r="U16" s="8">
        <v>7000</v>
      </c>
      <c r="V16" s="8" t="s">
        <v>38</v>
      </c>
      <c r="W16" s="8">
        <v>19840721</v>
      </c>
      <c r="X16" s="8" t="str">
        <f t="shared" si="4"/>
        <v>1984</v>
      </c>
      <c r="Y16" s="69">
        <f t="shared" ca="1" si="5"/>
        <v>33</v>
      </c>
      <c r="Z16" s="8">
        <v>1000</v>
      </c>
      <c r="AA16" s="8">
        <v>800</v>
      </c>
      <c r="AB16" s="55">
        <f t="shared" si="6"/>
        <v>-0.2</v>
      </c>
      <c r="AC16" s="7">
        <v>624.17499999999995</v>
      </c>
      <c r="AD16" s="7">
        <v>500</v>
      </c>
      <c r="AE16" s="57">
        <f t="shared" si="7"/>
        <v>6.4606283352440657E-5</v>
      </c>
      <c r="AF16" s="57">
        <f t="shared" si="8"/>
        <v>5.6267495674436272E-5</v>
      </c>
      <c r="AG16" s="57">
        <f t="shared" si="9"/>
        <v>-0.12907084644560918</v>
      </c>
      <c r="AH16" s="56">
        <f t="shared" si="10"/>
        <v>-0.19894260423759358</v>
      </c>
      <c r="AI16" s="56">
        <f t="shared" si="11"/>
        <v>1.3876422272573581E-2</v>
      </c>
      <c r="AJ16" s="56">
        <f t="shared" si="12"/>
        <v>7.0298733324909808E-3</v>
      </c>
      <c r="AK16" s="59">
        <f t="shared" si="13"/>
        <v>-0.49339439270413682</v>
      </c>
      <c r="AL16" s="7">
        <v>3.8615384615384611</v>
      </c>
      <c r="AM16" s="7">
        <v>32</v>
      </c>
      <c r="AN16" s="7">
        <v>25</v>
      </c>
      <c r="AO16" s="10">
        <f t="shared" si="14"/>
        <v>-0.21875</v>
      </c>
      <c r="AP16" s="10">
        <v>2.2444311773731008E-2</v>
      </c>
      <c r="AQ16" s="10">
        <v>5.802945037383711E-2</v>
      </c>
      <c r="AR16" s="10">
        <f t="shared" si="17"/>
        <v>1.5854858442019693</v>
      </c>
      <c r="AS16" s="70">
        <v>807.53889059999995</v>
      </c>
      <c r="AT16" s="7" t="s">
        <v>47</v>
      </c>
      <c r="AU16" s="7" t="str">
        <f t="shared" si="15"/>
        <v>2008</v>
      </c>
      <c r="AV16" s="7">
        <f t="shared" ca="1" si="16"/>
        <v>9</v>
      </c>
      <c r="AW16" s="7"/>
      <c r="AX16" s="7" t="s">
        <v>40</v>
      </c>
      <c r="AY16" s="7">
        <v>1435000</v>
      </c>
      <c r="AZ16" s="7">
        <v>7</v>
      </c>
      <c r="BA16" s="9"/>
      <c r="BB16" s="7" t="s">
        <v>41</v>
      </c>
      <c r="BC16" s="7" t="s">
        <v>42</v>
      </c>
    </row>
    <row r="17" spans="1:55" x14ac:dyDescent="0.15">
      <c r="A17" s="7">
        <v>1883</v>
      </c>
      <c r="B17" s="7" t="s">
        <v>30</v>
      </c>
      <c r="C17" s="7" t="s">
        <v>31</v>
      </c>
      <c r="D17" s="7" t="s">
        <v>84</v>
      </c>
      <c r="E17" s="8" t="s">
        <v>49</v>
      </c>
      <c r="F17" s="8">
        <v>0</v>
      </c>
      <c r="G17" s="8" t="s">
        <v>85</v>
      </c>
      <c r="H17" s="8" t="s">
        <v>1500</v>
      </c>
      <c r="I17" s="8" t="s">
        <v>35</v>
      </c>
      <c r="J17" s="8">
        <f t="shared" si="0"/>
        <v>1</v>
      </c>
      <c r="K17" s="8" t="s">
        <v>252</v>
      </c>
      <c r="L17" s="8">
        <v>1</v>
      </c>
      <c r="M17" s="8" t="s">
        <v>1547</v>
      </c>
      <c r="N17" s="8" t="s">
        <v>86</v>
      </c>
      <c r="O17" s="8">
        <v>20080313</v>
      </c>
      <c r="P17" s="8" t="str">
        <f t="shared" si="1"/>
        <v>2008</v>
      </c>
      <c r="Q17" s="8">
        <f t="shared" ca="1" si="2"/>
        <v>9</v>
      </c>
      <c r="R17" s="8" t="s">
        <v>37</v>
      </c>
      <c r="S17" s="8">
        <f t="shared" si="3"/>
        <v>0</v>
      </c>
      <c r="T17" s="8">
        <v>200</v>
      </c>
      <c r="U17" s="8">
        <v>3000</v>
      </c>
      <c r="V17" s="8" t="s">
        <v>38</v>
      </c>
      <c r="W17" s="8"/>
      <c r="X17" s="8" t="str">
        <f t="shared" si="4"/>
        <v/>
      </c>
      <c r="Y17" s="69" t="e">
        <f t="shared" ca="1" si="5"/>
        <v>#VALUE!</v>
      </c>
      <c r="Z17" s="8">
        <v>250</v>
      </c>
      <c r="AA17" s="8">
        <v>200</v>
      </c>
      <c r="AB17" s="55">
        <f t="shared" si="6"/>
        <v>-0.2</v>
      </c>
      <c r="AC17" s="7">
        <v>0</v>
      </c>
      <c r="AD17" s="7">
        <v>153</v>
      </c>
      <c r="AE17" s="57">
        <f t="shared" si="7"/>
        <v>0</v>
      </c>
      <c r="AF17" s="57">
        <f t="shared" si="8"/>
        <v>1.7217853676377497E-5</v>
      </c>
      <c r="AG17" s="57" t="e">
        <f t="shared" si="9"/>
        <v>#DIV/0!</v>
      </c>
      <c r="AH17" s="56" t="e">
        <f t="shared" si="10"/>
        <v>#DIV/0!</v>
      </c>
      <c r="AI17" s="56">
        <f t="shared" si="11"/>
        <v>3.4691055681433953E-3</v>
      </c>
      <c r="AJ17" s="56">
        <f t="shared" si="12"/>
        <v>1.7574683331227452E-3</v>
      </c>
      <c r="AK17" s="59">
        <f t="shared" si="13"/>
        <v>-0.49339439270413682</v>
      </c>
      <c r="AL17" s="7">
        <v>1.7153846153846151</v>
      </c>
      <c r="AM17" s="7">
        <v>0</v>
      </c>
      <c r="AN17" s="7">
        <v>10</v>
      </c>
      <c r="AO17" s="10" t="e">
        <f t="shared" si="14"/>
        <v>#DIV/0!</v>
      </c>
      <c r="AP17" s="10" t="e">
        <v>#N/A</v>
      </c>
      <c r="AQ17" s="10">
        <v>-0.12710117406187019</v>
      </c>
      <c r="AR17" s="10" t="e">
        <f t="shared" si="17"/>
        <v>#N/A</v>
      </c>
      <c r="AS17" s="70">
        <v>-1350.1174052287499</v>
      </c>
      <c r="AT17" s="7" t="s">
        <v>87</v>
      </c>
      <c r="AU17" s="7" t="str">
        <f t="shared" si="15"/>
        <v>2015</v>
      </c>
      <c r="AV17" s="7">
        <f t="shared" ca="1" si="16"/>
        <v>2</v>
      </c>
      <c r="AW17" s="7"/>
      <c r="AX17" s="7" t="s">
        <v>40</v>
      </c>
      <c r="AY17" s="7"/>
      <c r="AZ17" s="7">
        <v>1</v>
      </c>
      <c r="BA17" s="9"/>
      <c r="BB17" s="7" t="s">
        <v>41</v>
      </c>
      <c r="BC17" s="7" t="s">
        <v>42</v>
      </c>
    </row>
    <row r="18" spans="1:55" x14ac:dyDescent="0.15">
      <c r="A18" s="7">
        <v>3557</v>
      </c>
      <c r="B18" s="7" t="s">
        <v>30</v>
      </c>
      <c r="C18" s="7" t="s">
        <v>31</v>
      </c>
      <c r="D18" s="7" t="s">
        <v>88</v>
      </c>
      <c r="E18" s="8" t="s">
        <v>49</v>
      </c>
      <c r="F18" s="8">
        <v>0</v>
      </c>
      <c r="G18" s="8" t="s">
        <v>89</v>
      </c>
      <c r="H18" s="8" t="s">
        <v>1500</v>
      </c>
      <c r="I18" s="8" t="s">
        <v>35</v>
      </c>
      <c r="J18" s="8">
        <f t="shared" si="0"/>
        <v>1</v>
      </c>
      <c r="K18" s="8" t="s">
        <v>252</v>
      </c>
      <c r="L18" s="8">
        <v>1</v>
      </c>
      <c r="M18" s="8" t="s">
        <v>1547</v>
      </c>
      <c r="N18" s="8" t="s">
        <v>86</v>
      </c>
      <c r="O18" s="8">
        <v>20140409</v>
      </c>
      <c r="P18" s="8" t="str">
        <f t="shared" si="1"/>
        <v>2014</v>
      </c>
      <c r="Q18" s="8">
        <f t="shared" ca="1" si="2"/>
        <v>3</v>
      </c>
      <c r="R18" s="8" t="s">
        <v>37</v>
      </c>
      <c r="S18" s="8">
        <f t="shared" si="3"/>
        <v>0</v>
      </c>
      <c r="T18" s="8">
        <v>80</v>
      </c>
      <c r="U18" s="8">
        <v>1000</v>
      </c>
      <c r="V18" s="8" t="s">
        <v>38</v>
      </c>
      <c r="W18" s="8">
        <v>19830702</v>
      </c>
      <c r="X18" s="8" t="str">
        <f t="shared" si="4"/>
        <v>1983</v>
      </c>
      <c r="Y18" s="69">
        <f t="shared" ca="1" si="5"/>
        <v>34</v>
      </c>
      <c r="Z18" s="8">
        <v>60</v>
      </c>
      <c r="AA18" s="8">
        <v>130</v>
      </c>
      <c r="AB18" s="55">
        <f t="shared" si="6"/>
        <v>1.1666666666666667</v>
      </c>
      <c r="AC18" s="7">
        <v>21.05</v>
      </c>
      <c r="AD18" s="7">
        <v>120.02500000000001</v>
      </c>
      <c r="AE18" s="57">
        <f t="shared" si="7"/>
        <v>2.178815659981377E-6</v>
      </c>
      <c r="AF18" s="57">
        <f t="shared" si="8"/>
        <v>1.3507012336648428E-5</v>
      </c>
      <c r="AG18" s="57">
        <f t="shared" si="9"/>
        <v>5.1992451150107284</v>
      </c>
      <c r="AH18" s="56">
        <f t="shared" si="10"/>
        <v>4.7019002375296912</v>
      </c>
      <c r="AI18" s="56">
        <f t="shared" si="11"/>
        <v>8.3258533635441486E-4</v>
      </c>
      <c r="AJ18" s="56">
        <f t="shared" si="12"/>
        <v>1.1423544165297843E-3</v>
      </c>
      <c r="AK18" s="59">
        <f t="shared" si="13"/>
        <v>0.37205685309296271</v>
      </c>
      <c r="AL18" s="7">
        <v>1.3694230769230766</v>
      </c>
      <c r="AM18" s="7">
        <v>7</v>
      </c>
      <c r="AN18" s="7">
        <v>19</v>
      </c>
      <c r="AO18" s="10">
        <f t="shared" si="14"/>
        <v>1.7142857142857142</v>
      </c>
      <c r="AP18" s="10">
        <v>-8.2646329299734658E-2</v>
      </c>
      <c r="AQ18" s="10">
        <v>-6.9170623129910805E-2</v>
      </c>
      <c r="AR18" s="10">
        <f t="shared" si="17"/>
        <v>-0.16305268829243838</v>
      </c>
      <c r="AS18" s="70">
        <v>-718.93132597375404</v>
      </c>
      <c r="AT18" s="7" t="s">
        <v>90</v>
      </c>
      <c r="AU18" s="7" t="str">
        <f t="shared" si="15"/>
        <v>2014</v>
      </c>
      <c r="AV18" s="7">
        <f t="shared" ca="1" si="16"/>
        <v>3</v>
      </c>
      <c r="AW18" s="7"/>
      <c r="AX18" s="7" t="s">
        <v>40</v>
      </c>
      <c r="AY18" s="7"/>
      <c r="AZ18" s="7">
        <v>1</v>
      </c>
      <c r="BA18" s="9"/>
      <c r="BB18" s="7" t="s">
        <v>41</v>
      </c>
      <c r="BC18" s="7" t="s">
        <v>42</v>
      </c>
    </row>
    <row r="19" spans="1:55" x14ac:dyDescent="0.15">
      <c r="A19" s="7">
        <v>3460</v>
      </c>
      <c r="B19" s="7" t="s">
        <v>30</v>
      </c>
      <c r="C19" s="7" t="s">
        <v>31</v>
      </c>
      <c r="D19" s="7" t="s">
        <v>91</v>
      </c>
      <c r="E19" s="8" t="s">
        <v>49</v>
      </c>
      <c r="F19" s="8">
        <v>0</v>
      </c>
      <c r="G19" s="8" t="s">
        <v>92</v>
      </c>
      <c r="H19" s="8" t="s">
        <v>1500</v>
      </c>
      <c r="I19" s="8" t="s">
        <v>35</v>
      </c>
      <c r="J19" s="8">
        <f t="shared" si="0"/>
        <v>1</v>
      </c>
      <c r="K19" s="8" t="s">
        <v>252</v>
      </c>
      <c r="L19" s="8">
        <v>1</v>
      </c>
      <c r="M19" s="8" t="s">
        <v>1547</v>
      </c>
      <c r="N19" s="8" t="s">
        <v>86</v>
      </c>
      <c r="O19" s="8">
        <v>20101230</v>
      </c>
      <c r="P19" s="8" t="str">
        <f t="shared" si="1"/>
        <v>2010</v>
      </c>
      <c r="Q19" s="8">
        <f t="shared" ca="1" si="2"/>
        <v>7</v>
      </c>
      <c r="R19" s="8" t="s">
        <v>37</v>
      </c>
      <c r="S19" s="8">
        <f t="shared" si="3"/>
        <v>0</v>
      </c>
      <c r="T19" s="8">
        <v>100</v>
      </c>
      <c r="U19" s="8">
        <v>1300</v>
      </c>
      <c r="V19" s="8" t="s">
        <v>38</v>
      </c>
      <c r="W19" s="8">
        <v>19770520</v>
      </c>
      <c r="X19" s="8" t="str">
        <f t="shared" si="4"/>
        <v>1977</v>
      </c>
      <c r="Y19" s="69">
        <f t="shared" ca="1" si="5"/>
        <v>40</v>
      </c>
      <c r="Z19" s="8">
        <v>180</v>
      </c>
      <c r="AA19" s="8">
        <v>150</v>
      </c>
      <c r="AB19" s="55">
        <f t="shared" si="6"/>
        <v>-0.16666666666666666</v>
      </c>
      <c r="AC19" s="7">
        <v>95</v>
      </c>
      <c r="AD19" s="7">
        <v>110</v>
      </c>
      <c r="AE19" s="57">
        <f t="shared" si="7"/>
        <v>9.8331348075169041E-6</v>
      </c>
      <c r="AF19" s="57">
        <f t="shared" si="8"/>
        <v>1.2378849048375979E-5</v>
      </c>
      <c r="AG19" s="57">
        <f t="shared" si="9"/>
        <v>0.25889142076166932</v>
      </c>
      <c r="AH19" s="56">
        <f t="shared" si="10"/>
        <v>0.15789473684210525</v>
      </c>
      <c r="AI19" s="56">
        <f t="shared" si="11"/>
        <v>2.4977560090632444E-3</v>
      </c>
      <c r="AJ19" s="56">
        <f t="shared" si="12"/>
        <v>1.3181012498420588E-3</v>
      </c>
      <c r="AK19" s="59">
        <f t="shared" si="13"/>
        <v>-0.47228582573347583</v>
      </c>
      <c r="AL19" s="7">
        <v>1.0461538461538453</v>
      </c>
      <c r="AM19" s="7">
        <v>6</v>
      </c>
      <c r="AN19" s="7">
        <v>4</v>
      </c>
      <c r="AO19" s="10">
        <f t="shared" si="14"/>
        <v>-0.33333333333333331</v>
      </c>
      <c r="AP19" s="10">
        <v>2.3843992165545431E-3</v>
      </c>
      <c r="AQ19" s="10">
        <v>-9.1674697610384728E-3</v>
      </c>
      <c r="AR19" s="10">
        <f t="shared" si="17"/>
        <v>-4.8447713358526716</v>
      </c>
      <c r="AS19" s="70">
        <v>-95.515610000000194</v>
      </c>
      <c r="AT19" s="7" t="s">
        <v>93</v>
      </c>
      <c r="AU19" s="7" t="str">
        <f t="shared" si="15"/>
        <v>2014</v>
      </c>
      <c r="AV19" s="7">
        <f t="shared" ca="1" si="16"/>
        <v>3</v>
      </c>
      <c r="AW19" s="7"/>
      <c r="AX19" s="7" t="s">
        <v>40</v>
      </c>
      <c r="AY19" s="7"/>
      <c r="AZ19" s="7">
        <v>1</v>
      </c>
      <c r="BA19" s="9"/>
      <c r="BB19" s="7" t="s">
        <v>41</v>
      </c>
      <c r="BC19" s="7" t="s">
        <v>42</v>
      </c>
    </row>
    <row r="20" spans="1:55" x14ac:dyDescent="0.15">
      <c r="A20" s="7">
        <v>7863</v>
      </c>
      <c r="B20" s="7" t="s">
        <v>30</v>
      </c>
      <c r="C20" s="7" t="s">
        <v>31</v>
      </c>
      <c r="D20" s="7" t="s">
        <v>94</v>
      </c>
      <c r="E20" s="8" t="s">
        <v>49</v>
      </c>
      <c r="F20" s="8">
        <v>0</v>
      </c>
      <c r="G20" s="8" t="s">
        <v>63</v>
      </c>
      <c r="H20" s="8" t="s">
        <v>1500</v>
      </c>
      <c r="I20" s="8" t="s">
        <v>35</v>
      </c>
      <c r="J20" s="8">
        <f t="shared" si="0"/>
        <v>1</v>
      </c>
      <c r="K20" s="8" t="s">
        <v>252</v>
      </c>
      <c r="L20" s="8">
        <v>1</v>
      </c>
      <c r="M20" s="8" t="s">
        <v>30</v>
      </c>
      <c r="N20" s="8" t="s">
        <v>95</v>
      </c>
      <c r="O20" s="8">
        <v>19950915</v>
      </c>
      <c r="P20" s="8" t="str">
        <f t="shared" si="1"/>
        <v>1995</v>
      </c>
      <c r="Q20" s="8">
        <f t="shared" ca="1" si="2"/>
        <v>22</v>
      </c>
      <c r="R20" s="8" t="s">
        <v>37</v>
      </c>
      <c r="S20" s="8">
        <f t="shared" si="3"/>
        <v>0</v>
      </c>
      <c r="T20" s="8">
        <v>300</v>
      </c>
      <c r="U20" s="8">
        <v>30000</v>
      </c>
      <c r="V20" s="8" t="s">
        <v>38</v>
      </c>
      <c r="W20" s="8"/>
      <c r="X20" s="8" t="str">
        <f t="shared" si="4"/>
        <v/>
      </c>
      <c r="Y20" s="69" t="e">
        <f t="shared" ca="1" si="5"/>
        <v>#VALUE!</v>
      </c>
      <c r="Z20" s="8">
        <v>1600</v>
      </c>
      <c r="AA20" s="8">
        <v>1500</v>
      </c>
      <c r="AB20" s="55">
        <f t="shared" si="6"/>
        <v>-6.25E-2</v>
      </c>
      <c r="AC20" s="7">
        <v>42.25</v>
      </c>
      <c r="AD20" s="7">
        <v>152.5</v>
      </c>
      <c r="AE20" s="57">
        <f t="shared" si="7"/>
        <v>4.3731573222904128E-6</v>
      </c>
      <c r="AF20" s="57">
        <f t="shared" si="8"/>
        <v>1.7161586180703061E-5</v>
      </c>
      <c r="AG20" s="57">
        <f t="shared" si="9"/>
        <v>2.9243011206637299</v>
      </c>
      <c r="AH20" s="56">
        <f t="shared" si="10"/>
        <v>2.6094674556213016</v>
      </c>
      <c r="AI20" s="56">
        <f t="shared" si="11"/>
        <v>2.2202275636117728E-2</v>
      </c>
      <c r="AJ20" s="56">
        <f t="shared" si="12"/>
        <v>1.3181012498420588E-2</v>
      </c>
      <c r="AK20" s="59">
        <f t="shared" si="13"/>
        <v>-0.40632155395016034</v>
      </c>
      <c r="AL20" s="7">
        <v>0.94538461538461538</v>
      </c>
      <c r="AM20" s="7">
        <v>3</v>
      </c>
      <c r="AN20" s="7">
        <v>4</v>
      </c>
      <c r="AO20" s="10">
        <f t="shared" si="14"/>
        <v>0.33333333333333331</v>
      </c>
      <c r="AP20" s="10">
        <v>8.2073393598827583E-3</v>
      </c>
      <c r="AQ20" s="10">
        <v>1.2847035792582702E-2</v>
      </c>
      <c r="AR20" s="10">
        <f t="shared" si="17"/>
        <v>0.56531066028275234</v>
      </c>
      <c r="AS20" s="70">
        <v>81.892595409835394</v>
      </c>
      <c r="AT20" s="7" t="s">
        <v>47</v>
      </c>
      <c r="AU20" s="7" t="str">
        <f t="shared" si="15"/>
        <v>2008</v>
      </c>
      <c r="AV20" s="7">
        <f t="shared" ca="1" si="16"/>
        <v>9</v>
      </c>
      <c r="AW20" s="7"/>
      <c r="AX20" s="7" t="s">
        <v>40</v>
      </c>
      <c r="AY20" s="7"/>
      <c r="AZ20" s="7">
        <v>7</v>
      </c>
      <c r="BA20" s="9"/>
      <c r="BB20" s="7" t="s">
        <v>41</v>
      </c>
      <c r="BC20" s="7" t="s">
        <v>42</v>
      </c>
    </row>
    <row r="21" spans="1:55" x14ac:dyDescent="0.15">
      <c r="A21" s="7">
        <v>8601</v>
      </c>
      <c r="B21" s="7" t="s">
        <v>30</v>
      </c>
      <c r="C21" s="7" t="s">
        <v>31</v>
      </c>
      <c r="D21" s="7" t="s">
        <v>96</v>
      </c>
      <c r="E21" s="8" t="s">
        <v>49</v>
      </c>
      <c r="F21" s="8">
        <v>0</v>
      </c>
      <c r="G21" s="8" t="s">
        <v>34</v>
      </c>
      <c r="H21" s="8" t="s">
        <v>1500</v>
      </c>
      <c r="I21" s="8" t="s">
        <v>35</v>
      </c>
      <c r="J21" s="8">
        <f t="shared" si="0"/>
        <v>1</v>
      </c>
      <c r="K21" s="8" t="s">
        <v>252</v>
      </c>
      <c r="L21" s="8">
        <v>1</v>
      </c>
      <c r="M21" s="8" t="s">
        <v>1547</v>
      </c>
      <c r="N21" s="8" t="s">
        <v>97</v>
      </c>
      <c r="O21" s="8">
        <v>20080909</v>
      </c>
      <c r="P21" s="8" t="str">
        <f t="shared" si="1"/>
        <v>2008</v>
      </c>
      <c r="Q21" s="8">
        <f t="shared" ca="1" si="2"/>
        <v>9</v>
      </c>
      <c r="R21" s="8" t="s">
        <v>37</v>
      </c>
      <c r="S21" s="8">
        <f t="shared" si="3"/>
        <v>0</v>
      </c>
      <c r="T21" s="8">
        <v>100</v>
      </c>
      <c r="U21" s="8">
        <v>5251</v>
      </c>
      <c r="V21" s="8" t="s">
        <v>38</v>
      </c>
      <c r="W21" s="8"/>
      <c r="X21" s="8" t="str">
        <f t="shared" si="4"/>
        <v/>
      </c>
      <c r="Y21" s="69" t="e">
        <f t="shared" ca="1" si="5"/>
        <v>#VALUE!</v>
      </c>
      <c r="Z21" s="8">
        <v>120</v>
      </c>
      <c r="AA21" s="8">
        <v>100</v>
      </c>
      <c r="AB21" s="55">
        <f t="shared" si="6"/>
        <v>-0.16666666666666666</v>
      </c>
      <c r="AC21" s="7">
        <v>75.55</v>
      </c>
      <c r="AD21" s="7">
        <v>101.9</v>
      </c>
      <c r="AE21" s="57">
        <f t="shared" si="7"/>
        <v>7.819929839030548E-6</v>
      </c>
      <c r="AF21" s="57">
        <f t="shared" si="8"/>
        <v>1.1467315618450112E-5</v>
      </c>
      <c r="AG21" s="57">
        <f t="shared" si="9"/>
        <v>0.46642180358382063</v>
      </c>
      <c r="AH21" s="56">
        <f t="shared" si="10"/>
        <v>0.34877564526803456</v>
      </c>
      <c r="AI21" s="56">
        <f t="shared" si="11"/>
        <v>1.6651706727088297E-3</v>
      </c>
      <c r="AJ21" s="56">
        <f t="shared" si="12"/>
        <v>8.787341665613726E-4</v>
      </c>
      <c r="AK21" s="59">
        <f t="shared" si="13"/>
        <v>-0.47228582573347588</v>
      </c>
      <c r="AL21" s="7">
        <v>1.0167692307692306</v>
      </c>
      <c r="AM21" s="7">
        <v>32</v>
      </c>
      <c r="AN21" s="7">
        <v>45</v>
      </c>
      <c r="AO21" s="10">
        <f t="shared" si="14"/>
        <v>0.40625</v>
      </c>
      <c r="AP21" s="10">
        <v>8.3091611561676472E-3</v>
      </c>
      <c r="AQ21" s="10">
        <v>2.9160291749256616E-2</v>
      </c>
      <c r="AR21" s="10">
        <f t="shared" si="17"/>
        <v>2.5094146329815477</v>
      </c>
      <c r="AS21" s="70">
        <v>292.81952894994998</v>
      </c>
      <c r="AT21" s="7" t="s">
        <v>98</v>
      </c>
      <c r="AU21" s="7" t="str">
        <f t="shared" si="15"/>
        <v>2008</v>
      </c>
      <c r="AV21" s="7">
        <f t="shared" ca="1" si="16"/>
        <v>9</v>
      </c>
      <c r="AW21" s="7"/>
      <c r="AX21" s="7" t="s">
        <v>40</v>
      </c>
      <c r="AY21" s="7"/>
      <c r="AZ21" s="7">
        <v>1</v>
      </c>
      <c r="BA21" s="9"/>
      <c r="BB21" s="7" t="s">
        <v>41</v>
      </c>
      <c r="BC21" s="7" t="s">
        <v>42</v>
      </c>
    </row>
    <row r="22" spans="1:55" x14ac:dyDescent="0.15">
      <c r="A22" s="7">
        <v>4894</v>
      </c>
      <c r="B22" s="7" t="s">
        <v>30</v>
      </c>
      <c r="C22" s="7" t="s">
        <v>31</v>
      </c>
      <c r="D22" s="7" t="s">
        <v>99</v>
      </c>
      <c r="E22" s="8" t="s">
        <v>33</v>
      </c>
      <c r="F22" s="8">
        <v>1</v>
      </c>
      <c r="G22" s="8" t="s">
        <v>53</v>
      </c>
      <c r="H22" s="8" t="s">
        <v>1500</v>
      </c>
      <c r="I22" s="8" t="s">
        <v>35</v>
      </c>
      <c r="J22" s="8">
        <f t="shared" si="0"/>
        <v>1</v>
      </c>
      <c r="K22" s="8" t="s">
        <v>252</v>
      </c>
      <c r="L22" s="8">
        <v>1</v>
      </c>
      <c r="M22" s="8" t="s">
        <v>30</v>
      </c>
      <c r="N22" s="8" t="s">
        <v>100</v>
      </c>
      <c r="O22" s="8">
        <v>20101021</v>
      </c>
      <c r="P22" s="8" t="str">
        <f t="shared" si="1"/>
        <v>2010</v>
      </c>
      <c r="Q22" s="8">
        <f t="shared" ca="1" si="2"/>
        <v>7</v>
      </c>
      <c r="R22" s="8" t="s">
        <v>37</v>
      </c>
      <c r="S22" s="8">
        <f t="shared" si="3"/>
        <v>0</v>
      </c>
      <c r="T22" s="8">
        <v>30</v>
      </c>
      <c r="U22" s="8">
        <v>900</v>
      </c>
      <c r="V22" s="8" t="s">
        <v>45</v>
      </c>
      <c r="W22" s="8">
        <v>19771110</v>
      </c>
      <c r="X22" s="8" t="str">
        <f t="shared" si="4"/>
        <v>1977</v>
      </c>
      <c r="Y22" s="69">
        <f t="shared" ca="1" si="5"/>
        <v>40</v>
      </c>
      <c r="Z22" s="8">
        <v>130</v>
      </c>
      <c r="AA22" s="8">
        <v>150</v>
      </c>
      <c r="AB22" s="55">
        <f t="shared" si="6"/>
        <v>0.15384615384615385</v>
      </c>
      <c r="AC22" s="7">
        <v>122</v>
      </c>
      <c r="AD22" s="7">
        <v>150</v>
      </c>
      <c r="AE22" s="57">
        <f t="shared" si="7"/>
        <v>1.2627815226495393E-5</v>
      </c>
      <c r="AF22" s="57">
        <f t="shared" si="8"/>
        <v>1.6880248702330879E-5</v>
      </c>
      <c r="AG22" s="57">
        <f t="shared" si="9"/>
        <v>0.33675132234379929</v>
      </c>
      <c r="AH22" s="56">
        <f t="shared" si="10"/>
        <v>0.22950819672131148</v>
      </c>
      <c r="AI22" s="56">
        <f t="shared" si="11"/>
        <v>1.8039348954345656E-3</v>
      </c>
      <c r="AJ22" s="56">
        <f t="shared" si="12"/>
        <v>1.3181012498420588E-3</v>
      </c>
      <c r="AK22" s="59">
        <f t="shared" si="13"/>
        <v>-0.26931883563096665</v>
      </c>
      <c r="AL22" s="7">
        <v>1.5292307692307689</v>
      </c>
      <c r="AM22" s="7">
        <v>26</v>
      </c>
      <c r="AN22" s="7">
        <v>25</v>
      </c>
      <c r="AO22" s="10">
        <f t="shared" si="14"/>
        <v>-3.8461538461538464E-2</v>
      </c>
      <c r="AP22" s="10">
        <v>1.1721682034885349E-2</v>
      </c>
      <c r="AQ22" s="10">
        <v>-6.6448162533612742E-3</v>
      </c>
      <c r="AR22" s="10">
        <f t="shared" si="17"/>
        <v>-1.5668824861129471</v>
      </c>
      <c r="AS22" s="70">
        <v>-103.770302</v>
      </c>
      <c r="AT22" s="7" t="s">
        <v>101</v>
      </c>
      <c r="AU22" s="7" t="str">
        <f t="shared" si="15"/>
        <v>2012</v>
      </c>
      <c r="AV22" s="7">
        <f t="shared" ca="1" si="16"/>
        <v>5</v>
      </c>
      <c r="AW22" s="7"/>
      <c r="AX22" s="7" t="s">
        <v>40</v>
      </c>
      <c r="AY22" s="7"/>
      <c r="AZ22" s="7">
        <v>5</v>
      </c>
      <c r="BA22" s="9"/>
      <c r="BB22" s="7" t="s">
        <v>41</v>
      </c>
      <c r="BC22" s="7" t="s">
        <v>42</v>
      </c>
    </row>
    <row r="23" spans="1:55" x14ac:dyDescent="0.15">
      <c r="A23" s="7">
        <v>6673</v>
      </c>
      <c r="B23" s="7" t="s">
        <v>30</v>
      </c>
      <c r="C23" s="7" t="s">
        <v>31</v>
      </c>
      <c r="D23" s="7" t="s">
        <v>102</v>
      </c>
      <c r="E23" s="8" t="s">
        <v>33</v>
      </c>
      <c r="F23" s="8">
        <v>1</v>
      </c>
      <c r="G23" s="8" t="s">
        <v>53</v>
      </c>
      <c r="H23" s="8" t="s">
        <v>1500</v>
      </c>
      <c r="I23" s="8" t="s">
        <v>35</v>
      </c>
      <c r="J23" s="8">
        <f t="shared" si="0"/>
        <v>1</v>
      </c>
      <c r="K23" s="8" t="s">
        <v>252</v>
      </c>
      <c r="L23" s="8">
        <v>1</v>
      </c>
      <c r="M23" s="8" t="s">
        <v>30</v>
      </c>
      <c r="N23" s="8" t="s">
        <v>100</v>
      </c>
      <c r="O23" s="8">
        <v>20010725</v>
      </c>
      <c r="P23" s="8" t="str">
        <f t="shared" si="1"/>
        <v>2001</v>
      </c>
      <c r="Q23" s="8">
        <f t="shared" ca="1" si="2"/>
        <v>16</v>
      </c>
      <c r="R23" s="8" t="s">
        <v>37</v>
      </c>
      <c r="S23" s="8">
        <f t="shared" si="3"/>
        <v>0</v>
      </c>
      <c r="T23" s="8">
        <v>80</v>
      </c>
      <c r="U23" s="8">
        <v>4900</v>
      </c>
      <c r="V23" s="8" t="s">
        <v>38</v>
      </c>
      <c r="W23" s="8"/>
      <c r="X23" s="8" t="str">
        <f t="shared" si="4"/>
        <v/>
      </c>
      <c r="Y23" s="69" t="e">
        <f t="shared" ca="1" si="5"/>
        <v>#VALUE!</v>
      </c>
      <c r="Z23" s="8">
        <v>200</v>
      </c>
      <c r="AA23" s="8">
        <v>200</v>
      </c>
      <c r="AB23" s="55">
        <f t="shared" si="6"/>
        <v>0</v>
      </c>
      <c r="AC23" s="7">
        <v>102.5</v>
      </c>
      <c r="AD23" s="7">
        <v>137</v>
      </c>
      <c r="AE23" s="57">
        <f t="shared" si="7"/>
        <v>1.0609434923899817E-5</v>
      </c>
      <c r="AF23" s="57">
        <f t="shared" si="8"/>
        <v>1.5417293814795537E-5</v>
      </c>
      <c r="AG23" s="57">
        <f t="shared" si="9"/>
        <v>0.45316823425393588</v>
      </c>
      <c r="AH23" s="56">
        <f t="shared" si="10"/>
        <v>0.33658536585365856</v>
      </c>
      <c r="AI23" s="56">
        <f t="shared" si="11"/>
        <v>2.7752844545147161E-3</v>
      </c>
      <c r="AJ23" s="56">
        <f t="shared" si="12"/>
        <v>1.7574683331227452E-3</v>
      </c>
      <c r="AK23" s="59">
        <f t="shared" si="13"/>
        <v>-0.36674299088017098</v>
      </c>
      <c r="AL23" s="7">
        <v>1.4799999999999995</v>
      </c>
      <c r="AM23" s="7">
        <v>25</v>
      </c>
      <c r="AN23" s="7">
        <v>28</v>
      </c>
      <c r="AO23" s="10">
        <f t="shared" si="14"/>
        <v>0.12</v>
      </c>
      <c r="AP23" s="10">
        <v>9.3649683089960557E-3</v>
      </c>
      <c r="AQ23" s="10">
        <v>1.1421019612813247E-2</v>
      </c>
      <c r="AR23" s="10">
        <f t="shared" si="17"/>
        <v>0.21954706476071403</v>
      </c>
      <c r="AS23" s="70">
        <v>62.928891970802503</v>
      </c>
      <c r="AT23" s="7" t="s">
        <v>47</v>
      </c>
      <c r="AU23" s="7" t="str">
        <f t="shared" si="15"/>
        <v>2008</v>
      </c>
      <c r="AV23" s="7">
        <f t="shared" ca="1" si="16"/>
        <v>9</v>
      </c>
      <c r="AW23" s="7"/>
      <c r="AX23" s="7" t="s">
        <v>40</v>
      </c>
      <c r="AY23" s="7"/>
      <c r="AZ23" s="7">
        <v>15</v>
      </c>
      <c r="BA23" s="9"/>
      <c r="BB23" s="7" t="s">
        <v>41</v>
      </c>
      <c r="BC23" s="7" t="s">
        <v>42</v>
      </c>
    </row>
    <row r="24" spans="1:55" x14ac:dyDescent="0.15">
      <c r="A24" s="7">
        <v>8542</v>
      </c>
      <c r="B24" s="7" t="s">
        <v>30</v>
      </c>
      <c r="C24" s="7" t="s">
        <v>31</v>
      </c>
      <c r="D24" s="7" t="s">
        <v>103</v>
      </c>
      <c r="E24" s="8" t="s">
        <v>49</v>
      </c>
      <c r="F24" s="8">
        <v>0</v>
      </c>
      <c r="G24" s="8" t="s">
        <v>53</v>
      </c>
      <c r="H24" s="8" t="s">
        <v>1500</v>
      </c>
      <c r="I24" s="8" t="s">
        <v>35</v>
      </c>
      <c r="J24" s="8">
        <f t="shared" si="0"/>
        <v>1</v>
      </c>
      <c r="K24" s="8" t="s">
        <v>252</v>
      </c>
      <c r="L24" s="8">
        <v>1</v>
      </c>
      <c r="M24" s="8" t="s">
        <v>30</v>
      </c>
      <c r="N24" s="8" t="s">
        <v>100</v>
      </c>
      <c r="O24" s="8">
        <v>20061221</v>
      </c>
      <c r="P24" s="8" t="str">
        <f t="shared" si="1"/>
        <v>2006</v>
      </c>
      <c r="Q24" s="8">
        <f t="shared" ca="1" si="2"/>
        <v>11</v>
      </c>
      <c r="R24" s="8" t="s">
        <v>37</v>
      </c>
      <c r="S24" s="8">
        <f t="shared" si="3"/>
        <v>0</v>
      </c>
      <c r="T24" s="8">
        <v>60</v>
      </c>
      <c r="U24" s="8">
        <v>3000</v>
      </c>
      <c r="V24" s="8" t="s">
        <v>38</v>
      </c>
      <c r="W24" s="8"/>
      <c r="X24" s="8" t="str">
        <f t="shared" si="4"/>
        <v/>
      </c>
      <c r="Y24" s="69" t="e">
        <f t="shared" ca="1" si="5"/>
        <v>#VALUE!</v>
      </c>
      <c r="Z24" s="8">
        <v>350</v>
      </c>
      <c r="AA24" s="8">
        <v>300</v>
      </c>
      <c r="AB24" s="55">
        <f t="shared" si="6"/>
        <v>-0.14285714285714285</v>
      </c>
      <c r="AC24" s="7">
        <v>76</v>
      </c>
      <c r="AD24" s="7">
        <v>130</v>
      </c>
      <c r="AE24" s="57">
        <f t="shared" si="7"/>
        <v>7.8665078460135236E-6</v>
      </c>
      <c r="AF24" s="57">
        <f t="shared" si="8"/>
        <v>1.462954887535343E-5</v>
      </c>
      <c r="AG24" s="57">
        <f t="shared" si="9"/>
        <v>0.8597259624888296</v>
      </c>
      <c r="AH24" s="56">
        <f t="shared" si="10"/>
        <v>0.71052631578947367</v>
      </c>
      <c r="AI24" s="56">
        <f t="shared" si="11"/>
        <v>4.8567477954007529E-3</v>
      </c>
      <c r="AJ24" s="56">
        <f t="shared" si="12"/>
        <v>2.6362024996841177E-3</v>
      </c>
      <c r="AK24" s="59">
        <f t="shared" si="13"/>
        <v>-0.45720827789728941</v>
      </c>
      <c r="AL24" s="7">
        <v>1.3907692307692308</v>
      </c>
      <c r="AM24" s="7">
        <v>16</v>
      </c>
      <c r="AN24" s="7">
        <v>22</v>
      </c>
      <c r="AO24" s="10">
        <f t="shared" si="14"/>
        <v>0.375</v>
      </c>
      <c r="AP24" s="10">
        <v>1.1099619841523785E-3</v>
      </c>
      <c r="AQ24" s="10">
        <v>-1.3905657666041654E-2</v>
      </c>
      <c r="AR24" s="10">
        <f t="shared" si="17"/>
        <v>-13.528048585970895</v>
      </c>
      <c r="AS24" s="70">
        <v>-185.479285384615</v>
      </c>
      <c r="AT24" s="7" t="s">
        <v>104</v>
      </c>
      <c r="AU24" s="7" t="str">
        <f t="shared" si="15"/>
        <v>2008</v>
      </c>
      <c r="AV24" s="7">
        <f t="shared" ca="1" si="16"/>
        <v>9</v>
      </c>
      <c r="AW24" s="7"/>
      <c r="AX24" s="7" t="s">
        <v>40</v>
      </c>
      <c r="AY24" s="7"/>
      <c r="AZ24" s="7">
        <v>7</v>
      </c>
      <c r="BA24" s="9"/>
      <c r="BB24" s="7" t="s">
        <v>41</v>
      </c>
      <c r="BC24" s="7" t="s">
        <v>42</v>
      </c>
    </row>
    <row r="25" spans="1:55" x14ac:dyDescent="0.15">
      <c r="A25" s="7">
        <v>2040</v>
      </c>
      <c r="B25" s="7" t="s">
        <v>30</v>
      </c>
      <c r="C25" s="7" t="s">
        <v>31</v>
      </c>
      <c r="D25" s="7" t="s">
        <v>105</v>
      </c>
      <c r="E25" s="8" t="s">
        <v>49</v>
      </c>
      <c r="F25" s="8">
        <v>0</v>
      </c>
      <c r="G25" s="8" t="s">
        <v>53</v>
      </c>
      <c r="H25" s="8" t="s">
        <v>1500</v>
      </c>
      <c r="I25" s="8" t="s">
        <v>106</v>
      </c>
      <c r="J25" s="8">
        <f t="shared" si="0"/>
        <v>0</v>
      </c>
      <c r="K25" s="8" t="s">
        <v>252</v>
      </c>
      <c r="L25" s="8">
        <v>1</v>
      </c>
      <c r="M25" s="8" t="s">
        <v>106</v>
      </c>
      <c r="N25" s="8" t="s">
        <v>107</v>
      </c>
      <c r="O25" s="8">
        <v>20140804</v>
      </c>
      <c r="P25" s="8" t="str">
        <f t="shared" si="1"/>
        <v>2014</v>
      </c>
      <c r="Q25" s="8">
        <f t="shared" ca="1" si="2"/>
        <v>3</v>
      </c>
      <c r="R25" s="8" t="s">
        <v>37</v>
      </c>
      <c r="S25" s="8">
        <f t="shared" si="3"/>
        <v>0</v>
      </c>
      <c r="T25" s="8">
        <v>2</v>
      </c>
      <c r="U25" s="8">
        <v>600</v>
      </c>
      <c r="V25" s="8" t="s">
        <v>38</v>
      </c>
      <c r="W25" s="8">
        <v>19800319</v>
      </c>
      <c r="X25" s="8" t="str">
        <f t="shared" si="4"/>
        <v>1980</v>
      </c>
      <c r="Y25" s="69">
        <f t="shared" ca="1" si="5"/>
        <v>37</v>
      </c>
      <c r="Z25" s="8">
        <v>150</v>
      </c>
      <c r="AA25" s="8">
        <v>300</v>
      </c>
      <c r="AB25" s="55">
        <f t="shared" si="6"/>
        <v>1</v>
      </c>
      <c r="AC25" s="7">
        <v>0</v>
      </c>
      <c r="AD25" s="7">
        <v>128.57499999999999</v>
      </c>
      <c r="AE25" s="57">
        <f t="shared" si="7"/>
        <v>0</v>
      </c>
      <c r="AF25" s="57">
        <f t="shared" si="8"/>
        <v>1.4469186512681286E-5</v>
      </c>
      <c r="AG25" s="57" t="e">
        <f t="shared" si="9"/>
        <v>#DIV/0!</v>
      </c>
      <c r="AH25" s="56" t="e">
        <f t="shared" si="10"/>
        <v>#DIV/0!</v>
      </c>
      <c r="AI25" s="56">
        <f t="shared" si="11"/>
        <v>2.0814633408860373E-3</v>
      </c>
      <c r="AJ25" s="56">
        <f t="shared" si="12"/>
        <v>2.6362024996841177E-3</v>
      </c>
      <c r="AK25" s="59">
        <f t="shared" si="13"/>
        <v>0.26651401823965781</v>
      </c>
      <c r="AL25" s="7">
        <v>1.5043846153846154</v>
      </c>
      <c r="AM25" s="7">
        <v>0</v>
      </c>
      <c r="AN25" s="7">
        <v>30</v>
      </c>
      <c r="AO25" s="10" t="e">
        <f t="shared" si="14"/>
        <v>#DIV/0!</v>
      </c>
      <c r="AP25" s="10" t="e">
        <v>#N/A</v>
      </c>
      <c r="AQ25" s="10">
        <v>8.7195786993729263E-3</v>
      </c>
      <c r="AR25" s="10" t="e">
        <f t="shared" si="17"/>
        <v>#N/A</v>
      </c>
      <c r="AS25" s="70">
        <v>62.1679747229242</v>
      </c>
      <c r="AT25" s="7" t="s">
        <v>108</v>
      </c>
      <c r="AU25" s="7" t="str">
        <f t="shared" si="15"/>
        <v>2015</v>
      </c>
      <c r="AV25" s="7">
        <f t="shared" ca="1" si="16"/>
        <v>2</v>
      </c>
      <c r="AW25" s="7"/>
      <c r="AX25" s="7" t="s">
        <v>40</v>
      </c>
      <c r="AY25" s="7"/>
      <c r="AZ25" s="7">
        <v>1</v>
      </c>
      <c r="BA25" s="9"/>
      <c r="BB25" s="7" t="s">
        <v>41</v>
      </c>
      <c r="BC25" s="7" t="s">
        <v>42</v>
      </c>
    </row>
    <row r="26" spans="1:55" x14ac:dyDescent="0.15">
      <c r="A26" s="7">
        <v>8778</v>
      </c>
      <c r="B26" s="7" t="s">
        <v>30</v>
      </c>
      <c r="C26" s="7" t="s">
        <v>31</v>
      </c>
      <c r="D26" s="7" t="s">
        <v>109</v>
      </c>
      <c r="E26" s="8" t="s">
        <v>49</v>
      </c>
      <c r="F26" s="8">
        <v>0</v>
      </c>
      <c r="G26" s="8" t="s">
        <v>53</v>
      </c>
      <c r="H26" s="8" t="s">
        <v>1500</v>
      </c>
      <c r="I26" s="8" t="s">
        <v>35</v>
      </c>
      <c r="J26" s="8">
        <f t="shared" si="0"/>
        <v>1</v>
      </c>
      <c r="K26" s="8" t="s">
        <v>252</v>
      </c>
      <c r="L26" s="8">
        <v>1</v>
      </c>
      <c r="M26" s="8" t="s">
        <v>30</v>
      </c>
      <c r="N26" s="8" t="s">
        <v>100</v>
      </c>
      <c r="O26" s="8">
        <v>19980512</v>
      </c>
      <c r="P26" s="8" t="str">
        <f t="shared" si="1"/>
        <v>1998</v>
      </c>
      <c r="Q26" s="8">
        <f t="shared" ca="1" si="2"/>
        <v>19</v>
      </c>
      <c r="R26" s="8" t="s">
        <v>37</v>
      </c>
      <c r="S26" s="8">
        <f t="shared" si="3"/>
        <v>0</v>
      </c>
      <c r="T26" s="8">
        <v>30</v>
      </c>
      <c r="U26" s="8">
        <v>1100</v>
      </c>
      <c r="V26" s="8" t="s">
        <v>38</v>
      </c>
      <c r="W26" s="8"/>
      <c r="X26" s="8" t="str">
        <f t="shared" si="4"/>
        <v/>
      </c>
      <c r="Y26" s="69" t="e">
        <f t="shared" ca="1" si="5"/>
        <v>#VALUE!</v>
      </c>
      <c r="Z26" s="8">
        <v>150</v>
      </c>
      <c r="AA26" s="8">
        <v>150</v>
      </c>
      <c r="AB26" s="55">
        <f t="shared" si="6"/>
        <v>0</v>
      </c>
      <c r="AC26" s="7">
        <v>71.2</v>
      </c>
      <c r="AD26" s="7">
        <v>76.025000000000006</v>
      </c>
      <c r="AE26" s="57">
        <f t="shared" si="7"/>
        <v>7.369675771528459E-6</v>
      </c>
      <c r="AF26" s="57">
        <f t="shared" si="8"/>
        <v>8.555472717298035E-6</v>
      </c>
      <c r="AG26" s="57">
        <f t="shared" si="9"/>
        <v>0.16090218654539853</v>
      </c>
      <c r="AH26" s="56">
        <f t="shared" si="10"/>
        <v>6.7766853932584303E-2</v>
      </c>
      <c r="AI26" s="56">
        <f t="shared" si="11"/>
        <v>2.0814633408860373E-3</v>
      </c>
      <c r="AJ26" s="56">
        <f t="shared" si="12"/>
        <v>1.3181012498420588E-3</v>
      </c>
      <c r="AK26" s="59">
        <f t="shared" si="13"/>
        <v>-0.36674299088017109</v>
      </c>
      <c r="AL26" s="7">
        <v>0.80319230769230765</v>
      </c>
      <c r="AM26" s="7">
        <v>25</v>
      </c>
      <c r="AN26" s="7">
        <v>25</v>
      </c>
      <c r="AO26" s="10">
        <f t="shared" si="14"/>
        <v>0</v>
      </c>
      <c r="AP26" s="10">
        <v>2.0804706114495725E-2</v>
      </c>
      <c r="AQ26" s="10">
        <v>1.863713993678736E-2</v>
      </c>
      <c r="AR26" s="10">
        <f t="shared" si="17"/>
        <v>-0.10418633965697348</v>
      </c>
      <c r="AS26" s="70">
        <v>151.749546859585</v>
      </c>
      <c r="AT26" s="7" t="s">
        <v>110</v>
      </c>
      <c r="AU26" s="7" t="str">
        <f t="shared" si="15"/>
        <v>2008</v>
      </c>
      <c r="AV26" s="7">
        <f t="shared" ca="1" si="16"/>
        <v>9</v>
      </c>
      <c r="AW26" s="7"/>
      <c r="AX26" s="7" t="s">
        <v>40</v>
      </c>
      <c r="AY26" s="7"/>
      <c r="AZ26" s="7">
        <v>1</v>
      </c>
      <c r="BA26" s="9"/>
      <c r="BB26" s="7" t="s">
        <v>41</v>
      </c>
      <c r="BC26" s="7" t="s">
        <v>42</v>
      </c>
    </row>
    <row r="27" spans="1:55" x14ac:dyDescent="0.15">
      <c r="A27" s="7">
        <v>8085</v>
      </c>
      <c r="B27" s="7" t="s">
        <v>30</v>
      </c>
      <c r="C27" s="7" t="s">
        <v>31</v>
      </c>
      <c r="D27" s="7" t="s">
        <v>111</v>
      </c>
      <c r="E27" s="8" t="s">
        <v>49</v>
      </c>
      <c r="F27" s="8">
        <v>0</v>
      </c>
      <c r="G27" s="8" t="s">
        <v>82</v>
      </c>
      <c r="H27" s="8" t="s">
        <v>1500</v>
      </c>
      <c r="I27" s="8" t="s">
        <v>35</v>
      </c>
      <c r="J27" s="8">
        <f t="shared" si="0"/>
        <v>1</v>
      </c>
      <c r="K27" s="8" t="s">
        <v>252</v>
      </c>
      <c r="L27" s="8">
        <v>1</v>
      </c>
      <c r="M27" s="8" t="s">
        <v>30</v>
      </c>
      <c r="N27" s="8" t="s">
        <v>112</v>
      </c>
      <c r="O27" s="8">
        <v>19950803</v>
      </c>
      <c r="P27" s="8" t="str">
        <f t="shared" si="1"/>
        <v>1995</v>
      </c>
      <c r="Q27" s="8">
        <f t="shared" ca="1" si="2"/>
        <v>22</v>
      </c>
      <c r="R27" s="8" t="s">
        <v>37</v>
      </c>
      <c r="S27" s="8">
        <f t="shared" si="3"/>
        <v>0</v>
      </c>
      <c r="T27" s="8">
        <v>900</v>
      </c>
      <c r="U27" s="8">
        <v>25000</v>
      </c>
      <c r="V27" s="8" t="s">
        <v>38</v>
      </c>
      <c r="W27" s="8"/>
      <c r="X27" s="8" t="str">
        <f t="shared" si="4"/>
        <v/>
      </c>
      <c r="Y27" s="69" t="e">
        <f t="shared" ca="1" si="5"/>
        <v>#VALUE!</v>
      </c>
      <c r="Z27" s="8">
        <v>2200</v>
      </c>
      <c r="AA27" s="8">
        <v>2000</v>
      </c>
      <c r="AB27" s="55">
        <f t="shared" si="6"/>
        <v>-9.0909090909090912E-2</v>
      </c>
      <c r="AC27" s="7">
        <v>32</v>
      </c>
      <c r="AD27" s="7">
        <v>86.025000000000006</v>
      </c>
      <c r="AE27" s="57">
        <f t="shared" si="7"/>
        <v>3.3122138299004306E-6</v>
      </c>
      <c r="AF27" s="57">
        <f t="shared" si="8"/>
        <v>9.6808226307867613E-6</v>
      </c>
      <c r="AG27" s="57">
        <f t="shared" si="9"/>
        <v>1.9227649928258945</v>
      </c>
      <c r="AH27" s="56">
        <f t="shared" si="10"/>
        <v>1.6882812500000002</v>
      </c>
      <c r="AI27" s="56">
        <f t="shared" si="11"/>
        <v>3.0528128999661876E-2</v>
      </c>
      <c r="AJ27" s="56">
        <f t="shared" si="12"/>
        <v>1.7574683331227452E-2</v>
      </c>
      <c r="AK27" s="59">
        <f t="shared" si="13"/>
        <v>-0.42431180989106454</v>
      </c>
      <c r="AL27" s="7">
        <v>0.67573076923076936</v>
      </c>
      <c r="AM27" s="7">
        <v>13</v>
      </c>
      <c r="AN27" s="7">
        <v>15</v>
      </c>
      <c r="AO27" s="10">
        <f t="shared" si="14"/>
        <v>0.15384615384615385</v>
      </c>
      <c r="AP27" s="10">
        <v>2.4620193903397602E-2</v>
      </c>
      <c r="AQ27" s="10">
        <v>-9.7470964663378356E-4</v>
      </c>
      <c r="AR27" s="10">
        <f t="shared" si="17"/>
        <v>-1.0395898444365734</v>
      </c>
      <c r="AS27" s="70">
        <v>-73.522153443765404</v>
      </c>
      <c r="AT27" s="7" t="s">
        <v>47</v>
      </c>
      <c r="AU27" s="7" t="str">
        <f t="shared" si="15"/>
        <v>2008</v>
      </c>
      <c r="AV27" s="7">
        <f t="shared" ca="1" si="16"/>
        <v>9</v>
      </c>
      <c r="AW27" s="7"/>
      <c r="AX27" s="7" t="s">
        <v>40</v>
      </c>
      <c r="AY27" s="7"/>
      <c r="AZ27" s="7">
        <v>1</v>
      </c>
      <c r="BA27" s="9"/>
      <c r="BB27" s="7" t="s">
        <v>41</v>
      </c>
      <c r="BC27" s="7" t="s">
        <v>42</v>
      </c>
    </row>
    <row r="28" spans="1:55" x14ac:dyDescent="0.15">
      <c r="A28" s="7">
        <v>2778</v>
      </c>
      <c r="B28" s="7" t="s">
        <v>30</v>
      </c>
      <c r="C28" s="7" t="s">
        <v>31</v>
      </c>
      <c r="D28" s="7" t="s">
        <v>113</v>
      </c>
      <c r="E28" s="8" t="s">
        <v>49</v>
      </c>
      <c r="F28" s="8">
        <v>0</v>
      </c>
      <c r="G28" s="8" t="s">
        <v>63</v>
      </c>
      <c r="H28" s="8" t="s">
        <v>1500</v>
      </c>
      <c r="I28" s="8" t="s">
        <v>35</v>
      </c>
      <c r="J28" s="8">
        <f t="shared" si="0"/>
        <v>1</v>
      </c>
      <c r="K28" s="8" t="s">
        <v>252</v>
      </c>
      <c r="L28" s="8">
        <v>1</v>
      </c>
      <c r="M28" s="8" t="s">
        <v>30</v>
      </c>
      <c r="N28" s="8" t="s">
        <v>112</v>
      </c>
      <c r="O28" s="8">
        <v>20061213</v>
      </c>
      <c r="P28" s="8" t="str">
        <f t="shared" si="1"/>
        <v>2006</v>
      </c>
      <c r="Q28" s="8">
        <f t="shared" ca="1" si="2"/>
        <v>11</v>
      </c>
      <c r="R28" s="8" t="s">
        <v>37</v>
      </c>
      <c r="S28" s="8">
        <f t="shared" si="3"/>
        <v>0</v>
      </c>
      <c r="T28" s="8">
        <v>30</v>
      </c>
      <c r="U28" s="8">
        <v>800</v>
      </c>
      <c r="V28" s="8" t="s">
        <v>38</v>
      </c>
      <c r="W28" s="8">
        <v>19731120</v>
      </c>
      <c r="X28" s="8" t="str">
        <f t="shared" si="4"/>
        <v>1973</v>
      </c>
      <c r="Y28" s="69">
        <f t="shared" ca="1" si="5"/>
        <v>44</v>
      </c>
      <c r="Z28" s="8">
        <v>80</v>
      </c>
      <c r="AA28" s="8">
        <v>120</v>
      </c>
      <c r="AB28" s="55">
        <f t="shared" si="6"/>
        <v>0.5</v>
      </c>
      <c r="AC28" s="7">
        <v>3</v>
      </c>
      <c r="AD28" s="7">
        <v>69.45</v>
      </c>
      <c r="AE28" s="57">
        <f t="shared" si="7"/>
        <v>3.1052004655316536E-7</v>
      </c>
      <c r="AF28" s="57">
        <f t="shared" si="8"/>
        <v>7.8155551491791975E-6</v>
      </c>
      <c r="AG28" s="57">
        <f t="shared" si="9"/>
        <v>24.169245064637284</v>
      </c>
      <c r="AH28" s="56">
        <f t="shared" si="10"/>
        <v>22.150000000000002</v>
      </c>
      <c r="AI28" s="56">
        <f t="shared" si="11"/>
        <v>1.1101137818058866E-3</v>
      </c>
      <c r="AJ28" s="56">
        <f t="shared" si="12"/>
        <v>1.0544809998736472E-3</v>
      </c>
      <c r="AK28" s="59">
        <f t="shared" si="13"/>
        <v>-5.0114486320256536E-2</v>
      </c>
      <c r="AL28" s="7">
        <v>0.76792307692307682</v>
      </c>
      <c r="AM28" s="7">
        <v>2</v>
      </c>
      <c r="AN28" s="7">
        <v>29</v>
      </c>
      <c r="AO28" s="10">
        <f t="shared" si="14"/>
        <v>13.5</v>
      </c>
      <c r="AP28" s="10">
        <v>2.5567213114754152E-2</v>
      </c>
      <c r="AQ28" s="10">
        <v>1.3687604261076345E-2</v>
      </c>
      <c r="AR28" s="10">
        <f t="shared" si="17"/>
        <v>-0.46464230576708432</v>
      </c>
      <c r="AS28" s="70">
        <v>97.583555075594106</v>
      </c>
      <c r="AT28" s="7" t="s">
        <v>114</v>
      </c>
      <c r="AU28" s="7" t="str">
        <f t="shared" si="15"/>
        <v>2014</v>
      </c>
      <c r="AV28" s="7">
        <f t="shared" ca="1" si="16"/>
        <v>3</v>
      </c>
      <c r="AW28" s="7"/>
      <c r="AX28" s="7" t="s">
        <v>40</v>
      </c>
      <c r="AY28" s="7"/>
      <c r="AZ28" s="7">
        <v>1</v>
      </c>
      <c r="BA28" s="9"/>
      <c r="BB28" s="7" t="s">
        <v>41</v>
      </c>
      <c r="BC28" s="7" t="s">
        <v>42</v>
      </c>
    </row>
    <row r="29" spans="1:55" x14ac:dyDescent="0.15">
      <c r="A29" s="7">
        <v>7134</v>
      </c>
      <c r="B29" s="7" t="s">
        <v>30</v>
      </c>
      <c r="C29" s="7" t="s">
        <v>31</v>
      </c>
      <c r="D29" s="7" t="s">
        <v>115</v>
      </c>
      <c r="E29" s="8" t="s">
        <v>49</v>
      </c>
      <c r="F29" s="8">
        <v>0</v>
      </c>
      <c r="G29" s="8" t="s">
        <v>34</v>
      </c>
      <c r="H29" s="8" t="s">
        <v>1500</v>
      </c>
      <c r="I29" s="8" t="s">
        <v>35</v>
      </c>
      <c r="J29" s="8">
        <f t="shared" si="0"/>
        <v>1</v>
      </c>
      <c r="K29" s="8" t="s">
        <v>252</v>
      </c>
      <c r="L29" s="8">
        <v>1</v>
      </c>
      <c r="M29" s="8" t="s">
        <v>1549</v>
      </c>
      <c r="N29" s="8" t="s">
        <v>116</v>
      </c>
      <c r="O29" s="8">
        <v>20011128</v>
      </c>
      <c r="P29" s="8" t="str">
        <f t="shared" si="1"/>
        <v>2001</v>
      </c>
      <c r="Q29" s="8">
        <f t="shared" ca="1" si="2"/>
        <v>16</v>
      </c>
      <c r="R29" s="8" t="s">
        <v>37</v>
      </c>
      <c r="S29" s="8">
        <f t="shared" si="3"/>
        <v>0</v>
      </c>
      <c r="T29" s="8">
        <v>60</v>
      </c>
      <c r="U29" s="8">
        <v>2000</v>
      </c>
      <c r="V29" s="8" t="s">
        <v>38</v>
      </c>
      <c r="W29" s="8"/>
      <c r="X29" s="8" t="str">
        <f t="shared" si="4"/>
        <v/>
      </c>
      <c r="Y29" s="69" t="e">
        <f t="shared" ca="1" si="5"/>
        <v>#VALUE!</v>
      </c>
      <c r="Z29" s="8">
        <v>150</v>
      </c>
      <c r="AA29" s="8">
        <v>150</v>
      </c>
      <c r="AB29" s="55">
        <f t="shared" si="6"/>
        <v>0</v>
      </c>
      <c r="AC29" s="7">
        <v>54</v>
      </c>
      <c r="AD29" s="7">
        <v>77</v>
      </c>
      <c r="AE29" s="57">
        <f t="shared" si="7"/>
        <v>5.5893608379569765E-6</v>
      </c>
      <c r="AF29" s="57">
        <f t="shared" si="8"/>
        <v>8.665194333863186E-6</v>
      </c>
      <c r="AG29" s="57">
        <f t="shared" si="9"/>
        <v>0.55030147186390788</v>
      </c>
      <c r="AH29" s="56">
        <f t="shared" si="10"/>
        <v>0.42592592592592593</v>
      </c>
      <c r="AI29" s="56">
        <f t="shared" si="11"/>
        <v>2.0814633408860373E-3</v>
      </c>
      <c r="AJ29" s="56">
        <f t="shared" si="12"/>
        <v>1.3181012498420588E-3</v>
      </c>
      <c r="AK29" s="59">
        <f t="shared" si="13"/>
        <v>-0.36674299088017109</v>
      </c>
      <c r="AL29" s="7">
        <v>0.74153846153846148</v>
      </c>
      <c r="AM29" s="7">
        <v>12</v>
      </c>
      <c r="AN29" s="7">
        <v>13</v>
      </c>
      <c r="AO29" s="10">
        <f t="shared" si="14"/>
        <v>8.3333333333333329E-2</v>
      </c>
      <c r="AP29" s="10">
        <v>4.0355150797176222E-3</v>
      </c>
      <c r="AQ29" s="10">
        <v>1.0613352731975433E-2</v>
      </c>
      <c r="AR29" s="10">
        <f t="shared" si="17"/>
        <v>1.6299871323286155</v>
      </c>
      <c r="AS29" s="70">
        <v>73.404001298701303</v>
      </c>
      <c r="AT29" s="7" t="s">
        <v>47</v>
      </c>
      <c r="AU29" s="7" t="str">
        <f t="shared" si="15"/>
        <v>2008</v>
      </c>
      <c r="AV29" s="7">
        <f t="shared" ca="1" si="16"/>
        <v>9</v>
      </c>
      <c r="AW29" s="7"/>
      <c r="AX29" s="7" t="s">
        <v>40</v>
      </c>
      <c r="AY29" s="7"/>
      <c r="AZ29" s="7">
        <v>3</v>
      </c>
      <c r="BA29" s="9"/>
      <c r="BB29" s="7" t="s">
        <v>41</v>
      </c>
      <c r="BC29" s="7" t="s">
        <v>42</v>
      </c>
    </row>
    <row r="30" spans="1:55" x14ac:dyDescent="0.15">
      <c r="A30" s="7">
        <v>4575</v>
      </c>
      <c r="B30" s="7" t="s">
        <v>30</v>
      </c>
      <c r="C30" s="7" t="s">
        <v>31</v>
      </c>
      <c r="D30" s="7" t="s">
        <v>117</v>
      </c>
      <c r="E30" s="8" t="s">
        <v>49</v>
      </c>
      <c r="F30" s="8">
        <v>0</v>
      </c>
      <c r="G30" s="8" t="s">
        <v>118</v>
      </c>
      <c r="H30" s="8" t="s">
        <v>1500</v>
      </c>
      <c r="I30" s="8" t="s">
        <v>35</v>
      </c>
      <c r="J30" s="8">
        <f t="shared" si="0"/>
        <v>1</v>
      </c>
      <c r="K30" s="8" t="s">
        <v>252</v>
      </c>
      <c r="L30" s="8">
        <v>1</v>
      </c>
      <c r="M30" s="8" t="s">
        <v>1550</v>
      </c>
      <c r="N30" s="8" t="s">
        <v>119</v>
      </c>
      <c r="O30" s="8">
        <v>19960318</v>
      </c>
      <c r="P30" s="8" t="str">
        <f t="shared" si="1"/>
        <v>1996</v>
      </c>
      <c r="Q30" s="8">
        <f t="shared" ca="1" si="2"/>
        <v>21</v>
      </c>
      <c r="R30" s="8" t="s">
        <v>37</v>
      </c>
      <c r="S30" s="8">
        <f t="shared" si="3"/>
        <v>0</v>
      </c>
      <c r="T30" s="8">
        <v>500</v>
      </c>
      <c r="U30" s="8">
        <v>20000</v>
      </c>
      <c r="V30" s="8" t="s">
        <v>38</v>
      </c>
      <c r="W30" s="8"/>
      <c r="X30" s="8" t="str">
        <f t="shared" si="4"/>
        <v/>
      </c>
      <c r="Y30" s="69" t="e">
        <f t="shared" ca="1" si="5"/>
        <v>#VALUE!</v>
      </c>
      <c r="Z30" s="8">
        <v>950</v>
      </c>
      <c r="AA30" s="8">
        <v>1000</v>
      </c>
      <c r="AB30" s="55">
        <f t="shared" si="6"/>
        <v>5.2631578947368418E-2</v>
      </c>
      <c r="AC30" s="7">
        <v>9.4250000000000007</v>
      </c>
      <c r="AD30" s="7">
        <v>62.4</v>
      </c>
      <c r="AE30" s="57">
        <f t="shared" si="7"/>
        <v>9.7555047958786126E-7</v>
      </c>
      <c r="AF30" s="57">
        <f t="shared" si="8"/>
        <v>7.0221834601696463E-6</v>
      </c>
      <c r="AG30" s="57">
        <f t="shared" si="9"/>
        <v>6.1981753964554382</v>
      </c>
      <c r="AH30" s="56">
        <f t="shared" si="10"/>
        <v>5.6206896551724128</v>
      </c>
      <c r="AI30" s="56">
        <f t="shared" si="11"/>
        <v>1.3182601158944901E-2</v>
      </c>
      <c r="AJ30" s="56">
        <f t="shared" si="12"/>
        <v>8.7873416656137262E-3</v>
      </c>
      <c r="AK30" s="59">
        <f t="shared" si="13"/>
        <v>-0.33341367461070631</v>
      </c>
      <c r="AL30" s="7">
        <v>0.82938461538461516</v>
      </c>
      <c r="AM30" s="7">
        <v>9</v>
      </c>
      <c r="AN30" s="7">
        <v>20</v>
      </c>
      <c r="AO30" s="10">
        <f t="shared" si="14"/>
        <v>1.2222222222222223</v>
      </c>
      <c r="AP30" s="10">
        <v>2.4137756409290344E-2</v>
      </c>
      <c r="AQ30" s="10">
        <v>1.2472313902208418E-2</v>
      </c>
      <c r="AR30" s="10">
        <f t="shared" si="17"/>
        <v>-0.48328611447052439</v>
      </c>
      <c r="AS30" s="70">
        <v>103.394145833332</v>
      </c>
      <c r="AT30" s="7" t="s">
        <v>120</v>
      </c>
      <c r="AU30" s="7" t="str">
        <f t="shared" si="15"/>
        <v>2012</v>
      </c>
      <c r="AV30" s="7">
        <f t="shared" ca="1" si="16"/>
        <v>5</v>
      </c>
      <c r="AW30" s="7"/>
      <c r="AX30" s="7" t="s">
        <v>40</v>
      </c>
      <c r="AY30" s="7"/>
      <c r="AZ30" s="7">
        <v>1</v>
      </c>
      <c r="BA30" s="9"/>
      <c r="BB30" s="7" t="s">
        <v>41</v>
      </c>
      <c r="BC30" s="7" t="s">
        <v>42</v>
      </c>
    </row>
    <row r="31" spans="1:55" x14ac:dyDescent="0.15">
      <c r="A31" s="7">
        <v>6272</v>
      </c>
      <c r="B31" s="7" t="s">
        <v>30</v>
      </c>
      <c r="C31" s="7" t="s">
        <v>31</v>
      </c>
      <c r="D31" s="7" t="s">
        <v>121</v>
      </c>
      <c r="E31" s="8" t="s">
        <v>49</v>
      </c>
      <c r="F31" s="8">
        <v>0</v>
      </c>
      <c r="G31" s="8" t="s">
        <v>122</v>
      </c>
      <c r="H31" s="8" t="s">
        <v>1500</v>
      </c>
      <c r="I31" s="8" t="s">
        <v>35</v>
      </c>
      <c r="J31" s="8">
        <f t="shared" si="0"/>
        <v>1</v>
      </c>
      <c r="K31" s="8" t="s">
        <v>252</v>
      </c>
      <c r="L31" s="8">
        <v>1</v>
      </c>
      <c r="M31" s="8" t="s">
        <v>1550</v>
      </c>
      <c r="N31" s="8" t="s">
        <v>123</v>
      </c>
      <c r="O31" s="8">
        <v>19990707</v>
      </c>
      <c r="P31" s="8" t="str">
        <f t="shared" si="1"/>
        <v>1999</v>
      </c>
      <c r="Q31" s="8">
        <f t="shared" ca="1" si="2"/>
        <v>18</v>
      </c>
      <c r="R31" s="8" t="s">
        <v>37</v>
      </c>
      <c r="S31" s="8">
        <f t="shared" si="3"/>
        <v>0</v>
      </c>
      <c r="T31" s="8">
        <v>100</v>
      </c>
      <c r="U31" s="8">
        <v>3000</v>
      </c>
      <c r="V31" s="8" t="s">
        <v>45</v>
      </c>
      <c r="W31" s="8"/>
      <c r="X31" s="8" t="str">
        <f t="shared" si="4"/>
        <v/>
      </c>
      <c r="Y31" s="69" t="e">
        <f t="shared" ca="1" si="5"/>
        <v>#VALUE!</v>
      </c>
      <c r="Z31" s="8">
        <v>350</v>
      </c>
      <c r="AA31" s="8">
        <v>300</v>
      </c>
      <c r="AB31" s="55">
        <f t="shared" si="6"/>
        <v>-0.14285714285714285</v>
      </c>
      <c r="AC31" s="7">
        <v>25.225000000000001</v>
      </c>
      <c r="AD31" s="7">
        <v>61.424999999999997</v>
      </c>
      <c r="AE31" s="57">
        <f t="shared" si="7"/>
        <v>2.610956058101199E-6</v>
      </c>
      <c r="AF31" s="57">
        <f t="shared" si="8"/>
        <v>6.9124618436044953E-6</v>
      </c>
      <c r="AG31" s="57">
        <f t="shared" si="9"/>
        <v>1.6474830252913328</v>
      </c>
      <c r="AH31" s="56">
        <f t="shared" si="10"/>
        <v>1.4350842418235874</v>
      </c>
      <c r="AI31" s="56">
        <f t="shared" si="11"/>
        <v>4.8567477954007529E-3</v>
      </c>
      <c r="AJ31" s="56">
        <f t="shared" si="12"/>
        <v>2.6362024996841177E-3</v>
      </c>
      <c r="AK31" s="59">
        <f t="shared" si="13"/>
        <v>-0.45720827789728941</v>
      </c>
      <c r="AL31" s="7">
        <v>0.56326923076923063</v>
      </c>
      <c r="AM31" s="7">
        <v>11</v>
      </c>
      <c r="AN31" s="7">
        <v>13</v>
      </c>
      <c r="AO31" s="10">
        <f t="shared" si="14"/>
        <v>0.18181818181818182</v>
      </c>
      <c r="AP31" s="10">
        <v>2.9313153673004937E-3</v>
      </c>
      <c r="AQ31" s="10">
        <v>-2.1074552134473529E-3</v>
      </c>
      <c r="AR31" s="10">
        <f t="shared" si="17"/>
        <v>-1.7189452342646265</v>
      </c>
      <c r="AS31" s="70">
        <v>-35.535231583231003</v>
      </c>
      <c r="AT31" s="7" t="s">
        <v>124</v>
      </c>
      <c r="AU31" s="7" t="str">
        <f t="shared" si="15"/>
        <v>2009</v>
      </c>
      <c r="AV31" s="7">
        <f t="shared" ca="1" si="16"/>
        <v>8</v>
      </c>
      <c r="AW31" s="7"/>
      <c r="AX31" s="7" t="s">
        <v>40</v>
      </c>
      <c r="AY31" s="7"/>
      <c r="AZ31" s="7">
        <v>1</v>
      </c>
      <c r="BA31" s="9"/>
      <c r="BB31" s="7" t="s">
        <v>41</v>
      </c>
      <c r="BC31" s="7" t="s">
        <v>42</v>
      </c>
    </row>
    <row r="32" spans="1:55" x14ac:dyDescent="0.15">
      <c r="A32" s="7">
        <v>5887</v>
      </c>
      <c r="B32" s="7" t="s">
        <v>30</v>
      </c>
      <c r="C32" s="7" t="s">
        <v>31</v>
      </c>
      <c r="D32" s="7" t="s">
        <v>125</v>
      </c>
      <c r="E32" s="8" t="s">
        <v>49</v>
      </c>
      <c r="F32" s="8">
        <v>0</v>
      </c>
      <c r="G32" s="8" t="s">
        <v>85</v>
      </c>
      <c r="H32" s="8" t="s">
        <v>1500</v>
      </c>
      <c r="I32" s="8" t="s">
        <v>35</v>
      </c>
      <c r="J32" s="8">
        <f t="shared" si="0"/>
        <v>1</v>
      </c>
      <c r="K32" s="8" t="s">
        <v>252</v>
      </c>
      <c r="L32" s="8">
        <v>1</v>
      </c>
      <c r="M32" s="8" t="s">
        <v>1551</v>
      </c>
      <c r="N32" s="8" t="s">
        <v>126</v>
      </c>
      <c r="O32" s="8">
        <v>20010116</v>
      </c>
      <c r="P32" s="8" t="str">
        <f t="shared" si="1"/>
        <v>2001</v>
      </c>
      <c r="Q32" s="8">
        <f t="shared" ca="1" si="2"/>
        <v>16</v>
      </c>
      <c r="R32" s="8" t="s">
        <v>37</v>
      </c>
      <c r="S32" s="8">
        <f t="shared" si="3"/>
        <v>0</v>
      </c>
      <c r="T32" s="8">
        <v>300</v>
      </c>
      <c r="U32" s="8">
        <v>8000</v>
      </c>
      <c r="V32" s="8" t="s">
        <v>38</v>
      </c>
      <c r="W32" s="8"/>
      <c r="X32" s="8" t="str">
        <f t="shared" si="4"/>
        <v/>
      </c>
      <c r="Y32" s="69" t="e">
        <f t="shared" ca="1" si="5"/>
        <v>#VALUE!</v>
      </c>
      <c r="Z32" s="8">
        <v>100</v>
      </c>
      <c r="AA32" s="8">
        <v>150</v>
      </c>
      <c r="AB32" s="55">
        <f t="shared" si="6"/>
        <v>0.5</v>
      </c>
      <c r="AC32" s="7">
        <v>101.5</v>
      </c>
      <c r="AD32" s="7">
        <v>94.4</v>
      </c>
      <c r="AE32" s="57">
        <f t="shared" si="7"/>
        <v>1.0505928241715429E-5</v>
      </c>
      <c r="AF32" s="57">
        <f t="shared" si="8"/>
        <v>1.0623303183333568E-5</v>
      </c>
      <c r="AG32" s="57">
        <f t="shared" si="9"/>
        <v>1.1172258073502087E-2</v>
      </c>
      <c r="AH32" s="56">
        <f t="shared" si="10"/>
        <v>-6.9950738916256097E-2</v>
      </c>
      <c r="AI32" s="56">
        <f t="shared" si="11"/>
        <v>1.387642227257358E-3</v>
      </c>
      <c r="AJ32" s="56">
        <f t="shared" si="12"/>
        <v>1.3181012498420588E-3</v>
      </c>
      <c r="AK32" s="59">
        <f t="shared" si="13"/>
        <v>-5.0114486320256536E-2</v>
      </c>
      <c r="AL32" s="7">
        <v>0.91430769230769227</v>
      </c>
      <c r="AM32" s="7">
        <v>18</v>
      </c>
      <c r="AN32" s="7">
        <v>14</v>
      </c>
      <c r="AO32" s="10">
        <f t="shared" si="14"/>
        <v>-0.22222222222222221</v>
      </c>
      <c r="AP32" s="10">
        <v>-2.5276861713610234E-3</v>
      </c>
      <c r="AQ32" s="10">
        <v>-1.1066796297310654E-2</v>
      </c>
      <c r="AR32" s="10">
        <f t="shared" si="17"/>
        <v>3.3782319271667247</v>
      </c>
      <c r="AS32" s="70">
        <v>-186.582470338983</v>
      </c>
      <c r="AT32" s="7" t="s">
        <v>127</v>
      </c>
      <c r="AU32" s="7" t="str">
        <f t="shared" si="15"/>
        <v>2010</v>
      </c>
      <c r="AV32" s="7">
        <f t="shared" ca="1" si="16"/>
        <v>7</v>
      </c>
      <c r="AW32" s="7"/>
      <c r="AX32" s="7" t="s">
        <v>40</v>
      </c>
      <c r="AY32" s="7"/>
      <c r="AZ32" s="7">
        <v>7</v>
      </c>
      <c r="BA32" s="9"/>
      <c r="BB32" s="7" t="s">
        <v>41</v>
      </c>
      <c r="BC32" s="7" t="s">
        <v>42</v>
      </c>
    </row>
    <row r="33" spans="1:55" x14ac:dyDescent="0.15">
      <c r="A33" s="7">
        <v>4910</v>
      </c>
      <c r="B33" s="7" t="s">
        <v>30</v>
      </c>
      <c r="C33" s="7" t="s">
        <v>31</v>
      </c>
      <c r="D33" s="7" t="s">
        <v>128</v>
      </c>
      <c r="E33" s="8" t="s">
        <v>49</v>
      </c>
      <c r="F33" s="8">
        <v>0</v>
      </c>
      <c r="G33" s="8" t="s">
        <v>34</v>
      </c>
      <c r="H33" s="8" t="s">
        <v>1500</v>
      </c>
      <c r="I33" s="8" t="s">
        <v>35</v>
      </c>
      <c r="J33" s="8">
        <f t="shared" si="0"/>
        <v>1</v>
      </c>
      <c r="K33" s="8" t="s">
        <v>252</v>
      </c>
      <c r="L33" s="8">
        <v>1</v>
      </c>
      <c r="M33" s="8" t="s">
        <v>1547</v>
      </c>
      <c r="N33" s="8" t="s">
        <v>129</v>
      </c>
      <c r="O33" s="8">
        <v>20110511</v>
      </c>
      <c r="P33" s="8" t="str">
        <f t="shared" si="1"/>
        <v>2011</v>
      </c>
      <c r="Q33" s="8">
        <f t="shared" ca="1" si="2"/>
        <v>6</v>
      </c>
      <c r="R33" s="8" t="s">
        <v>37</v>
      </c>
      <c r="S33" s="8">
        <f t="shared" si="3"/>
        <v>0</v>
      </c>
      <c r="T33" s="8">
        <v>20</v>
      </c>
      <c r="U33" s="8">
        <v>1000</v>
      </c>
      <c r="V33" s="8" t="s">
        <v>38</v>
      </c>
      <c r="W33" s="8"/>
      <c r="X33" s="8" t="str">
        <f t="shared" si="4"/>
        <v/>
      </c>
      <c r="Y33" s="69" t="e">
        <f t="shared" ca="1" si="5"/>
        <v>#VALUE!</v>
      </c>
      <c r="Z33" s="8">
        <v>100</v>
      </c>
      <c r="AA33" s="8">
        <v>200</v>
      </c>
      <c r="AB33" s="55">
        <f t="shared" si="6"/>
        <v>1</v>
      </c>
      <c r="AC33" s="7">
        <v>105.52500000000001</v>
      </c>
      <c r="AD33" s="7">
        <v>70.099999999999994</v>
      </c>
      <c r="AE33" s="57">
        <f t="shared" si="7"/>
        <v>1.0922542637507593E-5</v>
      </c>
      <c r="AF33" s="57">
        <f t="shared" si="8"/>
        <v>7.8887028935559642E-6</v>
      </c>
      <c r="AG33" s="57">
        <f t="shared" si="9"/>
        <v>-0.27775947823115282</v>
      </c>
      <c r="AH33" s="56">
        <f t="shared" si="10"/>
        <v>-0.33570244018005219</v>
      </c>
      <c r="AI33" s="56">
        <f t="shared" si="11"/>
        <v>1.387642227257358E-3</v>
      </c>
      <c r="AJ33" s="56">
        <f t="shared" si="12"/>
        <v>1.7574683331227452E-3</v>
      </c>
      <c r="AK33" s="59">
        <f t="shared" si="13"/>
        <v>0.26651401823965798</v>
      </c>
      <c r="AL33" s="7">
        <v>0.79538461538461536</v>
      </c>
      <c r="AM33" s="7">
        <v>41</v>
      </c>
      <c r="AN33" s="7">
        <v>28</v>
      </c>
      <c r="AO33" s="10">
        <f t="shared" si="14"/>
        <v>-0.31707317073170732</v>
      </c>
      <c r="AP33" s="10">
        <v>1.4013844783790638E-2</v>
      </c>
      <c r="AQ33" s="10">
        <v>2.1874833674259745E-2</v>
      </c>
      <c r="AR33" s="10">
        <f t="shared" si="17"/>
        <v>0.56094448110069406</v>
      </c>
      <c r="AS33" s="70">
        <v>232.51272895862999</v>
      </c>
      <c r="AT33" s="7" t="s">
        <v>130</v>
      </c>
      <c r="AU33" s="7" t="str">
        <f t="shared" si="15"/>
        <v>2012</v>
      </c>
      <c r="AV33" s="7">
        <f t="shared" ca="1" si="16"/>
        <v>5</v>
      </c>
      <c r="AW33" s="7"/>
      <c r="AX33" s="7" t="s">
        <v>40</v>
      </c>
      <c r="AY33" s="7"/>
      <c r="AZ33" s="7">
        <v>1</v>
      </c>
      <c r="BA33" s="9"/>
      <c r="BB33" s="7" t="s">
        <v>41</v>
      </c>
      <c r="BC33" s="7" t="s">
        <v>42</v>
      </c>
    </row>
    <row r="34" spans="1:55" x14ac:dyDescent="0.15">
      <c r="A34" s="7">
        <v>3052</v>
      </c>
      <c r="B34" s="7" t="s">
        <v>30</v>
      </c>
      <c r="C34" s="7" t="s">
        <v>31</v>
      </c>
      <c r="D34" s="7" t="s">
        <v>131</v>
      </c>
      <c r="E34" s="8" t="s">
        <v>49</v>
      </c>
      <c r="F34" s="8">
        <v>0</v>
      </c>
      <c r="G34" s="8" t="s">
        <v>85</v>
      </c>
      <c r="H34" s="8" t="s">
        <v>1500</v>
      </c>
      <c r="I34" s="8" t="s">
        <v>35</v>
      </c>
      <c r="J34" s="8">
        <f t="shared" si="0"/>
        <v>1</v>
      </c>
      <c r="K34" s="8" t="s">
        <v>252</v>
      </c>
      <c r="L34" s="8">
        <v>1</v>
      </c>
      <c r="M34" s="8" t="s">
        <v>1547</v>
      </c>
      <c r="N34" s="8" t="s">
        <v>132</v>
      </c>
      <c r="O34" s="8">
        <v>20081205</v>
      </c>
      <c r="P34" s="8" t="str">
        <f t="shared" si="1"/>
        <v>2008</v>
      </c>
      <c r="Q34" s="8">
        <f t="shared" ca="1" si="2"/>
        <v>9</v>
      </c>
      <c r="R34" s="8" t="s">
        <v>37</v>
      </c>
      <c r="S34" s="8">
        <f t="shared" si="3"/>
        <v>0</v>
      </c>
      <c r="T34" s="8">
        <v>260</v>
      </c>
      <c r="U34" s="8">
        <v>9000</v>
      </c>
      <c r="V34" s="8" t="s">
        <v>38</v>
      </c>
      <c r="W34" s="8"/>
      <c r="X34" s="8" t="str">
        <f t="shared" si="4"/>
        <v/>
      </c>
      <c r="Y34" s="69" t="e">
        <f t="shared" ca="1" si="5"/>
        <v>#VALUE!</v>
      </c>
      <c r="Z34" s="8">
        <v>400</v>
      </c>
      <c r="AA34" s="8">
        <v>360</v>
      </c>
      <c r="AB34" s="55">
        <f t="shared" si="6"/>
        <v>-0.1</v>
      </c>
      <c r="AC34" s="7">
        <v>88.55</v>
      </c>
      <c r="AD34" s="7">
        <v>115</v>
      </c>
      <c r="AE34" s="57">
        <f t="shared" si="7"/>
        <v>9.1655167074275986E-6</v>
      </c>
      <c r="AF34" s="57">
        <f t="shared" si="8"/>
        <v>1.2941524005120342E-5</v>
      </c>
      <c r="AG34" s="57">
        <f t="shared" si="9"/>
        <v>0.41197975173977075</v>
      </c>
      <c r="AH34" s="56">
        <f t="shared" si="10"/>
        <v>0.29870129870129875</v>
      </c>
      <c r="AI34" s="56">
        <f t="shared" si="11"/>
        <v>5.5505689090294321E-3</v>
      </c>
      <c r="AJ34" s="56">
        <f t="shared" si="12"/>
        <v>3.1634429996209414E-3</v>
      </c>
      <c r="AK34" s="59">
        <f t="shared" si="13"/>
        <v>-0.4300686917921539</v>
      </c>
      <c r="AL34" s="7">
        <v>1.1307692307692305</v>
      </c>
      <c r="AM34" s="7">
        <v>14</v>
      </c>
      <c r="AN34" s="7">
        <v>15</v>
      </c>
      <c r="AO34" s="10">
        <f t="shared" si="14"/>
        <v>7.1428571428571425E-2</v>
      </c>
      <c r="AP34" s="10">
        <v>4.5838634394586283E-2</v>
      </c>
      <c r="AQ34" s="10">
        <v>1.2252099886492552E-2</v>
      </c>
      <c r="AR34" s="10">
        <f t="shared" si="17"/>
        <v>-0.73271237138034007</v>
      </c>
      <c r="AS34" s="70">
        <v>73.156365217390501</v>
      </c>
      <c r="AT34" s="7" t="s">
        <v>133</v>
      </c>
      <c r="AU34" s="7" t="str">
        <f t="shared" si="15"/>
        <v>2014</v>
      </c>
      <c r="AV34" s="7">
        <f t="shared" ca="1" si="16"/>
        <v>3</v>
      </c>
      <c r="AW34" s="7"/>
      <c r="AX34" s="7" t="s">
        <v>40</v>
      </c>
      <c r="AY34" s="7"/>
      <c r="AZ34" s="7">
        <v>1</v>
      </c>
      <c r="BA34" s="9"/>
      <c r="BB34" s="7" t="s">
        <v>41</v>
      </c>
      <c r="BC34" s="7" t="s">
        <v>42</v>
      </c>
    </row>
    <row r="35" spans="1:55" x14ac:dyDescent="0.15">
      <c r="A35" s="7">
        <v>4704</v>
      </c>
      <c r="B35" s="7" t="s">
        <v>30</v>
      </c>
      <c r="C35" s="7" t="s">
        <v>31</v>
      </c>
      <c r="D35" s="7" t="s">
        <v>134</v>
      </c>
      <c r="E35" s="8" t="s">
        <v>33</v>
      </c>
      <c r="F35" s="8">
        <v>1</v>
      </c>
      <c r="G35" s="8" t="s">
        <v>63</v>
      </c>
      <c r="H35" s="8" t="s">
        <v>1500</v>
      </c>
      <c r="I35" s="8" t="s">
        <v>35</v>
      </c>
      <c r="J35" s="8">
        <f t="shared" si="0"/>
        <v>1</v>
      </c>
      <c r="K35" s="8" t="s">
        <v>252</v>
      </c>
      <c r="L35" s="8">
        <v>1</v>
      </c>
      <c r="M35" s="8" t="s">
        <v>1548</v>
      </c>
      <c r="N35" s="8" t="s">
        <v>135</v>
      </c>
      <c r="O35" s="8">
        <v>20110531</v>
      </c>
      <c r="P35" s="8" t="str">
        <f t="shared" si="1"/>
        <v>2011</v>
      </c>
      <c r="Q35" s="8">
        <f t="shared" ca="1" si="2"/>
        <v>6</v>
      </c>
      <c r="R35" s="8" t="s">
        <v>37</v>
      </c>
      <c r="S35" s="8">
        <f t="shared" si="3"/>
        <v>0</v>
      </c>
      <c r="T35" s="8">
        <v>140</v>
      </c>
      <c r="U35" s="8">
        <v>8000</v>
      </c>
      <c r="V35" s="8" t="s">
        <v>38</v>
      </c>
      <c r="W35" s="8">
        <v>19861102</v>
      </c>
      <c r="X35" s="8" t="str">
        <f t="shared" si="4"/>
        <v>1986</v>
      </c>
      <c r="Y35" s="69">
        <f t="shared" ca="1" si="5"/>
        <v>31</v>
      </c>
      <c r="Z35" s="8">
        <v>1200</v>
      </c>
      <c r="AA35" s="8">
        <v>1800</v>
      </c>
      <c r="AB35" s="55">
        <f t="shared" si="6"/>
        <v>0.5</v>
      </c>
      <c r="AC35" s="7">
        <v>772.68499999999995</v>
      </c>
      <c r="AD35" s="7">
        <v>1481.7750000000001</v>
      </c>
      <c r="AE35" s="57">
        <f t="shared" si="7"/>
        <v>7.9978060723644197E-5</v>
      </c>
      <c r="AF35" s="57">
        <f t="shared" si="8"/>
        <v>1.6675153680597562E-4</v>
      </c>
      <c r="AG35" s="57">
        <f t="shared" si="9"/>
        <v>1.0849659931386444</v>
      </c>
      <c r="AH35" s="56">
        <f t="shared" si="10"/>
        <v>0.91769608572704298</v>
      </c>
      <c r="AI35" s="56">
        <f t="shared" si="11"/>
        <v>1.6651706727088298E-2</v>
      </c>
      <c r="AJ35" s="56">
        <f t="shared" si="12"/>
        <v>1.5817214998104706E-2</v>
      </c>
      <c r="AK35" s="59">
        <f t="shared" si="13"/>
        <v>-5.011448632025664E-2</v>
      </c>
      <c r="AL35" s="7">
        <v>15.227615384615385</v>
      </c>
      <c r="AM35" s="7">
        <v>88</v>
      </c>
      <c r="AN35" s="7">
        <v>132</v>
      </c>
      <c r="AO35" s="10">
        <f t="shared" si="14"/>
        <v>0.5</v>
      </c>
      <c r="AP35" s="10">
        <v>1.1534782572712217E-2</v>
      </c>
      <c r="AQ35" s="10">
        <v>2.2211367825991337E-2</v>
      </c>
      <c r="AR35" s="10">
        <f t="shared" si="17"/>
        <v>0.92559917674882497</v>
      </c>
      <c r="AS35" s="70">
        <v>126.35602294545301</v>
      </c>
      <c r="AT35" s="7" t="s">
        <v>136</v>
      </c>
      <c r="AU35" s="7" t="str">
        <f t="shared" si="15"/>
        <v>2012</v>
      </c>
      <c r="AV35" s="7">
        <f t="shared" ca="1" si="16"/>
        <v>5</v>
      </c>
      <c r="AW35" s="7"/>
      <c r="AX35" s="7" t="s">
        <v>61</v>
      </c>
      <c r="AY35" s="7">
        <v>1950000</v>
      </c>
      <c r="AZ35" s="7">
        <v>25</v>
      </c>
      <c r="BA35" s="9"/>
      <c r="BB35" s="7" t="s">
        <v>41</v>
      </c>
      <c r="BC35" s="7" t="s">
        <v>42</v>
      </c>
    </row>
    <row r="36" spans="1:55" x14ac:dyDescent="0.15">
      <c r="A36" s="7">
        <v>7596</v>
      </c>
      <c r="B36" s="7" t="s">
        <v>30</v>
      </c>
      <c r="C36" s="7" t="s">
        <v>31</v>
      </c>
      <c r="D36" s="7" t="s">
        <v>137</v>
      </c>
      <c r="E36" s="8" t="s">
        <v>49</v>
      </c>
      <c r="F36" s="8">
        <v>0</v>
      </c>
      <c r="G36" s="8" t="s">
        <v>57</v>
      </c>
      <c r="H36" s="8" t="s">
        <v>57</v>
      </c>
      <c r="I36" s="8" t="s">
        <v>35</v>
      </c>
      <c r="J36" s="8">
        <f t="shared" si="0"/>
        <v>1</v>
      </c>
      <c r="K36" s="8" t="s">
        <v>252</v>
      </c>
      <c r="L36" s="8">
        <v>1</v>
      </c>
      <c r="M36" s="8" t="s">
        <v>30</v>
      </c>
      <c r="N36" s="11" t="s">
        <v>249</v>
      </c>
      <c r="O36" s="8">
        <v>20060316</v>
      </c>
      <c r="P36" s="8" t="str">
        <f t="shared" si="1"/>
        <v>2006</v>
      </c>
      <c r="Q36" s="8">
        <f t="shared" ca="1" si="2"/>
        <v>11</v>
      </c>
      <c r="R36" s="8" t="s">
        <v>37</v>
      </c>
      <c r="S36" s="8">
        <f t="shared" si="3"/>
        <v>0</v>
      </c>
      <c r="T36" s="8">
        <v>100</v>
      </c>
      <c r="U36" s="8">
        <v>5000</v>
      </c>
      <c r="V36" s="8" t="s">
        <v>38</v>
      </c>
      <c r="W36" s="8">
        <v>19700318</v>
      </c>
      <c r="X36" s="8" t="str">
        <f t="shared" si="4"/>
        <v>1970</v>
      </c>
      <c r="Y36" s="69">
        <f t="shared" ca="1" si="5"/>
        <v>47</v>
      </c>
      <c r="Z36" s="8">
        <v>2500</v>
      </c>
      <c r="AA36" s="8">
        <v>2500</v>
      </c>
      <c r="AB36" s="55">
        <f t="shared" si="6"/>
        <v>0</v>
      </c>
      <c r="AC36" s="7">
        <v>100</v>
      </c>
      <c r="AD36" s="7">
        <v>93</v>
      </c>
      <c r="AE36" s="57">
        <f t="shared" si="7"/>
        <v>1.0350668218438846E-5</v>
      </c>
      <c r="AF36" s="57">
        <f t="shared" si="8"/>
        <v>1.0465754195445146E-5</v>
      </c>
      <c r="AG36" s="57">
        <f t="shared" si="9"/>
        <v>1.111870022084986E-2</v>
      </c>
      <c r="AH36" s="56">
        <f t="shared" si="10"/>
        <v>-7.0000000000000007E-2</v>
      </c>
      <c r="AI36" s="56">
        <f t="shared" si="11"/>
        <v>3.4691055681433949E-2</v>
      </c>
      <c r="AJ36" s="56">
        <f t="shared" si="12"/>
        <v>2.1968354164034316E-2</v>
      </c>
      <c r="AK36" s="59">
        <f t="shared" si="13"/>
        <v>-0.36674299088017093</v>
      </c>
      <c r="AL36" s="7">
        <v>0.86153846153846136</v>
      </c>
      <c r="AM36" s="7">
        <v>22</v>
      </c>
      <c r="AN36" s="7">
        <v>18</v>
      </c>
      <c r="AO36" s="10">
        <f t="shared" si="14"/>
        <v>-0.18181818181818182</v>
      </c>
      <c r="AP36" s="10">
        <v>1.8475079511644604E-2</v>
      </c>
      <c r="AQ36" s="10">
        <v>7.3154505504068627E-3</v>
      </c>
      <c r="AR36" s="10">
        <f t="shared" si="17"/>
        <v>-0.60403685701076248</v>
      </c>
      <c r="AS36" s="70">
        <v>19.545778494624098</v>
      </c>
      <c r="AT36" s="7" t="s">
        <v>47</v>
      </c>
      <c r="AU36" s="7" t="str">
        <f t="shared" si="15"/>
        <v>2008</v>
      </c>
      <c r="AV36" s="7">
        <f t="shared" ca="1" si="16"/>
        <v>9</v>
      </c>
      <c r="AW36" s="7"/>
      <c r="AX36" s="7" t="s">
        <v>40</v>
      </c>
      <c r="AY36" s="7"/>
      <c r="AZ36" s="7">
        <v>7</v>
      </c>
      <c r="BA36" s="9"/>
      <c r="BB36" s="7" t="s">
        <v>41</v>
      </c>
      <c r="BC36" s="7" t="s">
        <v>42</v>
      </c>
    </row>
    <row r="37" spans="1:55" x14ac:dyDescent="0.15">
      <c r="A37" s="7">
        <v>8292</v>
      </c>
      <c r="B37" s="7" t="s">
        <v>30</v>
      </c>
      <c r="C37" s="7" t="s">
        <v>31</v>
      </c>
      <c r="D37" s="7" t="s">
        <v>138</v>
      </c>
      <c r="E37" s="8" t="s">
        <v>49</v>
      </c>
      <c r="F37" s="8">
        <v>0</v>
      </c>
      <c r="G37" s="8" t="s">
        <v>139</v>
      </c>
      <c r="H37" s="8" t="s">
        <v>1500</v>
      </c>
      <c r="I37" s="8" t="s">
        <v>35</v>
      </c>
      <c r="J37" s="8">
        <f t="shared" si="0"/>
        <v>1</v>
      </c>
      <c r="K37" s="8" t="s">
        <v>252</v>
      </c>
      <c r="L37" s="8">
        <v>1</v>
      </c>
      <c r="M37" s="8" t="s">
        <v>30</v>
      </c>
      <c r="N37" s="11" t="s">
        <v>140</v>
      </c>
      <c r="O37" s="8">
        <v>19950731</v>
      </c>
      <c r="P37" s="8" t="str">
        <f t="shared" si="1"/>
        <v>1995</v>
      </c>
      <c r="Q37" s="8">
        <f t="shared" ca="1" si="2"/>
        <v>22</v>
      </c>
      <c r="R37" s="8" t="s">
        <v>37</v>
      </c>
      <c r="S37" s="8">
        <f t="shared" si="3"/>
        <v>0</v>
      </c>
      <c r="T37" s="8">
        <v>5000</v>
      </c>
      <c r="U37" s="8">
        <v>100000</v>
      </c>
      <c r="V37" s="8" t="s">
        <v>45</v>
      </c>
      <c r="W37" s="8"/>
      <c r="X37" s="8" t="str">
        <f t="shared" si="4"/>
        <v/>
      </c>
      <c r="Y37" s="69" t="e">
        <f t="shared" ca="1" si="5"/>
        <v>#VALUE!</v>
      </c>
      <c r="Z37" s="8">
        <v>7000</v>
      </c>
      <c r="AA37" s="8">
        <v>6000</v>
      </c>
      <c r="AB37" s="55">
        <f t="shared" si="6"/>
        <v>-0.14285714285714285</v>
      </c>
      <c r="AC37" s="7">
        <v>519.875</v>
      </c>
      <c r="AD37" s="7">
        <v>280</v>
      </c>
      <c r="AE37" s="57">
        <f t="shared" si="7"/>
        <v>5.381053640060895E-5</v>
      </c>
      <c r="AF37" s="57">
        <f t="shared" si="8"/>
        <v>3.150979757768431E-5</v>
      </c>
      <c r="AG37" s="57">
        <f t="shared" si="9"/>
        <v>-0.41443071031479761</v>
      </c>
      <c r="AH37" s="56">
        <f t="shared" si="10"/>
        <v>-0.46140899254628515</v>
      </c>
      <c r="AI37" s="56">
        <f t="shared" si="11"/>
        <v>9.7134955908015061E-2</v>
      </c>
      <c r="AJ37" s="56">
        <f t="shared" si="12"/>
        <v>5.2724049993682354E-2</v>
      </c>
      <c r="AK37" s="59">
        <f t="shared" si="13"/>
        <v>-0.45720827789728946</v>
      </c>
      <c r="AL37" s="7">
        <v>2.2769230769230764</v>
      </c>
      <c r="AM37" s="7">
        <v>22</v>
      </c>
      <c r="AN37" s="7">
        <v>15</v>
      </c>
      <c r="AO37" s="10">
        <f t="shared" si="14"/>
        <v>-0.31818181818181818</v>
      </c>
      <c r="AP37" s="10">
        <v>1.4142315581844979E-2</v>
      </c>
      <c r="AQ37" s="10">
        <v>2.2367133045026757E-2</v>
      </c>
      <c r="AR37" s="10">
        <f t="shared" si="17"/>
        <v>0.58157501970471404</v>
      </c>
      <c r="AS37" s="70">
        <v>214.254588214286</v>
      </c>
      <c r="AT37" s="7" t="s">
        <v>47</v>
      </c>
      <c r="AU37" s="7" t="str">
        <f t="shared" si="15"/>
        <v>2008</v>
      </c>
      <c r="AV37" s="7">
        <f t="shared" ca="1" si="16"/>
        <v>9</v>
      </c>
      <c r="AW37" s="7"/>
      <c r="AX37" s="7" t="s">
        <v>40</v>
      </c>
      <c r="AY37" s="7">
        <v>950000</v>
      </c>
      <c r="AZ37" s="7">
        <v>15</v>
      </c>
      <c r="BA37" s="9"/>
      <c r="BB37" s="7" t="s">
        <v>41</v>
      </c>
      <c r="BC37" s="7" t="s">
        <v>42</v>
      </c>
    </row>
    <row r="38" spans="1:55" x14ac:dyDescent="0.15">
      <c r="A38" s="7">
        <v>7141</v>
      </c>
      <c r="B38" s="7" t="s">
        <v>30</v>
      </c>
      <c r="C38" s="7" t="s">
        <v>31</v>
      </c>
      <c r="D38" s="7" t="s">
        <v>141</v>
      </c>
      <c r="E38" s="8" t="s">
        <v>49</v>
      </c>
      <c r="F38" s="8">
        <v>0</v>
      </c>
      <c r="G38" s="8" t="s">
        <v>34</v>
      </c>
      <c r="H38" s="8" t="s">
        <v>1500</v>
      </c>
      <c r="I38" s="8" t="s">
        <v>35</v>
      </c>
      <c r="J38" s="8">
        <f t="shared" si="0"/>
        <v>1</v>
      </c>
      <c r="K38" s="8" t="s">
        <v>252</v>
      </c>
      <c r="L38" s="8">
        <v>1</v>
      </c>
      <c r="M38" s="8" t="s">
        <v>30</v>
      </c>
      <c r="N38" s="11" t="s">
        <v>140</v>
      </c>
      <c r="O38" s="8">
        <v>20010315</v>
      </c>
      <c r="P38" s="8" t="str">
        <f t="shared" si="1"/>
        <v>2001</v>
      </c>
      <c r="Q38" s="8">
        <f t="shared" ca="1" si="2"/>
        <v>16</v>
      </c>
      <c r="R38" s="8" t="s">
        <v>37</v>
      </c>
      <c r="S38" s="8">
        <f t="shared" si="3"/>
        <v>0</v>
      </c>
      <c r="T38" s="8">
        <v>300</v>
      </c>
      <c r="U38" s="8">
        <v>9000</v>
      </c>
      <c r="V38" s="8" t="s">
        <v>38</v>
      </c>
      <c r="W38" s="8"/>
      <c r="X38" s="8" t="str">
        <f t="shared" si="4"/>
        <v/>
      </c>
      <c r="Y38" s="69" t="e">
        <f t="shared" ca="1" si="5"/>
        <v>#VALUE!</v>
      </c>
      <c r="Z38" s="8">
        <v>800</v>
      </c>
      <c r="AA38" s="8">
        <v>600</v>
      </c>
      <c r="AB38" s="55">
        <f t="shared" si="6"/>
        <v>-0.25</v>
      </c>
      <c r="AC38" s="7">
        <v>99</v>
      </c>
      <c r="AD38" s="7">
        <v>198.2</v>
      </c>
      <c r="AE38" s="57">
        <f t="shared" si="7"/>
        <v>1.0247161536254457E-5</v>
      </c>
      <c r="AF38" s="57">
        <f t="shared" si="8"/>
        <v>2.2304435285346537E-5</v>
      </c>
      <c r="AG38" s="57">
        <f t="shared" si="9"/>
        <v>1.1766452306263979</v>
      </c>
      <c r="AH38" s="56">
        <f t="shared" si="10"/>
        <v>1.0020202020202018</v>
      </c>
      <c r="AI38" s="56">
        <f t="shared" si="11"/>
        <v>1.1101137818058864E-2</v>
      </c>
      <c r="AJ38" s="56">
        <f t="shared" si="12"/>
        <v>5.2724049993682354E-3</v>
      </c>
      <c r="AK38" s="59">
        <f t="shared" si="13"/>
        <v>-0.52505724316012825</v>
      </c>
      <c r="AL38" s="7">
        <v>1.5772307692307692</v>
      </c>
      <c r="AM38" s="7">
        <v>13</v>
      </c>
      <c r="AN38" s="7">
        <v>20</v>
      </c>
      <c r="AO38" s="10">
        <f t="shared" si="14"/>
        <v>0.53846153846153844</v>
      </c>
      <c r="AP38" s="10">
        <v>-9.4703871900965828E-3</v>
      </c>
      <c r="AQ38" s="10">
        <v>1.2340887653278988E-2</v>
      </c>
      <c r="AR38" s="10">
        <f t="shared" si="17"/>
        <v>-2.3031027565783324</v>
      </c>
      <c r="AS38" s="70">
        <v>85.084570635722301</v>
      </c>
      <c r="AT38" s="7" t="s">
        <v>47</v>
      </c>
      <c r="AU38" s="7" t="str">
        <f t="shared" si="15"/>
        <v>2008</v>
      </c>
      <c r="AV38" s="7">
        <f t="shared" ca="1" si="16"/>
        <v>9</v>
      </c>
      <c r="AW38" s="7"/>
      <c r="AX38" s="7" t="s">
        <v>40</v>
      </c>
      <c r="AY38" s="7"/>
      <c r="AZ38" s="7">
        <v>10</v>
      </c>
      <c r="BA38" s="9"/>
      <c r="BB38" s="7" t="s">
        <v>41</v>
      </c>
      <c r="BC38" s="7" t="s">
        <v>42</v>
      </c>
    </row>
    <row r="39" spans="1:55" x14ac:dyDescent="0.15">
      <c r="A39" s="7">
        <v>2895</v>
      </c>
      <c r="B39" s="7" t="s">
        <v>30</v>
      </c>
      <c r="C39" s="7" t="s">
        <v>31</v>
      </c>
      <c r="D39" s="7" t="s">
        <v>142</v>
      </c>
      <c r="E39" s="8" t="s">
        <v>49</v>
      </c>
      <c r="F39" s="8">
        <v>0</v>
      </c>
      <c r="G39" s="8" t="s">
        <v>53</v>
      </c>
      <c r="H39" s="8" t="s">
        <v>1500</v>
      </c>
      <c r="I39" s="8" t="s">
        <v>35</v>
      </c>
      <c r="J39" s="8">
        <f t="shared" si="0"/>
        <v>1</v>
      </c>
      <c r="K39" s="8" t="s">
        <v>252</v>
      </c>
      <c r="L39" s="8">
        <v>1</v>
      </c>
      <c r="M39" s="8" t="s">
        <v>30</v>
      </c>
      <c r="N39" s="11" t="s">
        <v>140</v>
      </c>
      <c r="O39" s="8">
        <v>19950101</v>
      </c>
      <c r="P39" s="8" t="str">
        <f t="shared" si="1"/>
        <v>1995</v>
      </c>
      <c r="Q39" s="8">
        <f t="shared" ca="1" si="2"/>
        <v>22</v>
      </c>
      <c r="R39" s="8" t="s">
        <v>37</v>
      </c>
      <c r="S39" s="8">
        <f t="shared" si="3"/>
        <v>0</v>
      </c>
      <c r="T39" s="8">
        <v>200</v>
      </c>
      <c r="U39" s="8">
        <v>7000</v>
      </c>
      <c r="V39" s="8" t="s">
        <v>38</v>
      </c>
      <c r="W39" s="8"/>
      <c r="X39" s="8" t="str">
        <f t="shared" si="4"/>
        <v/>
      </c>
      <c r="Y39" s="69" t="e">
        <f t="shared" ca="1" si="5"/>
        <v>#VALUE!</v>
      </c>
      <c r="Z39" s="8">
        <v>600</v>
      </c>
      <c r="AA39" s="8">
        <v>800</v>
      </c>
      <c r="AB39" s="55">
        <f t="shared" si="6"/>
        <v>0.33333333333333331</v>
      </c>
      <c r="AC39" s="7">
        <v>40</v>
      </c>
      <c r="AD39" s="7">
        <v>158</v>
      </c>
      <c r="AE39" s="57">
        <f t="shared" si="7"/>
        <v>4.1402672873755384E-6</v>
      </c>
      <c r="AF39" s="57">
        <f t="shared" si="8"/>
        <v>1.7780528633121861E-5</v>
      </c>
      <c r="AG39" s="57">
        <f t="shared" si="9"/>
        <v>3.2945364149165131</v>
      </c>
      <c r="AH39" s="56">
        <f t="shared" si="10"/>
        <v>2.95</v>
      </c>
      <c r="AI39" s="56">
        <f t="shared" si="11"/>
        <v>8.325853363544149E-3</v>
      </c>
      <c r="AJ39" s="56">
        <f t="shared" si="12"/>
        <v>7.0298733324909808E-3</v>
      </c>
      <c r="AK39" s="59">
        <f t="shared" si="13"/>
        <v>-0.15565732117356143</v>
      </c>
      <c r="AL39" s="7">
        <v>1.4892307692307691</v>
      </c>
      <c r="AM39" s="7">
        <v>3</v>
      </c>
      <c r="AN39" s="7">
        <v>7</v>
      </c>
      <c r="AO39" s="10">
        <f t="shared" si="14"/>
        <v>1.3333333333333333</v>
      </c>
      <c r="AP39" s="10">
        <v>2.006462068965514E-2</v>
      </c>
      <c r="AQ39" s="10">
        <v>1.4431767355803949E-2</v>
      </c>
      <c r="AR39" s="10">
        <f t="shared" si="17"/>
        <v>-0.28073560028749323</v>
      </c>
      <c r="AS39" s="70">
        <v>160.56533291139101</v>
      </c>
      <c r="AT39" s="7" t="s">
        <v>143</v>
      </c>
      <c r="AU39" s="7" t="str">
        <f t="shared" si="15"/>
        <v>2014</v>
      </c>
      <c r="AV39" s="7">
        <f t="shared" ca="1" si="16"/>
        <v>3</v>
      </c>
      <c r="AW39" s="7"/>
      <c r="AX39" s="7" t="s">
        <v>40</v>
      </c>
      <c r="AY39" s="7"/>
      <c r="AZ39" s="7">
        <v>7</v>
      </c>
      <c r="BA39" s="9"/>
      <c r="BB39" s="7" t="s">
        <v>41</v>
      </c>
      <c r="BC39" s="7" t="s">
        <v>42</v>
      </c>
    </row>
    <row r="40" spans="1:55" x14ac:dyDescent="0.15">
      <c r="A40" s="7">
        <v>5956</v>
      </c>
      <c r="B40" s="7" t="s">
        <v>30</v>
      </c>
      <c r="C40" s="7" t="s">
        <v>31</v>
      </c>
      <c r="D40" s="7" t="s">
        <v>144</v>
      </c>
      <c r="E40" s="8" t="s">
        <v>49</v>
      </c>
      <c r="F40" s="8">
        <v>0</v>
      </c>
      <c r="G40" s="8" t="s">
        <v>139</v>
      </c>
      <c r="H40" s="8" t="s">
        <v>1500</v>
      </c>
      <c r="I40" s="8" t="s">
        <v>35</v>
      </c>
      <c r="J40" s="8">
        <f t="shared" si="0"/>
        <v>1</v>
      </c>
      <c r="K40" s="8" t="s">
        <v>252</v>
      </c>
      <c r="L40" s="8">
        <v>1</v>
      </c>
      <c r="M40" s="8" t="s">
        <v>30</v>
      </c>
      <c r="N40" s="11" t="s">
        <v>140</v>
      </c>
      <c r="O40" s="8">
        <v>19950323</v>
      </c>
      <c r="P40" s="8" t="str">
        <f t="shared" si="1"/>
        <v>1995</v>
      </c>
      <c r="Q40" s="8">
        <f t="shared" ca="1" si="2"/>
        <v>22</v>
      </c>
      <c r="R40" s="8" t="s">
        <v>37</v>
      </c>
      <c r="S40" s="8">
        <f t="shared" si="3"/>
        <v>0</v>
      </c>
      <c r="T40" s="8">
        <v>2000</v>
      </c>
      <c r="U40" s="8">
        <v>60000</v>
      </c>
      <c r="V40" s="8" t="s">
        <v>38</v>
      </c>
      <c r="W40" s="8"/>
      <c r="X40" s="8" t="str">
        <f t="shared" si="4"/>
        <v/>
      </c>
      <c r="Y40" s="69" t="e">
        <f t="shared" ca="1" si="5"/>
        <v>#VALUE!</v>
      </c>
      <c r="Z40" s="8">
        <v>3500</v>
      </c>
      <c r="AA40" s="8">
        <v>3000</v>
      </c>
      <c r="AB40" s="55">
        <f t="shared" si="6"/>
        <v>-0.14285714285714285</v>
      </c>
      <c r="AC40" s="7">
        <v>117</v>
      </c>
      <c r="AD40" s="7">
        <v>128</v>
      </c>
      <c r="AE40" s="57">
        <f t="shared" si="7"/>
        <v>1.211028181557345E-5</v>
      </c>
      <c r="AF40" s="57">
        <f t="shared" si="8"/>
        <v>1.4404478892655686E-5</v>
      </c>
      <c r="AG40" s="57">
        <f t="shared" si="9"/>
        <v>0.18944208830317791</v>
      </c>
      <c r="AH40" s="56">
        <f t="shared" si="10"/>
        <v>9.4017094017094016E-2</v>
      </c>
      <c r="AI40" s="56">
        <f t="shared" si="11"/>
        <v>4.856747795400753E-2</v>
      </c>
      <c r="AJ40" s="56">
        <f t="shared" si="12"/>
        <v>2.6362024996841177E-2</v>
      </c>
      <c r="AK40" s="59">
        <f t="shared" si="13"/>
        <v>-0.45720827789728946</v>
      </c>
      <c r="AL40" s="7">
        <v>1.372307692307692</v>
      </c>
      <c r="AM40" s="7">
        <v>8</v>
      </c>
      <c r="AN40" s="7">
        <v>7</v>
      </c>
      <c r="AO40" s="10">
        <f t="shared" si="14"/>
        <v>-0.125</v>
      </c>
      <c r="AP40" s="10">
        <v>7.3063234471181532E-3</v>
      </c>
      <c r="AQ40" s="10">
        <v>3.2040174798309652E-2</v>
      </c>
      <c r="AR40" s="10">
        <f t="shared" si="17"/>
        <v>3.3852664106935095</v>
      </c>
      <c r="AS40" s="70">
        <v>391.76369843750001</v>
      </c>
      <c r="AT40" s="7" t="s">
        <v>145</v>
      </c>
      <c r="AU40" s="7" t="str">
        <f t="shared" si="15"/>
        <v>2010</v>
      </c>
      <c r="AV40" s="7">
        <f t="shared" ca="1" si="16"/>
        <v>7</v>
      </c>
      <c r="AW40" s="7"/>
      <c r="AX40" s="7" t="s">
        <v>40</v>
      </c>
      <c r="AY40" s="7"/>
      <c r="AZ40" s="7">
        <v>7</v>
      </c>
      <c r="BA40" s="9"/>
      <c r="BB40" s="7" t="s">
        <v>41</v>
      </c>
      <c r="BC40" s="7" t="s">
        <v>42</v>
      </c>
    </row>
    <row r="41" spans="1:55" x14ac:dyDescent="0.15">
      <c r="A41" s="7">
        <v>3737</v>
      </c>
      <c r="B41" s="7" t="s">
        <v>30</v>
      </c>
      <c r="C41" s="7" t="s">
        <v>31</v>
      </c>
      <c r="D41" s="7" t="s">
        <v>146</v>
      </c>
      <c r="E41" s="8" t="s">
        <v>49</v>
      </c>
      <c r="F41" s="8">
        <v>0</v>
      </c>
      <c r="G41" s="8" t="s">
        <v>53</v>
      </c>
      <c r="H41" s="8" t="s">
        <v>1500</v>
      </c>
      <c r="I41" s="8" t="s">
        <v>35</v>
      </c>
      <c r="J41" s="8">
        <f t="shared" si="0"/>
        <v>1</v>
      </c>
      <c r="K41" s="8" t="s">
        <v>252</v>
      </c>
      <c r="L41" s="8">
        <v>1</v>
      </c>
      <c r="M41" s="8" t="s">
        <v>30</v>
      </c>
      <c r="N41" s="11" t="s">
        <v>140</v>
      </c>
      <c r="O41" s="8">
        <v>20060228</v>
      </c>
      <c r="P41" s="8" t="str">
        <f t="shared" si="1"/>
        <v>2006</v>
      </c>
      <c r="Q41" s="8">
        <f t="shared" ca="1" si="2"/>
        <v>11</v>
      </c>
      <c r="R41" s="8" t="s">
        <v>37</v>
      </c>
      <c r="S41" s="8">
        <f t="shared" si="3"/>
        <v>0</v>
      </c>
      <c r="T41" s="8">
        <v>150</v>
      </c>
      <c r="U41" s="8">
        <v>5000</v>
      </c>
      <c r="V41" s="8" t="s">
        <v>38</v>
      </c>
      <c r="W41" s="8"/>
      <c r="X41" s="8" t="str">
        <f t="shared" si="4"/>
        <v/>
      </c>
      <c r="Y41" s="69" t="e">
        <f t="shared" ca="1" si="5"/>
        <v>#VALUE!</v>
      </c>
      <c r="Z41" s="8">
        <v>420</v>
      </c>
      <c r="AA41" s="8">
        <v>400</v>
      </c>
      <c r="AB41" s="55">
        <f t="shared" si="6"/>
        <v>-4.7619047619047616E-2</v>
      </c>
      <c r="AC41" s="7">
        <v>10.025</v>
      </c>
      <c r="AD41" s="7">
        <v>121.02500000000001</v>
      </c>
      <c r="AE41" s="57">
        <f t="shared" si="7"/>
        <v>1.0376544888984943E-6</v>
      </c>
      <c r="AF41" s="57">
        <f t="shared" si="8"/>
        <v>1.3619547327997299E-5</v>
      </c>
      <c r="AG41" s="57">
        <f t="shared" si="9"/>
        <v>12.125320107712264</v>
      </c>
      <c r="AH41" s="56">
        <f t="shared" si="10"/>
        <v>11.072319201995013</v>
      </c>
      <c r="AI41" s="56">
        <f t="shared" si="11"/>
        <v>5.8280973544809038E-3</v>
      </c>
      <c r="AJ41" s="56">
        <f t="shared" si="12"/>
        <v>3.5149366662454904E-3</v>
      </c>
      <c r="AK41" s="59">
        <f t="shared" si="13"/>
        <v>-0.39689808655254383</v>
      </c>
      <c r="AL41" s="7">
        <v>1.6401538461538461</v>
      </c>
      <c r="AM41" s="7">
        <v>2</v>
      </c>
      <c r="AN41" s="7">
        <v>7</v>
      </c>
      <c r="AO41" s="10">
        <f t="shared" si="14"/>
        <v>2.5</v>
      </c>
      <c r="AP41" s="10">
        <v>1.499783839019019E-2</v>
      </c>
      <c r="AQ41" s="10">
        <v>6.7872151147143796E-3</v>
      </c>
      <c r="AR41" s="10">
        <f t="shared" si="17"/>
        <v>-0.54745377712872467</v>
      </c>
      <c r="AS41" s="70">
        <v>42.036839082834199</v>
      </c>
      <c r="AT41" s="7" t="s">
        <v>147</v>
      </c>
      <c r="AU41" s="7" t="str">
        <f t="shared" si="15"/>
        <v>2013</v>
      </c>
      <c r="AV41" s="7">
        <f t="shared" ca="1" si="16"/>
        <v>4</v>
      </c>
      <c r="AW41" s="7"/>
      <c r="AX41" s="7" t="s">
        <v>40</v>
      </c>
      <c r="AY41" s="7"/>
      <c r="AZ41" s="7">
        <v>5</v>
      </c>
      <c r="BA41" s="9"/>
      <c r="BB41" s="7" t="s">
        <v>41</v>
      </c>
      <c r="BC41" s="7" t="s">
        <v>42</v>
      </c>
    </row>
    <row r="42" spans="1:55" x14ac:dyDescent="0.15">
      <c r="A42" s="7">
        <v>5037</v>
      </c>
      <c r="B42" s="7" t="s">
        <v>30</v>
      </c>
      <c r="C42" s="7" t="s">
        <v>31</v>
      </c>
      <c r="D42" s="7" t="s">
        <v>148</v>
      </c>
      <c r="E42" s="8" t="s">
        <v>49</v>
      </c>
      <c r="F42" s="8">
        <v>0</v>
      </c>
      <c r="G42" s="8" t="s">
        <v>53</v>
      </c>
      <c r="H42" s="8" t="s">
        <v>1500</v>
      </c>
      <c r="I42" s="8" t="s">
        <v>35</v>
      </c>
      <c r="J42" s="8">
        <f t="shared" si="0"/>
        <v>1</v>
      </c>
      <c r="K42" s="8" t="s">
        <v>252</v>
      </c>
      <c r="L42" s="8">
        <v>1</v>
      </c>
      <c r="M42" s="8" t="s">
        <v>30</v>
      </c>
      <c r="N42" s="11" t="s">
        <v>140</v>
      </c>
      <c r="O42" s="8">
        <v>19950410</v>
      </c>
      <c r="P42" s="8" t="str">
        <f t="shared" si="1"/>
        <v>1995</v>
      </c>
      <c r="Q42" s="8">
        <f t="shared" ca="1" si="2"/>
        <v>22</v>
      </c>
      <c r="R42" s="8" t="s">
        <v>37</v>
      </c>
      <c r="S42" s="8">
        <f t="shared" si="3"/>
        <v>0</v>
      </c>
      <c r="T42" s="8">
        <v>300</v>
      </c>
      <c r="U42" s="8">
        <v>9000</v>
      </c>
      <c r="V42" s="8" t="s">
        <v>38</v>
      </c>
      <c r="W42" s="8"/>
      <c r="X42" s="8" t="str">
        <f t="shared" si="4"/>
        <v/>
      </c>
      <c r="Y42" s="69" t="e">
        <f t="shared" ca="1" si="5"/>
        <v>#VALUE!</v>
      </c>
      <c r="Z42" s="8">
        <v>700</v>
      </c>
      <c r="AA42" s="8">
        <v>700</v>
      </c>
      <c r="AB42" s="55">
        <f t="shared" si="6"/>
        <v>0</v>
      </c>
      <c r="AC42" s="7">
        <v>40</v>
      </c>
      <c r="AD42" s="7">
        <v>91</v>
      </c>
      <c r="AE42" s="57">
        <f t="shared" si="7"/>
        <v>4.1402672873755384E-6</v>
      </c>
      <c r="AF42" s="57">
        <f t="shared" si="8"/>
        <v>1.0240684212747402E-5</v>
      </c>
      <c r="AG42" s="57">
        <f t="shared" si="9"/>
        <v>1.4734355301101436</v>
      </c>
      <c r="AH42" s="56">
        <f t="shared" si="10"/>
        <v>1.2749999999999999</v>
      </c>
      <c r="AI42" s="56">
        <f t="shared" si="11"/>
        <v>9.7134955908015057E-3</v>
      </c>
      <c r="AJ42" s="56">
        <f t="shared" si="12"/>
        <v>6.1511391659296085E-3</v>
      </c>
      <c r="AK42" s="59">
        <f t="shared" si="13"/>
        <v>-0.36674299088017093</v>
      </c>
      <c r="AL42" s="7">
        <v>0.99538461538461542</v>
      </c>
      <c r="AM42" s="7">
        <v>4</v>
      </c>
      <c r="AN42" s="7">
        <v>10</v>
      </c>
      <c r="AO42" s="10">
        <f t="shared" si="14"/>
        <v>1.5</v>
      </c>
      <c r="AP42" s="10">
        <v>-1.634329597343296E-2</v>
      </c>
      <c r="AQ42" s="10">
        <v>2.4448328816620911E-3</v>
      </c>
      <c r="AR42" s="10">
        <f t="shared" si="17"/>
        <v>-1.1495924008006904</v>
      </c>
      <c r="AS42" s="70">
        <v>-30.152671428572098</v>
      </c>
      <c r="AT42" s="7" t="s">
        <v>149</v>
      </c>
      <c r="AU42" s="7" t="str">
        <f t="shared" si="15"/>
        <v>2012</v>
      </c>
      <c r="AV42" s="7">
        <f t="shared" ca="1" si="16"/>
        <v>5</v>
      </c>
      <c r="AW42" s="7"/>
      <c r="AX42" s="7" t="s">
        <v>40</v>
      </c>
      <c r="AY42" s="7"/>
      <c r="AZ42" s="7">
        <v>3</v>
      </c>
      <c r="BA42" s="9"/>
      <c r="BB42" s="7" t="s">
        <v>41</v>
      </c>
      <c r="BC42" s="7" t="s">
        <v>42</v>
      </c>
    </row>
    <row r="43" spans="1:55" x14ac:dyDescent="0.15">
      <c r="A43" s="7">
        <v>6381</v>
      </c>
      <c r="B43" s="7" t="s">
        <v>30</v>
      </c>
      <c r="C43" s="7" t="s">
        <v>31</v>
      </c>
      <c r="D43" s="7" t="s">
        <v>150</v>
      </c>
      <c r="E43" s="8" t="s">
        <v>49</v>
      </c>
      <c r="F43" s="8">
        <v>0</v>
      </c>
      <c r="G43" s="8" t="s">
        <v>57</v>
      </c>
      <c r="H43" s="8" t="s">
        <v>57</v>
      </c>
      <c r="I43" s="8" t="s">
        <v>35</v>
      </c>
      <c r="J43" s="8">
        <f t="shared" si="0"/>
        <v>1</v>
      </c>
      <c r="K43" s="8" t="s">
        <v>151</v>
      </c>
      <c r="L43" s="8">
        <v>3</v>
      </c>
      <c r="M43" s="8" t="s">
        <v>30</v>
      </c>
      <c r="N43" s="11" t="s">
        <v>140</v>
      </c>
      <c r="O43" s="8">
        <v>20050119</v>
      </c>
      <c r="P43" s="8" t="str">
        <f t="shared" si="1"/>
        <v>2005</v>
      </c>
      <c r="Q43" s="8">
        <f t="shared" ca="1" si="2"/>
        <v>12</v>
      </c>
      <c r="R43" s="8" t="s">
        <v>37</v>
      </c>
      <c r="S43" s="8">
        <f t="shared" si="3"/>
        <v>0</v>
      </c>
      <c r="T43" s="8">
        <v>200</v>
      </c>
      <c r="U43" s="8">
        <v>8000</v>
      </c>
      <c r="V43" s="8" t="s">
        <v>38</v>
      </c>
      <c r="W43" s="8"/>
      <c r="X43" s="8" t="str">
        <f t="shared" si="4"/>
        <v/>
      </c>
      <c r="Y43" s="69" t="e">
        <f t="shared" ca="1" si="5"/>
        <v>#VALUE!</v>
      </c>
      <c r="Z43" s="8">
        <v>700</v>
      </c>
      <c r="AA43" s="8">
        <v>600</v>
      </c>
      <c r="AB43" s="55">
        <f t="shared" si="6"/>
        <v>-0.14285714285714285</v>
      </c>
      <c r="AC43" s="7">
        <v>85</v>
      </c>
      <c r="AD43" s="7">
        <v>91</v>
      </c>
      <c r="AE43" s="57">
        <f t="shared" si="7"/>
        <v>8.7980679856730192E-6</v>
      </c>
      <c r="AF43" s="57">
        <f t="shared" si="8"/>
        <v>1.0240684212747402E-5</v>
      </c>
      <c r="AG43" s="57">
        <f t="shared" si="9"/>
        <v>0.16396966122830289</v>
      </c>
      <c r="AH43" s="56">
        <f t="shared" si="10"/>
        <v>7.0588235294117646E-2</v>
      </c>
      <c r="AI43" s="56">
        <f t="shared" si="11"/>
        <v>9.7134955908015057E-3</v>
      </c>
      <c r="AJ43" s="56">
        <f t="shared" si="12"/>
        <v>5.2724049993682354E-3</v>
      </c>
      <c r="AK43" s="59">
        <f t="shared" si="13"/>
        <v>-0.45720827789728941</v>
      </c>
      <c r="AL43" s="7">
        <v>0.8538461538461537</v>
      </c>
      <c r="AM43" s="7">
        <v>9</v>
      </c>
      <c r="AN43" s="7">
        <v>9</v>
      </c>
      <c r="AO43" s="10">
        <f t="shared" si="14"/>
        <v>0</v>
      </c>
      <c r="AP43" s="10">
        <v>3.4585137963231261E-2</v>
      </c>
      <c r="AQ43" s="10">
        <v>8.5716931845167474E-2</v>
      </c>
      <c r="AR43" s="10">
        <f t="shared" si="17"/>
        <v>1.4784325549401107</v>
      </c>
      <c r="AS43" s="70">
        <v>1267.33738021978</v>
      </c>
      <c r="AT43" s="7" t="s">
        <v>152</v>
      </c>
      <c r="AU43" s="7" t="str">
        <f t="shared" si="15"/>
        <v>2009</v>
      </c>
      <c r="AV43" s="7">
        <f t="shared" ca="1" si="16"/>
        <v>8</v>
      </c>
      <c r="AW43" s="7"/>
      <c r="AX43" s="7" t="s">
        <v>40</v>
      </c>
      <c r="AY43" s="7"/>
      <c r="AZ43" s="7">
        <v>7</v>
      </c>
      <c r="BA43" s="9"/>
      <c r="BB43" s="7" t="s">
        <v>41</v>
      </c>
      <c r="BC43" s="7" t="s">
        <v>42</v>
      </c>
    </row>
    <row r="44" spans="1:55" x14ac:dyDescent="0.15">
      <c r="A44" s="7">
        <v>4442</v>
      </c>
      <c r="B44" s="7" t="s">
        <v>30</v>
      </c>
      <c r="C44" s="7" t="s">
        <v>31</v>
      </c>
      <c r="D44" s="7" t="s">
        <v>153</v>
      </c>
      <c r="E44" s="8" t="s">
        <v>49</v>
      </c>
      <c r="F44" s="8">
        <v>0</v>
      </c>
      <c r="G44" s="8" t="s">
        <v>82</v>
      </c>
      <c r="H44" s="8" t="s">
        <v>1500</v>
      </c>
      <c r="I44" s="8" t="s">
        <v>35</v>
      </c>
      <c r="J44" s="8">
        <f t="shared" si="0"/>
        <v>1</v>
      </c>
      <c r="K44" s="8" t="s">
        <v>252</v>
      </c>
      <c r="L44" s="8">
        <v>1</v>
      </c>
      <c r="M44" s="8" t="s">
        <v>30</v>
      </c>
      <c r="N44" s="11" t="s">
        <v>154</v>
      </c>
      <c r="O44" s="8">
        <v>20070627</v>
      </c>
      <c r="P44" s="8" t="str">
        <f t="shared" si="1"/>
        <v>2007</v>
      </c>
      <c r="Q44" s="8">
        <f t="shared" ca="1" si="2"/>
        <v>10</v>
      </c>
      <c r="R44" s="8" t="s">
        <v>37</v>
      </c>
      <c r="S44" s="8">
        <f t="shared" si="3"/>
        <v>0</v>
      </c>
      <c r="T44" s="8">
        <v>50</v>
      </c>
      <c r="U44" s="8">
        <v>1500</v>
      </c>
      <c r="V44" s="8" t="s">
        <v>45</v>
      </c>
      <c r="W44" s="8">
        <v>19780413</v>
      </c>
      <c r="X44" s="8" t="str">
        <f t="shared" si="4"/>
        <v>1978</v>
      </c>
      <c r="Y44" s="69">
        <f t="shared" ca="1" si="5"/>
        <v>39</v>
      </c>
      <c r="Z44" s="8">
        <v>300</v>
      </c>
      <c r="AA44" s="8">
        <v>260</v>
      </c>
      <c r="AB44" s="55">
        <f t="shared" si="6"/>
        <v>-0.13333333333333333</v>
      </c>
      <c r="AC44" s="7">
        <v>240.375</v>
      </c>
      <c r="AD44" s="7">
        <v>224.9</v>
      </c>
      <c r="AE44" s="57">
        <f t="shared" si="7"/>
        <v>2.4880418730072377E-5</v>
      </c>
      <c r="AF44" s="57">
        <f t="shared" si="8"/>
        <v>2.5309119554361434E-5</v>
      </c>
      <c r="AG44" s="57">
        <f t="shared" si="9"/>
        <v>1.7230450537831843E-2</v>
      </c>
      <c r="AH44" s="56">
        <f t="shared" si="10"/>
        <v>-6.4378575143005698E-2</v>
      </c>
      <c r="AI44" s="56">
        <f t="shared" si="11"/>
        <v>4.1629266817720745E-3</v>
      </c>
      <c r="AJ44" s="56">
        <f t="shared" si="12"/>
        <v>2.2847088330595687E-3</v>
      </c>
      <c r="AK44" s="59">
        <f t="shared" si="13"/>
        <v>-0.45117725876281495</v>
      </c>
      <c r="AL44" s="7">
        <v>3.0099230769230769</v>
      </c>
      <c r="AM44" s="7">
        <v>55</v>
      </c>
      <c r="AN44" s="7">
        <v>27</v>
      </c>
      <c r="AO44" s="10">
        <f t="shared" si="14"/>
        <v>-0.50909090909090904</v>
      </c>
      <c r="AP44" s="10">
        <v>-3.9689725487147415E-2</v>
      </c>
      <c r="AQ44" s="10">
        <v>-1.8843664958871586E-2</v>
      </c>
      <c r="AR44" s="10">
        <f t="shared" si="17"/>
        <v>-0.52522561626248421</v>
      </c>
      <c r="AS44" s="70">
        <v>-229.31819119608701</v>
      </c>
      <c r="AT44" s="7" t="s">
        <v>155</v>
      </c>
      <c r="AU44" s="7" t="str">
        <f t="shared" si="15"/>
        <v>2013</v>
      </c>
      <c r="AV44" s="7">
        <f t="shared" ca="1" si="16"/>
        <v>4</v>
      </c>
      <c r="AW44" s="7"/>
      <c r="AX44" s="7" t="s">
        <v>40</v>
      </c>
      <c r="AY44" s="7"/>
      <c r="AZ44" s="7">
        <v>1</v>
      </c>
      <c r="BA44" s="9"/>
      <c r="BB44" s="7" t="s">
        <v>41</v>
      </c>
      <c r="BC44" s="7" t="s">
        <v>42</v>
      </c>
    </row>
    <row r="45" spans="1:55" x14ac:dyDescent="0.15">
      <c r="A45" s="7">
        <v>2100</v>
      </c>
      <c r="B45" s="7" t="s">
        <v>156</v>
      </c>
      <c r="C45" s="7" t="s">
        <v>157</v>
      </c>
      <c r="D45" s="7" t="s">
        <v>158</v>
      </c>
      <c r="E45" s="8" t="s">
        <v>245</v>
      </c>
      <c r="F45" s="8">
        <v>1</v>
      </c>
      <c r="G45" s="8" t="s">
        <v>159</v>
      </c>
      <c r="H45" s="8" t="s">
        <v>1500</v>
      </c>
      <c r="I45" s="8" t="s">
        <v>160</v>
      </c>
      <c r="J45" s="8">
        <f t="shared" si="0"/>
        <v>1</v>
      </c>
      <c r="K45" s="8" t="s">
        <v>252</v>
      </c>
      <c r="L45" s="8">
        <v>1</v>
      </c>
      <c r="M45" s="8" t="s">
        <v>1552</v>
      </c>
      <c r="N45" s="8" t="s">
        <v>161</v>
      </c>
      <c r="O45" s="8">
        <v>2012</v>
      </c>
      <c r="P45" s="8" t="str">
        <f t="shared" si="1"/>
        <v>2012</v>
      </c>
      <c r="Q45" s="8">
        <f t="shared" ca="1" si="2"/>
        <v>5</v>
      </c>
      <c r="R45" s="8" t="s">
        <v>162</v>
      </c>
      <c r="S45" s="8">
        <f t="shared" si="3"/>
        <v>0</v>
      </c>
      <c r="T45" s="8">
        <v>300</v>
      </c>
      <c r="U45" s="8">
        <v>15000</v>
      </c>
      <c r="V45" s="8" t="s">
        <v>163</v>
      </c>
      <c r="W45" s="8">
        <v>19840115</v>
      </c>
      <c r="X45" s="8" t="str">
        <f t="shared" si="4"/>
        <v>1984</v>
      </c>
      <c r="Y45" s="69">
        <f t="shared" ca="1" si="5"/>
        <v>33</v>
      </c>
      <c r="Z45" s="8">
        <v>700</v>
      </c>
      <c r="AA45" s="8">
        <v>2500</v>
      </c>
      <c r="AB45" s="55">
        <f t="shared" si="6"/>
        <v>2.5714285714285716</v>
      </c>
      <c r="AC45" s="7">
        <v>0</v>
      </c>
      <c r="AD45" s="7">
        <v>803.5</v>
      </c>
      <c r="AE45" s="57">
        <f t="shared" si="7"/>
        <v>0</v>
      </c>
      <c r="AF45" s="57">
        <f t="shared" si="8"/>
        <v>9.0421865548819081E-5</v>
      </c>
      <c r="AG45" s="57" t="e">
        <f t="shared" si="9"/>
        <v>#DIV/0!</v>
      </c>
      <c r="AH45" s="56" t="e">
        <f t="shared" si="10"/>
        <v>#DIV/0!</v>
      </c>
      <c r="AI45" s="56">
        <f t="shared" si="11"/>
        <v>9.7134955908015057E-3</v>
      </c>
      <c r="AJ45" s="56">
        <f t="shared" si="12"/>
        <v>2.1968354164034316E-2</v>
      </c>
      <c r="AK45" s="59">
        <f t="shared" si="13"/>
        <v>1.2616321754279609</v>
      </c>
      <c r="AL45" s="7">
        <v>12.658153846153844</v>
      </c>
      <c r="AM45" s="7">
        <v>0</v>
      </c>
      <c r="AN45" s="7">
        <v>46</v>
      </c>
      <c r="AO45" s="10" t="e">
        <f t="shared" si="14"/>
        <v>#DIV/0!</v>
      </c>
      <c r="AP45" s="10" t="e">
        <v>#N/A</v>
      </c>
      <c r="AQ45" s="10">
        <v>6.2776910759854698E-2</v>
      </c>
      <c r="AR45" s="10" t="e">
        <f t="shared" si="17"/>
        <v>#N/A</v>
      </c>
      <c r="AS45" s="70">
        <v>543.29590541381401</v>
      </c>
      <c r="AT45" s="7" t="s">
        <v>164</v>
      </c>
      <c r="AU45" s="7" t="str">
        <f t="shared" si="15"/>
        <v>2015</v>
      </c>
      <c r="AV45" s="7">
        <f t="shared" ca="1" si="16"/>
        <v>2</v>
      </c>
      <c r="AW45" s="7"/>
      <c r="AX45" s="7" t="s">
        <v>61</v>
      </c>
      <c r="AY45" s="7">
        <v>2400000</v>
      </c>
      <c r="AZ45" s="7">
        <v>30</v>
      </c>
      <c r="BA45" s="9"/>
      <c r="BB45" s="7" t="s">
        <v>41</v>
      </c>
      <c r="BC45" s="7" t="s">
        <v>42</v>
      </c>
    </row>
    <row r="46" spans="1:55" x14ac:dyDescent="0.15">
      <c r="A46" s="7">
        <v>5909</v>
      </c>
      <c r="B46" s="7" t="s">
        <v>30</v>
      </c>
      <c r="C46" s="7" t="s">
        <v>165</v>
      </c>
      <c r="D46" s="7" t="s">
        <v>166</v>
      </c>
      <c r="E46" s="8" t="s">
        <v>245</v>
      </c>
      <c r="F46" s="8">
        <v>1</v>
      </c>
      <c r="G46" s="8" t="s">
        <v>122</v>
      </c>
      <c r="H46" s="8" t="s">
        <v>1500</v>
      </c>
      <c r="I46" s="8" t="s">
        <v>167</v>
      </c>
      <c r="J46" s="8">
        <f t="shared" si="0"/>
        <v>1</v>
      </c>
      <c r="K46" s="8" t="s">
        <v>252</v>
      </c>
      <c r="L46" s="8">
        <v>1</v>
      </c>
      <c r="M46" s="8" t="s">
        <v>1552</v>
      </c>
      <c r="N46" s="8" t="s">
        <v>168</v>
      </c>
      <c r="O46" s="8">
        <v>2005</v>
      </c>
      <c r="P46" s="8" t="str">
        <f t="shared" si="1"/>
        <v>2005</v>
      </c>
      <c r="Q46" s="8">
        <f t="shared" ca="1" si="2"/>
        <v>12</v>
      </c>
      <c r="R46" s="8" t="s">
        <v>169</v>
      </c>
      <c r="S46" s="8">
        <f t="shared" si="3"/>
        <v>0</v>
      </c>
      <c r="T46" s="8">
        <v>1500</v>
      </c>
      <c r="U46" s="8">
        <v>40000</v>
      </c>
      <c r="V46" s="8" t="s">
        <v>170</v>
      </c>
      <c r="W46" s="8">
        <v>19790805</v>
      </c>
      <c r="X46" s="8" t="str">
        <f t="shared" si="4"/>
        <v>1979</v>
      </c>
      <c r="Y46" s="69">
        <f t="shared" ca="1" si="5"/>
        <v>38</v>
      </c>
      <c r="Z46" s="8">
        <v>1200</v>
      </c>
      <c r="AA46" s="8">
        <v>1300</v>
      </c>
      <c r="AB46" s="55">
        <f t="shared" si="6"/>
        <v>8.3333333333333329E-2</v>
      </c>
      <c r="AC46" s="7">
        <v>477.45</v>
      </c>
      <c r="AD46" s="7">
        <v>733.02499999999998</v>
      </c>
      <c r="AE46" s="57">
        <f t="shared" si="7"/>
        <v>4.9419265408936266E-5</v>
      </c>
      <c r="AF46" s="57">
        <f t="shared" si="8"/>
        <v>8.2490962033507291E-5</v>
      </c>
      <c r="AG46" s="57">
        <f t="shared" si="9"/>
        <v>0.66920656045589089</v>
      </c>
      <c r="AH46" s="56">
        <f t="shared" si="10"/>
        <v>0.53529165357629072</v>
      </c>
      <c r="AI46" s="56">
        <f t="shared" si="11"/>
        <v>1.6651706727088298E-2</v>
      </c>
      <c r="AJ46" s="56">
        <f t="shared" si="12"/>
        <v>1.1423544165297844E-2</v>
      </c>
      <c r="AK46" s="59">
        <f t="shared" si="13"/>
        <v>-0.31397157345351867</v>
      </c>
      <c r="AL46" s="7">
        <v>7.3014615384615364</v>
      </c>
      <c r="AM46" s="7">
        <v>57</v>
      </c>
      <c r="AN46" s="7">
        <v>63</v>
      </c>
      <c r="AO46" s="10">
        <f t="shared" si="14"/>
        <v>0.10526315789473684</v>
      </c>
      <c r="AP46" s="10">
        <v>6.9608900380484073E-3</v>
      </c>
      <c r="AQ46" s="10">
        <v>3.4448305675571105E-3</v>
      </c>
      <c r="AR46" s="10">
        <f t="shared" si="17"/>
        <v>-0.50511636461320664</v>
      </c>
      <c r="AS46" s="70">
        <v>-18.8309595170691</v>
      </c>
      <c r="AT46" s="7" t="s">
        <v>171</v>
      </c>
      <c r="AU46" s="7" t="str">
        <f t="shared" si="15"/>
        <v>2010</v>
      </c>
      <c r="AV46" s="7">
        <f t="shared" ca="1" si="16"/>
        <v>7</v>
      </c>
      <c r="AW46" s="7"/>
      <c r="AX46" s="7" t="s">
        <v>61</v>
      </c>
      <c r="AY46" s="7">
        <v>1000000</v>
      </c>
      <c r="AZ46" s="7">
        <v>15</v>
      </c>
      <c r="BA46" s="9"/>
      <c r="BB46" s="7" t="s">
        <v>41</v>
      </c>
      <c r="BC46" s="7" t="s">
        <v>42</v>
      </c>
    </row>
    <row r="47" spans="1:55" x14ac:dyDescent="0.15">
      <c r="A47" s="7">
        <v>4678</v>
      </c>
      <c r="B47" s="7" t="s">
        <v>30</v>
      </c>
      <c r="C47" s="7" t="s">
        <v>165</v>
      </c>
      <c r="D47" s="7" t="s">
        <v>172</v>
      </c>
      <c r="E47" s="8" t="s">
        <v>245</v>
      </c>
      <c r="F47" s="8">
        <v>1</v>
      </c>
      <c r="G47" s="8" t="s">
        <v>34</v>
      </c>
      <c r="H47" s="8" t="s">
        <v>1500</v>
      </c>
      <c r="I47" s="8" t="s">
        <v>35</v>
      </c>
      <c r="J47" s="8">
        <f t="shared" si="0"/>
        <v>1</v>
      </c>
      <c r="K47" s="8" t="s">
        <v>252</v>
      </c>
      <c r="L47" s="8">
        <v>1</v>
      </c>
      <c r="M47" s="8" t="s">
        <v>30</v>
      </c>
      <c r="N47" s="8" t="s">
        <v>173</v>
      </c>
      <c r="O47" s="8">
        <v>2008</v>
      </c>
      <c r="P47" s="8" t="str">
        <f t="shared" si="1"/>
        <v>2008</v>
      </c>
      <c r="Q47" s="8">
        <f t="shared" ca="1" si="2"/>
        <v>9</v>
      </c>
      <c r="R47" s="8" t="s">
        <v>169</v>
      </c>
      <c r="S47" s="8">
        <f t="shared" si="3"/>
        <v>0</v>
      </c>
      <c r="T47" s="8">
        <v>150</v>
      </c>
      <c r="U47" s="8">
        <v>35000</v>
      </c>
      <c r="V47" s="8" t="s">
        <v>38</v>
      </c>
      <c r="W47" s="8">
        <v>19740621</v>
      </c>
      <c r="X47" s="8" t="str">
        <f t="shared" si="4"/>
        <v>1974</v>
      </c>
      <c r="Y47" s="69">
        <f t="shared" ca="1" si="5"/>
        <v>43</v>
      </c>
      <c r="Z47" s="8">
        <v>1500</v>
      </c>
      <c r="AA47" s="8">
        <v>1800</v>
      </c>
      <c r="AB47" s="55">
        <f t="shared" si="6"/>
        <v>0.2</v>
      </c>
      <c r="AC47" s="7">
        <v>476.6</v>
      </c>
      <c r="AD47" s="7">
        <v>690</v>
      </c>
      <c r="AE47" s="57">
        <f t="shared" si="7"/>
        <v>4.933128472907954E-5</v>
      </c>
      <c r="AF47" s="57">
        <f t="shared" si="8"/>
        <v>7.7649144030722056E-5</v>
      </c>
      <c r="AG47" s="57">
        <f t="shared" si="9"/>
        <v>0.57403449873969847</v>
      </c>
      <c r="AH47" s="56">
        <f t="shared" si="10"/>
        <v>0.4477549307595467</v>
      </c>
      <c r="AI47" s="56">
        <f t="shared" si="11"/>
        <v>2.0814633408860372E-2</v>
      </c>
      <c r="AJ47" s="56">
        <f t="shared" si="12"/>
        <v>1.5817214998104706E-2</v>
      </c>
      <c r="AK47" s="59">
        <f t="shared" si="13"/>
        <v>-0.24009158905620528</v>
      </c>
      <c r="AL47" s="7">
        <v>7.2246153846153858</v>
      </c>
      <c r="AM47" s="7">
        <v>69</v>
      </c>
      <c r="AN47" s="7">
        <v>86</v>
      </c>
      <c r="AO47" s="10">
        <f t="shared" si="14"/>
        <v>0.24637681159420291</v>
      </c>
      <c r="AP47" s="10">
        <v>-1.8898990579335515E-2</v>
      </c>
      <c r="AQ47" s="10">
        <v>-2.006866207343079E-2</v>
      </c>
      <c r="AR47" s="10">
        <f t="shared" si="17"/>
        <v>6.1890686128719216E-2</v>
      </c>
      <c r="AS47" s="70">
        <v>-243.60338057971001</v>
      </c>
      <c r="AT47" s="7" t="s">
        <v>174</v>
      </c>
      <c r="AU47" s="7" t="str">
        <f t="shared" si="15"/>
        <v>2012</v>
      </c>
      <c r="AV47" s="7">
        <f t="shared" ca="1" si="16"/>
        <v>5</v>
      </c>
      <c r="AW47" s="7"/>
      <c r="AX47" s="7" t="s">
        <v>40</v>
      </c>
      <c r="AY47" s="7">
        <v>930000</v>
      </c>
      <c r="AZ47" s="7">
        <v>7</v>
      </c>
      <c r="BA47" s="9"/>
      <c r="BB47" s="7" t="s">
        <v>41</v>
      </c>
      <c r="BC47" s="7" t="s">
        <v>42</v>
      </c>
    </row>
    <row r="48" spans="1:55" x14ac:dyDescent="0.15">
      <c r="A48" s="7">
        <v>5042</v>
      </c>
      <c r="B48" s="7" t="s">
        <v>30</v>
      </c>
      <c r="C48" s="7" t="s">
        <v>165</v>
      </c>
      <c r="D48" s="7" t="s">
        <v>175</v>
      </c>
      <c r="E48" s="8" t="s">
        <v>245</v>
      </c>
      <c r="F48" s="8">
        <v>1</v>
      </c>
      <c r="G48" s="8" t="s">
        <v>122</v>
      </c>
      <c r="H48" s="8" t="s">
        <v>1500</v>
      </c>
      <c r="I48" s="8" t="s">
        <v>35</v>
      </c>
      <c r="J48" s="8">
        <f t="shared" si="0"/>
        <v>1</v>
      </c>
      <c r="K48" s="8" t="s">
        <v>252</v>
      </c>
      <c r="L48" s="8">
        <v>1</v>
      </c>
      <c r="M48" s="8" t="s">
        <v>1552</v>
      </c>
      <c r="N48" s="8" t="s">
        <v>176</v>
      </c>
      <c r="O48" s="8">
        <v>1989</v>
      </c>
      <c r="P48" s="8" t="str">
        <f t="shared" si="1"/>
        <v>1989</v>
      </c>
      <c r="Q48" s="8">
        <f t="shared" ca="1" si="2"/>
        <v>28</v>
      </c>
      <c r="R48" s="8" t="s">
        <v>169</v>
      </c>
      <c r="S48" s="8">
        <f t="shared" si="3"/>
        <v>0</v>
      </c>
      <c r="T48" s="8">
        <v>700</v>
      </c>
      <c r="U48" s="8">
        <v>30000</v>
      </c>
      <c r="V48" s="8" t="s">
        <v>38</v>
      </c>
      <c r="W48" s="8">
        <v>19720824</v>
      </c>
      <c r="X48" s="8" t="str">
        <f t="shared" si="4"/>
        <v>1972</v>
      </c>
      <c r="Y48" s="69">
        <f t="shared" ca="1" si="5"/>
        <v>45</v>
      </c>
      <c r="Z48" s="8">
        <v>4000</v>
      </c>
      <c r="AA48" s="8">
        <v>4500</v>
      </c>
      <c r="AB48" s="55">
        <f t="shared" si="6"/>
        <v>0.125</v>
      </c>
      <c r="AC48" s="7">
        <v>332.05</v>
      </c>
      <c r="AD48" s="7">
        <v>524.04999999999995</v>
      </c>
      <c r="AE48" s="57">
        <f t="shared" si="7"/>
        <v>3.4369393819326192E-5</v>
      </c>
      <c r="AF48" s="57">
        <f t="shared" si="8"/>
        <v>5.8973962216376651E-5</v>
      </c>
      <c r="AG48" s="57">
        <f t="shared" si="9"/>
        <v>0.71588601551695419</v>
      </c>
      <c r="AH48" s="56">
        <f t="shared" si="10"/>
        <v>0.57822617075741589</v>
      </c>
      <c r="AI48" s="56">
        <f t="shared" si="11"/>
        <v>5.5505689090294325E-2</v>
      </c>
      <c r="AJ48" s="56">
        <f t="shared" si="12"/>
        <v>3.9543037495261765E-2</v>
      </c>
      <c r="AK48" s="59">
        <f t="shared" si="13"/>
        <v>-0.28758586474019243</v>
      </c>
      <c r="AL48" s="7">
        <v>4.680192307692308</v>
      </c>
      <c r="AM48" s="7">
        <v>32</v>
      </c>
      <c r="AN48" s="7">
        <v>41</v>
      </c>
      <c r="AO48" s="10">
        <f t="shared" si="14"/>
        <v>0.28125</v>
      </c>
      <c r="AP48" s="10">
        <v>3.6811066113727866E-3</v>
      </c>
      <c r="AQ48" s="10">
        <v>1.2007463577696944E-2</v>
      </c>
      <c r="AR48" s="10">
        <f t="shared" si="17"/>
        <v>2.2619168215883394</v>
      </c>
      <c r="AS48" s="70">
        <v>80.944621505582205</v>
      </c>
      <c r="AT48" s="7" t="s">
        <v>177</v>
      </c>
      <c r="AU48" s="7" t="str">
        <f t="shared" si="15"/>
        <v>2012</v>
      </c>
      <c r="AV48" s="7">
        <f t="shared" ca="1" si="16"/>
        <v>5</v>
      </c>
      <c r="AW48" s="7"/>
      <c r="AX48" s="7" t="s">
        <v>40</v>
      </c>
      <c r="AY48" s="7"/>
      <c r="AZ48" s="7">
        <v>15</v>
      </c>
      <c r="BA48" s="9"/>
      <c r="BB48" s="7" t="s">
        <v>41</v>
      </c>
      <c r="BC48" s="7" t="s">
        <v>42</v>
      </c>
    </row>
    <row r="49" spans="1:55" x14ac:dyDescent="0.15">
      <c r="A49" s="7">
        <v>7324</v>
      </c>
      <c r="B49" s="7" t="s">
        <v>30</v>
      </c>
      <c r="C49" s="7" t="s">
        <v>165</v>
      </c>
      <c r="D49" s="7" t="s">
        <v>178</v>
      </c>
      <c r="E49" s="8" t="s">
        <v>245</v>
      </c>
      <c r="F49" s="8">
        <v>1</v>
      </c>
      <c r="G49" s="8" t="s">
        <v>34</v>
      </c>
      <c r="H49" s="8" t="s">
        <v>1500</v>
      </c>
      <c r="I49" s="8" t="s">
        <v>35</v>
      </c>
      <c r="J49" s="8">
        <f t="shared" si="0"/>
        <v>1</v>
      </c>
      <c r="K49" s="8" t="s">
        <v>252</v>
      </c>
      <c r="L49" s="8">
        <v>1</v>
      </c>
      <c r="M49" s="8" t="s">
        <v>1552</v>
      </c>
      <c r="N49" s="8" t="s">
        <v>176</v>
      </c>
      <c r="O49" s="8">
        <v>2002</v>
      </c>
      <c r="P49" s="8" t="str">
        <f t="shared" si="1"/>
        <v>2002</v>
      </c>
      <c r="Q49" s="8">
        <f t="shared" ca="1" si="2"/>
        <v>15</v>
      </c>
      <c r="R49" s="8" t="s">
        <v>169</v>
      </c>
      <c r="S49" s="8">
        <f t="shared" si="3"/>
        <v>0</v>
      </c>
      <c r="T49" s="8">
        <v>400</v>
      </c>
      <c r="U49" s="8">
        <v>12000</v>
      </c>
      <c r="V49" s="8" t="s">
        <v>170</v>
      </c>
      <c r="W49" s="8">
        <v>19650516</v>
      </c>
      <c r="X49" s="8" t="str">
        <f t="shared" si="4"/>
        <v>1965</v>
      </c>
      <c r="Y49" s="69">
        <f t="shared" ca="1" si="5"/>
        <v>52</v>
      </c>
      <c r="Z49" s="8">
        <v>1500</v>
      </c>
      <c r="AA49" s="8">
        <v>1700</v>
      </c>
      <c r="AB49" s="55">
        <f t="shared" si="6"/>
        <v>0.13333333333333333</v>
      </c>
      <c r="AC49" s="7">
        <v>662.55</v>
      </c>
      <c r="AD49" s="7">
        <v>505.57499999999999</v>
      </c>
      <c r="AE49" s="57">
        <f t="shared" si="7"/>
        <v>6.8578352281266569E-5</v>
      </c>
      <c r="AF49" s="57">
        <f t="shared" si="8"/>
        <v>5.6894878251206231E-5</v>
      </c>
      <c r="AG49" s="57">
        <f t="shared" si="9"/>
        <v>-0.17036679420558043</v>
      </c>
      <c r="AH49" s="56">
        <f t="shared" si="10"/>
        <v>-0.23692551505546747</v>
      </c>
      <c r="AI49" s="56">
        <f t="shared" si="11"/>
        <v>2.0814633408860372E-2</v>
      </c>
      <c r="AJ49" s="56">
        <f t="shared" si="12"/>
        <v>1.4938480831543335E-2</v>
      </c>
      <c r="AK49" s="59">
        <f t="shared" si="13"/>
        <v>-0.28230872299752713</v>
      </c>
      <c r="AL49" s="7">
        <v>4.7224230769230759</v>
      </c>
      <c r="AM49" s="7">
        <v>99</v>
      </c>
      <c r="AN49" s="7">
        <v>54</v>
      </c>
      <c r="AO49" s="10">
        <f t="shared" si="14"/>
        <v>-0.45454545454545453</v>
      </c>
      <c r="AP49" s="10">
        <v>8.390250617400721E-3</v>
      </c>
      <c r="AQ49" s="10">
        <v>2.3688900861635765E-2</v>
      </c>
      <c r="AR49" s="10">
        <f t="shared" si="17"/>
        <v>1.8233841802659441</v>
      </c>
      <c r="AS49" s="70">
        <v>213.874599812095</v>
      </c>
      <c r="AT49" s="7" t="s">
        <v>47</v>
      </c>
      <c r="AU49" s="7" t="str">
        <f t="shared" si="15"/>
        <v>2008</v>
      </c>
      <c r="AV49" s="7">
        <f t="shared" ca="1" si="16"/>
        <v>9</v>
      </c>
      <c r="AW49" s="7"/>
      <c r="AX49" s="7" t="s">
        <v>40</v>
      </c>
      <c r="AY49" s="7"/>
      <c r="AZ49" s="7">
        <v>1</v>
      </c>
      <c r="BA49" s="9"/>
      <c r="BB49" s="7" t="s">
        <v>41</v>
      </c>
      <c r="BC49" s="7" t="s">
        <v>42</v>
      </c>
    </row>
    <row r="50" spans="1:55" x14ac:dyDescent="0.15">
      <c r="A50" s="7">
        <v>7083</v>
      </c>
      <c r="B50" s="7" t="s">
        <v>30</v>
      </c>
      <c r="C50" s="7" t="s">
        <v>165</v>
      </c>
      <c r="D50" s="7" t="s">
        <v>179</v>
      </c>
      <c r="E50" s="8" t="s">
        <v>245</v>
      </c>
      <c r="F50" s="8">
        <v>1</v>
      </c>
      <c r="G50" s="8" t="s">
        <v>34</v>
      </c>
      <c r="H50" s="8" t="s">
        <v>1500</v>
      </c>
      <c r="I50" s="8" t="s">
        <v>35</v>
      </c>
      <c r="J50" s="8">
        <f t="shared" si="0"/>
        <v>1</v>
      </c>
      <c r="K50" s="8" t="s">
        <v>252</v>
      </c>
      <c r="L50" s="8">
        <v>1</v>
      </c>
      <c r="M50" s="8" t="s">
        <v>1552</v>
      </c>
      <c r="N50" s="8" t="s">
        <v>180</v>
      </c>
      <c r="O50" s="8">
        <v>2002</v>
      </c>
      <c r="P50" s="8" t="str">
        <f t="shared" si="1"/>
        <v>2002</v>
      </c>
      <c r="Q50" s="8">
        <f t="shared" ca="1" si="2"/>
        <v>15</v>
      </c>
      <c r="R50" s="8" t="s">
        <v>169</v>
      </c>
      <c r="S50" s="8">
        <f t="shared" si="3"/>
        <v>0</v>
      </c>
      <c r="T50" s="8">
        <v>300</v>
      </c>
      <c r="U50" s="8">
        <v>8000</v>
      </c>
      <c r="V50" s="8" t="s">
        <v>170</v>
      </c>
      <c r="W50" s="8">
        <v>19751216</v>
      </c>
      <c r="X50" s="8" t="str">
        <f t="shared" si="4"/>
        <v>1975</v>
      </c>
      <c r="Y50" s="69">
        <f t="shared" ca="1" si="5"/>
        <v>42</v>
      </c>
      <c r="Z50" s="8">
        <v>600</v>
      </c>
      <c r="AA50" s="8">
        <v>500</v>
      </c>
      <c r="AB50" s="55">
        <f t="shared" si="6"/>
        <v>-0.16666666666666666</v>
      </c>
      <c r="AC50" s="7">
        <v>498.95</v>
      </c>
      <c r="AD50" s="7">
        <v>349.17500000000001</v>
      </c>
      <c r="AE50" s="57">
        <f t="shared" si="7"/>
        <v>5.1644659075900622E-5</v>
      </c>
      <c r="AF50" s="57">
        <f t="shared" si="8"/>
        <v>3.9294405604242569E-5</v>
      </c>
      <c r="AG50" s="57">
        <f t="shared" si="9"/>
        <v>-0.23913902604153611</v>
      </c>
      <c r="AH50" s="56">
        <f t="shared" si="10"/>
        <v>-0.30018037879547044</v>
      </c>
      <c r="AI50" s="56">
        <f t="shared" si="11"/>
        <v>8.325853363544149E-3</v>
      </c>
      <c r="AJ50" s="56">
        <f t="shared" si="12"/>
        <v>4.3936708328068631E-3</v>
      </c>
      <c r="AK50" s="59">
        <f t="shared" si="13"/>
        <v>-0.47228582573347588</v>
      </c>
      <c r="AL50" s="7">
        <v>3.0110000000000001</v>
      </c>
      <c r="AM50" s="7">
        <v>98</v>
      </c>
      <c r="AN50" s="7">
        <v>87</v>
      </c>
      <c r="AO50" s="10">
        <f t="shared" si="14"/>
        <v>-0.11224489795918367</v>
      </c>
      <c r="AP50" s="10">
        <v>-4.2176641249911011E-3</v>
      </c>
      <c r="AQ50" s="10">
        <v>9.0239440684095548E-3</v>
      </c>
      <c r="AR50" s="10">
        <f t="shared" si="17"/>
        <v>-3.1395596711790303</v>
      </c>
      <c r="AS50" s="70">
        <v>25.1141963198973</v>
      </c>
      <c r="AT50" s="7" t="s">
        <v>47</v>
      </c>
      <c r="AU50" s="7" t="str">
        <f t="shared" si="15"/>
        <v>2008</v>
      </c>
      <c r="AV50" s="7">
        <f t="shared" ca="1" si="16"/>
        <v>9</v>
      </c>
      <c r="AW50" s="7"/>
      <c r="AX50" s="7" t="s">
        <v>61</v>
      </c>
      <c r="AY50" s="7">
        <v>800000</v>
      </c>
      <c r="AZ50" s="7">
        <v>15</v>
      </c>
      <c r="BA50" s="9" t="s">
        <v>181</v>
      </c>
      <c r="BB50" s="7" t="s">
        <v>41</v>
      </c>
      <c r="BC50" s="7" t="s">
        <v>42</v>
      </c>
    </row>
    <row r="51" spans="1:55" x14ac:dyDescent="0.15">
      <c r="A51" s="7">
        <v>5910</v>
      </c>
      <c r="B51" s="7" t="s">
        <v>30</v>
      </c>
      <c r="C51" s="7" t="s">
        <v>165</v>
      </c>
      <c r="D51" s="7" t="s">
        <v>182</v>
      </c>
      <c r="E51" s="8" t="s">
        <v>245</v>
      </c>
      <c r="F51" s="8">
        <v>1</v>
      </c>
      <c r="G51" s="8" t="s">
        <v>34</v>
      </c>
      <c r="H51" s="8" t="s">
        <v>1500</v>
      </c>
      <c r="I51" s="8" t="s">
        <v>35</v>
      </c>
      <c r="J51" s="8">
        <f t="shared" si="0"/>
        <v>1</v>
      </c>
      <c r="K51" s="8" t="s">
        <v>252</v>
      </c>
      <c r="L51" s="8">
        <v>1</v>
      </c>
      <c r="M51" s="8" t="s">
        <v>1547</v>
      </c>
      <c r="N51" s="8" t="s">
        <v>183</v>
      </c>
      <c r="O51" s="8">
        <v>2005</v>
      </c>
      <c r="P51" s="8" t="str">
        <f t="shared" si="1"/>
        <v>2005</v>
      </c>
      <c r="Q51" s="8">
        <f t="shared" ca="1" si="2"/>
        <v>12</v>
      </c>
      <c r="R51" s="8" t="s">
        <v>169</v>
      </c>
      <c r="S51" s="8">
        <f t="shared" si="3"/>
        <v>0</v>
      </c>
      <c r="T51" s="8">
        <v>100</v>
      </c>
      <c r="U51" s="8">
        <v>15000</v>
      </c>
      <c r="V51" s="8" t="s">
        <v>170</v>
      </c>
      <c r="W51" s="8">
        <v>19660802</v>
      </c>
      <c r="X51" s="8" t="str">
        <f t="shared" si="4"/>
        <v>1966</v>
      </c>
      <c r="Y51" s="69">
        <f t="shared" ca="1" si="5"/>
        <v>51</v>
      </c>
      <c r="Z51" s="8">
        <v>1400</v>
      </c>
      <c r="AA51" s="8">
        <v>1600</v>
      </c>
      <c r="AB51" s="55">
        <f t="shared" si="6"/>
        <v>0.14285714285714285</v>
      </c>
      <c r="AC51" s="7">
        <v>316</v>
      </c>
      <c r="AD51" s="7">
        <v>305.52499999999998</v>
      </c>
      <c r="AE51" s="57">
        <f t="shared" si="7"/>
        <v>3.2708111570266751E-5</v>
      </c>
      <c r="AF51" s="57">
        <f t="shared" si="8"/>
        <v>3.4382253231864281E-5</v>
      </c>
      <c r="AG51" s="57">
        <f t="shared" si="9"/>
        <v>5.1184295920018982E-2</v>
      </c>
      <c r="AH51" s="56">
        <f t="shared" si="10"/>
        <v>-3.3148734177215262E-2</v>
      </c>
      <c r="AI51" s="56">
        <f t="shared" si="11"/>
        <v>1.9426991181603011E-2</v>
      </c>
      <c r="AJ51" s="56">
        <f t="shared" si="12"/>
        <v>1.4059746664981962E-2</v>
      </c>
      <c r="AK51" s="59">
        <f t="shared" si="13"/>
        <v>-0.27627770386305256</v>
      </c>
      <c r="AL51" s="7">
        <v>2.8579230769230768</v>
      </c>
      <c r="AM51" s="7">
        <v>53</v>
      </c>
      <c r="AN51" s="7">
        <v>46</v>
      </c>
      <c r="AO51" s="10">
        <f t="shared" si="14"/>
        <v>-0.13207547169811321</v>
      </c>
      <c r="AP51" s="10">
        <v>5.0936613399544129E-3</v>
      </c>
      <c r="AQ51" s="10">
        <v>3.4702849402831623E-2</v>
      </c>
      <c r="AR51" s="10">
        <f t="shared" si="17"/>
        <v>5.8129479144253837</v>
      </c>
      <c r="AS51" s="70">
        <v>261.26497946158298</v>
      </c>
      <c r="AT51" s="7" t="s">
        <v>171</v>
      </c>
      <c r="AU51" s="7" t="str">
        <f t="shared" si="15"/>
        <v>2010</v>
      </c>
      <c r="AV51" s="7">
        <f t="shared" ca="1" si="16"/>
        <v>7</v>
      </c>
      <c r="AW51" s="7"/>
      <c r="AX51" s="7" t="s">
        <v>40</v>
      </c>
      <c r="AY51" s="7"/>
      <c r="AZ51" s="7">
        <v>7</v>
      </c>
      <c r="BA51" s="9"/>
      <c r="BB51" s="7" t="s">
        <v>41</v>
      </c>
      <c r="BC51" s="7" t="s">
        <v>42</v>
      </c>
    </row>
    <row r="52" spans="1:55" x14ac:dyDescent="0.15">
      <c r="A52" s="7">
        <v>6097</v>
      </c>
      <c r="B52" s="7" t="s">
        <v>30</v>
      </c>
      <c r="C52" s="7" t="s">
        <v>165</v>
      </c>
      <c r="D52" s="7" t="s">
        <v>184</v>
      </c>
      <c r="E52" s="8" t="s">
        <v>245</v>
      </c>
      <c r="F52" s="8">
        <v>1</v>
      </c>
      <c r="G52" s="8" t="s">
        <v>85</v>
      </c>
      <c r="H52" s="8" t="s">
        <v>1500</v>
      </c>
      <c r="I52" s="8" t="s">
        <v>35</v>
      </c>
      <c r="J52" s="8">
        <f t="shared" si="0"/>
        <v>1</v>
      </c>
      <c r="K52" s="8" t="s">
        <v>252</v>
      </c>
      <c r="L52" s="8">
        <v>1</v>
      </c>
      <c r="M52" s="8" t="s">
        <v>1552</v>
      </c>
      <c r="N52" s="8" t="s">
        <v>185</v>
      </c>
      <c r="O52" s="8">
        <v>2004</v>
      </c>
      <c r="P52" s="8" t="str">
        <f t="shared" si="1"/>
        <v>2004</v>
      </c>
      <c r="Q52" s="8">
        <f t="shared" ca="1" si="2"/>
        <v>13</v>
      </c>
      <c r="R52" s="8" t="s">
        <v>169</v>
      </c>
      <c r="S52" s="8">
        <f t="shared" si="3"/>
        <v>0</v>
      </c>
      <c r="T52" s="8">
        <v>300</v>
      </c>
      <c r="U52" s="8">
        <v>8000</v>
      </c>
      <c r="V52" s="8" t="s">
        <v>170</v>
      </c>
      <c r="W52" s="8">
        <v>19810801</v>
      </c>
      <c r="X52" s="8" t="str">
        <f t="shared" si="4"/>
        <v>1981</v>
      </c>
      <c r="Y52" s="69">
        <f t="shared" ca="1" si="5"/>
        <v>36</v>
      </c>
      <c r="Z52" s="8">
        <v>1000</v>
      </c>
      <c r="AA52" s="8">
        <v>1200</v>
      </c>
      <c r="AB52" s="55">
        <f t="shared" si="6"/>
        <v>0.2</v>
      </c>
      <c r="AC52" s="7">
        <v>159.82499999999999</v>
      </c>
      <c r="AD52" s="7">
        <v>295.64999999999998</v>
      </c>
      <c r="AE52" s="57">
        <f t="shared" si="7"/>
        <v>1.6542955480119885E-5</v>
      </c>
      <c r="AF52" s="57">
        <f t="shared" si="8"/>
        <v>3.3270970192294163E-5</v>
      </c>
      <c r="AG52" s="57">
        <f t="shared" si="9"/>
        <v>1.0111865882899089</v>
      </c>
      <c r="AH52" s="56">
        <f t="shared" si="10"/>
        <v>0.84983575786015952</v>
      </c>
      <c r="AI52" s="56">
        <f t="shared" si="11"/>
        <v>1.3876422272573581E-2</v>
      </c>
      <c r="AJ52" s="56">
        <f t="shared" si="12"/>
        <v>1.0544809998736471E-2</v>
      </c>
      <c r="AK52" s="59">
        <f t="shared" si="13"/>
        <v>-0.24009158905620528</v>
      </c>
      <c r="AL52" s="7">
        <v>3.310307692307692</v>
      </c>
      <c r="AM52" s="7">
        <v>36</v>
      </c>
      <c r="AN52" s="7">
        <v>51</v>
      </c>
      <c r="AO52" s="10">
        <f t="shared" si="14"/>
        <v>0.41666666666666669</v>
      </c>
      <c r="AP52" s="10">
        <v>1.3285217941280554E-2</v>
      </c>
      <c r="AQ52" s="10">
        <v>3.6406742293437135E-2</v>
      </c>
      <c r="AR52" s="10">
        <f t="shared" si="17"/>
        <v>1.7403948098067792</v>
      </c>
      <c r="AS52" s="70">
        <v>316.12652782005603</v>
      </c>
      <c r="AT52" s="7" t="s">
        <v>186</v>
      </c>
      <c r="AU52" s="7" t="str">
        <f t="shared" si="15"/>
        <v>2010</v>
      </c>
      <c r="AV52" s="7">
        <f t="shared" ca="1" si="16"/>
        <v>7</v>
      </c>
      <c r="AW52" s="7"/>
      <c r="AX52" s="7" t="s">
        <v>61</v>
      </c>
      <c r="AY52" s="7">
        <v>500000</v>
      </c>
      <c r="AZ52" s="7">
        <v>15</v>
      </c>
      <c r="BA52" s="9"/>
      <c r="BB52" s="7" t="s">
        <v>41</v>
      </c>
      <c r="BC52" s="7" t="s">
        <v>41</v>
      </c>
    </row>
    <row r="53" spans="1:55" x14ac:dyDescent="0.15">
      <c r="A53" s="7">
        <v>6335</v>
      </c>
      <c r="B53" s="7" t="s">
        <v>30</v>
      </c>
      <c r="C53" s="7" t="s">
        <v>165</v>
      </c>
      <c r="D53" s="7" t="s">
        <v>187</v>
      </c>
      <c r="E53" s="8" t="s">
        <v>247</v>
      </c>
      <c r="F53" s="8">
        <v>0</v>
      </c>
      <c r="G53" s="8" t="s">
        <v>188</v>
      </c>
      <c r="H53" s="8" t="s">
        <v>1500</v>
      </c>
      <c r="I53" s="8" t="s">
        <v>35</v>
      </c>
      <c r="J53" s="8">
        <f t="shared" si="0"/>
        <v>1</v>
      </c>
      <c r="K53" s="8" t="s">
        <v>252</v>
      </c>
      <c r="L53" s="8">
        <v>1</v>
      </c>
      <c r="M53" s="8" t="s">
        <v>1552</v>
      </c>
      <c r="N53" s="8" t="s">
        <v>189</v>
      </c>
      <c r="O53" s="8">
        <v>1992</v>
      </c>
      <c r="P53" s="8" t="str">
        <f t="shared" si="1"/>
        <v>1992</v>
      </c>
      <c r="Q53" s="8">
        <f t="shared" ca="1" si="2"/>
        <v>25</v>
      </c>
      <c r="R53" s="8" t="s">
        <v>169</v>
      </c>
      <c r="S53" s="8">
        <f t="shared" si="3"/>
        <v>0</v>
      </c>
      <c r="T53" s="8">
        <v>200</v>
      </c>
      <c r="U53" s="8">
        <v>6000</v>
      </c>
      <c r="V53" s="8" t="s">
        <v>170</v>
      </c>
      <c r="W53" s="8">
        <v>19650711</v>
      </c>
      <c r="X53" s="8" t="str">
        <f t="shared" si="4"/>
        <v>1965</v>
      </c>
      <c r="Y53" s="69">
        <f t="shared" ca="1" si="5"/>
        <v>52</v>
      </c>
      <c r="Z53" s="8">
        <v>600</v>
      </c>
      <c r="AA53" s="8">
        <v>800</v>
      </c>
      <c r="AB53" s="55">
        <f t="shared" si="6"/>
        <v>0.33333333333333331</v>
      </c>
      <c r="AC53" s="7">
        <v>254</v>
      </c>
      <c r="AD53" s="7">
        <v>263.14999999999998</v>
      </c>
      <c r="AE53" s="57">
        <f t="shared" si="7"/>
        <v>2.629069727483467E-5</v>
      </c>
      <c r="AF53" s="57">
        <f t="shared" si="8"/>
        <v>2.9613582973455808E-5</v>
      </c>
      <c r="AG53" s="57">
        <f t="shared" si="9"/>
        <v>0.12639017002420044</v>
      </c>
      <c r="AH53" s="56">
        <f t="shared" si="10"/>
        <v>3.6023622047244006E-2</v>
      </c>
      <c r="AI53" s="56">
        <f t="shared" si="11"/>
        <v>8.325853363544149E-3</v>
      </c>
      <c r="AJ53" s="56">
        <f t="shared" si="12"/>
        <v>7.0298733324909808E-3</v>
      </c>
      <c r="AK53" s="59">
        <f t="shared" si="13"/>
        <v>-0.15565732117356143</v>
      </c>
      <c r="AL53" s="7">
        <v>2.0956153846153844</v>
      </c>
      <c r="AM53" s="7">
        <v>30</v>
      </c>
      <c r="AN53" s="7">
        <v>27</v>
      </c>
      <c r="AO53" s="10">
        <f t="shared" si="14"/>
        <v>-0.1</v>
      </c>
      <c r="AP53" s="10">
        <v>4.9622216619206096E-3</v>
      </c>
      <c r="AQ53" s="10">
        <v>1.6173310662415823E-2</v>
      </c>
      <c r="AR53" s="10">
        <f t="shared" si="17"/>
        <v>2.2592882310211033</v>
      </c>
      <c r="AS53" s="70">
        <v>130.88481968459001</v>
      </c>
      <c r="AT53" s="7" t="s">
        <v>190</v>
      </c>
      <c r="AU53" s="7" t="str">
        <f t="shared" si="15"/>
        <v>2009</v>
      </c>
      <c r="AV53" s="7">
        <f t="shared" ca="1" si="16"/>
        <v>8</v>
      </c>
      <c r="AW53" s="7"/>
      <c r="AX53" s="7" t="s">
        <v>40</v>
      </c>
      <c r="AY53" s="7"/>
      <c r="AZ53" s="7">
        <v>15</v>
      </c>
      <c r="BA53" s="9"/>
      <c r="BB53" s="7" t="s">
        <v>41</v>
      </c>
      <c r="BC53" s="7" t="s">
        <v>42</v>
      </c>
    </row>
    <row r="54" spans="1:55" x14ac:dyDescent="0.15">
      <c r="A54" s="7">
        <v>4961</v>
      </c>
      <c r="B54" s="7" t="s">
        <v>30</v>
      </c>
      <c r="C54" s="7" t="s">
        <v>165</v>
      </c>
      <c r="D54" s="7" t="s">
        <v>191</v>
      </c>
      <c r="E54" s="8" t="s">
        <v>245</v>
      </c>
      <c r="F54" s="8">
        <v>1</v>
      </c>
      <c r="G54" s="8" t="s">
        <v>192</v>
      </c>
      <c r="H54" s="8" t="s">
        <v>192</v>
      </c>
      <c r="I54" s="8" t="s">
        <v>35</v>
      </c>
      <c r="J54" s="8">
        <f t="shared" si="0"/>
        <v>1</v>
      </c>
      <c r="K54" s="8" t="s">
        <v>252</v>
      </c>
      <c r="L54" s="8">
        <v>1</v>
      </c>
      <c r="M54" s="8" t="s">
        <v>1552</v>
      </c>
      <c r="N54" s="8" t="s">
        <v>193</v>
      </c>
      <c r="O54" s="8">
        <v>2009</v>
      </c>
      <c r="P54" s="8" t="str">
        <f t="shared" si="1"/>
        <v>2009</v>
      </c>
      <c r="Q54" s="8">
        <f t="shared" ca="1" si="2"/>
        <v>8</v>
      </c>
      <c r="R54" s="8" t="s">
        <v>169</v>
      </c>
      <c r="S54" s="8">
        <f t="shared" si="3"/>
        <v>0</v>
      </c>
      <c r="T54" s="8">
        <v>150</v>
      </c>
      <c r="U54" s="8">
        <v>4000</v>
      </c>
      <c r="V54" s="8" t="s">
        <v>170</v>
      </c>
      <c r="W54" s="8">
        <v>19940624</v>
      </c>
      <c r="X54" s="8" t="str">
        <f t="shared" si="4"/>
        <v>1994</v>
      </c>
      <c r="Y54" s="69">
        <f t="shared" ca="1" si="5"/>
        <v>23</v>
      </c>
      <c r="Z54" s="8">
        <v>500</v>
      </c>
      <c r="AA54" s="8">
        <v>600</v>
      </c>
      <c r="AB54" s="55">
        <f t="shared" si="6"/>
        <v>0.2</v>
      </c>
      <c r="AC54" s="7">
        <v>104.875</v>
      </c>
      <c r="AD54" s="7">
        <v>253.17500000000001</v>
      </c>
      <c r="AE54" s="57">
        <f t="shared" si="7"/>
        <v>1.085526329408774E-5</v>
      </c>
      <c r="AF54" s="57">
        <f t="shared" si="8"/>
        <v>2.8491046434750805E-5</v>
      </c>
      <c r="AG54" s="57">
        <f t="shared" si="9"/>
        <v>1.6246296992416849</v>
      </c>
      <c r="AH54" s="56">
        <f t="shared" si="10"/>
        <v>1.4140643623361144</v>
      </c>
      <c r="AI54" s="56">
        <f t="shared" si="11"/>
        <v>6.9382111362867906E-3</v>
      </c>
      <c r="AJ54" s="56">
        <f t="shared" si="12"/>
        <v>5.2724049993682354E-3</v>
      </c>
      <c r="AK54" s="59">
        <f t="shared" si="13"/>
        <v>-0.24009158905620528</v>
      </c>
      <c r="AL54" s="7">
        <v>2.8160000000000003</v>
      </c>
      <c r="AM54" s="7">
        <v>25</v>
      </c>
      <c r="AN54" s="7">
        <v>52</v>
      </c>
      <c r="AO54" s="10">
        <f t="shared" si="14"/>
        <v>1.08</v>
      </c>
      <c r="AP54" s="10">
        <v>7.5281408275790114E-3</v>
      </c>
      <c r="AQ54" s="10">
        <v>4.1254850510992244E-2</v>
      </c>
      <c r="AR54" s="10">
        <f t="shared" si="17"/>
        <v>4.4800848517414718</v>
      </c>
      <c r="AS54" s="70">
        <v>358.942611237287</v>
      </c>
      <c r="AT54" s="7" t="s">
        <v>194</v>
      </c>
      <c r="AU54" s="7" t="str">
        <f t="shared" si="15"/>
        <v>2012</v>
      </c>
      <c r="AV54" s="7">
        <f t="shared" ca="1" si="16"/>
        <v>5</v>
      </c>
      <c r="AW54" s="7"/>
      <c r="AX54" s="7" t="s">
        <v>40</v>
      </c>
      <c r="AY54" s="7"/>
      <c r="AZ54" s="7">
        <v>1</v>
      </c>
      <c r="BA54" s="9"/>
      <c r="BB54" s="7" t="s">
        <v>41</v>
      </c>
      <c r="BC54" s="7" t="s">
        <v>42</v>
      </c>
    </row>
    <row r="55" spans="1:55" x14ac:dyDescent="0.15">
      <c r="A55" s="7">
        <v>7652</v>
      </c>
      <c r="B55" s="7" t="s">
        <v>30</v>
      </c>
      <c r="C55" s="7" t="s">
        <v>165</v>
      </c>
      <c r="D55" s="7" t="s">
        <v>195</v>
      </c>
      <c r="E55" s="8" t="s">
        <v>245</v>
      </c>
      <c r="F55" s="8">
        <v>1</v>
      </c>
      <c r="G55" s="8" t="s">
        <v>85</v>
      </c>
      <c r="H55" s="8" t="s">
        <v>1500</v>
      </c>
      <c r="I55" s="8" t="s">
        <v>35</v>
      </c>
      <c r="J55" s="8">
        <f t="shared" si="0"/>
        <v>1</v>
      </c>
      <c r="K55" s="8" t="s">
        <v>252</v>
      </c>
      <c r="L55" s="8">
        <v>1</v>
      </c>
      <c r="M55" s="8" t="s">
        <v>1552</v>
      </c>
      <c r="N55" s="8" t="s">
        <v>176</v>
      </c>
      <c r="O55" s="8">
        <v>2001</v>
      </c>
      <c r="P55" s="8" t="str">
        <f t="shared" si="1"/>
        <v>2001</v>
      </c>
      <c r="Q55" s="8">
        <f t="shared" ca="1" si="2"/>
        <v>16</v>
      </c>
      <c r="R55" s="8" t="s">
        <v>169</v>
      </c>
      <c r="S55" s="8">
        <f t="shared" si="3"/>
        <v>0</v>
      </c>
      <c r="T55" s="8">
        <v>500</v>
      </c>
      <c r="U55" s="8">
        <v>16000</v>
      </c>
      <c r="V55" s="8" t="s">
        <v>170</v>
      </c>
      <c r="W55" s="8">
        <v>19920921</v>
      </c>
      <c r="X55" s="8" t="str">
        <f t="shared" si="4"/>
        <v>1992</v>
      </c>
      <c r="Y55" s="69">
        <f t="shared" ca="1" si="5"/>
        <v>25</v>
      </c>
      <c r="Z55" s="8">
        <v>1000</v>
      </c>
      <c r="AA55" s="8">
        <v>1200</v>
      </c>
      <c r="AB55" s="55">
        <f t="shared" si="6"/>
        <v>0.2</v>
      </c>
      <c r="AC55" s="7">
        <v>399.32499999999999</v>
      </c>
      <c r="AD55" s="7">
        <v>242</v>
      </c>
      <c r="AE55" s="57">
        <f t="shared" si="7"/>
        <v>4.1332805863280922E-5</v>
      </c>
      <c r="AF55" s="57">
        <f t="shared" si="8"/>
        <v>2.7233467906427154E-5</v>
      </c>
      <c r="AG55" s="57">
        <f t="shared" si="9"/>
        <v>-0.34111736821088362</v>
      </c>
      <c r="AH55" s="56">
        <f t="shared" si="10"/>
        <v>-0.39397733675577534</v>
      </c>
      <c r="AI55" s="56">
        <f t="shared" si="11"/>
        <v>1.3876422272573581E-2</v>
      </c>
      <c r="AJ55" s="56">
        <f t="shared" si="12"/>
        <v>1.0544809998736471E-2</v>
      </c>
      <c r="AK55" s="59">
        <f t="shared" si="13"/>
        <v>-0.24009158905620528</v>
      </c>
      <c r="AL55" s="7">
        <v>2.7630769230769228</v>
      </c>
      <c r="AM55" s="7">
        <v>48</v>
      </c>
      <c r="AN55" s="7">
        <v>37</v>
      </c>
      <c r="AO55" s="10">
        <f t="shared" si="14"/>
        <v>-0.22916666666666666</v>
      </c>
      <c r="AP55" s="10">
        <v>1.0395671388532817E-2</v>
      </c>
      <c r="AQ55" s="10">
        <v>4.3332549749796362E-2</v>
      </c>
      <c r="AR55" s="10">
        <f t="shared" si="17"/>
        <v>3.1683262321657568</v>
      </c>
      <c r="AS55" s="70">
        <v>390.874944214876</v>
      </c>
      <c r="AT55" s="7" t="s">
        <v>47</v>
      </c>
      <c r="AU55" s="7" t="str">
        <f t="shared" si="15"/>
        <v>2008</v>
      </c>
      <c r="AV55" s="7">
        <f t="shared" ca="1" si="16"/>
        <v>9</v>
      </c>
      <c r="AW55" s="7"/>
      <c r="AX55" s="7" t="s">
        <v>61</v>
      </c>
      <c r="AY55" s="7">
        <v>600000</v>
      </c>
      <c r="AZ55" s="7">
        <v>15</v>
      </c>
      <c r="BA55" s="9"/>
      <c r="BB55" s="7" t="s">
        <v>41</v>
      </c>
      <c r="BC55" s="7" t="s">
        <v>42</v>
      </c>
    </row>
    <row r="56" spans="1:55" x14ac:dyDescent="0.15">
      <c r="A56" s="7">
        <v>5519</v>
      </c>
      <c r="B56" s="7" t="s">
        <v>30</v>
      </c>
      <c r="C56" s="7" t="s">
        <v>165</v>
      </c>
      <c r="D56" s="7" t="s">
        <v>196</v>
      </c>
      <c r="E56" s="8" t="s">
        <v>245</v>
      </c>
      <c r="F56" s="8">
        <v>1</v>
      </c>
      <c r="G56" s="8" t="s">
        <v>57</v>
      </c>
      <c r="H56" s="8" t="s">
        <v>57</v>
      </c>
      <c r="I56" s="8" t="s">
        <v>35</v>
      </c>
      <c r="J56" s="8">
        <f t="shared" si="0"/>
        <v>1</v>
      </c>
      <c r="K56" s="8" t="s">
        <v>252</v>
      </c>
      <c r="L56" s="8">
        <v>1</v>
      </c>
      <c r="M56" s="8" t="s">
        <v>30</v>
      </c>
      <c r="N56" s="8" t="s">
        <v>193</v>
      </c>
      <c r="O56" s="8">
        <v>2003</v>
      </c>
      <c r="P56" s="8" t="str">
        <f t="shared" si="1"/>
        <v>2003</v>
      </c>
      <c r="Q56" s="8">
        <f t="shared" ca="1" si="2"/>
        <v>14</v>
      </c>
      <c r="R56" s="8" t="s">
        <v>169</v>
      </c>
      <c r="S56" s="8">
        <f t="shared" si="3"/>
        <v>0</v>
      </c>
      <c r="T56" s="8">
        <v>600</v>
      </c>
      <c r="U56" s="8">
        <v>20000</v>
      </c>
      <c r="V56" s="8" t="s">
        <v>170</v>
      </c>
      <c r="W56" s="8">
        <v>19700418</v>
      </c>
      <c r="X56" s="8" t="str">
        <f t="shared" si="4"/>
        <v>1970</v>
      </c>
      <c r="Y56" s="69">
        <f t="shared" ca="1" si="5"/>
        <v>47</v>
      </c>
      <c r="Z56" s="8">
        <v>2000</v>
      </c>
      <c r="AA56" s="8">
        <v>2600</v>
      </c>
      <c r="AB56" s="55">
        <f t="shared" si="6"/>
        <v>0.3</v>
      </c>
      <c r="AC56" s="7">
        <v>136.375</v>
      </c>
      <c r="AD56" s="7">
        <v>198</v>
      </c>
      <c r="AE56" s="57">
        <f t="shared" si="7"/>
        <v>1.4115723782895976E-5</v>
      </c>
      <c r="AF56" s="57">
        <f t="shared" si="8"/>
        <v>2.2281928287076763E-5</v>
      </c>
      <c r="AG56" s="57">
        <f t="shared" si="9"/>
        <v>0.57851829844359648</v>
      </c>
      <c r="AH56" s="56">
        <f t="shared" si="10"/>
        <v>0.45187901008249315</v>
      </c>
      <c r="AI56" s="56">
        <f t="shared" si="11"/>
        <v>2.7752844545147162E-2</v>
      </c>
      <c r="AJ56" s="56">
        <f t="shared" si="12"/>
        <v>2.2847088330595688E-2</v>
      </c>
      <c r="AK56" s="59">
        <f t="shared" si="13"/>
        <v>-0.17676588814422234</v>
      </c>
      <c r="AL56" s="7">
        <v>2.1046153846153843</v>
      </c>
      <c r="AM56" s="7">
        <v>14</v>
      </c>
      <c r="AN56" s="7">
        <v>17</v>
      </c>
      <c r="AO56" s="10">
        <f t="shared" si="14"/>
        <v>0.21428571428571427</v>
      </c>
      <c r="AP56" s="10">
        <v>1.3791706513727091E-2</v>
      </c>
      <c r="AQ56" s="10">
        <v>1.8761011222396526E-2</v>
      </c>
      <c r="AR56" s="10">
        <f t="shared" si="17"/>
        <v>0.3603110828760322</v>
      </c>
      <c r="AS56" s="70">
        <v>136.98893838383799</v>
      </c>
      <c r="AT56" s="7" t="s">
        <v>197</v>
      </c>
      <c r="AU56" s="7" t="str">
        <f t="shared" si="15"/>
        <v>2011</v>
      </c>
      <c r="AV56" s="7">
        <f t="shared" ca="1" si="16"/>
        <v>6</v>
      </c>
      <c r="AW56" s="7"/>
      <c r="AX56" s="7" t="s">
        <v>40</v>
      </c>
      <c r="AY56" s="7">
        <v>500000</v>
      </c>
      <c r="AZ56" s="7">
        <v>15</v>
      </c>
      <c r="BA56" s="9"/>
      <c r="BB56" s="7" t="s">
        <v>41</v>
      </c>
      <c r="BC56" s="7" t="s">
        <v>42</v>
      </c>
    </row>
    <row r="57" spans="1:55" x14ac:dyDescent="0.15">
      <c r="A57" s="7">
        <v>8433</v>
      </c>
      <c r="B57" s="7" t="s">
        <v>30</v>
      </c>
      <c r="C57" s="7" t="s">
        <v>165</v>
      </c>
      <c r="D57" s="7" t="s">
        <v>198</v>
      </c>
      <c r="E57" s="8" t="s">
        <v>245</v>
      </c>
      <c r="F57" s="8">
        <v>1</v>
      </c>
      <c r="G57" s="8" t="s">
        <v>85</v>
      </c>
      <c r="H57" s="8" t="s">
        <v>1500</v>
      </c>
      <c r="I57" s="8" t="s">
        <v>35</v>
      </c>
      <c r="J57" s="8">
        <f t="shared" si="0"/>
        <v>1</v>
      </c>
      <c r="K57" s="8" t="s">
        <v>252</v>
      </c>
      <c r="L57" s="8">
        <v>1</v>
      </c>
      <c r="M57" s="8" t="s">
        <v>1553</v>
      </c>
      <c r="N57" s="8" t="s">
        <v>199</v>
      </c>
      <c r="O57" s="8">
        <v>1999</v>
      </c>
      <c r="P57" s="8" t="str">
        <f t="shared" si="1"/>
        <v>1999</v>
      </c>
      <c r="Q57" s="8">
        <f t="shared" ca="1" si="2"/>
        <v>18</v>
      </c>
      <c r="R57" s="8" t="s">
        <v>169</v>
      </c>
      <c r="S57" s="8">
        <f t="shared" si="3"/>
        <v>0</v>
      </c>
      <c r="T57" s="8">
        <v>50</v>
      </c>
      <c r="U57" s="8">
        <v>20000</v>
      </c>
      <c r="V57" s="8" t="s">
        <v>38</v>
      </c>
      <c r="W57" s="8">
        <v>19811219</v>
      </c>
      <c r="X57" s="8" t="str">
        <f t="shared" si="4"/>
        <v>1981</v>
      </c>
      <c r="Y57" s="69">
        <f t="shared" ca="1" si="5"/>
        <v>36</v>
      </c>
      <c r="Z57" s="8">
        <v>15000</v>
      </c>
      <c r="AA57" s="8">
        <v>14000</v>
      </c>
      <c r="AB57" s="55">
        <f t="shared" si="6"/>
        <v>-6.6666666666666666E-2</v>
      </c>
      <c r="AC57" s="7">
        <v>128.1</v>
      </c>
      <c r="AD57" s="7">
        <v>191</v>
      </c>
      <c r="AE57" s="57">
        <f t="shared" si="7"/>
        <v>1.3259205987820161E-5</v>
      </c>
      <c r="AF57" s="57">
        <f t="shared" si="8"/>
        <v>2.1494183347634656E-5</v>
      </c>
      <c r="AG57" s="57">
        <f t="shared" si="9"/>
        <v>0.62107620677883002</v>
      </c>
      <c r="AH57" s="56">
        <f t="shared" si="10"/>
        <v>0.49102263856362222</v>
      </c>
      <c r="AI57" s="56">
        <f t="shared" si="11"/>
        <v>0.2081463340886037</v>
      </c>
      <c r="AJ57" s="56">
        <f t="shared" si="12"/>
        <v>0.12302278331859216</v>
      </c>
      <c r="AK57" s="59">
        <f t="shared" si="13"/>
        <v>-0.40896012482149291</v>
      </c>
      <c r="AL57" s="7">
        <v>2.6999999999999993</v>
      </c>
      <c r="AM57" s="7">
        <v>13</v>
      </c>
      <c r="AN57" s="7">
        <v>11</v>
      </c>
      <c r="AO57" s="10">
        <f t="shared" si="14"/>
        <v>-0.15384615384615385</v>
      </c>
      <c r="AP57" s="10">
        <v>4.6740109630036561E-3</v>
      </c>
      <c r="AQ57" s="10">
        <v>1.5749312193984569E-2</v>
      </c>
      <c r="AR57" s="10">
        <f t="shared" si="17"/>
        <v>2.3695496905432165</v>
      </c>
      <c r="AS57" s="70">
        <v>125.127403664921</v>
      </c>
      <c r="AT57" s="7" t="s">
        <v>47</v>
      </c>
      <c r="AU57" s="7" t="str">
        <f t="shared" si="15"/>
        <v>2008</v>
      </c>
      <c r="AV57" s="7">
        <f t="shared" ca="1" si="16"/>
        <v>9</v>
      </c>
      <c r="AW57" s="7"/>
      <c r="AX57" s="7" t="s">
        <v>40</v>
      </c>
      <c r="AY57" s="7"/>
      <c r="AZ57" s="7">
        <v>7</v>
      </c>
      <c r="BA57" s="9"/>
      <c r="BB57" s="7" t="s">
        <v>41</v>
      </c>
      <c r="BC57" s="7" t="s">
        <v>42</v>
      </c>
    </row>
    <row r="58" spans="1:55" x14ac:dyDescent="0.15">
      <c r="A58" s="7">
        <v>5885</v>
      </c>
      <c r="B58" s="7" t="s">
        <v>30</v>
      </c>
      <c r="C58" s="7" t="s">
        <v>165</v>
      </c>
      <c r="D58" s="7" t="s">
        <v>200</v>
      </c>
      <c r="E58" s="8" t="s">
        <v>245</v>
      </c>
      <c r="F58" s="8">
        <v>1</v>
      </c>
      <c r="G58" s="8" t="s">
        <v>82</v>
      </c>
      <c r="H58" s="8" t="s">
        <v>1500</v>
      </c>
      <c r="I58" s="8" t="s">
        <v>35</v>
      </c>
      <c r="J58" s="8">
        <f t="shared" si="0"/>
        <v>1</v>
      </c>
      <c r="K58" s="8" t="s">
        <v>252</v>
      </c>
      <c r="L58" s="8">
        <v>1</v>
      </c>
      <c r="M58" s="8" t="s">
        <v>1547</v>
      </c>
      <c r="N58" s="8" t="s">
        <v>201</v>
      </c>
      <c r="O58" s="8">
        <v>1990</v>
      </c>
      <c r="P58" s="8" t="str">
        <f t="shared" si="1"/>
        <v>1990</v>
      </c>
      <c r="Q58" s="8">
        <f t="shared" ca="1" si="2"/>
        <v>27</v>
      </c>
      <c r="R58" s="8" t="s">
        <v>169</v>
      </c>
      <c r="S58" s="8">
        <f t="shared" si="3"/>
        <v>0</v>
      </c>
      <c r="T58" s="8">
        <v>60</v>
      </c>
      <c r="U58" s="8">
        <v>3500</v>
      </c>
      <c r="V58" s="8" t="s">
        <v>170</v>
      </c>
      <c r="W58" s="8">
        <v>19870106</v>
      </c>
      <c r="X58" s="8" t="str">
        <f t="shared" si="4"/>
        <v>1987</v>
      </c>
      <c r="Y58" s="69">
        <f t="shared" ca="1" si="5"/>
        <v>30</v>
      </c>
      <c r="Z58" s="8">
        <v>600</v>
      </c>
      <c r="AA58" s="8">
        <v>700</v>
      </c>
      <c r="AB58" s="55">
        <f t="shared" si="6"/>
        <v>0.16666666666666666</v>
      </c>
      <c r="AC58" s="7">
        <v>107</v>
      </c>
      <c r="AD58" s="7">
        <v>188</v>
      </c>
      <c r="AE58" s="57">
        <f t="shared" si="7"/>
        <v>1.1075214993729566E-5</v>
      </c>
      <c r="AF58" s="57">
        <f t="shared" si="8"/>
        <v>2.1156578373588038E-5</v>
      </c>
      <c r="AG58" s="57">
        <f t="shared" si="9"/>
        <v>0.91026344730700215</v>
      </c>
      <c r="AH58" s="56">
        <f t="shared" si="10"/>
        <v>0.7570093457943925</v>
      </c>
      <c r="AI58" s="56">
        <f t="shared" si="11"/>
        <v>8.325853363544149E-3</v>
      </c>
      <c r="AJ58" s="56">
        <f t="shared" si="12"/>
        <v>6.1511391659296085E-3</v>
      </c>
      <c r="AK58" s="59">
        <f t="shared" si="13"/>
        <v>-0.26120015602686619</v>
      </c>
      <c r="AL58" s="7">
        <v>2.0446153846153847</v>
      </c>
      <c r="AM58" s="7">
        <v>6</v>
      </c>
      <c r="AN58" s="7">
        <v>8</v>
      </c>
      <c r="AO58" s="10">
        <f t="shared" si="14"/>
        <v>0.33333333333333331</v>
      </c>
      <c r="AP58" s="10">
        <v>5.7627291854516881E-4</v>
      </c>
      <c r="AQ58" s="10">
        <v>7.2360811241284437E-3</v>
      </c>
      <c r="AR58" s="10">
        <f t="shared" si="17"/>
        <v>11.556691267735276</v>
      </c>
      <c r="AS58" s="70">
        <v>46.752135106383399</v>
      </c>
      <c r="AT58" s="7" t="s">
        <v>202</v>
      </c>
      <c r="AU58" s="7" t="str">
        <f t="shared" si="15"/>
        <v>2010</v>
      </c>
      <c r="AV58" s="7">
        <f t="shared" ca="1" si="16"/>
        <v>7</v>
      </c>
      <c r="AW58" s="7"/>
      <c r="AX58" s="7" t="s">
        <v>40</v>
      </c>
      <c r="AY58" s="7"/>
      <c r="AZ58" s="7">
        <v>3</v>
      </c>
      <c r="BA58" s="9"/>
      <c r="BB58" s="7" t="s">
        <v>41</v>
      </c>
      <c r="BC58" s="7" t="s">
        <v>42</v>
      </c>
    </row>
    <row r="59" spans="1:55" x14ac:dyDescent="0.15">
      <c r="A59" s="7">
        <v>5746</v>
      </c>
      <c r="B59" s="7" t="s">
        <v>30</v>
      </c>
      <c r="C59" s="7" t="s">
        <v>165</v>
      </c>
      <c r="D59" s="7" t="s">
        <v>203</v>
      </c>
      <c r="E59" s="8" t="s">
        <v>245</v>
      </c>
      <c r="F59" s="8">
        <v>1</v>
      </c>
      <c r="G59" s="8" t="s">
        <v>122</v>
      </c>
      <c r="H59" s="8" t="s">
        <v>1500</v>
      </c>
      <c r="I59" s="8" t="s">
        <v>35</v>
      </c>
      <c r="J59" s="8">
        <f t="shared" si="0"/>
        <v>1</v>
      </c>
      <c r="K59" s="8" t="s">
        <v>252</v>
      </c>
      <c r="L59" s="8">
        <v>1</v>
      </c>
      <c r="M59" s="8" t="s">
        <v>1552</v>
      </c>
      <c r="N59" s="8" t="s">
        <v>168</v>
      </c>
      <c r="O59" s="8">
        <v>2005</v>
      </c>
      <c r="P59" s="8" t="str">
        <f t="shared" si="1"/>
        <v>2005</v>
      </c>
      <c r="Q59" s="8">
        <f t="shared" ca="1" si="2"/>
        <v>12</v>
      </c>
      <c r="R59" s="8" t="s">
        <v>169</v>
      </c>
      <c r="S59" s="8">
        <f t="shared" si="3"/>
        <v>0</v>
      </c>
      <c r="T59" s="8">
        <v>60</v>
      </c>
      <c r="U59" s="8">
        <v>2500</v>
      </c>
      <c r="V59" s="8" t="s">
        <v>170</v>
      </c>
      <c r="W59" s="8">
        <v>19720211</v>
      </c>
      <c r="X59" s="8" t="str">
        <f t="shared" si="4"/>
        <v>1972</v>
      </c>
      <c r="Y59" s="69">
        <f t="shared" ca="1" si="5"/>
        <v>45</v>
      </c>
      <c r="Z59" s="8">
        <v>120</v>
      </c>
      <c r="AA59" s="8">
        <v>160</v>
      </c>
      <c r="AB59" s="55">
        <f t="shared" si="6"/>
        <v>0.33333333333333331</v>
      </c>
      <c r="AC59" s="7">
        <v>129.5</v>
      </c>
      <c r="AD59" s="7">
        <v>172</v>
      </c>
      <c r="AE59" s="57">
        <f t="shared" si="7"/>
        <v>1.3404115342878305E-5</v>
      </c>
      <c r="AF59" s="57">
        <f t="shared" si="8"/>
        <v>1.9356018512006078E-5</v>
      </c>
      <c r="AG59" s="57">
        <f t="shared" si="9"/>
        <v>0.444035508265755</v>
      </c>
      <c r="AH59" s="56">
        <f t="shared" si="10"/>
        <v>0.3281853281853282</v>
      </c>
      <c r="AI59" s="56">
        <f t="shared" si="11"/>
        <v>1.6651706727088297E-3</v>
      </c>
      <c r="AJ59" s="56">
        <f t="shared" si="12"/>
        <v>1.4059746664981962E-3</v>
      </c>
      <c r="AK59" s="59">
        <f t="shared" si="13"/>
        <v>-0.15565732117356135</v>
      </c>
      <c r="AL59" s="7">
        <v>1.8569230769230767</v>
      </c>
      <c r="AM59" s="7">
        <v>23</v>
      </c>
      <c r="AN59" s="7">
        <v>20</v>
      </c>
      <c r="AO59" s="10">
        <f t="shared" si="14"/>
        <v>-0.13043478260869565</v>
      </c>
      <c r="AP59" s="10">
        <v>1.441718245288022E-2</v>
      </c>
      <c r="AQ59" s="10">
        <v>1.8838840723309335E-2</v>
      </c>
      <c r="AR59" s="10">
        <f t="shared" si="17"/>
        <v>0.30669364731149462</v>
      </c>
      <c r="AS59" s="70">
        <v>145.166752325581</v>
      </c>
      <c r="AT59" s="7" t="s">
        <v>204</v>
      </c>
      <c r="AU59" s="7" t="str">
        <f t="shared" si="15"/>
        <v>2010</v>
      </c>
      <c r="AV59" s="7">
        <f t="shared" ca="1" si="16"/>
        <v>7</v>
      </c>
      <c r="AW59" s="7"/>
      <c r="AX59" s="7" t="s">
        <v>40</v>
      </c>
      <c r="AY59" s="7"/>
      <c r="AZ59" s="7">
        <v>7</v>
      </c>
      <c r="BA59" s="9"/>
      <c r="BB59" s="7" t="s">
        <v>41</v>
      </c>
      <c r="BC59" s="7" t="s">
        <v>42</v>
      </c>
    </row>
    <row r="60" spans="1:55" x14ac:dyDescent="0.15">
      <c r="A60" s="7">
        <v>2936</v>
      </c>
      <c r="B60" s="7" t="s">
        <v>30</v>
      </c>
      <c r="C60" s="7" t="s">
        <v>165</v>
      </c>
      <c r="D60" s="7" t="s">
        <v>205</v>
      </c>
      <c r="E60" s="8" t="s">
        <v>247</v>
      </c>
      <c r="F60" s="8">
        <v>0</v>
      </c>
      <c r="G60" s="8" t="s">
        <v>63</v>
      </c>
      <c r="H60" s="8" t="s">
        <v>1500</v>
      </c>
      <c r="I60" s="8" t="s">
        <v>35</v>
      </c>
      <c r="J60" s="8">
        <f t="shared" si="0"/>
        <v>1</v>
      </c>
      <c r="K60" s="8" t="s">
        <v>252</v>
      </c>
      <c r="L60" s="8">
        <v>1</v>
      </c>
      <c r="M60" s="8" t="s">
        <v>30</v>
      </c>
      <c r="N60" s="8" t="s">
        <v>206</v>
      </c>
      <c r="O60" s="8">
        <v>2006</v>
      </c>
      <c r="P60" s="8" t="str">
        <f t="shared" si="1"/>
        <v>2006</v>
      </c>
      <c r="Q60" s="8">
        <f t="shared" ca="1" si="2"/>
        <v>11</v>
      </c>
      <c r="R60" s="8" t="s">
        <v>169</v>
      </c>
      <c r="S60" s="8">
        <f t="shared" si="3"/>
        <v>0</v>
      </c>
      <c r="T60" s="8">
        <v>200</v>
      </c>
      <c r="U60" s="8">
        <v>6000</v>
      </c>
      <c r="V60" s="8" t="s">
        <v>170</v>
      </c>
      <c r="W60" s="8">
        <v>19800906</v>
      </c>
      <c r="X60" s="8" t="str">
        <f t="shared" si="4"/>
        <v>1980</v>
      </c>
      <c r="Y60" s="69">
        <f t="shared" ca="1" si="5"/>
        <v>37</v>
      </c>
      <c r="Z60" s="8">
        <v>600</v>
      </c>
      <c r="AA60" s="8">
        <v>750</v>
      </c>
      <c r="AB60" s="55">
        <f t="shared" si="6"/>
        <v>0.25</v>
      </c>
      <c r="AC60" s="7">
        <v>72</v>
      </c>
      <c r="AD60" s="7">
        <v>168</v>
      </c>
      <c r="AE60" s="57">
        <f t="shared" si="7"/>
        <v>7.4524811172759695E-6</v>
      </c>
      <c r="AF60" s="57">
        <f t="shared" si="8"/>
        <v>1.8905878546610586E-5</v>
      </c>
      <c r="AG60" s="57">
        <f t="shared" si="9"/>
        <v>1.5368569539591215</v>
      </c>
      <c r="AH60" s="56">
        <f t="shared" si="10"/>
        <v>1.3333333333333333</v>
      </c>
      <c r="AI60" s="56">
        <f t="shared" si="11"/>
        <v>8.325853363544149E-3</v>
      </c>
      <c r="AJ60" s="56">
        <f t="shared" si="12"/>
        <v>6.5905062492102942E-3</v>
      </c>
      <c r="AK60" s="59">
        <f t="shared" si="13"/>
        <v>-0.20842873860021385</v>
      </c>
      <c r="AL60" s="7">
        <v>1.6153846153846152</v>
      </c>
      <c r="AM60" s="7">
        <v>9</v>
      </c>
      <c r="AN60" s="7">
        <v>13</v>
      </c>
      <c r="AO60" s="10">
        <f t="shared" si="14"/>
        <v>0.44444444444444442</v>
      </c>
      <c r="AP60" s="10">
        <v>9.4726268064607936E-3</v>
      </c>
      <c r="AQ60" s="10">
        <v>2.1200956086149937E-3</v>
      </c>
      <c r="AR60" s="10">
        <f t="shared" si="17"/>
        <v>-0.77618714935872002</v>
      </c>
      <c r="AS60" s="70">
        <v>-7.1391553571423003</v>
      </c>
      <c r="AT60" s="7" t="s">
        <v>207</v>
      </c>
      <c r="AU60" s="7" t="str">
        <f t="shared" si="15"/>
        <v>2014</v>
      </c>
      <c r="AV60" s="7">
        <f t="shared" ca="1" si="16"/>
        <v>3</v>
      </c>
      <c r="AW60" s="7"/>
      <c r="AX60" s="7" t="s">
        <v>40</v>
      </c>
      <c r="AY60" s="7"/>
      <c r="AZ60" s="7">
        <v>1</v>
      </c>
      <c r="BA60" s="9"/>
      <c r="BB60" s="7" t="s">
        <v>41</v>
      </c>
      <c r="BC60" s="7" t="s">
        <v>42</v>
      </c>
    </row>
    <row r="61" spans="1:55" x14ac:dyDescent="0.15">
      <c r="A61" s="7"/>
      <c r="B61" s="7" t="s">
        <v>30</v>
      </c>
      <c r="C61" s="7" t="s">
        <v>165</v>
      </c>
      <c r="D61" s="7" t="s">
        <v>208</v>
      </c>
      <c r="E61" s="8" t="s">
        <v>245</v>
      </c>
      <c r="F61" s="8">
        <v>1</v>
      </c>
      <c r="G61" s="8" t="s">
        <v>34</v>
      </c>
      <c r="H61" s="8" t="s">
        <v>1500</v>
      </c>
      <c r="I61" s="8" t="s">
        <v>35</v>
      </c>
      <c r="J61" s="8">
        <f t="shared" si="0"/>
        <v>1</v>
      </c>
      <c r="K61" s="8" t="s">
        <v>252</v>
      </c>
      <c r="L61" s="8">
        <v>1</v>
      </c>
      <c r="M61" s="8" t="s">
        <v>30</v>
      </c>
      <c r="N61" s="8" t="s">
        <v>176</v>
      </c>
      <c r="O61" s="8">
        <v>1996</v>
      </c>
      <c r="P61" s="8" t="str">
        <f t="shared" si="1"/>
        <v>1996</v>
      </c>
      <c r="Q61" s="8">
        <f t="shared" ca="1" si="2"/>
        <v>21</v>
      </c>
      <c r="R61" s="8" t="s">
        <v>169</v>
      </c>
      <c r="S61" s="8">
        <f t="shared" si="3"/>
        <v>0</v>
      </c>
      <c r="T61" s="8">
        <v>500</v>
      </c>
      <c r="U61" s="8">
        <v>18000</v>
      </c>
      <c r="V61" s="8" t="s">
        <v>170</v>
      </c>
      <c r="W61" s="8">
        <v>19700805</v>
      </c>
      <c r="X61" s="8" t="str">
        <f t="shared" si="4"/>
        <v>1970</v>
      </c>
      <c r="Y61" s="69">
        <f t="shared" ca="1" si="5"/>
        <v>47</v>
      </c>
      <c r="Z61" s="8">
        <v>14000</v>
      </c>
      <c r="AA61" s="8">
        <v>15000</v>
      </c>
      <c r="AB61" s="55">
        <f t="shared" si="6"/>
        <v>7.1428571428571425E-2</v>
      </c>
      <c r="AC61" s="7">
        <v>231.05</v>
      </c>
      <c r="AD61" s="7">
        <v>167</v>
      </c>
      <c r="AE61" s="57">
        <f t="shared" si="7"/>
        <v>2.3915218918702956E-5</v>
      </c>
      <c r="AF61" s="57">
        <f t="shared" si="8"/>
        <v>1.8793343555261714E-5</v>
      </c>
      <c r="AG61" s="57">
        <f t="shared" si="9"/>
        <v>-0.21416803169782681</v>
      </c>
      <c r="AH61" s="56">
        <f t="shared" si="10"/>
        <v>-0.27721272451850254</v>
      </c>
      <c r="AI61" s="56">
        <f t="shared" si="11"/>
        <v>0.19426991181603012</v>
      </c>
      <c r="AJ61" s="56">
        <f t="shared" si="12"/>
        <v>0.13181012498420588</v>
      </c>
      <c r="AK61" s="59">
        <f t="shared" si="13"/>
        <v>-0.32151034737161183</v>
      </c>
      <c r="AL61" s="7">
        <v>1.4692307692307693</v>
      </c>
      <c r="AM61" s="7">
        <v>20</v>
      </c>
      <c r="AN61" s="7">
        <v>10</v>
      </c>
      <c r="AO61" s="10">
        <f t="shared" si="14"/>
        <v>-0.5</v>
      </c>
      <c r="AP61" s="10">
        <v>1.5558009062792175E-2</v>
      </c>
      <c r="AQ61" s="10">
        <v>2.7388073372381687E-2</v>
      </c>
      <c r="AR61" s="10">
        <f t="shared" si="17"/>
        <v>0.76038420223586023</v>
      </c>
      <c r="AS61" s="70">
        <v>233.34902694610699</v>
      </c>
      <c r="AT61" s="7" t="s">
        <v>47</v>
      </c>
      <c r="AU61" s="7" t="str">
        <f t="shared" si="15"/>
        <v>2008</v>
      </c>
      <c r="AV61" s="7">
        <f t="shared" ca="1" si="16"/>
        <v>9</v>
      </c>
      <c r="AW61" s="7"/>
      <c r="AX61" s="7" t="s">
        <v>61</v>
      </c>
      <c r="AY61" s="7">
        <v>570000</v>
      </c>
      <c r="AZ61" s="7">
        <v>15</v>
      </c>
      <c r="BA61" s="9"/>
      <c r="BB61" s="7" t="s">
        <v>41</v>
      </c>
      <c r="BC61" s="7" t="s">
        <v>42</v>
      </c>
    </row>
    <row r="62" spans="1:55" x14ac:dyDescent="0.15">
      <c r="A62" s="7">
        <v>7408</v>
      </c>
      <c r="B62" s="7" t="s">
        <v>30</v>
      </c>
      <c r="C62" s="7" t="s">
        <v>165</v>
      </c>
      <c r="D62" s="7" t="s">
        <v>209</v>
      </c>
      <c r="E62" s="8" t="s">
        <v>245</v>
      </c>
      <c r="F62" s="8">
        <v>1</v>
      </c>
      <c r="G62" s="8" t="s">
        <v>34</v>
      </c>
      <c r="H62" s="8" t="s">
        <v>1500</v>
      </c>
      <c r="I62" s="8" t="s">
        <v>35</v>
      </c>
      <c r="J62" s="8">
        <f t="shared" si="0"/>
        <v>1</v>
      </c>
      <c r="K62" s="8" t="s">
        <v>252</v>
      </c>
      <c r="L62" s="8">
        <v>1</v>
      </c>
      <c r="M62" s="8" t="s">
        <v>30</v>
      </c>
      <c r="N62" s="8" t="s">
        <v>210</v>
      </c>
      <c r="O62" s="8">
        <v>1998</v>
      </c>
      <c r="P62" s="8" t="str">
        <f t="shared" si="1"/>
        <v>1998</v>
      </c>
      <c r="Q62" s="8">
        <f t="shared" ca="1" si="2"/>
        <v>19</v>
      </c>
      <c r="R62" s="8" t="s">
        <v>169</v>
      </c>
      <c r="S62" s="8">
        <f t="shared" si="3"/>
        <v>0</v>
      </c>
      <c r="T62" s="8">
        <v>600</v>
      </c>
      <c r="U62" s="8">
        <v>28000</v>
      </c>
      <c r="V62" s="8" t="s">
        <v>38</v>
      </c>
      <c r="W62" s="8">
        <v>19820719</v>
      </c>
      <c r="X62" s="8" t="str">
        <f t="shared" si="4"/>
        <v>1982</v>
      </c>
      <c r="Y62" s="69">
        <f t="shared" ca="1" si="5"/>
        <v>35</v>
      </c>
      <c r="Z62" s="8">
        <v>1800</v>
      </c>
      <c r="AA62" s="8">
        <v>2000</v>
      </c>
      <c r="AB62" s="55">
        <f t="shared" si="6"/>
        <v>0.1111111111111111</v>
      </c>
      <c r="AC62" s="7">
        <v>130.44999999999999</v>
      </c>
      <c r="AD62" s="7">
        <v>146.94999999999999</v>
      </c>
      <c r="AE62" s="57">
        <f t="shared" si="7"/>
        <v>1.3502446690953473E-5</v>
      </c>
      <c r="AF62" s="57">
        <f t="shared" si="8"/>
        <v>1.6537016978716818E-5</v>
      </c>
      <c r="AG62" s="57">
        <f t="shared" si="9"/>
        <v>0.22474225280937279</v>
      </c>
      <c r="AH62" s="56">
        <f t="shared" si="10"/>
        <v>0.12648524338827138</v>
      </c>
      <c r="AI62" s="56">
        <f t="shared" si="11"/>
        <v>2.4977560090632445E-2</v>
      </c>
      <c r="AJ62" s="56">
        <f t="shared" si="12"/>
        <v>1.7574683331227452E-2</v>
      </c>
      <c r="AK62" s="59">
        <f t="shared" si="13"/>
        <v>-0.29638110097796777</v>
      </c>
      <c r="AL62" s="7">
        <v>1.5169230769230764</v>
      </c>
      <c r="AM62" s="7">
        <v>34</v>
      </c>
      <c r="AN62" s="7">
        <v>41</v>
      </c>
      <c r="AO62" s="10">
        <f t="shared" si="14"/>
        <v>0.20588235294117646</v>
      </c>
      <c r="AP62" s="10">
        <v>5.7693169069352235E-2</v>
      </c>
      <c r="AQ62" s="10">
        <v>6.5205434226744213E-2</v>
      </c>
      <c r="AR62" s="10">
        <f t="shared" si="17"/>
        <v>0.13021065194670756</v>
      </c>
      <c r="AS62" s="70">
        <v>1270.17534773732</v>
      </c>
      <c r="AT62" s="7" t="s">
        <v>47</v>
      </c>
      <c r="AU62" s="7" t="str">
        <f t="shared" si="15"/>
        <v>2008</v>
      </c>
      <c r="AV62" s="7">
        <f t="shared" ca="1" si="16"/>
        <v>9</v>
      </c>
      <c r="AW62" s="7"/>
      <c r="AX62" s="7" t="s">
        <v>40</v>
      </c>
      <c r="AY62" s="7"/>
      <c r="AZ62" s="7">
        <v>15</v>
      </c>
      <c r="BA62" s="9"/>
      <c r="BB62" s="7" t="s">
        <v>41</v>
      </c>
      <c r="BC62" s="7" t="s">
        <v>42</v>
      </c>
    </row>
    <row r="63" spans="1:55" x14ac:dyDescent="0.15">
      <c r="A63" s="7">
        <v>8628</v>
      </c>
      <c r="B63" s="7" t="s">
        <v>30</v>
      </c>
      <c r="C63" s="7" t="s">
        <v>165</v>
      </c>
      <c r="D63" s="7" t="s">
        <v>211</v>
      </c>
      <c r="E63" s="8" t="s">
        <v>245</v>
      </c>
      <c r="F63" s="8">
        <v>1</v>
      </c>
      <c r="G63" s="8" t="s">
        <v>122</v>
      </c>
      <c r="H63" s="8" t="s">
        <v>1500</v>
      </c>
      <c r="I63" s="8" t="s">
        <v>35</v>
      </c>
      <c r="J63" s="8">
        <f t="shared" si="0"/>
        <v>1</v>
      </c>
      <c r="K63" s="8" t="s">
        <v>252</v>
      </c>
      <c r="L63" s="8">
        <v>1</v>
      </c>
      <c r="M63" s="8" t="s">
        <v>1552</v>
      </c>
      <c r="N63" s="8" t="s">
        <v>212</v>
      </c>
      <c r="O63" s="8">
        <v>2002</v>
      </c>
      <c r="P63" s="8" t="str">
        <f t="shared" si="1"/>
        <v>2002</v>
      </c>
      <c r="Q63" s="8">
        <f t="shared" ca="1" si="2"/>
        <v>15</v>
      </c>
      <c r="R63" s="8" t="s">
        <v>169</v>
      </c>
      <c r="S63" s="8">
        <f t="shared" si="3"/>
        <v>0</v>
      </c>
      <c r="T63" s="8">
        <v>60</v>
      </c>
      <c r="U63" s="8">
        <v>3000</v>
      </c>
      <c r="V63" s="8" t="s">
        <v>38</v>
      </c>
      <c r="W63" s="8">
        <v>19860702</v>
      </c>
      <c r="X63" s="8" t="str">
        <f t="shared" si="4"/>
        <v>1986</v>
      </c>
      <c r="Y63" s="69">
        <f t="shared" ca="1" si="5"/>
        <v>31</v>
      </c>
      <c r="Z63" s="8">
        <v>200</v>
      </c>
      <c r="AA63" s="8">
        <v>300</v>
      </c>
      <c r="AB63" s="55">
        <f t="shared" si="6"/>
        <v>0.5</v>
      </c>
      <c r="AC63" s="7">
        <v>242.15</v>
      </c>
      <c r="AD63" s="7">
        <v>142.07</v>
      </c>
      <c r="AE63" s="57">
        <f t="shared" si="7"/>
        <v>2.5064143090949665E-5</v>
      </c>
      <c r="AF63" s="57">
        <f t="shared" si="8"/>
        <v>1.598784622093432E-5</v>
      </c>
      <c r="AG63" s="57">
        <f t="shared" si="9"/>
        <v>-0.36212276785527442</v>
      </c>
      <c r="AH63" s="56">
        <f t="shared" si="10"/>
        <v>-0.41329754284534381</v>
      </c>
      <c r="AI63" s="56">
        <f t="shared" si="11"/>
        <v>2.7752844545147161E-3</v>
      </c>
      <c r="AJ63" s="56">
        <f t="shared" si="12"/>
        <v>2.6362024996841177E-3</v>
      </c>
      <c r="AK63" s="59">
        <f t="shared" si="13"/>
        <v>-5.0114486320256536E-2</v>
      </c>
      <c r="AL63" s="7">
        <v>1.3835538461538459</v>
      </c>
      <c r="AM63" s="7">
        <v>25</v>
      </c>
      <c r="AN63" s="7">
        <v>23</v>
      </c>
      <c r="AO63" s="10">
        <f t="shared" si="14"/>
        <v>-0.08</v>
      </c>
      <c r="AP63" s="10">
        <v>3.48769768799966E-3</v>
      </c>
      <c r="AQ63" s="10">
        <v>2.5493261755915198E-2</v>
      </c>
      <c r="AR63" s="10">
        <f t="shared" si="17"/>
        <v>6.3094815079963675</v>
      </c>
      <c r="AS63" s="70">
        <v>270.09572992186901</v>
      </c>
      <c r="AT63" s="7" t="s">
        <v>213</v>
      </c>
      <c r="AU63" s="7" t="str">
        <f t="shared" si="15"/>
        <v>2008</v>
      </c>
      <c r="AV63" s="7">
        <f t="shared" ca="1" si="16"/>
        <v>9</v>
      </c>
      <c r="AW63" s="7"/>
      <c r="AX63" s="7" t="s">
        <v>40</v>
      </c>
      <c r="AY63" s="7"/>
      <c r="AZ63" s="7">
        <v>7</v>
      </c>
      <c r="BA63" s="9"/>
      <c r="BB63" s="7" t="s">
        <v>41</v>
      </c>
      <c r="BC63" s="7" t="s">
        <v>42</v>
      </c>
    </row>
    <row r="64" spans="1:55" x14ac:dyDescent="0.15">
      <c r="A64" s="7">
        <v>7545</v>
      </c>
      <c r="B64" s="7" t="s">
        <v>30</v>
      </c>
      <c r="C64" s="7" t="s">
        <v>165</v>
      </c>
      <c r="D64" s="7" t="s">
        <v>214</v>
      </c>
      <c r="E64" s="8" t="s">
        <v>245</v>
      </c>
      <c r="F64" s="8">
        <v>1</v>
      </c>
      <c r="G64" s="8" t="s">
        <v>215</v>
      </c>
      <c r="H64" s="8" t="s">
        <v>1501</v>
      </c>
      <c r="I64" s="8" t="s">
        <v>35</v>
      </c>
      <c r="J64" s="8">
        <f t="shared" si="0"/>
        <v>1</v>
      </c>
      <c r="K64" s="8" t="s">
        <v>252</v>
      </c>
      <c r="L64" s="8">
        <v>1</v>
      </c>
      <c r="M64" s="8" t="s">
        <v>1552</v>
      </c>
      <c r="N64" s="8" t="s">
        <v>216</v>
      </c>
      <c r="O64" s="8">
        <v>2006</v>
      </c>
      <c r="P64" s="8" t="str">
        <f t="shared" si="1"/>
        <v>2006</v>
      </c>
      <c r="Q64" s="8">
        <f t="shared" ca="1" si="2"/>
        <v>11</v>
      </c>
      <c r="R64" s="8" t="s">
        <v>169</v>
      </c>
      <c r="S64" s="8">
        <f t="shared" si="3"/>
        <v>0</v>
      </c>
      <c r="T64" s="8">
        <v>100</v>
      </c>
      <c r="U64" s="8">
        <v>3000</v>
      </c>
      <c r="V64" s="8" t="s">
        <v>170</v>
      </c>
      <c r="W64" s="8">
        <v>19831021</v>
      </c>
      <c r="X64" s="8" t="str">
        <f t="shared" si="4"/>
        <v>1983</v>
      </c>
      <c r="Y64" s="69">
        <f t="shared" ca="1" si="5"/>
        <v>34</v>
      </c>
      <c r="Z64" s="8">
        <v>3300</v>
      </c>
      <c r="AA64" s="8">
        <v>3500</v>
      </c>
      <c r="AB64" s="55">
        <f t="shared" si="6"/>
        <v>6.0606060606060608E-2</v>
      </c>
      <c r="AC64" s="7">
        <v>74.025000000000006</v>
      </c>
      <c r="AD64" s="7">
        <v>137.65</v>
      </c>
      <c r="AE64" s="57">
        <f t="shared" si="7"/>
        <v>7.6620821486993561E-6</v>
      </c>
      <c r="AF64" s="57">
        <f t="shared" si="8"/>
        <v>1.5490441559172306E-5</v>
      </c>
      <c r="AG64" s="57">
        <f t="shared" si="9"/>
        <v>1.0217013154579424</v>
      </c>
      <c r="AH64" s="56">
        <f t="shared" si="10"/>
        <v>0.85950692333671053</v>
      </c>
      <c r="AI64" s="56">
        <f t="shared" si="11"/>
        <v>4.5792193499492817E-2</v>
      </c>
      <c r="AJ64" s="56">
        <f t="shared" si="12"/>
        <v>3.0755695829648041E-2</v>
      </c>
      <c r="AK64" s="59">
        <f t="shared" si="13"/>
        <v>-0.32836377820624202</v>
      </c>
      <c r="AL64" s="7">
        <v>1.2745000000000002</v>
      </c>
      <c r="AM64" s="7">
        <v>25</v>
      </c>
      <c r="AN64" s="7">
        <v>24</v>
      </c>
      <c r="AO64" s="10">
        <f t="shared" si="14"/>
        <v>-0.04</v>
      </c>
      <c r="AP64" s="10">
        <v>2.8043345413844047E-2</v>
      </c>
      <c r="AQ64" s="10">
        <v>6.9427416672308673E-2</v>
      </c>
      <c r="AR64" s="10">
        <f t="shared" si="17"/>
        <v>1.4757180588744849</v>
      </c>
      <c r="AS64" s="70">
        <v>656.53189320741001</v>
      </c>
      <c r="AT64" s="7" t="s">
        <v>47</v>
      </c>
      <c r="AU64" s="7" t="str">
        <f t="shared" si="15"/>
        <v>2008</v>
      </c>
      <c r="AV64" s="7">
        <f t="shared" ca="1" si="16"/>
        <v>9</v>
      </c>
      <c r="AW64" s="7"/>
      <c r="AX64" s="7" t="s">
        <v>40</v>
      </c>
      <c r="AY64" s="7"/>
      <c r="AZ64" s="7">
        <v>10</v>
      </c>
      <c r="BA64" s="9"/>
      <c r="BB64" s="7" t="s">
        <v>41</v>
      </c>
      <c r="BC64" s="7" t="s">
        <v>42</v>
      </c>
    </row>
    <row r="65" spans="1:55" x14ac:dyDescent="0.15">
      <c r="A65" s="7">
        <v>2560</v>
      </c>
      <c r="B65" s="7" t="s">
        <v>30</v>
      </c>
      <c r="C65" s="7" t="s">
        <v>165</v>
      </c>
      <c r="D65" s="7" t="s">
        <v>217</v>
      </c>
      <c r="E65" s="8" t="s">
        <v>245</v>
      </c>
      <c r="F65" s="8">
        <v>1</v>
      </c>
      <c r="G65" s="8" t="s">
        <v>218</v>
      </c>
      <c r="H65" s="8" t="s">
        <v>1500</v>
      </c>
      <c r="I65" s="8" t="s">
        <v>219</v>
      </c>
      <c r="J65" s="8">
        <f t="shared" si="0"/>
        <v>0</v>
      </c>
      <c r="K65" s="8" t="s">
        <v>252</v>
      </c>
      <c r="L65" s="8">
        <v>1</v>
      </c>
      <c r="M65" s="8" t="s">
        <v>106</v>
      </c>
      <c r="N65" s="8" t="s">
        <v>220</v>
      </c>
      <c r="O65" s="8">
        <v>2011</v>
      </c>
      <c r="P65" s="8" t="str">
        <f t="shared" si="1"/>
        <v>2011</v>
      </c>
      <c r="Q65" s="8">
        <f t="shared" ca="1" si="2"/>
        <v>6</v>
      </c>
      <c r="R65" s="8" t="s">
        <v>169</v>
      </c>
      <c r="S65" s="8">
        <f t="shared" si="3"/>
        <v>0</v>
      </c>
      <c r="T65" s="8">
        <v>4</v>
      </c>
      <c r="U65" s="8">
        <v>10000</v>
      </c>
      <c r="V65" s="8" t="s">
        <v>38</v>
      </c>
      <c r="W65" s="8">
        <v>19690819</v>
      </c>
      <c r="X65" s="8" t="str">
        <f t="shared" si="4"/>
        <v>1969</v>
      </c>
      <c r="Y65" s="69">
        <f t="shared" ca="1" si="5"/>
        <v>48</v>
      </c>
      <c r="Z65" s="8">
        <v>7000</v>
      </c>
      <c r="AA65" s="8">
        <v>8000</v>
      </c>
      <c r="AB65" s="55">
        <f t="shared" si="6"/>
        <v>0.14285714285714285</v>
      </c>
      <c r="AC65" s="7">
        <v>15</v>
      </c>
      <c r="AD65" s="7">
        <v>123.27500000000001</v>
      </c>
      <c r="AE65" s="57">
        <f t="shared" si="7"/>
        <v>1.5526002327658268E-6</v>
      </c>
      <c r="AF65" s="57">
        <f t="shared" si="8"/>
        <v>1.3872751058532263E-5</v>
      </c>
      <c r="AG65" s="57">
        <f t="shared" si="9"/>
        <v>7.9351725999803069</v>
      </c>
      <c r="AH65" s="56">
        <f t="shared" si="10"/>
        <v>7.2183333333333337</v>
      </c>
      <c r="AI65" s="56">
        <f t="shared" si="11"/>
        <v>9.7134955908015061E-2</v>
      </c>
      <c r="AJ65" s="56">
        <f t="shared" si="12"/>
        <v>7.029873332490981E-2</v>
      </c>
      <c r="AK65" s="59">
        <f t="shared" si="13"/>
        <v>-0.27627770386305256</v>
      </c>
      <c r="AL65" s="7">
        <v>1.7635384615384613</v>
      </c>
      <c r="AM65" s="7">
        <v>1</v>
      </c>
      <c r="AN65" s="7">
        <v>11</v>
      </c>
      <c r="AO65" s="10">
        <f t="shared" si="14"/>
        <v>10</v>
      </c>
      <c r="AP65" s="10">
        <v>-3.5737681159420345E-2</v>
      </c>
      <c r="AQ65" s="10">
        <v>-7.7122786313422427E-3</v>
      </c>
      <c r="AR65" s="10">
        <f t="shared" si="17"/>
        <v>-0.78419756455549139</v>
      </c>
      <c r="AS65" s="70">
        <v>-118.172289596431</v>
      </c>
      <c r="AT65" s="7" t="s">
        <v>221</v>
      </c>
      <c r="AU65" s="7" t="str">
        <f t="shared" si="15"/>
        <v>2014</v>
      </c>
      <c r="AV65" s="7">
        <f t="shared" ca="1" si="16"/>
        <v>3</v>
      </c>
      <c r="AW65" s="7"/>
      <c r="AX65" s="7" t="s">
        <v>40</v>
      </c>
      <c r="AY65" s="7"/>
      <c r="AZ65" s="7">
        <v>1</v>
      </c>
      <c r="BA65" s="9"/>
      <c r="BB65" s="7" t="s">
        <v>41</v>
      </c>
      <c r="BC65" s="7" t="s">
        <v>42</v>
      </c>
    </row>
    <row r="66" spans="1:55" x14ac:dyDescent="0.15">
      <c r="A66" s="7">
        <v>4235</v>
      </c>
      <c r="B66" s="7" t="s">
        <v>30</v>
      </c>
      <c r="C66" s="7" t="s">
        <v>165</v>
      </c>
      <c r="D66" s="7" t="s">
        <v>222</v>
      </c>
      <c r="E66" s="8" t="s">
        <v>248</v>
      </c>
      <c r="F66" s="8">
        <v>0</v>
      </c>
      <c r="G66" s="8" t="s">
        <v>57</v>
      </c>
      <c r="H66" s="8" t="s">
        <v>57</v>
      </c>
      <c r="I66" s="8" t="s">
        <v>167</v>
      </c>
      <c r="J66" s="8">
        <f t="shared" si="0"/>
        <v>1</v>
      </c>
      <c r="K66" s="8" t="s">
        <v>252</v>
      </c>
      <c r="L66" s="8">
        <v>1</v>
      </c>
      <c r="M66" s="8" t="s">
        <v>1552</v>
      </c>
      <c r="N66" s="8" t="s">
        <v>176</v>
      </c>
      <c r="O66" s="8">
        <v>2004</v>
      </c>
      <c r="P66" s="8" t="str">
        <f t="shared" si="1"/>
        <v>2004</v>
      </c>
      <c r="Q66" s="8">
        <f t="shared" ca="1" si="2"/>
        <v>13</v>
      </c>
      <c r="R66" s="8" t="s">
        <v>169</v>
      </c>
      <c r="S66" s="8">
        <f t="shared" si="3"/>
        <v>0</v>
      </c>
      <c r="T66" s="8">
        <v>4500</v>
      </c>
      <c r="U66" s="8">
        <v>15000</v>
      </c>
      <c r="V66" s="8" t="s">
        <v>170</v>
      </c>
      <c r="W66" s="8">
        <v>19810722</v>
      </c>
      <c r="X66" s="8" t="str">
        <f t="shared" si="4"/>
        <v>1981</v>
      </c>
      <c r="Y66" s="69">
        <f t="shared" ca="1" si="5"/>
        <v>36</v>
      </c>
      <c r="Z66" s="8">
        <v>1300</v>
      </c>
      <c r="AA66" s="8">
        <v>1500</v>
      </c>
      <c r="AB66" s="55">
        <f t="shared" si="6"/>
        <v>0.15384615384615385</v>
      </c>
      <c r="AC66" s="7">
        <v>4</v>
      </c>
      <c r="AD66" s="7">
        <v>122.575</v>
      </c>
      <c r="AE66" s="57">
        <f t="shared" si="7"/>
        <v>4.1402672873755383E-7</v>
      </c>
      <c r="AF66" s="57">
        <f t="shared" si="8"/>
        <v>1.3793976564588052E-5</v>
      </c>
      <c r="AG66" s="57">
        <f t="shared" si="9"/>
        <v>32.316632978379218</v>
      </c>
      <c r="AH66" s="56">
        <f t="shared" si="10"/>
        <v>29.643750000000001</v>
      </c>
      <c r="AI66" s="56">
        <f t="shared" si="11"/>
        <v>1.8039348954345655E-2</v>
      </c>
      <c r="AJ66" s="56">
        <f t="shared" si="12"/>
        <v>1.3181012498420588E-2</v>
      </c>
      <c r="AK66" s="59">
        <f t="shared" si="13"/>
        <v>-0.26931883563096659</v>
      </c>
      <c r="AL66" s="7">
        <v>1.2405384615384616</v>
      </c>
      <c r="AM66" s="7">
        <v>2</v>
      </c>
      <c r="AN66" s="7">
        <v>25</v>
      </c>
      <c r="AO66" s="10">
        <f t="shared" si="14"/>
        <v>11.5</v>
      </c>
      <c r="AP66" s="10">
        <v>2.597938144329897E-2</v>
      </c>
      <c r="AQ66" s="10">
        <v>4.9177957917888974E-2</v>
      </c>
      <c r="AR66" s="10">
        <f t="shared" si="17"/>
        <v>0.89296107858540885</v>
      </c>
      <c r="AS66" s="70">
        <v>484.39800040791198</v>
      </c>
      <c r="AT66" s="7" t="s">
        <v>223</v>
      </c>
      <c r="AU66" s="7" t="str">
        <f t="shared" si="15"/>
        <v>2013</v>
      </c>
      <c r="AV66" s="7">
        <f t="shared" ca="1" si="16"/>
        <v>4</v>
      </c>
      <c r="AW66" s="7"/>
      <c r="AX66" s="7" t="s">
        <v>40</v>
      </c>
      <c r="AY66" s="7"/>
      <c r="AZ66" s="7">
        <v>15</v>
      </c>
      <c r="BA66" s="9"/>
      <c r="BB66" s="7" t="s">
        <v>41</v>
      </c>
      <c r="BC66" s="7" t="s">
        <v>42</v>
      </c>
    </row>
    <row r="67" spans="1:55" x14ac:dyDescent="0.15">
      <c r="A67" s="7">
        <v>5863</v>
      </c>
      <c r="B67" s="7" t="s">
        <v>30</v>
      </c>
      <c r="C67" s="7" t="s">
        <v>165</v>
      </c>
      <c r="D67" s="7" t="s">
        <v>224</v>
      </c>
      <c r="E67" s="8" t="s">
        <v>245</v>
      </c>
      <c r="F67" s="8">
        <v>1</v>
      </c>
      <c r="G67" s="8" t="s">
        <v>63</v>
      </c>
      <c r="H67" s="8" t="s">
        <v>1500</v>
      </c>
      <c r="I67" s="8" t="s">
        <v>167</v>
      </c>
      <c r="J67" s="8">
        <f t="shared" ref="J67:J130" si="18">IF(I67="工厂",1,0)</f>
        <v>1</v>
      </c>
      <c r="K67" s="8" t="s">
        <v>252</v>
      </c>
      <c r="L67" s="8">
        <v>1</v>
      </c>
      <c r="M67" s="8" t="s">
        <v>1547</v>
      </c>
      <c r="N67" s="8" t="s">
        <v>183</v>
      </c>
      <c r="O67" s="8">
        <v>2006</v>
      </c>
      <c r="P67" s="8" t="str">
        <f t="shared" ref="P67:P112" si="19">LEFT(O67,4)</f>
        <v>2006</v>
      </c>
      <c r="Q67" s="8">
        <f t="shared" ref="Q67:Q130" ca="1" si="20">YEAR(TODAY())-P67+1</f>
        <v>11</v>
      </c>
      <c r="R67" s="8" t="s">
        <v>169</v>
      </c>
      <c r="S67" s="8">
        <f t="shared" ref="S67:S130" si="21">IF(R67="是",1,0)</f>
        <v>0</v>
      </c>
      <c r="T67" s="8">
        <v>150</v>
      </c>
      <c r="U67" s="8">
        <v>2000</v>
      </c>
      <c r="V67" s="8" t="s">
        <v>170</v>
      </c>
      <c r="W67" s="8">
        <v>19831228</v>
      </c>
      <c r="X67" s="8" t="str">
        <f t="shared" ref="X67:X112" si="22">LEFT(W67,4)</f>
        <v>1983</v>
      </c>
      <c r="Y67" s="69">
        <f t="shared" ref="Y67:Y130" ca="1" si="23">YEAR(TODAY())-X67+1</f>
        <v>34</v>
      </c>
      <c r="Z67" s="8">
        <v>130</v>
      </c>
      <c r="AA67" s="8">
        <v>150</v>
      </c>
      <c r="AB67" s="55">
        <f t="shared" ref="AB67:AB130" si="24">(AA67-Z67)/Z67</f>
        <v>0.15384615384615385</v>
      </c>
      <c r="AC67" s="7">
        <v>86.5</v>
      </c>
      <c r="AD67" s="7">
        <v>122.5</v>
      </c>
      <c r="AE67" s="57">
        <f t="shared" ref="AE67:AE130" si="25">AC67/$Z$528</f>
        <v>8.9533280089496021E-6</v>
      </c>
      <c r="AF67" s="57">
        <f t="shared" ref="AF67:AF130" si="26">AD67/$AA$528</f>
        <v>1.3785536440236886E-5</v>
      </c>
      <c r="AG67" s="57">
        <f t="shared" ref="AG67:AG130" si="27">(AF67-AE67)/AE67</f>
        <v>0.53971086800987145</v>
      </c>
      <c r="AH67" s="56">
        <f t="shared" ref="AH67:AH130" si="28">(AD67-AC67)/AC67</f>
        <v>0.41618497109826591</v>
      </c>
      <c r="AI67" s="56">
        <f t="shared" ref="AI67:AI130" si="29">Z67/$AC$528</f>
        <v>1.8039348954345656E-3</v>
      </c>
      <c r="AJ67" s="56">
        <f t="shared" ref="AJ67:AJ130" si="30">AA67/$AD$528</f>
        <v>1.3181012498420588E-3</v>
      </c>
      <c r="AK67" s="59">
        <f t="shared" ref="AK67:AK130" si="31">(AJ67-AI67)/AI67</f>
        <v>-0.26931883563096665</v>
      </c>
      <c r="AL67" s="7">
        <v>1.2823076923076921</v>
      </c>
      <c r="AM67" s="7">
        <v>20</v>
      </c>
      <c r="AN67" s="7">
        <v>25</v>
      </c>
      <c r="AO67" s="10">
        <f t="shared" ref="AO67:AO130" si="32">(AN67-AM67)/AM67</f>
        <v>0.25</v>
      </c>
      <c r="AP67" s="10">
        <v>1.0435372930866537E-2</v>
      </c>
      <c r="AQ67" s="10">
        <v>2.1022880985228275E-2</v>
      </c>
      <c r="AR67" s="10">
        <f t="shared" si="17"/>
        <v>1.0145787912423527</v>
      </c>
      <c r="AS67" s="70">
        <v>167.79910040816199</v>
      </c>
      <c r="AT67" s="7" t="s">
        <v>225</v>
      </c>
      <c r="AU67" s="7" t="str">
        <f t="shared" ref="AU67:AU130" si="33">LEFT(AT67,4)</f>
        <v>2010</v>
      </c>
      <c r="AV67" s="7">
        <f t="shared" ref="AV67:AV130" ca="1" si="34">YEAR(TODAY())-AU67+1</f>
        <v>7</v>
      </c>
      <c r="AW67" s="7"/>
      <c r="AX67" s="7" t="s">
        <v>40</v>
      </c>
      <c r="AY67" s="7"/>
      <c r="AZ67" s="7">
        <v>7</v>
      </c>
      <c r="BA67" s="9"/>
      <c r="BB67" s="7" t="s">
        <v>41</v>
      </c>
      <c r="BC67" s="7" t="s">
        <v>42</v>
      </c>
    </row>
    <row r="68" spans="1:55" x14ac:dyDescent="0.15">
      <c r="A68" s="7">
        <v>5937</v>
      </c>
      <c r="B68" s="7" t="s">
        <v>30</v>
      </c>
      <c r="C68" s="7" t="s">
        <v>165</v>
      </c>
      <c r="D68" s="7" t="s">
        <v>226</v>
      </c>
      <c r="E68" s="8" t="s">
        <v>245</v>
      </c>
      <c r="F68" s="8">
        <v>1</v>
      </c>
      <c r="G68" s="8" t="s">
        <v>118</v>
      </c>
      <c r="H68" s="8" t="s">
        <v>1500</v>
      </c>
      <c r="I68" s="8" t="s">
        <v>167</v>
      </c>
      <c r="J68" s="8">
        <f t="shared" si="18"/>
        <v>1</v>
      </c>
      <c r="K68" s="8" t="s">
        <v>252</v>
      </c>
      <c r="L68" s="8">
        <v>1</v>
      </c>
      <c r="M68" s="8" t="s">
        <v>1552</v>
      </c>
      <c r="N68" s="8" t="s">
        <v>216</v>
      </c>
      <c r="O68" s="8">
        <v>1998</v>
      </c>
      <c r="P68" s="8" t="str">
        <f t="shared" si="19"/>
        <v>1998</v>
      </c>
      <c r="Q68" s="8">
        <f t="shared" ca="1" si="20"/>
        <v>19</v>
      </c>
      <c r="R68" s="8" t="s">
        <v>169</v>
      </c>
      <c r="S68" s="8">
        <f t="shared" si="21"/>
        <v>0</v>
      </c>
      <c r="T68" s="8">
        <v>200</v>
      </c>
      <c r="U68" s="8">
        <v>6000</v>
      </c>
      <c r="V68" s="8" t="s">
        <v>38</v>
      </c>
      <c r="W68" s="8">
        <v>19570524</v>
      </c>
      <c r="X68" s="8" t="str">
        <f t="shared" si="22"/>
        <v>1957</v>
      </c>
      <c r="Y68" s="69">
        <f t="shared" ca="1" si="23"/>
        <v>60</v>
      </c>
      <c r="Z68" s="8">
        <v>1500</v>
      </c>
      <c r="AA68" s="8">
        <v>1700</v>
      </c>
      <c r="AB68" s="55">
        <f t="shared" si="24"/>
        <v>0.13333333333333333</v>
      </c>
      <c r="AC68" s="7">
        <v>24.024999999999999</v>
      </c>
      <c r="AD68" s="7">
        <v>110</v>
      </c>
      <c r="AE68" s="57">
        <f t="shared" si="25"/>
        <v>2.4867480394799324E-6</v>
      </c>
      <c r="AF68" s="57">
        <f t="shared" si="26"/>
        <v>1.2378849048375979E-5</v>
      </c>
      <c r="AG68" s="57">
        <f t="shared" si="27"/>
        <v>3.9779265337089953</v>
      </c>
      <c r="AH68" s="56">
        <f t="shared" si="28"/>
        <v>3.5785639958376692</v>
      </c>
      <c r="AI68" s="56">
        <f t="shared" si="29"/>
        <v>2.0814633408860372E-2</v>
      </c>
      <c r="AJ68" s="56">
        <f t="shared" si="30"/>
        <v>1.4938480831543335E-2</v>
      </c>
      <c r="AK68" s="59">
        <f t="shared" si="31"/>
        <v>-0.28230872299752713</v>
      </c>
      <c r="AL68" s="7">
        <v>1.2184615384615383</v>
      </c>
      <c r="AM68" s="7">
        <v>7</v>
      </c>
      <c r="AN68" s="7">
        <v>13</v>
      </c>
      <c r="AO68" s="10">
        <f t="shared" si="32"/>
        <v>0.8571428571428571</v>
      </c>
      <c r="AP68" s="10">
        <v>9.1558767515482371E-3</v>
      </c>
      <c r="AQ68" s="10">
        <v>-2.6535971367676785E-3</v>
      </c>
      <c r="AR68" s="10">
        <f t="shared" si="17"/>
        <v>-1.2898244710774378</v>
      </c>
      <c r="AS68" s="70">
        <v>-91.935432727273493</v>
      </c>
      <c r="AT68" s="7" t="s">
        <v>227</v>
      </c>
      <c r="AU68" s="7" t="str">
        <f t="shared" si="33"/>
        <v>2010</v>
      </c>
      <c r="AV68" s="7">
        <f t="shared" ca="1" si="34"/>
        <v>7</v>
      </c>
      <c r="AW68" s="7"/>
      <c r="AX68" s="7" t="s">
        <v>40</v>
      </c>
      <c r="AY68" s="7"/>
      <c r="AZ68" s="7">
        <v>7</v>
      </c>
      <c r="BA68" s="9"/>
      <c r="BB68" s="7" t="s">
        <v>41</v>
      </c>
      <c r="BC68" s="7" t="s">
        <v>42</v>
      </c>
    </row>
    <row r="69" spans="1:55" x14ac:dyDescent="0.15">
      <c r="A69" s="7">
        <v>6008</v>
      </c>
      <c r="B69" s="7" t="s">
        <v>30</v>
      </c>
      <c r="C69" s="7" t="s">
        <v>165</v>
      </c>
      <c r="D69" s="7" t="s">
        <v>228</v>
      </c>
      <c r="E69" s="8" t="s">
        <v>245</v>
      </c>
      <c r="F69" s="8">
        <v>1</v>
      </c>
      <c r="G69" s="8" t="s">
        <v>53</v>
      </c>
      <c r="H69" s="8" t="s">
        <v>1500</v>
      </c>
      <c r="I69" s="8" t="s">
        <v>167</v>
      </c>
      <c r="J69" s="8">
        <f t="shared" si="18"/>
        <v>1</v>
      </c>
      <c r="K69" s="8" t="s">
        <v>252</v>
      </c>
      <c r="L69" s="8">
        <v>1</v>
      </c>
      <c r="M69" s="8" t="s">
        <v>1552</v>
      </c>
      <c r="N69" s="8" t="s">
        <v>176</v>
      </c>
      <c r="O69" s="8">
        <v>2001</v>
      </c>
      <c r="P69" s="8" t="str">
        <f t="shared" si="19"/>
        <v>2001</v>
      </c>
      <c r="Q69" s="8">
        <f t="shared" ca="1" si="20"/>
        <v>16</v>
      </c>
      <c r="R69" s="8" t="s">
        <v>169</v>
      </c>
      <c r="S69" s="8">
        <f t="shared" si="21"/>
        <v>0</v>
      </c>
      <c r="T69" s="8">
        <v>150</v>
      </c>
      <c r="U69" s="8">
        <v>3500</v>
      </c>
      <c r="V69" s="8" t="s">
        <v>170</v>
      </c>
      <c r="W69" s="8">
        <v>19850804</v>
      </c>
      <c r="X69" s="8" t="str">
        <f t="shared" si="22"/>
        <v>1985</v>
      </c>
      <c r="Y69" s="69">
        <f t="shared" ca="1" si="23"/>
        <v>32</v>
      </c>
      <c r="Z69" s="8">
        <v>500</v>
      </c>
      <c r="AA69" s="8">
        <v>650</v>
      </c>
      <c r="AB69" s="55">
        <f t="shared" si="24"/>
        <v>0.3</v>
      </c>
      <c r="AC69" s="7">
        <v>127.7</v>
      </c>
      <c r="AD69" s="7">
        <v>107.6</v>
      </c>
      <c r="AE69" s="57">
        <f t="shared" si="25"/>
        <v>1.3217803314946407E-5</v>
      </c>
      <c r="AF69" s="57">
        <f t="shared" si="26"/>
        <v>1.2108765069138684E-5</v>
      </c>
      <c r="AG69" s="57">
        <f t="shared" si="27"/>
        <v>-8.3904883389636017E-2</v>
      </c>
      <c r="AH69" s="56">
        <f t="shared" si="28"/>
        <v>-0.15740015661707132</v>
      </c>
      <c r="AI69" s="56">
        <f t="shared" si="29"/>
        <v>6.9382111362867906E-3</v>
      </c>
      <c r="AJ69" s="56">
        <f t="shared" si="30"/>
        <v>5.7117720826489219E-3</v>
      </c>
      <c r="AK69" s="59">
        <f t="shared" si="31"/>
        <v>-0.17676588814422234</v>
      </c>
      <c r="AL69" s="7">
        <v>0.97692307692307678</v>
      </c>
      <c r="AM69" s="7">
        <v>27</v>
      </c>
      <c r="AN69" s="7">
        <v>25</v>
      </c>
      <c r="AO69" s="10">
        <f t="shared" si="32"/>
        <v>-7.407407407407407E-2</v>
      </c>
      <c r="AP69" s="10">
        <v>1.1226756658428523E-2</v>
      </c>
      <c r="AQ69" s="10">
        <v>1.4770521270221619E-2</v>
      </c>
      <c r="AR69" s="10">
        <f t="shared" ref="AR69:AR132" si="35">(AQ69-AP69)/AP69</f>
        <v>0.31565346249244697</v>
      </c>
      <c r="AS69" s="70">
        <v>126.077714684014</v>
      </c>
      <c r="AT69" s="7" t="s">
        <v>229</v>
      </c>
      <c r="AU69" s="7" t="str">
        <f t="shared" si="33"/>
        <v>2010</v>
      </c>
      <c r="AV69" s="7">
        <f t="shared" ca="1" si="34"/>
        <v>7</v>
      </c>
      <c r="AW69" s="7"/>
      <c r="AX69" s="7" t="s">
        <v>40</v>
      </c>
      <c r="AY69" s="7"/>
      <c r="AZ69" s="7">
        <v>15</v>
      </c>
      <c r="BA69" s="9"/>
      <c r="BB69" s="7" t="s">
        <v>41</v>
      </c>
      <c r="BC69" s="7" t="s">
        <v>42</v>
      </c>
    </row>
    <row r="70" spans="1:55" x14ac:dyDescent="0.15">
      <c r="A70" s="7">
        <v>2047</v>
      </c>
      <c r="B70" s="7" t="s">
        <v>30</v>
      </c>
      <c r="C70" s="7" t="s">
        <v>165</v>
      </c>
      <c r="D70" s="7" t="s">
        <v>230</v>
      </c>
      <c r="E70" s="8" t="s">
        <v>245</v>
      </c>
      <c r="F70" s="8">
        <v>1</v>
      </c>
      <c r="G70" s="8" t="s">
        <v>231</v>
      </c>
      <c r="H70" s="8" t="s">
        <v>1500</v>
      </c>
      <c r="I70" s="8" t="s">
        <v>167</v>
      </c>
      <c r="J70" s="8">
        <f t="shared" si="18"/>
        <v>1</v>
      </c>
      <c r="K70" s="8" t="s">
        <v>252</v>
      </c>
      <c r="L70" s="8">
        <v>1</v>
      </c>
      <c r="M70" s="8" t="s">
        <v>1552</v>
      </c>
      <c r="N70" s="8" t="s">
        <v>176</v>
      </c>
      <c r="O70" s="8">
        <v>2002</v>
      </c>
      <c r="P70" s="8" t="str">
        <f t="shared" si="19"/>
        <v>2002</v>
      </c>
      <c r="Q70" s="8">
        <f t="shared" ca="1" si="20"/>
        <v>15</v>
      </c>
      <c r="R70" s="8" t="s">
        <v>169</v>
      </c>
      <c r="S70" s="8">
        <f t="shared" si="21"/>
        <v>0</v>
      </c>
      <c r="T70" s="8">
        <v>100</v>
      </c>
      <c r="U70" s="8">
        <v>3000</v>
      </c>
      <c r="V70" s="8" t="s">
        <v>170</v>
      </c>
      <c r="W70" s="8">
        <v>19920921</v>
      </c>
      <c r="X70" s="8" t="str">
        <f t="shared" si="22"/>
        <v>1992</v>
      </c>
      <c r="Y70" s="69">
        <f t="shared" ca="1" si="23"/>
        <v>25</v>
      </c>
      <c r="Z70" s="8">
        <v>1000</v>
      </c>
      <c r="AA70" s="8">
        <v>1200</v>
      </c>
      <c r="AB70" s="55">
        <f t="shared" si="24"/>
        <v>0.2</v>
      </c>
      <c r="AC70" s="7">
        <v>0</v>
      </c>
      <c r="AD70" s="7">
        <v>106</v>
      </c>
      <c r="AE70" s="57">
        <f t="shared" si="25"/>
        <v>0</v>
      </c>
      <c r="AF70" s="57">
        <f t="shared" si="26"/>
        <v>1.1928709082980488E-5</v>
      </c>
      <c r="AG70" s="57" t="e">
        <f t="shared" si="27"/>
        <v>#DIV/0!</v>
      </c>
      <c r="AH70" s="56" t="e">
        <f t="shared" si="28"/>
        <v>#DIV/0!</v>
      </c>
      <c r="AI70" s="56">
        <f t="shared" si="29"/>
        <v>1.3876422272573581E-2</v>
      </c>
      <c r="AJ70" s="56">
        <f t="shared" si="30"/>
        <v>1.0544809998736471E-2</v>
      </c>
      <c r="AK70" s="59">
        <f t="shared" si="31"/>
        <v>-0.24009158905620528</v>
      </c>
      <c r="AL70" s="7">
        <v>0.86461538461538467</v>
      </c>
      <c r="AM70" s="7">
        <v>0</v>
      </c>
      <c r="AN70" s="7">
        <v>12</v>
      </c>
      <c r="AO70" s="10" t="e">
        <f t="shared" si="32"/>
        <v>#DIV/0!</v>
      </c>
      <c r="AP70" s="10" t="e">
        <v>#N/A</v>
      </c>
      <c r="AQ70" s="10">
        <v>5.3579489059121035E-2</v>
      </c>
      <c r="AR70" s="10" t="e">
        <f t="shared" si="35"/>
        <v>#N/A</v>
      </c>
      <c r="AS70" s="70">
        <v>513.09973773584795</v>
      </c>
      <c r="AT70" s="7" t="s">
        <v>232</v>
      </c>
      <c r="AU70" s="7" t="str">
        <f t="shared" si="33"/>
        <v>2015</v>
      </c>
      <c r="AV70" s="7">
        <f t="shared" ca="1" si="34"/>
        <v>2</v>
      </c>
      <c r="AW70" s="7"/>
      <c r="AX70" s="7" t="s">
        <v>40</v>
      </c>
      <c r="AY70" s="7"/>
      <c r="AZ70" s="7">
        <v>15</v>
      </c>
      <c r="BA70" s="9"/>
      <c r="BB70" s="7" t="s">
        <v>41</v>
      </c>
      <c r="BC70" s="7" t="s">
        <v>42</v>
      </c>
    </row>
    <row r="71" spans="1:55" x14ac:dyDescent="0.15">
      <c r="A71" s="7">
        <v>3783</v>
      </c>
      <c r="B71" s="7" t="s">
        <v>30</v>
      </c>
      <c r="C71" s="7" t="s">
        <v>165</v>
      </c>
      <c r="D71" s="7" t="s">
        <v>233</v>
      </c>
      <c r="E71" s="8" t="s">
        <v>247</v>
      </c>
      <c r="F71" s="8">
        <v>0</v>
      </c>
      <c r="G71" s="8" t="s">
        <v>234</v>
      </c>
      <c r="H71" s="8" t="s">
        <v>1500</v>
      </c>
      <c r="I71" s="8" t="s">
        <v>167</v>
      </c>
      <c r="J71" s="8">
        <f t="shared" si="18"/>
        <v>1</v>
      </c>
      <c r="K71" s="8" t="s">
        <v>252</v>
      </c>
      <c r="L71" s="8">
        <v>1</v>
      </c>
      <c r="M71" s="8" t="s">
        <v>30</v>
      </c>
      <c r="N71" s="8" t="s">
        <v>235</v>
      </c>
      <c r="O71" s="8">
        <v>2003</v>
      </c>
      <c r="P71" s="8" t="str">
        <f t="shared" si="19"/>
        <v>2003</v>
      </c>
      <c r="Q71" s="8">
        <f t="shared" ca="1" si="20"/>
        <v>14</v>
      </c>
      <c r="R71" s="8" t="s">
        <v>169</v>
      </c>
      <c r="S71" s="8">
        <f t="shared" si="21"/>
        <v>0</v>
      </c>
      <c r="T71" s="8">
        <v>300</v>
      </c>
      <c r="U71" s="8">
        <v>10000</v>
      </c>
      <c r="V71" s="8" t="s">
        <v>38</v>
      </c>
      <c r="W71" s="8">
        <v>19510618</v>
      </c>
      <c r="X71" s="8" t="str">
        <f t="shared" si="22"/>
        <v>1951</v>
      </c>
      <c r="Y71" s="69">
        <f t="shared" ca="1" si="23"/>
        <v>66</v>
      </c>
      <c r="Z71" s="8">
        <v>800</v>
      </c>
      <c r="AA71" s="8">
        <v>100</v>
      </c>
      <c r="AB71" s="55">
        <f t="shared" si="24"/>
        <v>-0.875</v>
      </c>
      <c r="AC71" s="7">
        <v>56.2</v>
      </c>
      <c r="AD71" s="7">
        <v>90.525000000000006</v>
      </c>
      <c r="AE71" s="57">
        <f t="shared" si="25"/>
        <v>5.8170755387626318E-6</v>
      </c>
      <c r="AF71" s="57">
        <f t="shared" si="26"/>
        <v>1.0187230091856688E-5</v>
      </c>
      <c r="AG71" s="57">
        <f t="shared" si="27"/>
        <v>0.75126316032396667</v>
      </c>
      <c r="AH71" s="56">
        <f t="shared" si="28"/>
        <v>0.61076512455516019</v>
      </c>
      <c r="AI71" s="56">
        <f t="shared" si="29"/>
        <v>1.1101137818058864E-2</v>
      </c>
      <c r="AJ71" s="56">
        <f t="shared" si="30"/>
        <v>8.787341665613726E-4</v>
      </c>
      <c r="AK71" s="59">
        <f t="shared" si="31"/>
        <v>-0.92084287386002128</v>
      </c>
      <c r="AL71" s="7">
        <v>0.88057692307692303</v>
      </c>
      <c r="AM71" s="7">
        <v>9</v>
      </c>
      <c r="AN71" s="7">
        <v>17</v>
      </c>
      <c r="AO71" s="10">
        <f t="shared" si="32"/>
        <v>0.88888888888888884</v>
      </c>
      <c r="AP71" s="10">
        <v>-3.0798620956308861E-2</v>
      </c>
      <c r="AQ71" s="10">
        <v>-4.9783775429851296E-2</v>
      </c>
      <c r="AR71" s="10">
        <f t="shared" si="35"/>
        <v>0.61642871934022336</v>
      </c>
      <c r="AS71" s="70">
        <v>-610.53671416735494</v>
      </c>
      <c r="AT71" s="7" t="s">
        <v>236</v>
      </c>
      <c r="AU71" s="7" t="str">
        <f t="shared" si="33"/>
        <v>2013</v>
      </c>
      <c r="AV71" s="7">
        <f t="shared" ca="1" si="34"/>
        <v>4</v>
      </c>
      <c r="AW71" s="7"/>
      <c r="AX71" s="7" t="s">
        <v>40</v>
      </c>
      <c r="AY71" s="7"/>
      <c r="AZ71" s="7">
        <v>7</v>
      </c>
      <c r="BA71" s="9"/>
      <c r="BB71" s="7" t="s">
        <v>41</v>
      </c>
      <c r="BC71" s="7" t="s">
        <v>42</v>
      </c>
    </row>
    <row r="72" spans="1:55" x14ac:dyDescent="0.15">
      <c r="A72" s="7">
        <v>6561</v>
      </c>
      <c r="B72" s="7" t="s">
        <v>30</v>
      </c>
      <c r="C72" s="7" t="s">
        <v>165</v>
      </c>
      <c r="D72" s="7" t="s">
        <v>237</v>
      </c>
      <c r="E72" s="8" t="s">
        <v>245</v>
      </c>
      <c r="F72" s="8">
        <v>1</v>
      </c>
      <c r="G72" s="8" t="s">
        <v>53</v>
      </c>
      <c r="H72" s="8" t="s">
        <v>1500</v>
      </c>
      <c r="I72" s="8" t="s">
        <v>35</v>
      </c>
      <c r="J72" s="8">
        <f t="shared" si="18"/>
        <v>1</v>
      </c>
      <c r="K72" s="8" t="s">
        <v>252</v>
      </c>
      <c r="L72" s="8">
        <v>1</v>
      </c>
      <c r="M72" s="8" t="s">
        <v>1552</v>
      </c>
      <c r="N72" s="8" t="s">
        <v>216</v>
      </c>
      <c r="O72" s="8">
        <v>2005</v>
      </c>
      <c r="P72" s="8" t="str">
        <f t="shared" si="19"/>
        <v>2005</v>
      </c>
      <c r="Q72" s="8">
        <f t="shared" ca="1" si="20"/>
        <v>12</v>
      </c>
      <c r="R72" s="8" t="s">
        <v>169</v>
      </c>
      <c r="S72" s="8">
        <f t="shared" si="21"/>
        <v>0</v>
      </c>
      <c r="T72" s="8">
        <v>300</v>
      </c>
      <c r="U72" s="8">
        <v>6000</v>
      </c>
      <c r="V72" s="8" t="s">
        <v>38</v>
      </c>
      <c r="W72" s="8">
        <v>19670302</v>
      </c>
      <c r="X72" s="8" t="str">
        <f t="shared" si="22"/>
        <v>1967</v>
      </c>
      <c r="Y72" s="69">
        <f t="shared" ca="1" si="23"/>
        <v>50</v>
      </c>
      <c r="Z72" s="8">
        <v>600</v>
      </c>
      <c r="AA72" s="8">
        <v>700</v>
      </c>
      <c r="AB72" s="55">
        <f t="shared" si="24"/>
        <v>0.16666666666666666</v>
      </c>
      <c r="AC72" s="7">
        <v>155.44999999999999</v>
      </c>
      <c r="AD72" s="7">
        <v>86.325000000000003</v>
      </c>
      <c r="AE72" s="57">
        <f t="shared" si="25"/>
        <v>1.6090113745563183E-5</v>
      </c>
      <c r="AF72" s="57">
        <f t="shared" si="26"/>
        <v>9.7145831281914217E-6</v>
      </c>
      <c r="AG72" s="57">
        <f t="shared" si="27"/>
        <v>-0.39623900229604042</v>
      </c>
      <c r="AH72" s="56">
        <f t="shared" si="28"/>
        <v>-0.44467674493406234</v>
      </c>
      <c r="AI72" s="56">
        <f t="shared" si="29"/>
        <v>8.325853363544149E-3</v>
      </c>
      <c r="AJ72" s="56">
        <f t="shared" si="30"/>
        <v>6.1511391659296085E-3</v>
      </c>
      <c r="AK72" s="59">
        <f t="shared" si="31"/>
        <v>-0.26120015602686619</v>
      </c>
      <c r="AL72" s="7">
        <v>1.0603461538461536</v>
      </c>
      <c r="AM72" s="7">
        <v>24</v>
      </c>
      <c r="AN72" s="7">
        <v>18</v>
      </c>
      <c r="AO72" s="10">
        <f t="shared" si="32"/>
        <v>-0.25</v>
      </c>
      <c r="AP72" s="10">
        <v>8.1689852629384316E-3</v>
      </c>
      <c r="AQ72" s="10">
        <v>5.3541285154531703E-3</v>
      </c>
      <c r="AR72" s="10">
        <f t="shared" si="35"/>
        <v>-0.34457850722976346</v>
      </c>
      <c r="AS72" s="70">
        <v>-26.770410078193201</v>
      </c>
      <c r="AT72" s="7" t="s">
        <v>238</v>
      </c>
      <c r="AU72" s="7" t="str">
        <f t="shared" si="33"/>
        <v>2009</v>
      </c>
      <c r="AV72" s="7">
        <f t="shared" ca="1" si="34"/>
        <v>8</v>
      </c>
      <c r="AW72" s="7"/>
      <c r="AX72" s="7" t="s">
        <v>40</v>
      </c>
      <c r="AY72" s="7"/>
      <c r="AZ72" s="7">
        <v>15</v>
      </c>
      <c r="BA72" s="9"/>
      <c r="BB72" s="7" t="s">
        <v>41</v>
      </c>
      <c r="BC72" s="7" t="s">
        <v>42</v>
      </c>
    </row>
    <row r="73" spans="1:55" x14ac:dyDescent="0.15">
      <c r="A73" s="7">
        <v>5541</v>
      </c>
      <c r="B73" s="7" t="s">
        <v>30</v>
      </c>
      <c r="C73" s="7" t="s">
        <v>165</v>
      </c>
      <c r="D73" s="7" t="s">
        <v>239</v>
      </c>
      <c r="E73" s="8" t="s">
        <v>245</v>
      </c>
      <c r="F73" s="8">
        <v>1</v>
      </c>
      <c r="G73" s="8" t="s">
        <v>122</v>
      </c>
      <c r="H73" s="8" t="s">
        <v>1500</v>
      </c>
      <c r="I73" s="8" t="s">
        <v>35</v>
      </c>
      <c r="J73" s="8">
        <f t="shared" si="18"/>
        <v>1</v>
      </c>
      <c r="K73" s="8" t="s">
        <v>252</v>
      </c>
      <c r="L73" s="8">
        <v>1</v>
      </c>
      <c r="M73" s="8" t="s">
        <v>1552</v>
      </c>
      <c r="N73" s="8" t="s">
        <v>176</v>
      </c>
      <c r="O73" s="8">
        <v>2001</v>
      </c>
      <c r="P73" s="8" t="str">
        <f t="shared" si="19"/>
        <v>2001</v>
      </c>
      <c r="Q73" s="8">
        <f t="shared" ca="1" si="20"/>
        <v>16</v>
      </c>
      <c r="R73" s="8" t="s">
        <v>169</v>
      </c>
      <c r="S73" s="8">
        <f t="shared" si="21"/>
        <v>0</v>
      </c>
      <c r="T73" s="8">
        <v>200</v>
      </c>
      <c r="U73" s="8">
        <v>4000</v>
      </c>
      <c r="V73" s="8" t="s">
        <v>170</v>
      </c>
      <c r="W73" s="8">
        <v>19740101</v>
      </c>
      <c r="X73" s="8" t="str">
        <f t="shared" si="22"/>
        <v>1974</v>
      </c>
      <c r="Y73" s="69">
        <f t="shared" ca="1" si="23"/>
        <v>43</v>
      </c>
      <c r="Z73" s="8">
        <v>400</v>
      </c>
      <c r="AA73" s="8">
        <v>500</v>
      </c>
      <c r="AB73" s="55">
        <f t="shared" si="24"/>
        <v>0.25</v>
      </c>
      <c r="AC73" s="7">
        <v>30</v>
      </c>
      <c r="AD73" s="7">
        <v>75</v>
      </c>
      <c r="AE73" s="57">
        <f t="shared" si="25"/>
        <v>3.1052004655316536E-6</v>
      </c>
      <c r="AF73" s="57">
        <f t="shared" si="26"/>
        <v>8.4401243511654397E-6</v>
      </c>
      <c r="AG73" s="57">
        <f t="shared" si="27"/>
        <v>1.7180610220990589</v>
      </c>
      <c r="AH73" s="56">
        <f t="shared" si="28"/>
        <v>1.5</v>
      </c>
      <c r="AI73" s="56">
        <f t="shared" si="29"/>
        <v>5.5505689090294321E-3</v>
      </c>
      <c r="AJ73" s="56">
        <f t="shared" si="30"/>
        <v>4.3936708328068631E-3</v>
      </c>
      <c r="AK73" s="59">
        <f t="shared" si="31"/>
        <v>-0.20842873860021374</v>
      </c>
      <c r="AL73" s="7">
        <v>0.94615384615384612</v>
      </c>
      <c r="AM73" s="7">
        <v>6</v>
      </c>
      <c r="AN73" s="7">
        <v>12</v>
      </c>
      <c r="AO73" s="10">
        <f t="shared" si="32"/>
        <v>1</v>
      </c>
      <c r="AP73" s="10">
        <v>-2.6194453507340492E-3</v>
      </c>
      <c r="AQ73" s="10">
        <v>1.0346930104100252E-2</v>
      </c>
      <c r="AR73" s="10">
        <f t="shared" si="35"/>
        <v>-4.9500461810362726</v>
      </c>
      <c r="AS73" s="70">
        <v>74.5728386666663</v>
      </c>
      <c r="AT73" s="7" t="s">
        <v>240</v>
      </c>
      <c r="AU73" s="7" t="str">
        <f t="shared" si="33"/>
        <v>2011</v>
      </c>
      <c r="AV73" s="7">
        <f t="shared" ca="1" si="34"/>
        <v>6</v>
      </c>
      <c r="AW73" s="7"/>
      <c r="AX73" s="7" t="s">
        <v>40</v>
      </c>
      <c r="AY73" s="7"/>
      <c r="AZ73" s="7">
        <v>7</v>
      </c>
      <c r="BA73" s="9"/>
      <c r="BB73" s="7" t="s">
        <v>41</v>
      </c>
      <c r="BC73" s="7" t="s">
        <v>42</v>
      </c>
    </row>
    <row r="74" spans="1:55" x14ac:dyDescent="0.15">
      <c r="A74" s="7">
        <v>8796</v>
      </c>
      <c r="B74" s="7" t="s">
        <v>30</v>
      </c>
      <c r="C74" s="7" t="s">
        <v>165</v>
      </c>
      <c r="D74" s="7" t="s">
        <v>241</v>
      </c>
      <c r="E74" s="8" t="s">
        <v>245</v>
      </c>
      <c r="F74" s="8">
        <v>1</v>
      </c>
      <c r="G74" s="8" t="s">
        <v>242</v>
      </c>
      <c r="H74" s="8" t="s">
        <v>1501</v>
      </c>
      <c r="I74" s="8" t="s">
        <v>35</v>
      </c>
      <c r="J74" s="8">
        <f t="shared" si="18"/>
        <v>1</v>
      </c>
      <c r="K74" s="8" t="s">
        <v>252</v>
      </c>
      <c r="L74" s="8">
        <v>1</v>
      </c>
      <c r="M74" s="8" t="s">
        <v>1552</v>
      </c>
      <c r="N74" s="8" t="s">
        <v>176</v>
      </c>
      <c r="O74" s="8">
        <v>2006</v>
      </c>
      <c r="P74" s="8" t="str">
        <f t="shared" si="19"/>
        <v>2006</v>
      </c>
      <c r="Q74" s="8">
        <f t="shared" ca="1" si="20"/>
        <v>11</v>
      </c>
      <c r="R74" s="8" t="s">
        <v>169</v>
      </c>
      <c r="S74" s="8">
        <f t="shared" si="21"/>
        <v>0</v>
      </c>
      <c r="T74" s="8">
        <v>20</v>
      </c>
      <c r="U74" s="8">
        <v>1000</v>
      </c>
      <c r="V74" s="8" t="s">
        <v>170</v>
      </c>
      <c r="W74" s="8">
        <v>19800724</v>
      </c>
      <c r="X74" s="8" t="str">
        <f t="shared" si="22"/>
        <v>1980</v>
      </c>
      <c r="Y74" s="69">
        <f t="shared" ca="1" si="23"/>
        <v>37</v>
      </c>
      <c r="Z74" s="8">
        <v>200</v>
      </c>
      <c r="AA74" s="8">
        <v>150</v>
      </c>
      <c r="AB74" s="55">
        <f t="shared" si="24"/>
        <v>-0.25</v>
      </c>
      <c r="AC74" s="7">
        <v>29</v>
      </c>
      <c r="AD74" s="7">
        <v>71</v>
      </c>
      <c r="AE74" s="57">
        <f t="shared" si="25"/>
        <v>3.0016937833472653E-6</v>
      </c>
      <c r="AF74" s="57">
        <f t="shared" si="26"/>
        <v>7.9899843857699506E-6</v>
      </c>
      <c r="AG74" s="57">
        <f t="shared" si="27"/>
        <v>1.661825276814251</v>
      </c>
      <c r="AH74" s="56">
        <f t="shared" si="28"/>
        <v>1.4482758620689655</v>
      </c>
      <c r="AI74" s="56">
        <f t="shared" si="29"/>
        <v>2.7752844545147161E-3</v>
      </c>
      <c r="AJ74" s="56">
        <f t="shared" si="30"/>
        <v>1.3181012498420588E-3</v>
      </c>
      <c r="AK74" s="59">
        <f t="shared" si="31"/>
        <v>-0.52505724316012825</v>
      </c>
      <c r="AL74" s="7">
        <v>0.5938461538461538</v>
      </c>
      <c r="AM74" s="7">
        <v>14</v>
      </c>
      <c r="AN74" s="7">
        <v>34</v>
      </c>
      <c r="AO74" s="10">
        <f t="shared" si="32"/>
        <v>1.4285714285714286</v>
      </c>
      <c r="AP74" s="10">
        <v>2.7793297135367951E-2</v>
      </c>
      <c r="AQ74" s="10">
        <v>6.0802790978351069E-2</v>
      </c>
      <c r="AR74" s="10">
        <f t="shared" si="35"/>
        <v>1.1876782262359715</v>
      </c>
      <c r="AS74" s="70">
        <v>914.40702253521101</v>
      </c>
      <c r="AT74" s="7" t="s">
        <v>243</v>
      </c>
      <c r="AU74" s="7" t="str">
        <f t="shared" si="33"/>
        <v>2008</v>
      </c>
      <c r="AV74" s="7">
        <f t="shared" ca="1" si="34"/>
        <v>9</v>
      </c>
      <c r="AW74" s="7"/>
      <c r="AX74" s="7" t="s">
        <v>40</v>
      </c>
      <c r="AY74" s="7"/>
      <c r="AZ74" s="7">
        <v>7</v>
      </c>
      <c r="BA74" s="9"/>
      <c r="BB74" s="7" t="s">
        <v>41</v>
      </c>
      <c r="BC74" s="7" t="s">
        <v>42</v>
      </c>
    </row>
    <row r="75" spans="1:55" x14ac:dyDescent="0.15">
      <c r="A75" s="7">
        <v>4158</v>
      </c>
      <c r="B75" s="7" t="s">
        <v>30</v>
      </c>
      <c r="C75" s="7" t="s">
        <v>250</v>
      </c>
      <c r="D75" s="7" t="s">
        <v>251</v>
      </c>
      <c r="E75" s="8" t="s">
        <v>246</v>
      </c>
      <c r="F75" s="8">
        <v>0</v>
      </c>
      <c r="G75" s="8" t="s">
        <v>139</v>
      </c>
      <c r="H75" s="8" t="s">
        <v>1500</v>
      </c>
      <c r="I75" s="8" t="s">
        <v>35</v>
      </c>
      <c r="J75" s="8">
        <f t="shared" si="18"/>
        <v>1</v>
      </c>
      <c r="K75" s="8" t="s">
        <v>252</v>
      </c>
      <c r="L75" s="8">
        <v>1</v>
      </c>
      <c r="M75" s="8" t="s">
        <v>1554</v>
      </c>
      <c r="N75" s="8" t="s">
        <v>253</v>
      </c>
      <c r="O75" s="8">
        <v>20091021</v>
      </c>
      <c r="P75" s="8" t="str">
        <f t="shared" si="19"/>
        <v>2009</v>
      </c>
      <c r="Q75" s="8">
        <f t="shared" ca="1" si="20"/>
        <v>8</v>
      </c>
      <c r="R75" s="8" t="s">
        <v>254</v>
      </c>
      <c r="S75" s="8">
        <f t="shared" si="21"/>
        <v>0</v>
      </c>
      <c r="T75" s="8">
        <v>240</v>
      </c>
      <c r="U75" s="8">
        <v>8000</v>
      </c>
      <c r="V75" s="8" t="s">
        <v>255</v>
      </c>
      <c r="W75" s="8"/>
      <c r="X75" s="8" t="str">
        <f t="shared" si="22"/>
        <v/>
      </c>
      <c r="Y75" s="69" t="e">
        <f t="shared" ca="1" si="23"/>
        <v>#VALUE!</v>
      </c>
      <c r="Z75" s="8">
        <v>2000</v>
      </c>
      <c r="AA75" s="8">
        <v>2000</v>
      </c>
      <c r="AB75" s="55">
        <f t="shared" si="24"/>
        <v>0</v>
      </c>
      <c r="AC75" s="7">
        <v>136</v>
      </c>
      <c r="AD75" s="7">
        <v>68</v>
      </c>
      <c r="AE75" s="57">
        <f t="shared" si="25"/>
        <v>1.4076908777076831E-5</v>
      </c>
      <c r="AF75" s="57">
        <f t="shared" si="26"/>
        <v>7.6523794117233328E-6</v>
      </c>
      <c r="AG75" s="57">
        <f t="shared" si="27"/>
        <v>-0.45638779558018822</v>
      </c>
      <c r="AH75" s="56">
        <f t="shared" si="28"/>
        <v>-0.5</v>
      </c>
      <c r="AI75" s="56">
        <f t="shared" si="29"/>
        <v>2.7752844545147162E-2</v>
      </c>
      <c r="AJ75" s="56">
        <f t="shared" si="30"/>
        <v>1.7574683331227452E-2</v>
      </c>
      <c r="AK75" s="59">
        <f t="shared" si="31"/>
        <v>-0.36674299088017104</v>
      </c>
      <c r="AL75" s="7">
        <v>0.20923076923076922</v>
      </c>
      <c r="AM75" s="7">
        <v>5</v>
      </c>
      <c r="AN75" s="7">
        <v>2</v>
      </c>
      <c r="AO75" s="10">
        <f t="shared" si="32"/>
        <v>-0.6</v>
      </c>
      <c r="AP75" s="10">
        <v>1.06070117218862E-2</v>
      </c>
      <c r="AQ75" s="10">
        <v>0.113391505791506</v>
      </c>
      <c r="AR75" s="10">
        <f t="shared" si="35"/>
        <v>9.6902404526938781</v>
      </c>
      <c r="AS75" s="70">
        <v>1196.6269441176401</v>
      </c>
      <c r="AT75" s="7" t="s">
        <v>256</v>
      </c>
      <c r="AU75" s="7" t="str">
        <f t="shared" si="33"/>
        <v>2013</v>
      </c>
      <c r="AV75" s="7">
        <f t="shared" ca="1" si="34"/>
        <v>4</v>
      </c>
      <c r="AW75" s="7"/>
      <c r="AX75" s="7" t="s">
        <v>40</v>
      </c>
      <c r="AY75" s="7"/>
      <c r="AZ75" s="7">
        <v>1</v>
      </c>
      <c r="BA75" s="9"/>
      <c r="BB75" s="7" t="s">
        <v>41</v>
      </c>
      <c r="BC75" s="7" t="s">
        <v>42</v>
      </c>
    </row>
    <row r="76" spans="1:55" x14ac:dyDescent="0.15">
      <c r="A76" s="7">
        <v>5290</v>
      </c>
      <c r="B76" s="7" t="s">
        <v>30</v>
      </c>
      <c r="C76" s="7" t="s">
        <v>250</v>
      </c>
      <c r="D76" s="7" t="s">
        <v>257</v>
      </c>
      <c r="E76" s="8" t="s">
        <v>246</v>
      </c>
      <c r="F76" s="8">
        <v>0</v>
      </c>
      <c r="G76" s="8" t="s">
        <v>215</v>
      </c>
      <c r="H76" s="8" t="s">
        <v>1501</v>
      </c>
      <c r="I76" s="8" t="s">
        <v>35</v>
      </c>
      <c r="J76" s="8">
        <f t="shared" si="18"/>
        <v>1</v>
      </c>
      <c r="K76" s="8" t="s">
        <v>258</v>
      </c>
      <c r="L76" s="8">
        <v>4</v>
      </c>
      <c r="M76" s="8" t="s">
        <v>1554</v>
      </c>
      <c r="N76" s="8" t="s">
        <v>259</v>
      </c>
      <c r="O76" s="8">
        <v>20080305</v>
      </c>
      <c r="P76" s="8" t="str">
        <f t="shared" si="19"/>
        <v>2008</v>
      </c>
      <c r="Q76" s="8">
        <f t="shared" ca="1" si="20"/>
        <v>9</v>
      </c>
      <c r="R76" s="8" t="s">
        <v>254</v>
      </c>
      <c r="S76" s="8">
        <f t="shared" si="21"/>
        <v>0</v>
      </c>
      <c r="T76" s="8">
        <v>110</v>
      </c>
      <c r="U76" s="8">
        <v>9000</v>
      </c>
      <c r="V76" s="8" t="s">
        <v>255</v>
      </c>
      <c r="W76" s="8"/>
      <c r="X76" s="8" t="str">
        <f t="shared" si="22"/>
        <v/>
      </c>
      <c r="Y76" s="69" t="e">
        <f t="shared" ca="1" si="23"/>
        <v>#VALUE!</v>
      </c>
      <c r="Z76" s="8">
        <v>1300</v>
      </c>
      <c r="AA76" s="8">
        <v>1400</v>
      </c>
      <c r="AB76" s="55">
        <f t="shared" si="24"/>
        <v>7.6923076923076927E-2</v>
      </c>
      <c r="AC76" s="7">
        <v>117.05</v>
      </c>
      <c r="AD76" s="7">
        <v>77</v>
      </c>
      <c r="AE76" s="57">
        <f t="shared" si="25"/>
        <v>1.2115457149682669E-5</v>
      </c>
      <c r="AF76" s="57">
        <f t="shared" si="26"/>
        <v>8.665194333863186E-6</v>
      </c>
      <c r="AG76" s="57">
        <f t="shared" si="27"/>
        <v>-0.28478189251900021</v>
      </c>
      <c r="AH76" s="56">
        <f t="shared" si="28"/>
        <v>-0.34216146945749676</v>
      </c>
      <c r="AI76" s="56">
        <f t="shared" si="29"/>
        <v>1.8039348954345655E-2</v>
      </c>
      <c r="AJ76" s="56">
        <f t="shared" si="30"/>
        <v>1.2302278331859217E-2</v>
      </c>
      <c r="AK76" s="59">
        <f t="shared" si="31"/>
        <v>-0.31803091325556876</v>
      </c>
      <c r="AL76" s="7">
        <v>1.0538461538461539</v>
      </c>
      <c r="AM76" s="7">
        <v>6</v>
      </c>
      <c r="AN76" s="7">
        <v>4</v>
      </c>
      <c r="AO76" s="10">
        <f t="shared" si="32"/>
        <v>-0.33333333333333331</v>
      </c>
      <c r="AP76" s="10">
        <v>1.5694011256169298E-2</v>
      </c>
      <c r="AQ76" s="10">
        <v>3.6867815039487301E-2</v>
      </c>
      <c r="AR76" s="10">
        <f t="shared" si="35"/>
        <v>1.3491645595063915</v>
      </c>
      <c r="AS76" s="70">
        <v>322.330097402597</v>
      </c>
      <c r="AT76" s="7" t="s">
        <v>260</v>
      </c>
      <c r="AU76" s="7" t="str">
        <f t="shared" si="33"/>
        <v>2011</v>
      </c>
      <c r="AV76" s="7">
        <f t="shared" ca="1" si="34"/>
        <v>6</v>
      </c>
      <c r="AW76" s="7"/>
      <c r="AX76" s="7" t="s">
        <v>40</v>
      </c>
      <c r="AY76" s="7"/>
      <c r="AZ76" s="7">
        <v>1</v>
      </c>
      <c r="BA76" s="9"/>
      <c r="BB76" s="7" t="s">
        <v>41</v>
      </c>
      <c r="BC76" s="7" t="s">
        <v>42</v>
      </c>
    </row>
    <row r="77" spans="1:55" x14ac:dyDescent="0.15">
      <c r="A77" s="7">
        <v>7210</v>
      </c>
      <c r="B77" s="7" t="s">
        <v>30</v>
      </c>
      <c r="C77" s="7" t="s">
        <v>250</v>
      </c>
      <c r="D77" s="7" t="s">
        <v>261</v>
      </c>
      <c r="E77" s="8" t="s">
        <v>246</v>
      </c>
      <c r="F77" s="8">
        <v>0</v>
      </c>
      <c r="G77" s="8" t="s">
        <v>34</v>
      </c>
      <c r="H77" s="8" t="s">
        <v>1500</v>
      </c>
      <c r="I77" s="8" t="s">
        <v>35</v>
      </c>
      <c r="J77" s="8">
        <f t="shared" si="18"/>
        <v>1</v>
      </c>
      <c r="K77" s="8" t="s">
        <v>252</v>
      </c>
      <c r="L77" s="8">
        <v>1</v>
      </c>
      <c r="M77" s="8" t="s">
        <v>1554</v>
      </c>
      <c r="N77" s="8" t="s">
        <v>262</v>
      </c>
      <c r="O77" s="8">
        <v>20000927</v>
      </c>
      <c r="P77" s="8" t="str">
        <f t="shared" si="19"/>
        <v>2000</v>
      </c>
      <c r="Q77" s="8">
        <f t="shared" ca="1" si="20"/>
        <v>17</v>
      </c>
      <c r="R77" s="8" t="s">
        <v>254</v>
      </c>
      <c r="S77" s="8">
        <f t="shared" si="21"/>
        <v>0</v>
      </c>
      <c r="T77" s="8">
        <v>60</v>
      </c>
      <c r="U77" s="8">
        <v>600</v>
      </c>
      <c r="V77" s="8" t="s">
        <v>263</v>
      </c>
      <c r="W77" s="8"/>
      <c r="X77" s="8" t="str">
        <f t="shared" si="22"/>
        <v/>
      </c>
      <c r="Y77" s="69" t="e">
        <f t="shared" ca="1" si="23"/>
        <v>#VALUE!</v>
      </c>
      <c r="Z77" s="8">
        <v>120</v>
      </c>
      <c r="AA77" s="8">
        <v>120</v>
      </c>
      <c r="AB77" s="55">
        <f t="shared" si="24"/>
        <v>0</v>
      </c>
      <c r="AC77" s="7">
        <v>57.825000000000003</v>
      </c>
      <c r="AD77" s="7">
        <v>111.97499999999999</v>
      </c>
      <c r="AE77" s="57">
        <f t="shared" si="25"/>
        <v>5.9852738973122627E-6</v>
      </c>
      <c r="AF77" s="57">
        <f t="shared" si="26"/>
        <v>1.2601105656290002E-5</v>
      </c>
      <c r="AG77" s="57">
        <f t="shared" si="27"/>
        <v>1.1053515465597379</v>
      </c>
      <c r="AH77" s="56">
        <f t="shared" si="28"/>
        <v>0.93644617380025919</v>
      </c>
      <c r="AI77" s="56">
        <f t="shared" si="29"/>
        <v>1.6651706727088297E-3</v>
      </c>
      <c r="AJ77" s="56">
        <f t="shared" si="30"/>
        <v>1.0544809998736472E-3</v>
      </c>
      <c r="AK77" s="59">
        <f t="shared" si="31"/>
        <v>-0.36674299088017098</v>
      </c>
      <c r="AL77" s="7">
        <v>1.0466923076923078</v>
      </c>
      <c r="AM77" s="7">
        <v>46</v>
      </c>
      <c r="AN77" s="7">
        <v>62</v>
      </c>
      <c r="AO77" s="10">
        <f t="shared" si="32"/>
        <v>0.34782608695652173</v>
      </c>
      <c r="AP77" s="10">
        <v>1.3033098946909299E-2</v>
      </c>
      <c r="AQ77" s="10">
        <v>1.9049930359597098E-2</v>
      </c>
      <c r="AR77" s="10">
        <f t="shared" si="35"/>
        <v>0.46165777127892099</v>
      </c>
      <c r="AS77" s="70">
        <v>216.27982585398399</v>
      </c>
      <c r="AT77" s="7" t="s">
        <v>47</v>
      </c>
      <c r="AU77" s="7" t="str">
        <f t="shared" si="33"/>
        <v>2008</v>
      </c>
      <c r="AV77" s="7">
        <f t="shared" ca="1" si="34"/>
        <v>9</v>
      </c>
      <c r="AW77" s="7"/>
      <c r="AX77" s="7" t="s">
        <v>40</v>
      </c>
      <c r="AY77" s="7"/>
      <c r="AZ77" s="7">
        <v>1</v>
      </c>
      <c r="BA77" s="9"/>
      <c r="BB77" s="7" t="s">
        <v>41</v>
      </c>
      <c r="BC77" s="7" t="s">
        <v>42</v>
      </c>
    </row>
    <row r="78" spans="1:55" x14ac:dyDescent="0.15">
      <c r="A78" s="7">
        <v>5418</v>
      </c>
      <c r="B78" s="7" t="s">
        <v>30</v>
      </c>
      <c r="C78" s="7" t="s">
        <v>250</v>
      </c>
      <c r="D78" s="7" t="s">
        <v>264</v>
      </c>
      <c r="E78" s="8" t="s">
        <v>244</v>
      </c>
      <c r="F78" s="8">
        <v>1</v>
      </c>
      <c r="G78" s="8" t="s">
        <v>265</v>
      </c>
      <c r="H78" s="8" t="s">
        <v>1500</v>
      </c>
      <c r="I78" s="8" t="s">
        <v>35</v>
      </c>
      <c r="J78" s="8">
        <f t="shared" si="18"/>
        <v>1</v>
      </c>
      <c r="K78" s="8" t="s">
        <v>252</v>
      </c>
      <c r="L78" s="8">
        <v>1</v>
      </c>
      <c r="M78" s="8" t="s">
        <v>1554</v>
      </c>
      <c r="N78" s="8" t="s">
        <v>262</v>
      </c>
      <c r="O78" s="8">
        <v>20090401</v>
      </c>
      <c r="P78" s="8" t="str">
        <f t="shared" si="19"/>
        <v>2009</v>
      </c>
      <c r="Q78" s="8">
        <f t="shared" ca="1" si="20"/>
        <v>8</v>
      </c>
      <c r="R78" s="8" t="s">
        <v>254</v>
      </c>
      <c r="S78" s="8">
        <f t="shared" si="21"/>
        <v>0</v>
      </c>
      <c r="T78" s="8">
        <v>25</v>
      </c>
      <c r="U78" s="8">
        <v>1000</v>
      </c>
      <c r="V78" s="8" t="s">
        <v>263</v>
      </c>
      <c r="W78" s="8">
        <v>19721203</v>
      </c>
      <c r="X78" s="8" t="str">
        <f t="shared" si="22"/>
        <v>1972</v>
      </c>
      <c r="Y78" s="69">
        <f t="shared" ca="1" si="23"/>
        <v>45</v>
      </c>
      <c r="Z78" s="8">
        <v>240</v>
      </c>
      <c r="AA78" s="8">
        <v>250</v>
      </c>
      <c r="AB78" s="55">
        <f t="shared" si="24"/>
        <v>4.1666666666666664E-2</v>
      </c>
      <c r="AC78" s="7">
        <v>24.774999999999999</v>
      </c>
      <c r="AD78" s="7">
        <v>68.025000000000006</v>
      </c>
      <c r="AE78" s="57">
        <f t="shared" si="25"/>
        <v>2.5643780511182238E-6</v>
      </c>
      <c r="AF78" s="57">
        <f t="shared" si="26"/>
        <v>7.655192786507055E-6</v>
      </c>
      <c r="AG78" s="57">
        <f t="shared" si="27"/>
        <v>1.9852044565616713</v>
      </c>
      <c r="AH78" s="56">
        <f t="shared" si="28"/>
        <v>1.7457114026236129</v>
      </c>
      <c r="AI78" s="56">
        <f t="shared" si="29"/>
        <v>3.3303413454176594E-3</v>
      </c>
      <c r="AJ78" s="56">
        <f t="shared" si="30"/>
        <v>2.1968354164034315E-3</v>
      </c>
      <c r="AK78" s="59">
        <f t="shared" si="31"/>
        <v>-0.3403572821668448</v>
      </c>
      <c r="AL78" s="7">
        <v>0.64926923076923082</v>
      </c>
      <c r="AM78" s="7">
        <v>15</v>
      </c>
      <c r="AN78" s="7">
        <v>15</v>
      </c>
      <c r="AO78" s="10">
        <f t="shared" si="32"/>
        <v>0</v>
      </c>
      <c r="AP78" s="10">
        <v>1.40471431821955E-2</v>
      </c>
      <c r="AQ78" s="10">
        <v>2.1538050717768601E-2</v>
      </c>
      <c r="AR78" s="10">
        <f t="shared" si="35"/>
        <v>0.53326910948467376</v>
      </c>
      <c r="AS78" s="70">
        <v>184.017206909224</v>
      </c>
      <c r="AT78" s="7" t="s">
        <v>266</v>
      </c>
      <c r="AU78" s="7" t="str">
        <f t="shared" si="33"/>
        <v>2011</v>
      </c>
      <c r="AV78" s="7">
        <f t="shared" ca="1" si="34"/>
        <v>6</v>
      </c>
      <c r="AW78" s="7"/>
      <c r="AX78" s="7" t="s">
        <v>40</v>
      </c>
      <c r="AY78" s="7"/>
      <c r="AZ78" s="7">
        <v>1</v>
      </c>
      <c r="BA78" s="9"/>
      <c r="BB78" s="7" t="s">
        <v>41</v>
      </c>
      <c r="BC78" s="7" t="s">
        <v>42</v>
      </c>
    </row>
    <row r="79" spans="1:55" x14ac:dyDescent="0.15">
      <c r="A79" s="7">
        <v>7076</v>
      </c>
      <c r="B79" s="7" t="s">
        <v>30</v>
      </c>
      <c r="C79" s="7" t="s">
        <v>250</v>
      </c>
      <c r="D79" s="7" t="s">
        <v>267</v>
      </c>
      <c r="E79" s="8" t="s">
        <v>246</v>
      </c>
      <c r="F79" s="8">
        <v>0</v>
      </c>
      <c r="G79" s="8" t="s">
        <v>139</v>
      </c>
      <c r="H79" s="8" t="s">
        <v>1500</v>
      </c>
      <c r="I79" s="8" t="s">
        <v>35</v>
      </c>
      <c r="J79" s="8">
        <f t="shared" si="18"/>
        <v>1</v>
      </c>
      <c r="K79" s="8" t="s">
        <v>252</v>
      </c>
      <c r="L79" s="8">
        <v>1</v>
      </c>
      <c r="M79" s="8" t="s">
        <v>1554</v>
      </c>
      <c r="N79" s="8" t="s">
        <v>268</v>
      </c>
      <c r="O79" s="8">
        <v>20021227</v>
      </c>
      <c r="P79" s="8" t="str">
        <f t="shared" si="19"/>
        <v>2002</v>
      </c>
      <c r="Q79" s="8">
        <f t="shared" ca="1" si="20"/>
        <v>15</v>
      </c>
      <c r="R79" s="8" t="s">
        <v>254</v>
      </c>
      <c r="S79" s="8">
        <f t="shared" si="21"/>
        <v>0</v>
      </c>
      <c r="T79" s="8">
        <v>1756</v>
      </c>
      <c r="U79" s="8">
        <v>33772</v>
      </c>
      <c r="V79" s="8" t="s">
        <v>255</v>
      </c>
      <c r="W79" s="12"/>
      <c r="X79" s="8" t="str">
        <f t="shared" si="22"/>
        <v/>
      </c>
      <c r="Y79" s="69" t="e">
        <f t="shared" ca="1" si="23"/>
        <v>#VALUE!</v>
      </c>
      <c r="Z79" s="8">
        <v>2400</v>
      </c>
      <c r="AA79" s="8">
        <v>2500</v>
      </c>
      <c r="AB79" s="55">
        <f t="shared" si="24"/>
        <v>4.1666666666666664E-2</v>
      </c>
      <c r="AC79" s="7">
        <v>787.42499999999995</v>
      </c>
      <c r="AD79" s="7">
        <v>991.85</v>
      </c>
      <c r="AE79" s="57">
        <f t="shared" si="25"/>
        <v>8.1503749219042081E-5</v>
      </c>
      <c r="AF79" s="57">
        <f t="shared" si="26"/>
        <v>1.1161783116937923E-4</v>
      </c>
      <c r="AG79" s="57">
        <f t="shared" si="27"/>
        <v>0.3694809409246349</v>
      </c>
      <c r="AH79" s="56">
        <f t="shared" si="28"/>
        <v>0.25961202654221049</v>
      </c>
      <c r="AI79" s="56">
        <f t="shared" si="29"/>
        <v>3.3303413454176596E-2</v>
      </c>
      <c r="AJ79" s="56">
        <f t="shared" si="30"/>
        <v>2.1968354164034316E-2</v>
      </c>
      <c r="AK79" s="59">
        <f t="shared" si="31"/>
        <v>-0.3403572821668448</v>
      </c>
      <c r="AL79" s="7">
        <v>10.963384615384616</v>
      </c>
      <c r="AM79" s="7">
        <v>51</v>
      </c>
      <c r="AN79" s="7">
        <v>74</v>
      </c>
      <c r="AO79" s="10">
        <f t="shared" si="32"/>
        <v>0.45098039215686275</v>
      </c>
      <c r="AP79" s="10">
        <v>6.6852935343902501E-3</v>
      </c>
      <c r="AQ79" s="10">
        <v>1.0396001140762501E-2</v>
      </c>
      <c r="AR79" s="10">
        <f t="shared" si="35"/>
        <v>0.55505529970879519</v>
      </c>
      <c r="AS79" s="70">
        <v>37.199055199878799</v>
      </c>
      <c r="AT79" s="7" t="s">
        <v>47</v>
      </c>
      <c r="AU79" s="7" t="str">
        <f t="shared" si="33"/>
        <v>2008</v>
      </c>
      <c r="AV79" s="7">
        <f t="shared" ca="1" si="34"/>
        <v>9</v>
      </c>
      <c r="AW79" s="7"/>
      <c r="AX79" s="7" t="s">
        <v>40</v>
      </c>
      <c r="AY79" s="7">
        <v>2430000</v>
      </c>
      <c r="AZ79" s="7">
        <v>8</v>
      </c>
      <c r="BA79" s="9"/>
      <c r="BB79" s="7" t="s">
        <v>41</v>
      </c>
      <c r="BC79" s="7" t="s">
        <v>42</v>
      </c>
    </row>
    <row r="80" spans="1:55" x14ac:dyDescent="0.15">
      <c r="A80" s="7">
        <v>8755</v>
      </c>
      <c r="B80" s="7" t="s">
        <v>30</v>
      </c>
      <c r="C80" s="7" t="s">
        <v>250</v>
      </c>
      <c r="D80" s="7" t="s">
        <v>269</v>
      </c>
      <c r="E80" s="8" t="s">
        <v>246</v>
      </c>
      <c r="F80" s="8">
        <v>0</v>
      </c>
      <c r="G80" s="8" t="s">
        <v>34</v>
      </c>
      <c r="H80" s="8" t="s">
        <v>1500</v>
      </c>
      <c r="I80" s="8" t="s">
        <v>35</v>
      </c>
      <c r="J80" s="8">
        <f t="shared" si="18"/>
        <v>1</v>
      </c>
      <c r="K80" s="8" t="s">
        <v>252</v>
      </c>
      <c r="L80" s="8">
        <v>1</v>
      </c>
      <c r="M80" s="8" t="s">
        <v>1554</v>
      </c>
      <c r="N80" s="8" t="s">
        <v>268</v>
      </c>
      <c r="O80" s="8">
        <v>20101224</v>
      </c>
      <c r="P80" s="8" t="str">
        <f t="shared" si="19"/>
        <v>2010</v>
      </c>
      <c r="Q80" s="8">
        <f t="shared" ca="1" si="20"/>
        <v>7</v>
      </c>
      <c r="R80" s="8" t="s">
        <v>254</v>
      </c>
      <c r="S80" s="8">
        <f t="shared" si="21"/>
        <v>0</v>
      </c>
      <c r="T80" s="8">
        <v>2000</v>
      </c>
      <c r="U80" s="8">
        <v>30000</v>
      </c>
      <c r="V80" s="8" t="s">
        <v>255</v>
      </c>
      <c r="W80" s="8">
        <v>19630504</v>
      </c>
      <c r="X80" s="8" t="str">
        <f t="shared" si="22"/>
        <v>1963</v>
      </c>
      <c r="Y80" s="69">
        <f t="shared" ca="1" si="23"/>
        <v>54</v>
      </c>
      <c r="Z80" s="8">
        <v>8000</v>
      </c>
      <c r="AA80" s="8">
        <v>9600</v>
      </c>
      <c r="AB80" s="55">
        <f t="shared" si="24"/>
        <v>0.2</v>
      </c>
      <c r="AC80" s="7">
        <v>192.02500000000001</v>
      </c>
      <c r="AD80" s="7">
        <v>304</v>
      </c>
      <c r="AE80" s="57">
        <f t="shared" si="25"/>
        <v>1.9875870646457194E-5</v>
      </c>
      <c r="AF80" s="57">
        <f t="shared" si="26"/>
        <v>3.4210637370057252E-5</v>
      </c>
      <c r="AG80" s="57">
        <f t="shared" si="27"/>
        <v>0.72121453085403231</v>
      </c>
      <c r="AH80" s="56">
        <f t="shared" si="28"/>
        <v>0.58312719697955995</v>
      </c>
      <c r="AI80" s="56">
        <f t="shared" si="29"/>
        <v>0.11101137818058865</v>
      </c>
      <c r="AJ80" s="56">
        <f t="shared" si="30"/>
        <v>8.4358479989891766E-2</v>
      </c>
      <c r="AK80" s="59">
        <f t="shared" si="31"/>
        <v>-0.24009158905620528</v>
      </c>
      <c r="AL80" s="7">
        <v>3.0984615384615384</v>
      </c>
      <c r="AM80" s="7">
        <v>10</v>
      </c>
      <c r="AN80" s="7">
        <v>8</v>
      </c>
      <c r="AO80" s="10">
        <f t="shared" si="32"/>
        <v>-0.2</v>
      </c>
      <c r="AP80" s="10">
        <v>9.4157894368709395E-3</v>
      </c>
      <c r="AQ80" s="10">
        <v>2.7405675984419901E-2</v>
      </c>
      <c r="AR80" s="10">
        <f t="shared" si="35"/>
        <v>1.9106084166562851</v>
      </c>
      <c r="AS80" s="70">
        <v>256.46579769736798</v>
      </c>
      <c r="AT80" s="7" t="s">
        <v>270</v>
      </c>
      <c r="AU80" s="7" t="str">
        <f t="shared" si="33"/>
        <v>2008</v>
      </c>
      <c r="AV80" s="7">
        <f t="shared" ca="1" si="34"/>
        <v>9</v>
      </c>
      <c r="AW80" s="7"/>
      <c r="AX80" s="7" t="s">
        <v>40</v>
      </c>
      <c r="AY80" s="7"/>
      <c r="AZ80" s="7">
        <v>1</v>
      </c>
      <c r="BA80" s="9"/>
      <c r="BB80" s="7" t="s">
        <v>41</v>
      </c>
      <c r="BC80" s="7" t="s">
        <v>42</v>
      </c>
    </row>
    <row r="81" spans="1:55" x14ac:dyDescent="0.15">
      <c r="A81" s="7">
        <v>6220</v>
      </c>
      <c r="B81" s="7" t="s">
        <v>30</v>
      </c>
      <c r="C81" s="7" t="s">
        <v>250</v>
      </c>
      <c r="D81" s="7" t="s">
        <v>271</v>
      </c>
      <c r="E81" s="8" t="s">
        <v>246</v>
      </c>
      <c r="F81" s="8">
        <v>0</v>
      </c>
      <c r="G81" s="8" t="s">
        <v>272</v>
      </c>
      <c r="H81" s="8" t="s">
        <v>1502</v>
      </c>
      <c r="I81" s="8" t="s">
        <v>35</v>
      </c>
      <c r="J81" s="8">
        <f t="shared" si="18"/>
        <v>1</v>
      </c>
      <c r="K81" s="8" t="s">
        <v>252</v>
      </c>
      <c r="L81" s="8">
        <v>1</v>
      </c>
      <c r="M81" s="8" t="s">
        <v>1554</v>
      </c>
      <c r="N81" s="8" t="s">
        <v>268</v>
      </c>
      <c r="O81" s="8">
        <v>20030217</v>
      </c>
      <c r="P81" s="8" t="str">
        <f t="shared" si="19"/>
        <v>2003</v>
      </c>
      <c r="Q81" s="8">
        <f t="shared" ca="1" si="20"/>
        <v>14</v>
      </c>
      <c r="R81" s="8" t="s">
        <v>254</v>
      </c>
      <c r="S81" s="8">
        <f t="shared" si="21"/>
        <v>0</v>
      </c>
      <c r="T81" s="8">
        <v>2000</v>
      </c>
      <c r="U81" s="8">
        <v>50000</v>
      </c>
      <c r="V81" s="8" t="s">
        <v>255</v>
      </c>
      <c r="W81" s="8"/>
      <c r="X81" s="8" t="str">
        <f t="shared" si="22"/>
        <v/>
      </c>
      <c r="Y81" s="69" t="e">
        <f t="shared" ca="1" si="23"/>
        <v>#VALUE!</v>
      </c>
      <c r="Z81" s="8">
        <v>3600</v>
      </c>
      <c r="AA81" s="8">
        <v>4000</v>
      </c>
      <c r="AB81" s="55">
        <f t="shared" si="24"/>
        <v>0.1111111111111111</v>
      </c>
      <c r="AC81" s="7">
        <v>163</v>
      </c>
      <c r="AD81" s="7">
        <v>252</v>
      </c>
      <c r="AE81" s="57">
        <f t="shared" si="25"/>
        <v>1.6871589196055319E-5</v>
      </c>
      <c r="AF81" s="57">
        <f t="shared" si="26"/>
        <v>2.8358817819915879E-5</v>
      </c>
      <c r="AG81" s="57">
        <f t="shared" si="27"/>
        <v>0.68086227624285345</v>
      </c>
      <c r="AH81" s="56">
        <f t="shared" si="28"/>
        <v>0.54601226993865026</v>
      </c>
      <c r="AI81" s="56">
        <f t="shared" si="29"/>
        <v>4.9955120181264891E-2</v>
      </c>
      <c r="AJ81" s="56">
        <f t="shared" si="30"/>
        <v>3.5149366662454905E-2</v>
      </c>
      <c r="AK81" s="59">
        <f t="shared" si="31"/>
        <v>-0.29638110097796777</v>
      </c>
      <c r="AL81" s="7">
        <v>2.8938461538461535</v>
      </c>
      <c r="AM81" s="7">
        <v>12</v>
      </c>
      <c r="AN81" s="7">
        <v>16</v>
      </c>
      <c r="AO81" s="10">
        <f t="shared" si="32"/>
        <v>0.33333333333333331</v>
      </c>
      <c r="AP81" s="10">
        <v>1.06350311766135E-2</v>
      </c>
      <c r="AQ81" s="10">
        <v>2.7754625999936201E-2</v>
      </c>
      <c r="AR81" s="10">
        <f t="shared" si="35"/>
        <v>1.6097362141230767</v>
      </c>
      <c r="AS81" s="70">
        <v>208.21227539682499</v>
      </c>
      <c r="AT81" s="7" t="s">
        <v>273</v>
      </c>
      <c r="AU81" s="7" t="str">
        <f t="shared" si="33"/>
        <v>2009</v>
      </c>
      <c r="AV81" s="7">
        <f t="shared" ca="1" si="34"/>
        <v>8</v>
      </c>
      <c r="AW81" s="7"/>
      <c r="AX81" s="7" t="s">
        <v>40</v>
      </c>
      <c r="AY81" s="7"/>
      <c r="AZ81" s="7">
        <v>7</v>
      </c>
      <c r="BA81" s="9"/>
      <c r="BB81" s="7" t="s">
        <v>41</v>
      </c>
      <c r="BC81" s="7" t="s">
        <v>42</v>
      </c>
    </row>
    <row r="82" spans="1:55" x14ac:dyDescent="0.15">
      <c r="A82" s="7">
        <v>8875</v>
      </c>
      <c r="B82" s="7" t="s">
        <v>30</v>
      </c>
      <c r="C82" s="7" t="s">
        <v>250</v>
      </c>
      <c r="D82" s="7" t="s">
        <v>274</v>
      </c>
      <c r="E82" s="8" t="s">
        <v>246</v>
      </c>
      <c r="F82" s="8">
        <v>0</v>
      </c>
      <c r="G82" s="8" t="s">
        <v>275</v>
      </c>
      <c r="H82" s="8" t="s">
        <v>1500</v>
      </c>
      <c r="I82" s="8" t="s">
        <v>35</v>
      </c>
      <c r="J82" s="8">
        <f t="shared" si="18"/>
        <v>1</v>
      </c>
      <c r="K82" s="8" t="s">
        <v>252</v>
      </c>
      <c r="L82" s="8">
        <v>1</v>
      </c>
      <c r="M82" s="8" t="s">
        <v>1554</v>
      </c>
      <c r="N82" s="8" t="s">
        <v>268</v>
      </c>
      <c r="O82" s="8">
        <v>20001225</v>
      </c>
      <c r="P82" s="8" t="str">
        <f t="shared" si="19"/>
        <v>2000</v>
      </c>
      <c r="Q82" s="8">
        <f t="shared" ca="1" si="20"/>
        <v>17</v>
      </c>
      <c r="R82" s="8" t="s">
        <v>254</v>
      </c>
      <c r="S82" s="8">
        <f t="shared" si="21"/>
        <v>0</v>
      </c>
      <c r="T82" s="8">
        <v>800</v>
      </c>
      <c r="U82" s="8">
        <v>15000</v>
      </c>
      <c r="V82" s="8" t="s">
        <v>255</v>
      </c>
      <c r="W82" s="8">
        <v>19641029</v>
      </c>
      <c r="X82" s="8" t="str">
        <f t="shared" si="22"/>
        <v>1964</v>
      </c>
      <c r="Y82" s="69">
        <f t="shared" ca="1" si="23"/>
        <v>53</v>
      </c>
      <c r="Z82" s="8">
        <v>3500</v>
      </c>
      <c r="AA82" s="8">
        <v>4000</v>
      </c>
      <c r="AB82" s="55">
        <f t="shared" si="24"/>
        <v>0.14285714285714285</v>
      </c>
      <c r="AC82" s="7">
        <v>134.35</v>
      </c>
      <c r="AD82" s="7">
        <v>213.07499999999999</v>
      </c>
      <c r="AE82" s="57">
        <f t="shared" si="25"/>
        <v>1.3906122751472588E-5</v>
      </c>
      <c r="AF82" s="57">
        <f t="shared" si="26"/>
        <v>2.3978393281661015E-5</v>
      </c>
      <c r="AG82" s="57">
        <f t="shared" si="27"/>
        <v>0.7243047332601622</v>
      </c>
      <c r="AH82" s="56">
        <f t="shared" si="28"/>
        <v>0.58596948269445481</v>
      </c>
      <c r="AI82" s="56">
        <f t="shared" si="29"/>
        <v>4.856747795400753E-2</v>
      </c>
      <c r="AJ82" s="56">
        <f t="shared" si="30"/>
        <v>3.5149366662454905E-2</v>
      </c>
      <c r="AK82" s="59">
        <f t="shared" si="31"/>
        <v>-0.27627770386305256</v>
      </c>
      <c r="AL82" s="7">
        <v>2.098153846153846</v>
      </c>
      <c r="AM82" s="7">
        <v>19</v>
      </c>
      <c r="AN82" s="7">
        <v>23</v>
      </c>
      <c r="AO82" s="10">
        <f t="shared" si="32"/>
        <v>0.21052631578947367</v>
      </c>
      <c r="AP82" s="10">
        <v>1.4370633889336E-2</v>
      </c>
      <c r="AQ82" s="10">
        <v>2.2071150071041601E-2</v>
      </c>
      <c r="AR82" s="10">
        <f t="shared" si="35"/>
        <v>0.53585083587857008</v>
      </c>
      <c r="AS82" s="70">
        <v>174.041750557314</v>
      </c>
      <c r="AT82" s="7" t="s">
        <v>276</v>
      </c>
      <c r="AU82" s="7" t="str">
        <f t="shared" si="33"/>
        <v>2008</v>
      </c>
      <c r="AV82" s="7">
        <f t="shared" ca="1" si="34"/>
        <v>9</v>
      </c>
      <c r="AW82" s="7"/>
      <c r="AX82" s="7" t="s">
        <v>40</v>
      </c>
      <c r="AY82" s="7"/>
      <c r="AZ82" s="7">
        <v>3</v>
      </c>
      <c r="BA82" s="9"/>
      <c r="BB82" s="7" t="s">
        <v>41</v>
      </c>
      <c r="BC82" s="7" t="s">
        <v>42</v>
      </c>
    </row>
    <row r="83" spans="1:55" x14ac:dyDescent="0.15">
      <c r="A83" s="7">
        <v>6457</v>
      </c>
      <c r="B83" s="7" t="s">
        <v>30</v>
      </c>
      <c r="C83" s="7" t="s">
        <v>250</v>
      </c>
      <c r="D83" s="7" t="s">
        <v>277</v>
      </c>
      <c r="E83" s="8" t="s">
        <v>246</v>
      </c>
      <c r="F83" s="8">
        <v>0</v>
      </c>
      <c r="G83" s="8" t="s">
        <v>278</v>
      </c>
      <c r="H83" s="8" t="s">
        <v>1501</v>
      </c>
      <c r="I83" s="8" t="s">
        <v>35</v>
      </c>
      <c r="J83" s="8">
        <f t="shared" si="18"/>
        <v>1</v>
      </c>
      <c r="K83" s="8" t="s">
        <v>252</v>
      </c>
      <c r="L83" s="8">
        <v>1</v>
      </c>
      <c r="M83" s="8" t="s">
        <v>1554</v>
      </c>
      <c r="N83" s="8" t="s">
        <v>268</v>
      </c>
      <c r="O83" s="8">
        <v>20001218</v>
      </c>
      <c r="P83" s="8" t="str">
        <f t="shared" si="19"/>
        <v>2000</v>
      </c>
      <c r="Q83" s="8">
        <f t="shared" ca="1" si="20"/>
        <v>17</v>
      </c>
      <c r="R83" s="8" t="s">
        <v>254</v>
      </c>
      <c r="S83" s="8">
        <f t="shared" si="21"/>
        <v>0</v>
      </c>
      <c r="T83" s="8">
        <v>350</v>
      </c>
      <c r="U83" s="8">
        <v>9000</v>
      </c>
      <c r="V83" s="8" t="s">
        <v>255</v>
      </c>
      <c r="W83" s="8">
        <v>19731119</v>
      </c>
      <c r="X83" s="8" t="str">
        <f t="shared" si="22"/>
        <v>1973</v>
      </c>
      <c r="Y83" s="69">
        <f t="shared" ca="1" si="23"/>
        <v>44</v>
      </c>
      <c r="Z83" s="8">
        <v>2000</v>
      </c>
      <c r="AA83" s="8">
        <v>2100</v>
      </c>
      <c r="AB83" s="55">
        <f t="shared" si="24"/>
        <v>0.05</v>
      </c>
      <c r="AC83" s="7">
        <v>185</v>
      </c>
      <c r="AD83" s="7">
        <v>205.05</v>
      </c>
      <c r="AE83" s="57">
        <f t="shared" si="25"/>
        <v>1.9148736204111864E-5</v>
      </c>
      <c r="AF83" s="57">
        <f t="shared" si="26"/>
        <v>2.3075299976086314E-5</v>
      </c>
      <c r="AG83" s="57">
        <f t="shared" si="27"/>
        <v>0.2050560272030531</v>
      </c>
      <c r="AH83" s="56">
        <f t="shared" si="28"/>
        <v>0.10837837837837844</v>
      </c>
      <c r="AI83" s="56">
        <f t="shared" si="29"/>
        <v>2.7752844545147162E-2</v>
      </c>
      <c r="AJ83" s="56">
        <f t="shared" si="30"/>
        <v>1.8453417497788824E-2</v>
      </c>
      <c r="AK83" s="59">
        <f t="shared" si="31"/>
        <v>-0.33508014042417961</v>
      </c>
      <c r="AL83" s="7">
        <v>1.8543461538461539</v>
      </c>
      <c r="AM83" s="7">
        <v>21</v>
      </c>
      <c r="AN83" s="7">
        <v>9</v>
      </c>
      <c r="AO83" s="10">
        <f t="shared" si="32"/>
        <v>-0.5714285714285714</v>
      </c>
      <c r="AP83" s="10">
        <v>4.0136727809402901E-3</v>
      </c>
      <c r="AQ83" s="10">
        <v>2.7581211447807601E-2</v>
      </c>
      <c r="AR83" s="10">
        <f t="shared" si="35"/>
        <v>5.8718136612387477</v>
      </c>
      <c r="AS83" s="70">
        <v>260.25716508168603</v>
      </c>
      <c r="AT83" s="7" t="s">
        <v>279</v>
      </c>
      <c r="AU83" s="7" t="str">
        <f t="shared" si="33"/>
        <v>2009</v>
      </c>
      <c r="AV83" s="7">
        <f t="shared" ca="1" si="34"/>
        <v>8</v>
      </c>
      <c r="AW83" s="7"/>
      <c r="AX83" s="7" t="s">
        <v>40</v>
      </c>
      <c r="AY83" s="7"/>
      <c r="AZ83" s="7">
        <v>1</v>
      </c>
      <c r="BA83" s="9"/>
      <c r="BB83" s="7" t="s">
        <v>41</v>
      </c>
      <c r="BC83" s="7" t="s">
        <v>42</v>
      </c>
    </row>
    <row r="84" spans="1:55" x14ac:dyDescent="0.15">
      <c r="A84" s="7">
        <v>2578</v>
      </c>
      <c r="B84" s="7" t="s">
        <v>30</v>
      </c>
      <c r="C84" s="7" t="s">
        <v>250</v>
      </c>
      <c r="D84" s="7" t="s">
        <v>280</v>
      </c>
      <c r="E84" s="8" t="s">
        <v>246</v>
      </c>
      <c r="F84" s="8">
        <v>0</v>
      </c>
      <c r="G84" s="8" t="s">
        <v>234</v>
      </c>
      <c r="H84" s="8" t="s">
        <v>1500</v>
      </c>
      <c r="I84" s="8" t="s">
        <v>35</v>
      </c>
      <c r="J84" s="8">
        <f t="shared" si="18"/>
        <v>1</v>
      </c>
      <c r="K84" s="8" t="s">
        <v>252</v>
      </c>
      <c r="L84" s="8">
        <v>1</v>
      </c>
      <c r="M84" s="8" t="s">
        <v>1554</v>
      </c>
      <c r="N84" s="8" t="s">
        <v>268</v>
      </c>
      <c r="O84" s="8">
        <v>19980312</v>
      </c>
      <c r="P84" s="8" t="str">
        <f t="shared" si="19"/>
        <v>1998</v>
      </c>
      <c r="Q84" s="8">
        <f t="shared" ca="1" si="20"/>
        <v>19</v>
      </c>
      <c r="R84" s="8" t="s">
        <v>254</v>
      </c>
      <c r="S84" s="8">
        <f t="shared" si="21"/>
        <v>0</v>
      </c>
      <c r="T84" s="8">
        <v>650</v>
      </c>
      <c r="U84" s="8">
        <v>15000</v>
      </c>
      <c r="V84" s="8" t="s">
        <v>255</v>
      </c>
      <c r="W84" s="8">
        <v>19621023</v>
      </c>
      <c r="X84" s="8" t="str">
        <f t="shared" si="22"/>
        <v>1962</v>
      </c>
      <c r="Y84" s="69">
        <f t="shared" ca="1" si="23"/>
        <v>55</v>
      </c>
      <c r="Z84" s="8">
        <v>5000</v>
      </c>
      <c r="AA84" s="8">
        <v>6000</v>
      </c>
      <c r="AB84" s="55">
        <f t="shared" si="24"/>
        <v>0.2</v>
      </c>
      <c r="AC84" s="7">
        <v>15</v>
      </c>
      <c r="AD84" s="7">
        <v>160</v>
      </c>
      <c r="AE84" s="57">
        <f t="shared" si="25"/>
        <v>1.5526002327658268E-6</v>
      </c>
      <c r="AF84" s="57">
        <f t="shared" si="26"/>
        <v>1.8005598615819607E-5</v>
      </c>
      <c r="AG84" s="57">
        <f t="shared" si="27"/>
        <v>10.597060360955988</v>
      </c>
      <c r="AH84" s="56">
        <f t="shared" si="28"/>
        <v>9.6666666666666661</v>
      </c>
      <c r="AI84" s="56">
        <f t="shared" si="29"/>
        <v>6.9382111362867899E-2</v>
      </c>
      <c r="AJ84" s="56">
        <f t="shared" si="30"/>
        <v>5.2724049993682354E-2</v>
      </c>
      <c r="AK84" s="59">
        <f t="shared" si="31"/>
        <v>-0.2400915890562052</v>
      </c>
      <c r="AL84" s="7">
        <v>1.6384615384615382</v>
      </c>
      <c r="AM84" s="7">
        <v>2</v>
      </c>
      <c r="AN84" s="7">
        <v>16</v>
      </c>
      <c r="AO84" s="10">
        <f t="shared" si="32"/>
        <v>7</v>
      </c>
      <c r="AP84" s="10">
        <v>1.15425485961123E-2</v>
      </c>
      <c r="AQ84" s="10">
        <v>1.7853452685421899E-2</v>
      </c>
      <c r="AR84" s="10">
        <f t="shared" si="35"/>
        <v>0.54675135536663055</v>
      </c>
      <c r="AS84" s="70">
        <v>193.091647499998</v>
      </c>
      <c r="AT84" s="7" t="s">
        <v>221</v>
      </c>
      <c r="AU84" s="7" t="str">
        <f t="shared" si="33"/>
        <v>2014</v>
      </c>
      <c r="AV84" s="7">
        <f t="shared" ca="1" si="34"/>
        <v>3</v>
      </c>
      <c r="AW84" s="7"/>
      <c r="AX84" s="7" t="s">
        <v>40</v>
      </c>
      <c r="AY84" s="7"/>
      <c r="AZ84" s="7">
        <v>7</v>
      </c>
      <c r="BA84" s="9"/>
      <c r="BB84" s="7" t="s">
        <v>41</v>
      </c>
      <c r="BC84" s="7" t="s">
        <v>42</v>
      </c>
    </row>
    <row r="85" spans="1:55" x14ac:dyDescent="0.15">
      <c r="A85" s="7">
        <v>6330</v>
      </c>
      <c r="B85" s="7" t="s">
        <v>30</v>
      </c>
      <c r="C85" s="7" t="s">
        <v>250</v>
      </c>
      <c r="D85" s="7" t="s">
        <v>281</v>
      </c>
      <c r="E85" s="8" t="s">
        <v>246</v>
      </c>
      <c r="F85" s="8">
        <v>0</v>
      </c>
      <c r="G85" s="8" t="s">
        <v>282</v>
      </c>
      <c r="H85" s="8" t="s">
        <v>1502</v>
      </c>
      <c r="I85" s="8" t="s">
        <v>35</v>
      </c>
      <c r="J85" s="8">
        <f t="shared" si="18"/>
        <v>1</v>
      </c>
      <c r="K85" s="8" t="s">
        <v>252</v>
      </c>
      <c r="L85" s="8">
        <v>1</v>
      </c>
      <c r="M85" s="8" t="s">
        <v>1554</v>
      </c>
      <c r="N85" s="8" t="s">
        <v>268</v>
      </c>
      <c r="O85" s="8">
        <v>20040212</v>
      </c>
      <c r="P85" s="8" t="str">
        <f t="shared" si="19"/>
        <v>2004</v>
      </c>
      <c r="Q85" s="8">
        <f t="shared" ca="1" si="20"/>
        <v>13</v>
      </c>
      <c r="R85" s="8" t="s">
        <v>254</v>
      </c>
      <c r="S85" s="8">
        <f t="shared" si="21"/>
        <v>0</v>
      </c>
      <c r="T85" s="8">
        <v>130</v>
      </c>
      <c r="U85" s="8">
        <v>5000</v>
      </c>
      <c r="V85" s="8" t="s">
        <v>255</v>
      </c>
      <c r="W85" s="8">
        <v>19810403</v>
      </c>
      <c r="X85" s="8" t="str">
        <f t="shared" si="22"/>
        <v>1981</v>
      </c>
      <c r="Y85" s="69">
        <f t="shared" ca="1" si="23"/>
        <v>36</v>
      </c>
      <c r="Z85" s="8">
        <v>3600</v>
      </c>
      <c r="AA85" s="8">
        <v>3600</v>
      </c>
      <c r="AB85" s="55">
        <f t="shared" si="24"/>
        <v>0</v>
      </c>
      <c r="AC85" s="7">
        <v>45</v>
      </c>
      <c r="AD85" s="7">
        <v>125</v>
      </c>
      <c r="AE85" s="57">
        <f t="shared" si="25"/>
        <v>4.6578006982974808E-6</v>
      </c>
      <c r="AF85" s="57">
        <f t="shared" si="26"/>
        <v>1.4066873918609068E-5</v>
      </c>
      <c r="AG85" s="57">
        <f t="shared" si="27"/>
        <v>2.0200678023322873</v>
      </c>
      <c r="AH85" s="56">
        <f t="shared" si="28"/>
        <v>1.7777777777777777</v>
      </c>
      <c r="AI85" s="56">
        <f t="shared" si="29"/>
        <v>4.9955120181264891E-2</v>
      </c>
      <c r="AJ85" s="56">
        <f t="shared" si="30"/>
        <v>3.1634429996209412E-2</v>
      </c>
      <c r="AK85" s="59">
        <f t="shared" si="31"/>
        <v>-0.36674299088017104</v>
      </c>
      <c r="AL85" s="7">
        <v>1.3923076923076922</v>
      </c>
      <c r="AM85" s="7">
        <v>3</v>
      </c>
      <c r="AN85" s="7">
        <v>7</v>
      </c>
      <c r="AO85" s="10">
        <f t="shared" si="32"/>
        <v>1.3333333333333333</v>
      </c>
      <c r="AP85" s="10">
        <v>-1.35929223744293E-2</v>
      </c>
      <c r="AQ85" s="10">
        <v>3.42119582043343E-2</v>
      </c>
      <c r="AR85" s="10">
        <f t="shared" si="35"/>
        <v>-3.5168949885782519</v>
      </c>
      <c r="AS85" s="70">
        <v>268.98372079999899</v>
      </c>
      <c r="AT85" s="7" t="s">
        <v>283</v>
      </c>
      <c r="AU85" s="7" t="str">
        <f t="shared" si="33"/>
        <v>2009</v>
      </c>
      <c r="AV85" s="7">
        <f t="shared" ca="1" si="34"/>
        <v>8</v>
      </c>
      <c r="AW85" s="7"/>
      <c r="AX85" s="7" t="s">
        <v>40</v>
      </c>
      <c r="AY85" s="7"/>
      <c r="AZ85" s="7">
        <v>1</v>
      </c>
      <c r="BA85" s="9"/>
      <c r="BB85" s="7" t="s">
        <v>41</v>
      </c>
      <c r="BC85" s="7" t="s">
        <v>42</v>
      </c>
    </row>
    <row r="86" spans="1:55" x14ac:dyDescent="0.15">
      <c r="A86" s="7">
        <v>1568</v>
      </c>
      <c r="B86" s="7" t="s">
        <v>30</v>
      </c>
      <c r="C86" s="7" t="s">
        <v>250</v>
      </c>
      <c r="D86" s="7" t="s">
        <v>284</v>
      </c>
      <c r="E86" s="8" t="s">
        <v>246</v>
      </c>
      <c r="F86" s="8">
        <v>0</v>
      </c>
      <c r="G86" s="8" t="s">
        <v>285</v>
      </c>
      <c r="H86" s="8" t="s">
        <v>1503</v>
      </c>
      <c r="I86" s="8" t="s">
        <v>35</v>
      </c>
      <c r="J86" s="8">
        <f t="shared" si="18"/>
        <v>1</v>
      </c>
      <c r="K86" s="8" t="s">
        <v>258</v>
      </c>
      <c r="L86" s="8">
        <v>4</v>
      </c>
      <c r="M86" s="8" t="s">
        <v>1554</v>
      </c>
      <c r="N86" s="8" t="s">
        <v>268</v>
      </c>
      <c r="O86" s="8">
        <v>20120619</v>
      </c>
      <c r="P86" s="8" t="str">
        <f t="shared" si="19"/>
        <v>2012</v>
      </c>
      <c r="Q86" s="8">
        <f t="shared" ca="1" si="20"/>
        <v>5</v>
      </c>
      <c r="R86" s="8" t="s">
        <v>286</v>
      </c>
      <c r="S86" s="8">
        <f t="shared" si="21"/>
        <v>1</v>
      </c>
      <c r="T86" s="8">
        <v>25000</v>
      </c>
      <c r="U86" s="8">
        <v>2800000</v>
      </c>
      <c r="V86" s="8" t="s">
        <v>255</v>
      </c>
      <c r="W86" s="8"/>
      <c r="X86" s="8" t="str">
        <f t="shared" si="22"/>
        <v/>
      </c>
      <c r="Y86" s="69" t="e">
        <f t="shared" ca="1" si="23"/>
        <v>#VALUE!</v>
      </c>
      <c r="Z86" s="8">
        <v>20000</v>
      </c>
      <c r="AA86" s="8">
        <v>22000</v>
      </c>
      <c r="AB86" s="55">
        <f t="shared" si="24"/>
        <v>0.1</v>
      </c>
      <c r="AC86" s="7">
        <v>0</v>
      </c>
      <c r="AD86" s="7">
        <v>118</v>
      </c>
      <c r="AE86" s="57">
        <f t="shared" si="25"/>
        <v>0</v>
      </c>
      <c r="AF86" s="57">
        <f t="shared" si="26"/>
        <v>1.3279128979166959E-5</v>
      </c>
      <c r="AG86" s="57" t="e">
        <f t="shared" si="27"/>
        <v>#DIV/0!</v>
      </c>
      <c r="AH86" s="56" t="e">
        <f t="shared" si="28"/>
        <v>#DIV/0!</v>
      </c>
      <c r="AI86" s="56">
        <f t="shared" si="29"/>
        <v>0.27752844545147159</v>
      </c>
      <c r="AJ86" s="56">
        <f t="shared" si="30"/>
        <v>0.19332151664350197</v>
      </c>
      <c r="AK86" s="59">
        <f t="shared" si="31"/>
        <v>-0.30341728996818806</v>
      </c>
      <c r="AL86" s="7">
        <v>1.8707692307692305</v>
      </c>
      <c r="AM86" s="7">
        <v>0</v>
      </c>
      <c r="AN86" s="7">
        <v>5</v>
      </c>
      <c r="AO86" s="10" t="e">
        <f t="shared" si="32"/>
        <v>#DIV/0!</v>
      </c>
      <c r="AP86" s="10" t="e">
        <v>#N/A</v>
      </c>
      <c r="AQ86" s="10">
        <v>2.9733760852407299E-2</v>
      </c>
      <c r="AR86" s="10" t="e">
        <f t="shared" si="35"/>
        <v>#N/A</v>
      </c>
      <c r="AS86" s="70">
        <v>296.32166949152497</v>
      </c>
      <c r="AT86" s="7" t="s">
        <v>287</v>
      </c>
      <c r="AU86" s="7" t="str">
        <f t="shared" si="33"/>
        <v>2015</v>
      </c>
      <c r="AV86" s="7">
        <f t="shared" ca="1" si="34"/>
        <v>2</v>
      </c>
      <c r="AW86" s="7"/>
      <c r="AX86" s="7" t="s">
        <v>61</v>
      </c>
      <c r="AY86" s="7">
        <v>2370000</v>
      </c>
      <c r="AZ86" s="7">
        <v>20</v>
      </c>
      <c r="BA86" s="9"/>
      <c r="BB86" s="7" t="s">
        <v>41</v>
      </c>
      <c r="BC86" s="7" t="s">
        <v>42</v>
      </c>
    </row>
    <row r="87" spans="1:55" x14ac:dyDescent="0.15">
      <c r="A87" s="7">
        <v>2765</v>
      </c>
      <c r="B87" s="7" t="s">
        <v>30</v>
      </c>
      <c r="C87" s="7" t="s">
        <v>250</v>
      </c>
      <c r="D87" s="7" t="s">
        <v>288</v>
      </c>
      <c r="E87" s="8" t="s">
        <v>246</v>
      </c>
      <c r="F87" s="8">
        <v>0</v>
      </c>
      <c r="G87" s="8" t="s">
        <v>289</v>
      </c>
      <c r="H87" s="8" t="s">
        <v>1504</v>
      </c>
      <c r="I87" s="8" t="s">
        <v>35</v>
      </c>
      <c r="J87" s="8">
        <f t="shared" si="18"/>
        <v>1</v>
      </c>
      <c r="K87" s="8" t="s">
        <v>252</v>
      </c>
      <c r="L87" s="8">
        <v>1</v>
      </c>
      <c r="M87" s="8" t="s">
        <v>1554</v>
      </c>
      <c r="N87" s="8" t="s">
        <v>268</v>
      </c>
      <c r="O87" s="8">
        <v>20020419</v>
      </c>
      <c r="P87" s="8" t="str">
        <f t="shared" si="19"/>
        <v>2002</v>
      </c>
      <c r="Q87" s="8">
        <f t="shared" ca="1" si="20"/>
        <v>15</v>
      </c>
      <c r="R87" s="8" t="s">
        <v>254</v>
      </c>
      <c r="S87" s="8">
        <f t="shared" si="21"/>
        <v>0</v>
      </c>
      <c r="T87" s="8">
        <v>250</v>
      </c>
      <c r="U87" s="8">
        <v>13000</v>
      </c>
      <c r="V87" s="8" t="s">
        <v>255</v>
      </c>
      <c r="W87" s="8">
        <v>1966</v>
      </c>
      <c r="X87" s="8" t="str">
        <f t="shared" si="22"/>
        <v>1966</v>
      </c>
      <c r="Y87" s="69">
        <f t="shared" ca="1" si="23"/>
        <v>51</v>
      </c>
      <c r="Z87" s="8">
        <v>1200</v>
      </c>
      <c r="AA87" s="8">
        <v>1300</v>
      </c>
      <c r="AB87" s="55">
        <f t="shared" si="24"/>
        <v>8.3333333333333329E-2</v>
      </c>
      <c r="AC87" s="7">
        <v>37</v>
      </c>
      <c r="AD87" s="7">
        <v>117.5</v>
      </c>
      <c r="AE87" s="57">
        <f t="shared" si="25"/>
        <v>3.8297472408223726E-6</v>
      </c>
      <c r="AF87" s="57">
        <f t="shared" si="26"/>
        <v>1.3222861483492524E-5</v>
      </c>
      <c r="AG87" s="57">
        <f t="shared" si="27"/>
        <v>2.4526721091528589</v>
      </c>
      <c r="AH87" s="56">
        <f t="shared" si="28"/>
        <v>2.1756756756756759</v>
      </c>
      <c r="AI87" s="56">
        <f t="shared" si="29"/>
        <v>1.6651706727088298E-2</v>
      </c>
      <c r="AJ87" s="56">
        <f t="shared" si="30"/>
        <v>1.1423544165297844E-2</v>
      </c>
      <c r="AK87" s="59">
        <f t="shared" si="31"/>
        <v>-0.31397157345351867</v>
      </c>
      <c r="AL87" s="7">
        <v>1.1284615384615384</v>
      </c>
      <c r="AM87" s="7">
        <v>7</v>
      </c>
      <c r="AN87" s="7">
        <v>13</v>
      </c>
      <c r="AO87" s="10">
        <f t="shared" si="32"/>
        <v>0.8571428571428571</v>
      </c>
      <c r="AP87" s="10">
        <v>-1.2504725932749801E-2</v>
      </c>
      <c r="AQ87" s="10">
        <v>4.80346527825668E-2</v>
      </c>
      <c r="AR87" s="10">
        <f t="shared" si="35"/>
        <v>-4.841319917037473</v>
      </c>
      <c r="AS87" s="70">
        <v>440.08935999999898</v>
      </c>
      <c r="AT87" s="7" t="s">
        <v>290</v>
      </c>
      <c r="AU87" s="7" t="str">
        <f t="shared" si="33"/>
        <v>2014</v>
      </c>
      <c r="AV87" s="7">
        <f t="shared" ca="1" si="34"/>
        <v>3</v>
      </c>
      <c r="AW87" s="7"/>
      <c r="AX87" s="7" t="s">
        <v>40</v>
      </c>
      <c r="AY87" s="7"/>
      <c r="AZ87" s="7">
        <v>1</v>
      </c>
      <c r="BA87" s="9"/>
      <c r="BB87" s="7" t="s">
        <v>41</v>
      </c>
      <c r="BC87" s="7" t="s">
        <v>42</v>
      </c>
    </row>
    <row r="88" spans="1:55" x14ac:dyDescent="0.15">
      <c r="A88" s="7">
        <v>2798</v>
      </c>
      <c r="B88" s="7" t="s">
        <v>30</v>
      </c>
      <c r="C88" s="7" t="s">
        <v>250</v>
      </c>
      <c r="D88" s="7" t="s">
        <v>291</v>
      </c>
      <c r="E88" s="8" t="s">
        <v>246</v>
      </c>
      <c r="F88" s="8">
        <v>0</v>
      </c>
      <c r="G88" s="8" t="s">
        <v>292</v>
      </c>
      <c r="H88" s="8" t="s">
        <v>1504</v>
      </c>
      <c r="I88" s="8" t="s">
        <v>35</v>
      </c>
      <c r="J88" s="8">
        <f t="shared" si="18"/>
        <v>1</v>
      </c>
      <c r="K88" s="8" t="s">
        <v>252</v>
      </c>
      <c r="L88" s="8">
        <v>1</v>
      </c>
      <c r="M88" s="8" t="s">
        <v>1554</v>
      </c>
      <c r="N88" s="8" t="s">
        <v>268</v>
      </c>
      <c r="O88" s="8">
        <v>20030808</v>
      </c>
      <c r="P88" s="8" t="str">
        <f t="shared" si="19"/>
        <v>2003</v>
      </c>
      <c r="Q88" s="8">
        <f t="shared" ca="1" si="20"/>
        <v>14</v>
      </c>
      <c r="R88" s="8" t="s">
        <v>254</v>
      </c>
      <c r="S88" s="8">
        <f t="shared" si="21"/>
        <v>0</v>
      </c>
      <c r="T88" s="13">
        <v>300</v>
      </c>
      <c r="U88" s="8">
        <v>8000</v>
      </c>
      <c r="V88" s="8" t="s">
        <v>255</v>
      </c>
      <c r="W88" s="8"/>
      <c r="X88" s="8" t="str">
        <f t="shared" si="22"/>
        <v/>
      </c>
      <c r="Y88" s="69" t="e">
        <f t="shared" ca="1" si="23"/>
        <v>#VALUE!</v>
      </c>
      <c r="Z88" s="8">
        <v>900</v>
      </c>
      <c r="AA88" s="8">
        <v>960</v>
      </c>
      <c r="AB88" s="55">
        <f t="shared" si="24"/>
        <v>6.6666666666666666E-2</v>
      </c>
      <c r="AC88" s="7">
        <v>20</v>
      </c>
      <c r="AD88" s="7">
        <v>115.02500000000001</v>
      </c>
      <c r="AE88" s="57">
        <f t="shared" si="25"/>
        <v>2.0701336436877692E-6</v>
      </c>
      <c r="AF88" s="57">
        <f t="shared" si="26"/>
        <v>1.2944337379904064E-5</v>
      </c>
      <c r="AG88" s="57">
        <f t="shared" si="27"/>
        <v>5.2528993813388851</v>
      </c>
      <c r="AH88" s="56">
        <f t="shared" si="28"/>
        <v>4.7512500000000006</v>
      </c>
      <c r="AI88" s="56">
        <f t="shared" si="29"/>
        <v>1.2488780045316223E-2</v>
      </c>
      <c r="AJ88" s="56">
        <f t="shared" si="30"/>
        <v>8.4358479989891776E-3</v>
      </c>
      <c r="AK88" s="59">
        <f t="shared" si="31"/>
        <v>-0.32452585693884906</v>
      </c>
      <c r="AL88" s="7">
        <v>1.561807692307692</v>
      </c>
      <c r="AM88" s="7">
        <v>2</v>
      </c>
      <c r="AN88" s="7">
        <v>9</v>
      </c>
      <c r="AO88" s="10">
        <f t="shared" si="32"/>
        <v>3.5</v>
      </c>
      <c r="AP88" s="10">
        <v>3.3388704318936899E-3</v>
      </c>
      <c r="AQ88" s="10">
        <v>7.2146594872551199E-3</v>
      </c>
      <c r="AR88" s="10">
        <f t="shared" si="35"/>
        <v>1.1608084633470543</v>
      </c>
      <c r="AS88" s="70">
        <v>-26.8044664203432</v>
      </c>
      <c r="AT88" s="7" t="s">
        <v>293</v>
      </c>
      <c r="AU88" s="7" t="str">
        <f t="shared" si="33"/>
        <v>2014</v>
      </c>
      <c r="AV88" s="7">
        <f t="shared" ca="1" si="34"/>
        <v>3</v>
      </c>
      <c r="AW88" s="7"/>
      <c r="AX88" s="7" t="s">
        <v>40</v>
      </c>
      <c r="AY88" s="7"/>
      <c r="AZ88" s="7">
        <v>7</v>
      </c>
      <c r="BA88" s="9"/>
      <c r="BB88" s="7" t="s">
        <v>41</v>
      </c>
      <c r="BC88" s="7" t="s">
        <v>42</v>
      </c>
    </row>
    <row r="89" spans="1:55" x14ac:dyDescent="0.15">
      <c r="A89" s="7">
        <v>3032</v>
      </c>
      <c r="B89" s="7" t="s">
        <v>30</v>
      </c>
      <c r="C89" s="7" t="s">
        <v>250</v>
      </c>
      <c r="D89" s="7" t="s">
        <v>294</v>
      </c>
      <c r="E89" s="8" t="s">
        <v>246</v>
      </c>
      <c r="F89" s="8">
        <v>0</v>
      </c>
      <c r="G89" s="8" t="s">
        <v>295</v>
      </c>
      <c r="H89" s="8" t="s">
        <v>1503</v>
      </c>
      <c r="I89" s="8" t="s">
        <v>35</v>
      </c>
      <c r="J89" s="8">
        <f t="shared" si="18"/>
        <v>1</v>
      </c>
      <c r="K89" s="8" t="s">
        <v>258</v>
      </c>
      <c r="L89" s="8">
        <v>4</v>
      </c>
      <c r="M89" s="8" t="s">
        <v>1554</v>
      </c>
      <c r="N89" s="8" t="s">
        <v>268</v>
      </c>
      <c r="O89" s="8">
        <v>20070313</v>
      </c>
      <c r="P89" s="8" t="str">
        <f t="shared" si="19"/>
        <v>2007</v>
      </c>
      <c r="Q89" s="8">
        <f t="shared" ca="1" si="20"/>
        <v>10</v>
      </c>
      <c r="R89" s="8" t="s">
        <v>254</v>
      </c>
      <c r="S89" s="8">
        <f t="shared" si="21"/>
        <v>0</v>
      </c>
      <c r="T89" s="8">
        <v>1400</v>
      </c>
      <c r="U89" s="8">
        <v>9000</v>
      </c>
      <c r="V89" s="8" t="s">
        <v>255</v>
      </c>
      <c r="W89" s="8"/>
      <c r="X89" s="8" t="str">
        <f t="shared" si="22"/>
        <v/>
      </c>
      <c r="Y89" s="69" t="e">
        <f t="shared" ca="1" si="23"/>
        <v>#VALUE!</v>
      </c>
      <c r="Z89" s="8">
        <v>2400</v>
      </c>
      <c r="AA89" s="8">
        <v>3000</v>
      </c>
      <c r="AB89" s="55">
        <f t="shared" si="24"/>
        <v>0.25</v>
      </c>
      <c r="AC89" s="7">
        <v>80</v>
      </c>
      <c r="AD89" s="7">
        <v>100</v>
      </c>
      <c r="AE89" s="57">
        <f t="shared" si="25"/>
        <v>8.2805345747510768E-6</v>
      </c>
      <c r="AF89" s="57">
        <f t="shared" si="26"/>
        <v>1.1253499134887255E-5</v>
      </c>
      <c r="AG89" s="57">
        <f t="shared" si="27"/>
        <v>0.35903051104952954</v>
      </c>
      <c r="AH89" s="56">
        <f t="shared" si="28"/>
        <v>0.25</v>
      </c>
      <c r="AI89" s="56">
        <f t="shared" si="29"/>
        <v>3.3303413454176596E-2</v>
      </c>
      <c r="AJ89" s="56">
        <f t="shared" si="30"/>
        <v>2.6362024996841177E-2</v>
      </c>
      <c r="AK89" s="59">
        <f t="shared" si="31"/>
        <v>-0.20842873860021385</v>
      </c>
      <c r="AL89" s="7">
        <v>1.1538461538461537</v>
      </c>
      <c r="AM89" s="7">
        <v>6</v>
      </c>
      <c r="AN89" s="7">
        <v>7</v>
      </c>
      <c r="AO89" s="10">
        <f t="shared" si="32"/>
        <v>0.16666666666666666</v>
      </c>
      <c r="AP89" s="10">
        <v>8.2900205058100106E-3</v>
      </c>
      <c r="AQ89" s="10">
        <v>8.4907574704655708E-3</v>
      </c>
      <c r="AR89" s="10">
        <f t="shared" si="35"/>
        <v>2.4214290485153202E-2</v>
      </c>
      <c r="AS89" s="70">
        <v>33.658108999999499</v>
      </c>
      <c r="AT89" s="7" t="s">
        <v>296</v>
      </c>
      <c r="AU89" s="7" t="str">
        <f t="shared" si="33"/>
        <v>2014</v>
      </c>
      <c r="AV89" s="7">
        <f t="shared" ca="1" si="34"/>
        <v>3</v>
      </c>
      <c r="AW89" s="7"/>
      <c r="AX89" s="7" t="s">
        <v>40</v>
      </c>
      <c r="AY89" s="7"/>
      <c r="AZ89" s="7">
        <v>1</v>
      </c>
      <c r="BA89" s="9"/>
      <c r="BB89" s="7" t="s">
        <v>41</v>
      </c>
      <c r="BC89" s="7" t="s">
        <v>42</v>
      </c>
    </row>
    <row r="90" spans="1:55" x14ac:dyDescent="0.15">
      <c r="A90" s="7">
        <v>7577</v>
      </c>
      <c r="B90" s="7" t="s">
        <v>30</v>
      </c>
      <c r="C90" s="7" t="s">
        <v>250</v>
      </c>
      <c r="D90" s="7" t="s">
        <v>297</v>
      </c>
      <c r="E90" s="8" t="s">
        <v>246</v>
      </c>
      <c r="F90" s="8">
        <v>0</v>
      </c>
      <c r="G90" s="8" t="s">
        <v>289</v>
      </c>
      <c r="H90" s="8" t="s">
        <v>1504</v>
      </c>
      <c r="I90" s="8" t="s">
        <v>35</v>
      </c>
      <c r="J90" s="8">
        <f t="shared" si="18"/>
        <v>1</v>
      </c>
      <c r="K90" s="8" t="s">
        <v>252</v>
      </c>
      <c r="L90" s="8">
        <v>1</v>
      </c>
      <c r="M90" s="8" t="s">
        <v>1554</v>
      </c>
      <c r="N90" s="8" t="s">
        <v>268</v>
      </c>
      <c r="O90" s="8">
        <v>19970307</v>
      </c>
      <c r="P90" s="8" t="str">
        <f t="shared" si="19"/>
        <v>1997</v>
      </c>
      <c r="Q90" s="8">
        <f t="shared" ca="1" si="20"/>
        <v>20</v>
      </c>
      <c r="R90" s="8" t="s">
        <v>286</v>
      </c>
      <c r="S90" s="8">
        <f t="shared" si="21"/>
        <v>1</v>
      </c>
      <c r="T90" s="8">
        <v>1600</v>
      </c>
      <c r="U90" s="8">
        <v>50000</v>
      </c>
      <c r="V90" s="8" t="s">
        <v>255</v>
      </c>
      <c r="W90" s="8"/>
      <c r="X90" s="8" t="str">
        <f t="shared" si="22"/>
        <v/>
      </c>
      <c r="Y90" s="69" t="e">
        <f t="shared" ca="1" si="23"/>
        <v>#VALUE!</v>
      </c>
      <c r="Z90" s="8">
        <v>2500</v>
      </c>
      <c r="AA90" s="8">
        <v>3000</v>
      </c>
      <c r="AB90" s="55">
        <f t="shared" si="24"/>
        <v>0.2</v>
      </c>
      <c r="AC90" s="7">
        <v>97.025000000000006</v>
      </c>
      <c r="AD90" s="7">
        <v>86.1</v>
      </c>
      <c r="AE90" s="57">
        <f t="shared" si="25"/>
        <v>1.0042735838940291E-5</v>
      </c>
      <c r="AF90" s="57">
        <f t="shared" si="26"/>
        <v>9.6892627551379243E-6</v>
      </c>
      <c r="AG90" s="57">
        <f t="shared" si="27"/>
        <v>-3.5196891511553051E-2</v>
      </c>
      <c r="AH90" s="56">
        <f t="shared" si="28"/>
        <v>-0.11259984540067004</v>
      </c>
      <c r="AI90" s="56">
        <f t="shared" si="29"/>
        <v>3.4691055681433949E-2</v>
      </c>
      <c r="AJ90" s="56">
        <f t="shared" si="30"/>
        <v>2.6362024996841177E-2</v>
      </c>
      <c r="AK90" s="59">
        <f t="shared" si="31"/>
        <v>-0.2400915890562052</v>
      </c>
      <c r="AL90" s="7">
        <v>0.77830769230769226</v>
      </c>
      <c r="AM90" s="7">
        <v>14</v>
      </c>
      <c r="AN90" s="7">
        <v>14</v>
      </c>
      <c r="AO90" s="10">
        <f t="shared" si="32"/>
        <v>0</v>
      </c>
      <c r="AP90" s="10">
        <v>-1.5891668821291501E-2</v>
      </c>
      <c r="AQ90" s="10">
        <v>1.19768144352862E-2</v>
      </c>
      <c r="AR90" s="10">
        <f t="shared" si="35"/>
        <v>-1.7536536640657767</v>
      </c>
      <c r="AS90" s="70">
        <v>59.183155632985397</v>
      </c>
      <c r="AT90" s="7" t="s">
        <v>47</v>
      </c>
      <c r="AU90" s="7" t="str">
        <f t="shared" si="33"/>
        <v>2008</v>
      </c>
      <c r="AV90" s="7">
        <f t="shared" ca="1" si="34"/>
        <v>9</v>
      </c>
      <c r="AW90" s="7"/>
      <c r="AX90" s="7" t="s">
        <v>40</v>
      </c>
      <c r="AY90" s="7">
        <v>500000</v>
      </c>
      <c r="AZ90" s="7">
        <v>5</v>
      </c>
      <c r="BA90" s="9"/>
      <c r="BB90" s="7" t="s">
        <v>41</v>
      </c>
      <c r="BC90" s="7" t="s">
        <v>42</v>
      </c>
    </row>
    <row r="91" spans="1:55" x14ac:dyDescent="0.15">
      <c r="A91" s="7">
        <v>2686</v>
      </c>
      <c r="B91" s="7" t="s">
        <v>30</v>
      </c>
      <c r="C91" s="7" t="s">
        <v>250</v>
      </c>
      <c r="D91" s="7" t="s">
        <v>298</v>
      </c>
      <c r="E91" s="8" t="s">
        <v>246</v>
      </c>
      <c r="F91" s="8">
        <v>0</v>
      </c>
      <c r="G91" s="8" t="s">
        <v>57</v>
      </c>
      <c r="H91" s="8" t="s">
        <v>57</v>
      </c>
      <c r="I91" s="8" t="s">
        <v>35</v>
      </c>
      <c r="J91" s="8">
        <f t="shared" si="18"/>
        <v>1</v>
      </c>
      <c r="K91" s="8" t="s">
        <v>252</v>
      </c>
      <c r="L91" s="8">
        <v>1</v>
      </c>
      <c r="M91" s="8" t="s">
        <v>1554</v>
      </c>
      <c r="N91" s="8" t="s">
        <v>268</v>
      </c>
      <c r="O91" s="8">
        <v>19900613</v>
      </c>
      <c r="P91" s="8" t="str">
        <f t="shared" si="19"/>
        <v>1990</v>
      </c>
      <c r="Q91" s="8">
        <f t="shared" ca="1" si="20"/>
        <v>27</v>
      </c>
      <c r="R91" s="8" t="s">
        <v>254</v>
      </c>
      <c r="S91" s="8">
        <f t="shared" si="21"/>
        <v>0</v>
      </c>
      <c r="T91" s="8">
        <v>23</v>
      </c>
      <c r="U91" s="8">
        <v>25180</v>
      </c>
      <c r="V91" s="8" t="s">
        <v>255</v>
      </c>
      <c r="W91" s="8"/>
      <c r="X91" s="8" t="str">
        <f t="shared" si="22"/>
        <v/>
      </c>
      <c r="Y91" s="69" t="e">
        <f t="shared" ca="1" si="23"/>
        <v>#VALUE!</v>
      </c>
      <c r="Z91" s="8">
        <v>3000</v>
      </c>
      <c r="AA91" s="8">
        <v>3500</v>
      </c>
      <c r="AB91" s="55">
        <f t="shared" si="24"/>
        <v>0.16666666666666666</v>
      </c>
      <c r="AC91" s="7">
        <v>70</v>
      </c>
      <c r="AD91" s="7">
        <v>84</v>
      </c>
      <c r="AE91" s="57">
        <f t="shared" si="25"/>
        <v>7.245467752907192E-6</v>
      </c>
      <c r="AF91" s="57">
        <f t="shared" si="26"/>
        <v>9.4529392733052929E-6</v>
      </c>
      <c r="AG91" s="57">
        <f t="shared" si="27"/>
        <v>0.30466929060754827</v>
      </c>
      <c r="AH91" s="56">
        <f t="shared" si="28"/>
        <v>0.2</v>
      </c>
      <c r="AI91" s="56">
        <f t="shared" si="29"/>
        <v>4.1629266817720743E-2</v>
      </c>
      <c r="AJ91" s="56">
        <f t="shared" si="30"/>
        <v>3.0755695829648041E-2</v>
      </c>
      <c r="AK91" s="59">
        <f t="shared" si="31"/>
        <v>-0.26120015602686619</v>
      </c>
      <c r="AL91" s="7">
        <v>0.77692307692307672</v>
      </c>
      <c r="AM91" s="7">
        <v>2</v>
      </c>
      <c r="AN91" s="7">
        <v>11</v>
      </c>
      <c r="AO91" s="10">
        <f t="shared" si="32"/>
        <v>4.5</v>
      </c>
      <c r="AP91" s="10">
        <v>-1.10412021328165E-3</v>
      </c>
      <c r="AQ91" s="10">
        <v>1.74798498241612E-2</v>
      </c>
      <c r="AR91" s="10">
        <f t="shared" si="35"/>
        <v>-16.831473433683314</v>
      </c>
      <c r="AS91" s="70">
        <v>96.094488095238603</v>
      </c>
      <c r="AT91" s="7" t="s">
        <v>299</v>
      </c>
      <c r="AU91" s="7" t="str">
        <f t="shared" si="33"/>
        <v>2014</v>
      </c>
      <c r="AV91" s="7">
        <f t="shared" ca="1" si="34"/>
        <v>3</v>
      </c>
      <c r="AW91" s="7"/>
      <c r="AX91" s="7" t="s">
        <v>40</v>
      </c>
      <c r="AY91" s="7"/>
      <c r="AZ91" s="7">
        <v>1</v>
      </c>
      <c r="BA91" s="9"/>
      <c r="BB91" s="7" t="s">
        <v>41</v>
      </c>
      <c r="BC91" s="7" t="s">
        <v>42</v>
      </c>
    </row>
    <row r="92" spans="1:55" x14ac:dyDescent="0.15">
      <c r="A92" s="7">
        <v>8754</v>
      </c>
      <c r="B92" s="7" t="s">
        <v>30</v>
      </c>
      <c r="C92" s="7" t="s">
        <v>250</v>
      </c>
      <c r="D92" s="7" t="s">
        <v>300</v>
      </c>
      <c r="E92" s="8" t="s">
        <v>246</v>
      </c>
      <c r="F92" s="8">
        <v>0</v>
      </c>
      <c r="G92" s="8" t="s">
        <v>301</v>
      </c>
      <c r="H92" s="8" t="s">
        <v>1500</v>
      </c>
      <c r="I92" s="8" t="s">
        <v>35</v>
      </c>
      <c r="J92" s="8">
        <f t="shared" si="18"/>
        <v>1</v>
      </c>
      <c r="K92" s="8" t="s">
        <v>252</v>
      </c>
      <c r="L92" s="8">
        <v>1</v>
      </c>
      <c r="M92" s="8" t="s">
        <v>1554</v>
      </c>
      <c r="N92" s="8" t="s">
        <v>268</v>
      </c>
      <c r="O92" s="8">
        <v>20011218</v>
      </c>
      <c r="P92" s="8" t="str">
        <f t="shared" si="19"/>
        <v>2001</v>
      </c>
      <c r="Q92" s="8">
        <f t="shared" ca="1" si="20"/>
        <v>16</v>
      </c>
      <c r="R92" s="8" t="s">
        <v>254</v>
      </c>
      <c r="S92" s="8">
        <f t="shared" si="21"/>
        <v>0</v>
      </c>
      <c r="T92" s="8">
        <v>200</v>
      </c>
      <c r="U92" s="8">
        <v>9000</v>
      </c>
      <c r="V92" s="8" t="s">
        <v>255</v>
      </c>
      <c r="W92" s="8"/>
      <c r="X92" s="8" t="str">
        <f t="shared" si="22"/>
        <v/>
      </c>
      <c r="Y92" s="69" t="e">
        <f t="shared" ca="1" si="23"/>
        <v>#VALUE!</v>
      </c>
      <c r="Z92" s="8">
        <v>450</v>
      </c>
      <c r="AA92" s="8">
        <v>500</v>
      </c>
      <c r="AB92" s="55">
        <f t="shared" si="24"/>
        <v>0.1111111111111111</v>
      </c>
      <c r="AC92" s="7">
        <v>115.075</v>
      </c>
      <c r="AD92" s="7">
        <v>74</v>
      </c>
      <c r="AE92" s="57">
        <f t="shared" si="25"/>
        <v>1.1911031452368503E-5</v>
      </c>
      <c r="AF92" s="57">
        <f t="shared" si="26"/>
        <v>8.3275893598165683E-6</v>
      </c>
      <c r="AG92" s="57">
        <f t="shared" si="27"/>
        <v>-0.30085069516287516</v>
      </c>
      <c r="AH92" s="56">
        <f t="shared" si="28"/>
        <v>-0.35694112535303063</v>
      </c>
      <c r="AI92" s="56">
        <f t="shared" si="29"/>
        <v>6.2443900226581113E-3</v>
      </c>
      <c r="AJ92" s="56">
        <f t="shared" si="30"/>
        <v>4.3936708328068631E-3</v>
      </c>
      <c r="AK92" s="59">
        <f t="shared" si="31"/>
        <v>-0.29638110097796777</v>
      </c>
      <c r="AL92" s="7">
        <v>0.82</v>
      </c>
      <c r="AM92" s="7">
        <v>21</v>
      </c>
      <c r="AN92" s="7">
        <v>16</v>
      </c>
      <c r="AO92" s="10">
        <f t="shared" si="32"/>
        <v>-0.23809523809523808</v>
      </c>
      <c r="AP92" s="10">
        <v>1.42420104933447E-2</v>
      </c>
      <c r="AQ92" s="10">
        <v>1.49227967579768E-2</v>
      </c>
      <c r="AR92" s="10">
        <f t="shared" si="35"/>
        <v>4.7801275315042913E-2</v>
      </c>
      <c r="AS92" s="70">
        <v>121.48769054054</v>
      </c>
      <c r="AT92" s="7" t="s">
        <v>270</v>
      </c>
      <c r="AU92" s="7" t="str">
        <f t="shared" si="33"/>
        <v>2008</v>
      </c>
      <c r="AV92" s="7">
        <f t="shared" ca="1" si="34"/>
        <v>9</v>
      </c>
      <c r="AW92" s="7"/>
      <c r="AX92" s="7" t="s">
        <v>40</v>
      </c>
      <c r="AY92" s="7"/>
      <c r="AZ92" s="7">
        <v>1</v>
      </c>
      <c r="BA92" s="9"/>
      <c r="BB92" s="7" t="s">
        <v>41</v>
      </c>
      <c r="BC92" s="7" t="s">
        <v>42</v>
      </c>
    </row>
    <row r="93" spans="1:55" x14ac:dyDescent="0.15">
      <c r="A93" s="7">
        <v>1732</v>
      </c>
      <c r="B93" s="7" t="s">
        <v>30</v>
      </c>
      <c r="C93" s="7" t="s">
        <v>250</v>
      </c>
      <c r="D93" s="7" t="s">
        <v>302</v>
      </c>
      <c r="E93" s="8" t="s">
        <v>246</v>
      </c>
      <c r="F93" s="8">
        <v>0</v>
      </c>
      <c r="G93" s="8" t="s">
        <v>303</v>
      </c>
      <c r="H93" s="8" t="s">
        <v>1503</v>
      </c>
      <c r="I93" s="8" t="s">
        <v>35</v>
      </c>
      <c r="J93" s="8">
        <f t="shared" si="18"/>
        <v>1</v>
      </c>
      <c r="K93" s="8" t="s">
        <v>252</v>
      </c>
      <c r="L93" s="8">
        <v>1</v>
      </c>
      <c r="M93" s="8" t="s">
        <v>1554</v>
      </c>
      <c r="N93" s="8" t="s">
        <v>268</v>
      </c>
      <c r="O93" s="8">
        <v>20100323</v>
      </c>
      <c r="P93" s="8" t="str">
        <f t="shared" si="19"/>
        <v>2010</v>
      </c>
      <c r="Q93" s="8">
        <f t="shared" ca="1" si="20"/>
        <v>7</v>
      </c>
      <c r="R93" s="8" t="s">
        <v>254</v>
      </c>
      <c r="S93" s="8">
        <f t="shared" si="21"/>
        <v>0</v>
      </c>
      <c r="T93" s="8">
        <v>1100</v>
      </c>
      <c r="U93" s="8">
        <v>13000</v>
      </c>
      <c r="V93" s="8" t="s">
        <v>255</v>
      </c>
      <c r="W93" s="8"/>
      <c r="X93" s="8" t="str">
        <f t="shared" si="22"/>
        <v/>
      </c>
      <c r="Y93" s="69" t="e">
        <f t="shared" ca="1" si="23"/>
        <v>#VALUE!</v>
      </c>
      <c r="Z93" s="8">
        <v>2800</v>
      </c>
      <c r="AA93" s="8">
        <v>3000</v>
      </c>
      <c r="AB93" s="55">
        <f t="shared" si="24"/>
        <v>7.1428571428571425E-2</v>
      </c>
      <c r="AC93" s="7">
        <v>0</v>
      </c>
      <c r="AD93" s="7">
        <v>72</v>
      </c>
      <c r="AE93" s="57">
        <f t="shared" si="25"/>
        <v>0</v>
      </c>
      <c r="AF93" s="57">
        <f t="shared" si="26"/>
        <v>8.1025193771188237E-6</v>
      </c>
      <c r="AG93" s="57" t="e">
        <f t="shared" si="27"/>
        <v>#DIV/0!</v>
      </c>
      <c r="AH93" s="56" t="e">
        <f t="shared" si="28"/>
        <v>#DIV/0!</v>
      </c>
      <c r="AI93" s="56">
        <f t="shared" si="29"/>
        <v>3.8853982363206023E-2</v>
      </c>
      <c r="AJ93" s="56">
        <f t="shared" si="30"/>
        <v>2.6362024996841177E-2</v>
      </c>
      <c r="AK93" s="59">
        <f t="shared" si="31"/>
        <v>-0.32151034737161177</v>
      </c>
      <c r="AL93" s="7">
        <v>0.89384615384615373</v>
      </c>
      <c r="AM93" s="7">
        <v>0</v>
      </c>
      <c r="AN93" s="7">
        <v>14</v>
      </c>
      <c r="AO93" s="10" t="e">
        <f t="shared" si="32"/>
        <v>#DIV/0!</v>
      </c>
      <c r="AP93" s="10" t="e">
        <v>#N/A</v>
      </c>
      <c r="AQ93" s="10">
        <v>2.720837963992E-2</v>
      </c>
      <c r="AR93" s="10" t="e">
        <f t="shared" si="35"/>
        <v>#N/A</v>
      </c>
      <c r="AS93" s="70">
        <v>209.971262499999</v>
      </c>
      <c r="AT93" s="7" t="s">
        <v>304</v>
      </c>
      <c r="AU93" s="7" t="str">
        <f t="shared" si="33"/>
        <v>2015</v>
      </c>
      <c r="AV93" s="7">
        <f t="shared" ca="1" si="34"/>
        <v>2</v>
      </c>
      <c r="AW93" s="7"/>
      <c r="AX93" s="7" t="s">
        <v>40</v>
      </c>
      <c r="AY93" s="7"/>
      <c r="AZ93" s="7">
        <v>1</v>
      </c>
      <c r="BA93" s="9"/>
      <c r="BB93" s="7" t="s">
        <v>41</v>
      </c>
      <c r="BC93" s="7" t="s">
        <v>42</v>
      </c>
    </row>
    <row r="94" spans="1:55" x14ac:dyDescent="0.15">
      <c r="A94" s="7">
        <v>7195</v>
      </c>
      <c r="B94" s="7" t="s">
        <v>30</v>
      </c>
      <c r="C94" s="7" t="s">
        <v>250</v>
      </c>
      <c r="D94" s="7" t="s">
        <v>305</v>
      </c>
      <c r="E94" s="8" t="s">
        <v>246</v>
      </c>
      <c r="F94" s="8">
        <v>0</v>
      </c>
      <c r="G94" s="8" t="s">
        <v>289</v>
      </c>
      <c r="H94" s="8" t="s">
        <v>1504</v>
      </c>
      <c r="I94" s="8" t="s">
        <v>35</v>
      </c>
      <c r="J94" s="8">
        <f t="shared" si="18"/>
        <v>1</v>
      </c>
      <c r="K94" s="8" t="s">
        <v>306</v>
      </c>
      <c r="L94" s="8">
        <v>2</v>
      </c>
      <c r="M94" s="8" t="s">
        <v>1554</v>
      </c>
      <c r="N94" s="8" t="s">
        <v>268</v>
      </c>
      <c r="O94" s="8">
        <v>19901221</v>
      </c>
      <c r="P94" s="8" t="str">
        <f t="shared" si="19"/>
        <v>1990</v>
      </c>
      <c r="Q94" s="8">
        <f t="shared" ca="1" si="20"/>
        <v>27</v>
      </c>
      <c r="R94" s="8" t="s">
        <v>254</v>
      </c>
      <c r="S94" s="8">
        <f t="shared" si="21"/>
        <v>0</v>
      </c>
      <c r="T94" s="8">
        <v>300</v>
      </c>
      <c r="U94" s="8">
        <v>5000</v>
      </c>
      <c r="V94" s="8" t="s">
        <v>255</v>
      </c>
      <c r="W94" s="8">
        <v>1973</v>
      </c>
      <c r="X94" s="8" t="str">
        <f t="shared" si="22"/>
        <v>1973</v>
      </c>
      <c r="Y94" s="69">
        <f t="shared" ca="1" si="23"/>
        <v>44</v>
      </c>
      <c r="Z94" s="8">
        <v>3400</v>
      </c>
      <c r="AA94" s="8">
        <v>3600</v>
      </c>
      <c r="AB94" s="55">
        <f t="shared" si="24"/>
        <v>5.8823529411764705E-2</v>
      </c>
      <c r="AC94" s="7">
        <v>26</v>
      </c>
      <c r="AD94" s="7">
        <v>69</v>
      </c>
      <c r="AE94" s="57">
        <f t="shared" si="25"/>
        <v>2.6911737367940999E-6</v>
      </c>
      <c r="AF94" s="57">
        <f t="shared" si="26"/>
        <v>7.764914403072206E-6</v>
      </c>
      <c r="AG94" s="57">
        <f t="shared" si="27"/>
        <v>1.8853263157666937</v>
      </c>
      <c r="AH94" s="56">
        <f t="shared" si="28"/>
        <v>1.6538461538461537</v>
      </c>
      <c r="AI94" s="56">
        <f t="shared" si="29"/>
        <v>4.7179835726750177E-2</v>
      </c>
      <c r="AJ94" s="56">
        <f t="shared" si="30"/>
        <v>3.1634429996209412E-2</v>
      </c>
      <c r="AK94" s="59">
        <f t="shared" si="31"/>
        <v>-0.32949257857900466</v>
      </c>
      <c r="AL94" s="7">
        <v>0.48461538461538467</v>
      </c>
      <c r="AM94" s="7">
        <v>4</v>
      </c>
      <c r="AN94" s="7">
        <v>8</v>
      </c>
      <c r="AO94" s="10">
        <f t="shared" si="32"/>
        <v>1</v>
      </c>
      <c r="AP94" s="10">
        <v>4.1096794468887497E-2</v>
      </c>
      <c r="AQ94" s="10">
        <v>4.7499570552147298E-2</v>
      </c>
      <c r="AR94" s="10">
        <f t="shared" si="35"/>
        <v>0.15579745734444203</v>
      </c>
      <c r="AS94" s="70">
        <v>398.05741159420302</v>
      </c>
      <c r="AT94" s="7" t="s">
        <v>47</v>
      </c>
      <c r="AU94" s="7" t="str">
        <f t="shared" si="33"/>
        <v>2008</v>
      </c>
      <c r="AV94" s="7">
        <f t="shared" ca="1" si="34"/>
        <v>9</v>
      </c>
      <c r="AW94" s="7"/>
      <c r="AX94" s="7" t="s">
        <v>61</v>
      </c>
      <c r="AY94" s="7">
        <v>400000</v>
      </c>
      <c r="AZ94" s="7">
        <v>16</v>
      </c>
      <c r="BA94" s="9"/>
      <c r="BB94" s="7" t="s">
        <v>41</v>
      </c>
      <c r="BC94" s="7" t="s">
        <v>42</v>
      </c>
    </row>
    <row r="95" spans="1:55" x14ac:dyDescent="0.15">
      <c r="A95" s="7">
        <v>5552</v>
      </c>
      <c r="B95" s="7" t="s">
        <v>30</v>
      </c>
      <c r="C95" s="7" t="s">
        <v>250</v>
      </c>
      <c r="D95" s="7" t="s">
        <v>307</v>
      </c>
      <c r="E95" s="8" t="s">
        <v>246</v>
      </c>
      <c r="F95" s="8">
        <v>0</v>
      </c>
      <c r="G95" s="8" t="s">
        <v>57</v>
      </c>
      <c r="H95" s="8" t="s">
        <v>57</v>
      </c>
      <c r="I95" s="8" t="s">
        <v>35</v>
      </c>
      <c r="J95" s="8">
        <f t="shared" si="18"/>
        <v>1</v>
      </c>
      <c r="K95" s="8" t="s">
        <v>252</v>
      </c>
      <c r="L95" s="8">
        <v>1</v>
      </c>
      <c r="M95" s="8" t="s">
        <v>1554</v>
      </c>
      <c r="N95" s="8" t="s">
        <v>268</v>
      </c>
      <c r="O95" s="8">
        <v>20091221</v>
      </c>
      <c r="P95" s="8" t="str">
        <f t="shared" si="19"/>
        <v>2009</v>
      </c>
      <c r="Q95" s="8">
        <f t="shared" ca="1" si="20"/>
        <v>8</v>
      </c>
      <c r="R95" s="8" t="s">
        <v>254</v>
      </c>
      <c r="S95" s="8">
        <f t="shared" si="21"/>
        <v>0</v>
      </c>
      <c r="T95" s="8">
        <v>400</v>
      </c>
      <c r="U95" s="8">
        <v>8000</v>
      </c>
      <c r="V95" s="8" t="s">
        <v>255</v>
      </c>
      <c r="W95" s="8"/>
      <c r="X95" s="8" t="str">
        <f t="shared" si="22"/>
        <v/>
      </c>
      <c r="Y95" s="69" t="e">
        <f t="shared" ca="1" si="23"/>
        <v>#VALUE!</v>
      </c>
      <c r="Z95" s="8">
        <v>800</v>
      </c>
      <c r="AA95" s="8">
        <v>900</v>
      </c>
      <c r="AB95" s="55">
        <f t="shared" si="24"/>
        <v>0.125</v>
      </c>
      <c r="AC95" s="7">
        <v>43.05</v>
      </c>
      <c r="AD95" s="7">
        <v>66.174999999999997</v>
      </c>
      <c r="AE95" s="57">
        <f t="shared" si="25"/>
        <v>4.4559626680379232E-6</v>
      </c>
      <c r="AF95" s="57">
        <f t="shared" si="26"/>
        <v>7.4470030525116397E-6</v>
      </c>
      <c r="AG95" s="57">
        <f t="shared" si="27"/>
        <v>0.67124448908158152</v>
      </c>
      <c r="AH95" s="56">
        <f t="shared" si="28"/>
        <v>0.53716608594657378</v>
      </c>
      <c r="AI95" s="56">
        <f t="shared" si="29"/>
        <v>1.1101137818058864E-2</v>
      </c>
      <c r="AJ95" s="56">
        <f t="shared" si="30"/>
        <v>7.9086074990523531E-3</v>
      </c>
      <c r="AK95" s="59">
        <f t="shared" si="31"/>
        <v>-0.28758586474019243</v>
      </c>
      <c r="AL95" s="7">
        <v>0.68173076923076903</v>
      </c>
      <c r="AM95" s="7">
        <v>15</v>
      </c>
      <c r="AN95" s="7">
        <v>26</v>
      </c>
      <c r="AO95" s="10">
        <f t="shared" si="32"/>
        <v>0.73333333333333328</v>
      </c>
      <c r="AP95" s="10">
        <v>1.3710603604615601E-2</v>
      </c>
      <c r="AQ95" s="10">
        <v>2.2671839007238601E-2</v>
      </c>
      <c r="AR95" s="10">
        <f t="shared" si="35"/>
        <v>0.65359889768866553</v>
      </c>
      <c r="AS95" s="70">
        <v>189.47145447676601</v>
      </c>
      <c r="AT95" s="7" t="s">
        <v>308</v>
      </c>
      <c r="AU95" s="7" t="str">
        <f t="shared" si="33"/>
        <v>2011</v>
      </c>
      <c r="AV95" s="7">
        <f t="shared" ca="1" si="34"/>
        <v>6</v>
      </c>
      <c r="AW95" s="7"/>
      <c r="AX95" s="7" t="s">
        <v>40</v>
      </c>
      <c r="AY95" s="7"/>
      <c r="AZ95" s="7">
        <v>1</v>
      </c>
      <c r="BA95" s="9"/>
      <c r="BB95" s="7" t="s">
        <v>41</v>
      </c>
      <c r="BC95" s="7" t="s">
        <v>42</v>
      </c>
    </row>
    <row r="96" spans="1:55" x14ac:dyDescent="0.15">
      <c r="A96" s="7">
        <v>2723</v>
      </c>
      <c r="B96" s="7" t="s">
        <v>30</v>
      </c>
      <c r="C96" s="7" t="s">
        <v>250</v>
      </c>
      <c r="D96" s="7" t="s">
        <v>309</v>
      </c>
      <c r="E96" s="8" t="s">
        <v>246</v>
      </c>
      <c r="F96" s="8">
        <v>0</v>
      </c>
      <c r="G96" s="8" t="s">
        <v>57</v>
      </c>
      <c r="H96" s="8" t="s">
        <v>57</v>
      </c>
      <c r="I96" s="8" t="s">
        <v>35</v>
      </c>
      <c r="J96" s="8">
        <f t="shared" si="18"/>
        <v>1</v>
      </c>
      <c r="K96" s="8" t="s">
        <v>252</v>
      </c>
      <c r="L96" s="8">
        <v>1</v>
      </c>
      <c r="M96" s="8" t="s">
        <v>1554</v>
      </c>
      <c r="N96" s="8" t="s">
        <v>268</v>
      </c>
      <c r="O96" s="8">
        <v>19961213</v>
      </c>
      <c r="P96" s="8" t="str">
        <f t="shared" si="19"/>
        <v>1996</v>
      </c>
      <c r="Q96" s="8">
        <f t="shared" ca="1" si="20"/>
        <v>21</v>
      </c>
      <c r="R96" s="8" t="s">
        <v>254</v>
      </c>
      <c r="S96" s="8">
        <f t="shared" si="21"/>
        <v>0</v>
      </c>
      <c r="T96" s="8">
        <v>230</v>
      </c>
      <c r="U96" s="8">
        <v>13000</v>
      </c>
      <c r="V96" s="8" t="s">
        <v>255</v>
      </c>
      <c r="W96" s="8">
        <v>1966</v>
      </c>
      <c r="X96" s="8" t="str">
        <f t="shared" si="22"/>
        <v>1966</v>
      </c>
      <c r="Y96" s="69">
        <f t="shared" ca="1" si="23"/>
        <v>51</v>
      </c>
      <c r="Z96" s="8">
        <v>1050</v>
      </c>
      <c r="AA96" s="8">
        <v>1090</v>
      </c>
      <c r="AB96" s="55">
        <f t="shared" si="24"/>
        <v>3.8095238095238099E-2</v>
      </c>
      <c r="AC96" s="7">
        <v>15</v>
      </c>
      <c r="AD96" s="7">
        <v>61.5</v>
      </c>
      <c r="AE96" s="57">
        <f t="shared" si="25"/>
        <v>1.5526002327658268E-6</v>
      </c>
      <c r="AF96" s="57">
        <f t="shared" si="26"/>
        <v>6.9209019679556608E-6</v>
      </c>
      <c r="AG96" s="57">
        <f t="shared" si="27"/>
        <v>3.4576200762424572</v>
      </c>
      <c r="AH96" s="56">
        <f t="shared" si="28"/>
        <v>3.1</v>
      </c>
      <c r="AI96" s="56">
        <f t="shared" si="29"/>
        <v>1.4570243386202259E-2</v>
      </c>
      <c r="AJ96" s="56">
        <f t="shared" si="30"/>
        <v>9.5782024155189622E-3</v>
      </c>
      <c r="AK96" s="59">
        <f t="shared" si="31"/>
        <v>-0.34261891434227271</v>
      </c>
      <c r="AL96" s="7">
        <v>0.58999999999999986</v>
      </c>
      <c r="AM96" s="7">
        <v>3</v>
      </c>
      <c r="AN96" s="7">
        <v>14</v>
      </c>
      <c r="AO96" s="10">
        <f t="shared" si="32"/>
        <v>3.6666666666666665</v>
      </c>
      <c r="AP96" s="10">
        <v>-1.0976054732040801E-3</v>
      </c>
      <c r="AQ96" s="10">
        <v>3.4491782720612499E-2</v>
      </c>
      <c r="AR96" s="10">
        <f t="shared" si="35"/>
        <v>-32.424572455825732</v>
      </c>
      <c r="AS96" s="70">
        <v>303.549718699187</v>
      </c>
      <c r="AT96" s="7" t="s">
        <v>310</v>
      </c>
      <c r="AU96" s="7" t="str">
        <f t="shared" si="33"/>
        <v>2014</v>
      </c>
      <c r="AV96" s="7">
        <f t="shared" ca="1" si="34"/>
        <v>3</v>
      </c>
      <c r="AW96" s="7"/>
      <c r="AX96" s="7" t="s">
        <v>40</v>
      </c>
      <c r="AY96" s="7"/>
      <c r="AZ96" s="7">
        <v>1</v>
      </c>
      <c r="BA96" s="9"/>
      <c r="BB96" s="7" t="s">
        <v>41</v>
      </c>
      <c r="BC96" s="7" t="s">
        <v>42</v>
      </c>
    </row>
    <row r="97" spans="1:55" x14ac:dyDescent="0.15">
      <c r="A97" s="7">
        <v>6580</v>
      </c>
      <c r="B97" s="7" t="s">
        <v>30</v>
      </c>
      <c r="C97" s="7" t="s">
        <v>250</v>
      </c>
      <c r="D97" s="7" t="s">
        <v>311</v>
      </c>
      <c r="E97" s="8" t="s">
        <v>246</v>
      </c>
      <c r="F97" s="8">
        <v>0</v>
      </c>
      <c r="G97" s="8" t="s">
        <v>312</v>
      </c>
      <c r="H97" s="8" t="s">
        <v>1501</v>
      </c>
      <c r="I97" s="8" t="s">
        <v>35</v>
      </c>
      <c r="J97" s="8">
        <f t="shared" si="18"/>
        <v>1</v>
      </c>
      <c r="K97" s="8" t="s">
        <v>252</v>
      </c>
      <c r="L97" s="8">
        <v>1</v>
      </c>
      <c r="M97" s="8" t="s">
        <v>1554</v>
      </c>
      <c r="N97" s="8" t="s">
        <v>313</v>
      </c>
      <c r="O97" s="8">
        <v>19860924</v>
      </c>
      <c r="P97" s="8" t="str">
        <f t="shared" si="19"/>
        <v>1986</v>
      </c>
      <c r="Q97" s="8">
        <f t="shared" ca="1" si="20"/>
        <v>31</v>
      </c>
      <c r="R97" s="8" t="s">
        <v>254</v>
      </c>
      <c r="S97" s="8">
        <f t="shared" si="21"/>
        <v>0</v>
      </c>
      <c r="T97" s="8">
        <v>500</v>
      </c>
      <c r="U97" s="8">
        <v>12000</v>
      </c>
      <c r="V97" s="8" t="s">
        <v>255</v>
      </c>
      <c r="W97" s="8">
        <v>19800908</v>
      </c>
      <c r="X97" s="8" t="str">
        <f t="shared" si="22"/>
        <v>1980</v>
      </c>
      <c r="Y97" s="69">
        <f t="shared" ca="1" si="23"/>
        <v>37</v>
      </c>
      <c r="Z97" s="8">
        <v>4000</v>
      </c>
      <c r="AA97" s="8">
        <v>4000</v>
      </c>
      <c r="AB97" s="55">
        <f t="shared" si="24"/>
        <v>0</v>
      </c>
      <c r="AC97" s="7">
        <v>38</v>
      </c>
      <c r="AD97" s="7">
        <v>84</v>
      </c>
      <c r="AE97" s="57">
        <f t="shared" si="25"/>
        <v>3.9332539230067618E-6</v>
      </c>
      <c r="AF97" s="57">
        <f t="shared" si="26"/>
        <v>9.4529392733052929E-6</v>
      </c>
      <c r="AG97" s="57">
        <f t="shared" si="27"/>
        <v>1.4033381669086413</v>
      </c>
      <c r="AH97" s="56">
        <f t="shared" si="28"/>
        <v>1.2105263157894737</v>
      </c>
      <c r="AI97" s="56">
        <f t="shared" si="29"/>
        <v>5.5505689090294325E-2</v>
      </c>
      <c r="AJ97" s="56">
        <f t="shared" si="30"/>
        <v>3.5149366662454905E-2</v>
      </c>
      <c r="AK97" s="59">
        <f t="shared" si="31"/>
        <v>-0.36674299088017104</v>
      </c>
      <c r="AL97" s="7">
        <v>0.86615384615384605</v>
      </c>
      <c r="AM97" s="7">
        <v>9</v>
      </c>
      <c r="AN97" s="7">
        <v>11</v>
      </c>
      <c r="AO97" s="10">
        <f t="shared" si="32"/>
        <v>0.22222222222222221</v>
      </c>
      <c r="AP97" s="10">
        <v>7.5706132361869297E-3</v>
      </c>
      <c r="AQ97" s="10">
        <v>2.0032993549022999E-3</v>
      </c>
      <c r="AR97" s="10">
        <f t="shared" si="35"/>
        <v>-0.73538479745251173</v>
      </c>
      <c r="AS97" s="70">
        <v>-77.146715476189897</v>
      </c>
      <c r="AT97" s="7" t="s">
        <v>314</v>
      </c>
      <c r="AU97" s="7" t="str">
        <f t="shared" si="33"/>
        <v>2009</v>
      </c>
      <c r="AV97" s="7">
        <f t="shared" ca="1" si="34"/>
        <v>8</v>
      </c>
      <c r="AW97" s="7"/>
      <c r="AX97" s="7" t="s">
        <v>40</v>
      </c>
      <c r="AY97" s="7"/>
      <c r="AZ97" s="7">
        <v>3</v>
      </c>
      <c r="BA97" s="9"/>
      <c r="BB97" s="7" t="s">
        <v>41</v>
      </c>
      <c r="BC97" s="7" t="s">
        <v>42</v>
      </c>
    </row>
    <row r="98" spans="1:55" x14ac:dyDescent="0.15">
      <c r="A98" s="7">
        <v>5483</v>
      </c>
      <c r="B98" s="7" t="s">
        <v>30</v>
      </c>
      <c r="C98" s="7" t="s">
        <v>250</v>
      </c>
      <c r="D98" s="7" t="s">
        <v>315</v>
      </c>
      <c r="E98" s="8" t="s">
        <v>244</v>
      </c>
      <c r="F98" s="8">
        <v>1</v>
      </c>
      <c r="G98" s="8" t="s">
        <v>316</v>
      </c>
      <c r="H98" s="8" t="s">
        <v>1500</v>
      </c>
      <c r="I98" s="8" t="s">
        <v>35</v>
      </c>
      <c r="J98" s="8">
        <f t="shared" si="18"/>
        <v>1</v>
      </c>
      <c r="K98" s="8" t="s">
        <v>252</v>
      </c>
      <c r="L98" s="8">
        <v>1</v>
      </c>
      <c r="M98" s="8" t="s">
        <v>1554</v>
      </c>
      <c r="N98" s="8" t="s">
        <v>317</v>
      </c>
      <c r="O98" s="8">
        <v>20061204</v>
      </c>
      <c r="P98" s="8" t="str">
        <f t="shared" si="19"/>
        <v>2006</v>
      </c>
      <c r="Q98" s="8">
        <f t="shared" ca="1" si="20"/>
        <v>11</v>
      </c>
      <c r="R98" s="8" t="s">
        <v>254</v>
      </c>
      <c r="S98" s="8">
        <f t="shared" si="21"/>
        <v>0</v>
      </c>
      <c r="T98" s="8">
        <v>200</v>
      </c>
      <c r="U98" s="8">
        <v>4000</v>
      </c>
      <c r="V98" s="8" t="s">
        <v>255</v>
      </c>
      <c r="W98" s="8"/>
      <c r="X98" s="8"/>
      <c r="Y98" s="69"/>
      <c r="Z98" s="8">
        <v>400</v>
      </c>
      <c r="AA98" s="8">
        <v>450</v>
      </c>
      <c r="AB98" s="55">
        <f t="shared" si="24"/>
        <v>0.125</v>
      </c>
      <c r="AC98" s="7">
        <v>245</v>
      </c>
      <c r="AD98" s="7">
        <v>260.02499999999998</v>
      </c>
      <c r="AE98" s="57">
        <f t="shared" si="25"/>
        <v>2.5359137135175173E-5</v>
      </c>
      <c r="AF98" s="57">
        <f t="shared" si="26"/>
        <v>2.9261911125490579E-5</v>
      </c>
      <c r="AG98" s="57">
        <f t="shared" si="27"/>
        <v>0.15390010983070648</v>
      </c>
      <c r="AH98" s="56">
        <f t="shared" si="28"/>
        <v>6.1326530612244808E-2</v>
      </c>
      <c r="AI98" s="56">
        <f t="shared" si="29"/>
        <v>5.5505689090294321E-3</v>
      </c>
      <c r="AJ98" s="56">
        <f t="shared" si="30"/>
        <v>3.9543037495261765E-3</v>
      </c>
      <c r="AK98" s="59">
        <f t="shared" si="31"/>
        <v>-0.28758586474019243</v>
      </c>
      <c r="AL98" s="7">
        <v>2.8234615384615385</v>
      </c>
      <c r="AM98" s="7">
        <v>26</v>
      </c>
      <c r="AN98" s="7">
        <v>25</v>
      </c>
      <c r="AO98" s="10">
        <f t="shared" si="32"/>
        <v>-3.8461538461538464E-2</v>
      </c>
      <c r="AP98" s="10">
        <v>5.5857023271388504E-3</v>
      </c>
      <c r="AQ98" s="10">
        <v>-3.5985321086382601E-3</v>
      </c>
      <c r="AR98" s="10">
        <f t="shared" si="35"/>
        <v>-1.6442398641893841</v>
      </c>
      <c r="AS98" s="70">
        <v>-56.837970195173199</v>
      </c>
      <c r="AT98" s="7" t="s">
        <v>318</v>
      </c>
      <c r="AU98" s="7" t="str">
        <f t="shared" si="33"/>
        <v>2011</v>
      </c>
      <c r="AV98" s="7">
        <f t="shared" ca="1" si="34"/>
        <v>6</v>
      </c>
      <c r="AW98" s="7"/>
      <c r="AX98" s="7" t="s">
        <v>40</v>
      </c>
      <c r="AY98" s="7"/>
      <c r="AZ98" s="7">
        <v>7</v>
      </c>
      <c r="BA98" s="9"/>
      <c r="BB98" s="7" t="s">
        <v>41</v>
      </c>
      <c r="BC98" s="7" t="s">
        <v>42</v>
      </c>
    </row>
    <row r="99" spans="1:55" x14ac:dyDescent="0.15">
      <c r="A99" s="7">
        <v>4317</v>
      </c>
      <c r="B99" s="7" t="s">
        <v>30</v>
      </c>
      <c r="C99" s="7" t="s">
        <v>250</v>
      </c>
      <c r="D99" s="7" t="s">
        <v>319</v>
      </c>
      <c r="E99" s="8" t="s">
        <v>246</v>
      </c>
      <c r="F99" s="8">
        <v>0</v>
      </c>
      <c r="G99" s="8" t="s">
        <v>85</v>
      </c>
      <c r="H99" s="8" t="s">
        <v>1500</v>
      </c>
      <c r="I99" s="8" t="s">
        <v>35</v>
      </c>
      <c r="J99" s="8">
        <f t="shared" si="18"/>
        <v>1</v>
      </c>
      <c r="K99" s="8" t="s">
        <v>252</v>
      </c>
      <c r="L99" s="8">
        <v>1</v>
      </c>
      <c r="M99" s="8" t="s">
        <v>1554</v>
      </c>
      <c r="N99" s="8" t="s">
        <v>317</v>
      </c>
      <c r="O99" s="8">
        <v>20100205</v>
      </c>
      <c r="P99" s="8" t="str">
        <f t="shared" si="19"/>
        <v>2010</v>
      </c>
      <c r="Q99" s="8">
        <f t="shared" ca="1" si="20"/>
        <v>7</v>
      </c>
      <c r="R99" s="8" t="s">
        <v>254</v>
      </c>
      <c r="S99" s="8">
        <f t="shared" si="21"/>
        <v>0</v>
      </c>
      <c r="T99" s="8">
        <v>110</v>
      </c>
      <c r="U99" s="8">
        <v>6000</v>
      </c>
      <c r="V99" s="8" t="s">
        <v>255</v>
      </c>
      <c r="W99" s="8"/>
      <c r="X99" s="8" t="str">
        <f t="shared" si="22"/>
        <v/>
      </c>
      <c r="Y99" s="69" t="e">
        <f t="shared" ca="1" si="23"/>
        <v>#VALUE!</v>
      </c>
      <c r="Z99" s="8">
        <v>280</v>
      </c>
      <c r="AA99" s="8">
        <v>300</v>
      </c>
      <c r="AB99" s="55">
        <f t="shared" si="24"/>
        <v>7.1428571428571425E-2</v>
      </c>
      <c r="AC99" s="7">
        <v>79.025000000000006</v>
      </c>
      <c r="AD99" s="7">
        <v>90</v>
      </c>
      <c r="AE99" s="57">
        <f t="shared" si="25"/>
        <v>8.1796155596212985E-6</v>
      </c>
      <c r="AF99" s="57">
        <f t="shared" si="26"/>
        <v>1.0128149221398528E-5</v>
      </c>
      <c r="AG99" s="57">
        <f t="shared" si="27"/>
        <v>0.23821824480311438</v>
      </c>
      <c r="AH99" s="56">
        <f t="shared" si="28"/>
        <v>0.13888010123378669</v>
      </c>
      <c r="AI99" s="56">
        <f t="shared" si="29"/>
        <v>3.8853982363206024E-3</v>
      </c>
      <c r="AJ99" s="56">
        <f t="shared" si="30"/>
        <v>2.6362024996841177E-3</v>
      </c>
      <c r="AK99" s="59">
        <f t="shared" si="31"/>
        <v>-0.32151034737161177</v>
      </c>
      <c r="AL99" s="7">
        <v>0.96923076923076912</v>
      </c>
      <c r="AM99" s="7">
        <v>17</v>
      </c>
      <c r="AN99" s="7">
        <v>18</v>
      </c>
      <c r="AO99" s="10">
        <f t="shared" si="32"/>
        <v>5.8823529411764705E-2</v>
      </c>
      <c r="AP99" s="10">
        <v>1.5121676733729999E-2</v>
      </c>
      <c r="AQ99" s="10">
        <v>2.9036988543371601E-2</v>
      </c>
      <c r="AR99" s="10">
        <f t="shared" si="35"/>
        <v>0.92022280694590486</v>
      </c>
      <c r="AS99" s="70">
        <v>252.43292555555601</v>
      </c>
      <c r="AT99" s="7" t="s">
        <v>320</v>
      </c>
      <c r="AU99" s="7" t="str">
        <f t="shared" si="33"/>
        <v>2013</v>
      </c>
      <c r="AV99" s="7">
        <f t="shared" ca="1" si="34"/>
        <v>4</v>
      </c>
      <c r="AW99" s="7"/>
      <c r="AX99" s="7" t="s">
        <v>40</v>
      </c>
      <c r="AY99" s="7"/>
      <c r="AZ99" s="7">
        <v>1</v>
      </c>
      <c r="BA99" s="9"/>
      <c r="BB99" s="7" t="s">
        <v>41</v>
      </c>
      <c r="BC99" s="7" t="s">
        <v>42</v>
      </c>
    </row>
    <row r="100" spans="1:55" x14ac:dyDescent="0.15">
      <c r="A100" s="7">
        <v>5298</v>
      </c>
      <c r="B100" s="7" t="s">
        <v>30</v>
      </c>
      <c r="C100" s="7" t="s">
        <v>250</v>
      </c>
      <c r="D100" s="7" t="s">
        <v>321</v>
      </c>
      <c r="E100" s="8" t="s">
        <v>246</v>
      </c>
      <c r="F100" s="8">
        <v>0</v>
      </c>
      <c r="G100" s="8" t="s">
        <v>215</v>
      </c>
      <c r="H100" s="8" t="s">
        <v>1501</v>
      </c>
      <c r="I100" s="8" t="s">
        <v>35</v>
      </c>
      <c r="J100" s="8">
        <f t="shared" si="18"/>
        <v>1</v>
      </c>
      <c r="K100" s="8" t="s">
        <v>252</v>
      </c>
      <c r="L100" s="8">
        <v>1</v>
      </c>
      <c r="M100" s="8" t="s">
        <v>1554</v>
      </c>
      <c r="N100" s="8" t="s">
        <v>322</v>
      </c>
      <c r="O100" s="8">
        <v>20080811</v>
      </c>
      <c r="P100" s="8" t="str">
        <f t="shared" si="19"/>
        <v>2008</v>
      </c>
      <c r="Q100" s="8">
        <f t="shared" ca="1" si="20"/>
        <v>9</v>
      </c>
      <c r="R100" s="8" t="s">
        <v>254</v>
      </c>
      <c r="S100" s="8">
        <f t="shared" si="21"/>
        <v>0</v>
      </c>
      <c r="T100" s="8">
        <v>90</v>
      </c>
      <c r="U100" s="8">
        <v>3000</v>
      </c>
      <c r="V100" s="8" t="s">
        <v>255</v>
      </c>
      <c r="W100" s="8">
        <v>19721111</v>
      </c>
      <c r="X100" s="8" t="str">
        <f t="shared" si="22"/>
        <v>1972</v>
      </c>
      <c r="Y100" s="69">
        <f t="shared" ca="1" si="23"/>
        <v>45</v>
      </c>
      <c r="Z100" s="8">
        <v>500</v>
      </c>
      <c r="AA100" s="8">
        <v>600</v>
      </c>
      <c r="AB100" s="55">
        <f t="shared" si="24"/>
        <v>0.2</v>
      </c>
      <c r="AC100" s="7">
        <v>44</v>
      </c>
      <c r="AD100" s="7">
        <v>84</v>
      </c>
      <c r="AE100" s="57">
        <f t="shared" si="25"/>
        <v>4.5542940161130925E-6</v>
      </c>
      <c r="AF100" s="57">
        <f t="shared" si="26"/>
        <v>9.4529392733052929E-6</v>
      </c>
      <c r="AG100" s="57">
        <f t="shared" si="27"/>
        <v>1.075610235057463</v>
      </c>
      <c r="AH100" s="56">
        <f t="shared" si="28"/>
        <v>0.90909090909090906</v>
      </c>
      <c r="AI100" s="56">
        <f t="shared" si="29"/>
        <v>6.9382111362867906E-3</v>
      </c>
      <c r="AJ100" s="56">
        <f t="shared" si="30"/>
        <v>5.2724049993682354E-3</v>
      </c>
      <c r="AK100" s="59">
        <f t="shared" si="31"/>
        <v>-0.24009158905620528</v>
      </c>
      <c r="AL100" s="7">
        <v>0.73846153846153839</v>
      </c>
      <c r="AM100" s="7">
        <v>5</v>
      </c>
      <c r="AN100" s="7">
        <v>12</v>
      </c>
      <c r="AO100" s="10">
        <f t="shared" si="32"/>
        <v>1.4</v>
      </c>
      <c r="AP100" s="10">
        <v>1.2800267220902601E-2</v>
      </c>
      <c r="AQ100" s="10">
        <v>1.9542735447230898E-3</v>
      </c>
      <c r="AR100" s="10">
        <f t="shared" si="35"/>
        <v>-0.84732556664662451</v>
      </c>
      <c r="AS100" s="70">
        <v>-43.312419047619699</v>
      </c>
      <c r="AT100" s="7" t="s">
        <v>323</v>
      </c>
      <c r="AU100" s="7" t="str">
        <f t="shared" si="33"/>
        <v>2011</v>
      </c>
      <c r="AV100" s="7">
        <f t="shared" ca="1" si="34"/>
        <v>6</v>
      </c>
      <c r="AW100" s="7"/>
      <c r="AX100" s="7" t="s">
        <v>40</v>
      </c>
      <c r="AY100" s="7"/>
      <c r="AZ100" s="7">
        <v>7</v>
      </c>
      <c r="BA100" s="9"/>
      <c r="BB100" s="7" t="s">
        <v>41</v>
      </c>
      <c r="BC100" s="7" t="s">
        <v>42</v>
      </c>
    </row>
    <row r="101" spans="1:55" x14ac:dyDescent="0.15">
      <c r="A101" s="7">
        <v>1490</v>
      </c>
      <c r="B101" s="7" t="s">
        <v>30</v>
      </c>
      <c r="C101" s="7" t="s">
        <v>250</v>
      </c>
      <c r="D101" s="7" t="s">
        <v>324</v>
      </c>
      <c r="E101" s="8" t="s">
        <v>246</v>
      </c>
      <c r="F101" s="8">
        <v>0</v>
      </c>
      <c r="G101" s="8" t="s">
        <v>85</v>
      </c>
      <c r="H101" s="8" t="s">
        <v>1500</v>
      </c>
      <c r="I101" s="8" t="s">
        <v>35</v>
      </c>
      <c r="J101" s="8">
        <f t="shared" si="18"/>
        <v>1</v>
      </c>
      <c r="K101" s="8" t="s">
        <v>252</v>
      </c>
      <c r="L101" s="8">
        <v>1</v>
      </c>
      <c r="M101" s="8" t="s">
        <v>1554</v>
      </c>
      <c r="N101" s="8" t="s">
        <v>325</v>
      </c>
      <c r="O101" s="8">
        <v>20020108</v>
      </c>
      <c r="P101" s="8" t="str">
        <f t="shared" si="19"/>
        <v>2002</v>
      </c>
      <c r="Q101" s="8">
        <f t="shared" ca="1" si="20"/>
        <v>15</v>
      </c>
      <c r="R101" s="8" t="s">
        <v>286</v>
      </c>
      <c r="S101" s="8">
        <f t="shared" si="21"/>
        <v>1</v>
      </c>
      <c r="T101" s="8">
        <v>350</v>
      </c>
      <c r="U101" s="8">
        <v>10000</v>
      </c>
      <c r="V101" s="8" t="s">
        <v>255</v>
      </c>
      <c r="W101" s="8"/>
      <c r="X101" s="8" t="str">
        <f t="shared" si="22"/>
        <v/>
      </c>
      <c r="Y101" s="69" t="e">
        <f t="shared" ca="1" si="23"/>
        <v>#VALUE!</v>
      </c>
      <c r="Z101" s="8">
        <v>125</v>
      </c>
      <c r="AA101" s="8">
        <v>140</v>
      </c>
      <c r="AB101" s="55">
        <f t="shared" si="24"/>
        <v>0.12</v>
      </c>
      <c r="AC101" s="7">
        <v>0</v>
      </c>
      <c r="AD101" s="7">
        <v>75</v>
      </c>
      <c r="AE101" s="57">
        <f t="shared" si="25"/>
        <v>0</v>
      </c>
      <c r="AF101" s="57">
        <f t="shared" si="26"/>
        <v>8.4401243511654397E-6</v>
      </c>
      <c r="AG101" s="57" t="e">
        <f t="shared" si="27"/>
        <v>#DIV/0!</v>
      </c>
      <c r="AH101" s="56" t="e">
        <f t="shared" si="28"/>
        <v>#DIV/0!</v>
      </c>
      <c r="AI101" s="56">
        <f t="shared" si="29"/>
        <v>1.7345527840716976E-3</v>
      </c>
      <c r="AJ101" s="56">
        <f t="shared" si="30"/>
        <v>1.2302278331859217E-3</v>
      </c>
      <c r="AK101" s="59">
        <f t="shared" si="31"/>
        <v>-0.2907521497857915</v>
      </c>
      <c r="AL101" s="7">
        <v>1.0984615384615384</v>
      </c>
      <c r="AM101" s="7">
        <v>0</v>
      </c>
      <c r="AN101" s="7">
        <v>7</v>
      </c>
      <c r="AO101" s="10" t="e">
        <f t="shared" si="32"/>
        <v>#DIV/0!</v>
      </c>
      <c r="AP101" s="10" t="e">
        <v>#N/A</v>
      </c>
      <c r="AQ101" s="10">
        <v>-2.1750125482034598E-2</v>
      </c>
      <c r="AR101" s="10" t="e">
        <f t="shared" si="35"/>
        <v>#N/A</v>
      </c>
      <c r="AS101" s="70">
        <v>-286.83237599999899</v>
      </c>
      <c r="AT101" s="7" t="s">
        <v>326</v>
      </c>
      <c r="AU101" s="7" t="str">
        <f t="shared" si="33"/>
        <v>2015</v>
      </c>
      <c r="AV101" s="7">
        <f t="shared" ca="1" si="34"/>
        <v>2</v>
      </c>
      <c r="AW101" s="7"/>
      <c r="AX101" s="7" t="s">
        <v>40</v>
      </c>
      <c r="AY101" s="7"/>
      <c r="AZ101" s="7">
        <v>7</v>
      </c>
      <c r="BA101" s="9"/>
      <c r="BB101" s="7" t="s">
        <v>41</v>
      </c>
      <c r="BC101" s="7" t="s">
        <v>42</v>
      </c>
    </row>
    <row r="102" spans="1:55" x14ac:dyDescent="0.15">
      <c r="A102" s="7">
        <v>4988</v>
      </c>
      <c r="B102" s="7" t="s">
        <v>30</v>
      </c>
      <c r="C102" s="7" t="s">
        <v>250</v>
      </c>
      <c r="D102" s="7" t="s">
        <v>327</v>
      </c>
      <c r="E102" s="8" t="s">
        <v>246</v>
      </c>
      <c r="F102" s="8">
        <v>0</v>
      </c>
      <c r="G102" s="8" t="s">
        <v>328</v>
      </c>
      <c r="H102" s="8" t="s">
        <v>1500</v>
      </c>
      <c r="I102" s="8" t="s">
        <v>35</v>
      </c>
      <c r="J102" s="8">
        <f t="shared" si="18"/>
        <v>1</v>
      </c>
      <c r="K102" s="8" t="s">
        <v>252</v>
      </c>
      <c r="L102" s="8">
        <v>1</v>
      </c>
      <c r="M102" s="8" t="s">
        <v>1554</v>
      </c>
      <c r="N102" s="8" t="s">
        <v>329</v>
      </c>
      <c r="O102" s="8">
        <v>20080515</v>
      </c>
      <c r="P102" s="8" t="str">
        <f t="shared" si="19"/>
        <v>2008</v>
      </c>
      <c r="Q102" s="8">
        <f t="shared" ca="1" si="20"/>
        <v>9</v>
      </c>
      <c r="R102" s="8" t="s">
        <v>254</v>
      </c>
      <c r="S102" s="8">
        <f t="shared" si="21"/>
        <v>0</v>
      </c>
      <c r="T102" s="8">
        <v>340</v>
      </c>
      <c r="U102" s="8">
        <v>5163</v>
      </c>
      <c r="V102" s="8" t="s">
        <v>255</v>
      </c>
      <c r="W102" s="8"/>
      <c r="X102" s="8" t="str">
        <f t="shared" si="22"/>
        <v/>
      </c>
      <c r="Y102" s="69" t="e">
        <f t="shared" ca="1" si="23"/>
        <v>#VALUE!</v>
      </c>
      <c r="Z102" s="8">
        <v>320</v>
      </c>
      <c r="AA102" s="8">
        <v>410</v>
      </c>
      <c r="AB102" s="55">
        <f t="shared" si="24"/>
        <v>0.28125</v>
      </c>
      <c r="AC102" s="7">
        <v>63</v>
      </c>
      <c r="AD102" s="7">
        <v>180</v>
      </c>
      <c r="AE102" s="57">
        <f t="shared" si="25"/>
        <v>6.520920977616473E-6</v>
      </c>
      <c r="AF102" s="57">
        <f t="shared" si="26"/>
        <v>2.0256298442797057E-5</v>
      </c>
      <c r="AG102" s="57">
        <f t="shared" si="27"/>
        <v>2.1063554538274958</v>
      </c>
      <c r="AH102" s="56">
        <f t="shared" si="28"/>
        <v>1.8571428571428572</v>
      </c>
      <c r="AI102" s="56">
        <f t="shared" si="29"/>
        <v>4.4404551272235462E-3</v>
      </c>
      <c r="AJ102" s="56">
        <f t="shared" si="30"/>
        <v>3.6028100829016275E-3</v>
      </c>
      <c r="AK102" s="59">
        <f t="shared" si="31"/>
        <v>-0.18863945706521923</v>
      </c>
      <c r="AL102" s="7">
        <v>1.9415384615384612</v>
      </c>
      <c r="AM102" s="7">
        <v>4</v>
      </c>
      <c r="AN102" s="7">
        <v>20</v>
      </c>
      <c r="AO102" s="10">
        <f t="shared" si="32"/>
        <v>4</v>
      </c>
      <c r="AP102" s="10">
        <v>1.18808199378039E-2</v>
      </c>
      <c r="AQ102" s="10">
        <v>3.3455142674257997E-2</v>
      </c>
      <c r="AR102" s="10">
        <f t="shared" si="35"/>
        <v>1.8158951023073906</v>
      </c>
      <c r="AS102" s="70">
        <v>404.26546055555502</v>
      </c>
      <c r="AT102" s="7" t="s">
        <v>330</v>
      </c>
      <c r="AU102" s="7" t="str">
        <f t="shared" si="33"/>
        <v>2012</v>
      </c>
      <c r="AV102" s="7">
        <f t="shared" ca="1" si="34"/>
        <v>5</v>
      </c>
      <c r="AW102" s="7"/>
      <c r="AX102" s="7" t="s">
        <v>40</v>
      </c>
      <c r="AY102" s="7"/>
      <c r="AZ102" s="7">
        <v>11</v>
      </c>
      <c r="BA102" s="9"/>
      <c r="BB102" s="7" t="s">
        <v>41</v>
      </c>
      <c r="BC102" s="7" t="s">
        <v>42</v>
      </c>
    </row>
    <row r="103" spans="1:55" x14ac:dyDescent="0.15">
      <c r="A103" s="7">
        <v>5579</v>
      </c>
      <c r="B103" s="7" t="s">
        <v>30</v>
      </c>
      <c r="C103" s="7" t="s">
        <v>250</v>
      </c>
      <c r="D103" s="7" t="s">
        <v>331</v>
      </c>
      <c r="E103" s="8" t="s">
        <v>246</v>
      </c>
      <c r="F103" s="8">
        <v>0</v>
      </c>
      <c r="G103" s="8" t="s">
        <v>332</v>
      </c>
      <c r="H103" s="8" t="s">
        <v>1500</v>
      </c>
      <c r="I103" s="8" t="s">
        <v>35</v>
      </c>
      <c r="J103" s="8">
        <f t="shared" si="18"/>
        <v>1</v>
      </c>
      <c r="K103" s="8" t="s">
        <v>252</v>
      </c>
      <c r="L103" s="8">
        <v>1</v>
      </c>
      <c r="M103" s="8" t="s">
        <v>1554</v>
      </c>
      <c r="N103" s="8" t="s">
        <v>333</v>
      </c>
      <c r="O103" s="8">
        <v>20050627</v>
      </c>
      <c r="P103" s="8" t="str">
        <f t="shared" si="19"/>
        <v>2005</v>
      </c>
      <c r="Q103" s="8">
        <f t="shared" ca="1" si="20"/>
        <v>12</v>
      </c>
      <c r="R103" s="8" t="s">
        <v>254</v>
      </c>
      <c r="S103" s="8">
        <f t="shared" si="21"/>
        <v>0</v>
      </c>
      <c r="T103" s="8">
        <v>220</v>
      </c>
      <c r="U103" s="8">
        <v>12000</v>
      </c>
      <c r="V103" s="8" t="s">
        <v>255</v>
      </c>
      <c r="W103" s="8"/>
      <c r="X103" s="8" t="str">
        <f t="shared" si="22"/>
        <v/>
      </c>
      <c r="Y103" s="69" t="e">
        <f t="shared" ca="1" si="23"/>
        <v>#VALUE!</v>
      </c>
      <c r="Z103" s="8">
        <v>1400</v>
      </c>
      <c r="AA103" s="8">
        <v>1500</v>
      </c>
      <c r="AB103" s="55">
        <f t="shared" si="24"/>
        <v>7.1428571428571425E-2</v>
      </c>
      <c r="AC103" s="7">
        <v>90.125</v>
      </c>
      <c r="AD103" s="7">
        <v>127.05</v>
      </c>
      <c r="AE103" s="57">
        <f t="shared" si="25"/>
        <v>9.3285397318680105E-6</v>
      </c>
      <c r="AF103" s="57">
        <f t="shared" si="26"/>
        <v>1.4297570650874255E-5</v>
      </c>
      <c r="AG103" s="57">
        <f t="shared" si="27"/>
        <v>0.5326697491603235</v>
      </c>
      <c r="AH103" s="56">
        <f t="shared" si="28"/>
        <v>0.40970873786407763</v>
      </c>
      <c r="AI103" s="56">
        <f t="shared" si="29"/>
        <v>1.9426991181603011E-2</v>
      </c>
      <c r="AJ103" s="56">
        <f t="shared" si="30"/>
        <v>1.3181012498420588E-2</v>
      </c>
      <c r="AK103" s="59">
        <f t="shared" si="31"/>
        <v>-0.32151034737161177</v>
      </c>
      <c r="AL103" s="7">
        <v>1.4609230769230768</v>
      </c>
      <c r="AM103" s="7">
        <v>9</v>
      </c>
      <c r="AN103" s="7">
        <v>17</v>
      </c>
      <c r="AO103" s="10">
        <f t="shared" si="32"/>
        <v>0.88888888888888884</v>
      </c>
      <c r="AP103" s="10">
        <v>8.5759686305559701E-3</v>
      </c>
      <c r="AQ103" s="10">
        <v>3.19047408654183E-2</v>
      </c>
      <c r="AR103" s="10">
        <f t="shared" si="35"/>
        <v>2.7202492499497346</v>
      </c>
      <c r="AS103" s="70">
        <v>250.44648642266799</v>
      </c>
      <c r="AT103" s="7" t="s">
        <v>334</v>
      </c>
      <c r="AU103" s="7" t="str">
        <f t="shared" si="33"/>
        <v>2011</v>
      </c>
      <c r="AV103" s="7">
        <f t="shared" ca="1" si="34"/>
        <v>6</v>
      </c>
      <c r="AW103" s="7"/>
      <c r="AX103" s="7" t="s">
        <v>40</v>
      </c>
      <c r="AY103" s="7"/>
      <c r="AZ103" s="7">
        <v>7</v>
      </c>
      <c r="BA103" s="9"/>
      <c r="BB103" s="7" t="s">
        <v>41</v>
      </c>
      <c r="BC103" s="7" t="s">
        <v>42</v>
      </c>
    </row>
    <row r="104" spans="1:55" x14ac:dyDescent="0.15">
      <c r="A104" s="7">
        <v>5526</v>
      </c>
      <c r="B104" s="7" t="s">
        <v>30</v>
      </c>
      <c r="C104" s="7" t="s">
        <v>250</v>
      </c>
      <c r="D104" s="7" t="s">
        <v>335</v>
      </c>
      <c r="E104" s="8" t="s">
        <v>244</v>
      </c>
      <c r="F104" s="8">
        <v>1</v>
      </c>
      <c r="G104" s="8" t="s">
        <v>336</v>
      </c>
      <c r="H104" s="8" t="s">
        <v>1500</v>
      </c>
      <c r="I104" s="8" t="s">
        <v>106</v>
      </c>
      <c r="J104" s="8">
        <f t="shared" si="18"/>
        <v>0</v>
      </c>
      <c r="K104" s="8" t="s">
        <v>252</v>
      </c>
      <c r="L104" s="8">
        <v>1</v>
      </c>
      <c r="M104" s="8" t="s">
        <v>106</v>
      </c>
      <c r="N104" s="8" t="s">
        <v>106</v>
      </c>
      <c r="O104" s="8">
        <v>20020115</v>
      </c>
      <c r="P104" s="8" t="str">
        <f t="shared" si="19"/>
        <v>2002</v>
      </c>
      <c r="Q104" s="8">
        <f t="shared" ca="1" si="20"/>
        <v>15</v>
      </c>
      <c r="R104" s="8" t="s">
        <v>254</v>
      </c>
      <c r="S104" s="8">
        <f t="shared" si="21"/>
        <v>0</v>
      </c>
      <c r="T104" s="8">
        <v>6</v>
      </c>
      <c r="U104" s="8">
        <v>3500</v>
      </c>
      <c r="V104" s="8" t="s">
        <v>263</v>
      </c>
      <c r="W104" s="8">
        <v>197304011</v>
      </c>
      <c r="X104" s="8" t="str">
        <f t="shared" si="22"/>
        <v>1973</v>
      </c>
      <c r="Y104" s="69">
        <f t="shared" ca="1" si="23"/>
        <v>44</v>
      </c>
      <c r="Z104" s="8">
        <v>450</v>
      </c>
      <c r="AA104" s="8">
        <v>500</v>
      </c>
      <c r="AB104" s="55">
        <f t="shared" si="24"/>
        <v>0.1111111111111111</v>
      </c>
      <c r="AC104" s="7">
        <v>87</v>
      </c>
      <c r="AD104" s="7">
        <v>171</v>
      </c>
      <c r="AE104" s="57">
        <f t="shared" si="25"/>
        <v>9.0050813500417959E-6</v>
      </c>
      <c r="AF104" s="57">
        <f t="shared" si="26"/>
        <v>1.9243483520657204E-5</v>
      </c>
      <c r="AG104" s="57">
        <f t="shared" si="27"/>
        <v>1.1369583208227083</v>
      </c>
      <c r="AH104" s="56">
        <f t="shared" si="28"/>
        <v>0.96551724137931039</v>
      </c>
      <c r="AI104" s="56">
        <f t="shared" si="29"/>
        <v>6.2443900226581113E-3</v>
      </c>
      <c r="AJ104" s="56">
        <f t="shared" si="30"/>
        <v>4.3936708328068631E-3</v>
      </c>
      <c r="AK104" s="59">
        <f t="shared" si="31"/>
        <v>-0.29638110097796777</v>
      </c>
      <c r="AL104" s="7">
        <v>1.7753846153846147</v>
      </c>
      <c r="AM104" s="7">
        <v>6</v>
      </c>
      <c r="AN104" s="7">
        <v>14</v>
      </c>
      <c r="AO104" s="10">
        <f t="shared" si="32"/>
        <v>1.3333333333333333</v>
      </c>
      <c r="AP104" s="10">
        <v>6.1950024995314004E-3</v>
      </c>
      <c r="AQ104" s="10">
        <v>3.2527014929105501E-2</v>
      </c>
      <c r="AR104" s="10">
        <f t="shared" si="35"/>
        <v>4.250524908031255</v>
      </c>
      <c r="AS104" s="70">
        <v>263.45703216374301</v>
      </c>
      <c r="AT104" s="7" t="s">
        <v>337</v>
      </c>
      <c r="AU104" s="7" t="str">
        <f t="shared" si="33"/>
        <v>2011</v>
      </c>
      <c r="AV104" s="7">
        <f t="shared" ca="1" si="34"/>
        <v>6</v>
      </c>
      <c r="AW104" s="7"/>
      <c r="AX104" s="7" t="s">
        <v>40</v>
      </c>
      <c r="AY104" s="7"/>
      <c r="AZ104" s="7">
        <v>1</v>
      </c>
      <c r="BA104" s="9"/>
      <c r="BB104" s="7" t="s">
        <v>41</v>
      </c>
      <c r="BC104" s="7" t="s">
        <v>42</v>
      </c>
    </row>
    <row r="105" spans="1:55" x14ac:dyDescent="0.15">
      <c r="A105" s="7">
        <v>7453</v>
      </c>
      <c r="B105" s="7" t="s">
        <v>30</v>
      </c>
      <c r="C105" s="7" t="s">
        <v>338</v>
      </c>
      <c r="D105" s="7" t="s">
        <v>339</v>
      </c>
      <c r="E105" s="8" t="s">
        <v>49</v>
      </c>
      <c r="F105" s="8">
        <v>0</v>
      </c>
      <c r="G105" s="8" t="s">
        <v>139</v>
      </c>
      <c r="H105" s="8" t="s">
        <v>1500</v>
      </c>
      <c r="I105" s="8" t="s">
        <v>35</v>
      </c>
      <c r="J105" s="8">
        <f t="shared" si="18"/>
        <v>1</v>
      </c>
      <c r="K105" s="8" t="s">
        <v>340</v>
      </c>
      <c r="L105" s="8">
        <v>1</v>
      </c>
      <c r="M105" s="8" t="s">
        <v>1554</v>
      </c>
      <c r="N105" s="8" t="s">
        <v>341</v>
      </c>
      <c r="O105" s="8">
        <v>19910228</v>
      </c>
      <c r="P105" s="8" t="str">
        <f t="shared" si="19"/>
        <v>1991</v>
      </c>
      <c r="Q105" s="8">
        <f t="shared" ca="1" si="20"/>
        <v>26</v>
      </c>
      <c r="R105" s="8" t="s">
        <v>342</v>
      </c>
      <c r="S105" s="8">
        <f t="shared" si="21"/>
        <v>0</v>
      </c>
      <c r="T105" s="8">
        <v>300</v>
      </c>
      <c r="U105" s="8">
        <v>3000</v>
      </c>
      <c r="V105" s="8" t="s">
        <v>343</v>
      </c>
      <c r="W105" s="8">
        <v>19910720</v>
      </c>
      <c r="X105" s="8" t="str">
        <f t="shared" si="22"/>
        <v>1991</v>
      </c>
      <c r="Y105" s="69">
        <f t="shared" ca="1" si="23"/>
        <v>26</v>
      </c>
      <c r="Z105" s="8">
        <v>300</v>
      </c>
      <c r="AA105" s="8">
        <v>480</v>
      </c>
      <c r="AB105" s="55">
        <f t="shared" si="24"/>
        <v>0.6</v>
      </c>
      <c r="AC105" s="7">
        <v>355.82499999999999</v>
      </c>
      <c r="AD105" s="7">
        <v>254.52500000000001</v>
      </c>
      <c r="AE105" s="57">
        <f t="shared" si="25"/>
        <v>3.6830265188260021E-5</v>
      </c>
      <c r="AF105" s="57">
        <f t="shared" si="26"/>
        <v>2.8642968673071783E-5</v>
      </c>
      <c r="AG105" s="57">
        <f t="shared" si="27"/>
        <v>-0.22229806039512343</v>
      </c>
      <c r="AH105" s="56">
        <f t="shared" si="28"/>
        <v>-0.28469050797442558</v>
      </c>
      <c r="AI105" s="56">
        <f t="shared" si="29"/>
        <v>4.1629266817720745E-3</v>
      </c>
      <c r="AJ105" s="56">
        <f t="shared" si="30"/>
        <v>4.2179239994945888E-3</v>
      </c>
      <c r="AK105" s="59">
        <f t="shared" si="31"/>
        <v>1.3211214591726379E-2</v>
      </c>
      <c r="AL105" s="7">
        <v>3.7301153846153841</v>
      </c>
      <c r="AM105" s="7">
        <v>66</v>
      </c>
      <c r="AN105" s="7">
        <v>49</v>
      </c>
      <c r="AO105" s="10">
        <f t="shared" si="32"/>
        <v>-0.25757575757575757</v>
      </c>
      <c r="AP105" s="10">
        <v>1.314907183955469E-2</v>
      </c>
      <c r="AQ105" s="10">
        <v>1.9791563335831978E-2</v>
      </c>
      <c r="AR105" s="10">
        <f t="shared" si="35"/>
        <v>0.50516808922554679</v>
      </c>
      <c r="AS105" s="70">
        <v>181.48244422356501</v>
      </c>
      <c r="AT105" s="7" t="s">
        <v>47</v>
      </c>
      <c r="AU105" s="7" t="str">
        <f t="shared" si="33"/>
        <v>2008</v>
      </c>
      <c r="AV105" s="7">
        <f t="shared" ca="1" si="34"/>
        <v>9</v>
      </c>
      <c r="AW105" s="7"/>
      <c r="AX105" s="7" t="s">
        <v>40</v>
      </c>
      <c r="AY105" s="7">
        <v>800000</v>
      </c>
      <c r="AZ105" s="7">
        <v>15</v>
      </c>
      <c r="BA105" s="9"/>
      <c r="BB105" s="7" t="s">
        <v>41</v>
      </c>
      <c r="BC105" s="7" t="s">
        <v>42</v>
      </c>
    </row>
    <row r="106" spans="1:55" x14ac:dyDescent="0.15">
      <c r="A106" s="7">
        <v>1739</v>
      </c>
      <c r="B106" s="7" t="s">
        <v>30</v>
      </c>
      <c r="C106" s="7" t="s">
        <v>338</v>
      </c>
      <c r="D106" s="7" t="s">
        <v>344</v>
      </c>
      <c r="E106" s="8" t="s">
        <v>345</v>
      </c>
      <c r="F106" s="8">
        <v>1</v>
      </c>
      <c r="G106" s="8" t="s">
        <v>346</v>
      </c>
      <c r="H106" s="8" t="s">
        <v>1500</v>
      </c>
      <c r="I106" s="8" t="s">
        <v>35</v>
      </c>
      <c r="J106" s="8">
        <f t="shared" si="18"/>
        <v>1</v>
      </c>
      <c r="K106" s="8" t="s">
        <v>340</v>
      </c>
      <c r="L106" s="8">
        <v>1</v>
      </c>
      <c r="M106" s="8" t="s">
        <v>30</v>
      </c>
      <c r="N106" s="8" t="s">
        <v>347</v>
      </c>
      <c r="O106" s="8">
        <v>20081223</v>
      </c>
      <c r="P106" s="8" t="str">
        <f t="shared" si="19"/>
        <v>2008</v>
      </c>
      <c r="Q106" s="8">
        <f t="shared" ca="1" si="20"/>
        <v>9</v>
      </c>
      <c r="R106" s="8" t="s">
        <v>342</v>
      </c>
      <c r="S106" s="8">
        <f t="shared" si="21"/>
        <v>0</v>
      </c>
      <c r="T106" s="8">
        <v>100</v>
      </c>
      <c r="U106" s="8">
        <v>1000</v>
      </c>
      <c r="V106" s="8" t="s">
        <v>348</v>
      </c>
      <c r="W106" s="8">
        <v>19730101</v>
      </c>
      <c r="X106" s="8" t="str">
        <f t="shared" si="22"/>
        <v>1973</v>
      </c>
      <c r="Y106" s="69">
        <f t="shared" ca="1" si="23"/>
        <v>44</v>
      </c>
      <c r="Z106" s="8">
        <v>600</v>
      </c>
      <c r="AA106" s="8">
        <v>720</v>
      </c>
      <c r="AB106" s="55">
        <f t="shared" si="24"/>
        <v>0.2</v>
      </c>
      <c r="AC106" s="7">
        <v>0</v>
      </c>
      <c r="AD106" s="7">
        <v>89.275000000000006</v>
      </c>
      <c r="AE106" s="57">
        <f t="shared" si="25"/>
        <v>0</v>
      </c>
      <c r="AF106" s="57">
        <f t="shared" si="26"/>
        <v>1.0046561352670597E-5</v>
      </c>
      <c r="AG106" s="57" t="e">
        <f t="shared" si="27"/>
        <v>#DIV/0!</v>
      </c>
      <c r="AH106" s="56" t="e">
        <f t="shared" si="28"/>
        <v>#DIV/0!</v>
      </c>
      <c r="AI106" s="56">
        <f t="shared" si="29"/>
        <v>8.325853363544149E-3</v>
      </c>
      <c r="AJ106" s="56">
        <f t="shared" si="30"/>
        <v>6.3268859992418828E-3</v>
      </c>
      <c r="AK106" s="59">
        <f t="shared" si="31"/>
        <v>-0.24009158905620526</v>
      </c>
      <c r="AL106" s="7">
        <v>1.3118076923076922</v>
      </c>
      <c r="AM106" s="7">
        <v>0</v>
      </c>
      <c r="AN106" s="7">
        <v>17</v>
      </c>
      <c r="AO106" s="10" t="e">
        <f t="shared" si="32"/>
        <v>#DIV/0!</v>
      </c>
      <c r="AP106" s="10" t="e">
        <v>#N/A</v>
      </c>
      <c r="AQ106" s="10">
        <v>5.1401159648174766E-3</v>
      </c>
      <c r="AR106" s="10" t="e">
        <f t="shared" si="35"/>
        <v>#N/A</v>
      </c>
      <c r="AS106" s="70">
        <v>4.0101489778768</v>
      </c>
      <c r="AT106" s="7" t="s">
        <v>349</v>
      </c>
      <c r="AU106" s="7" t="str">
        <f t="shared" si="33"/>
        <v>2015</v>
      </c>
      <c r="AV106" s="7">
        <f t="shared" ca="1" si="34"/>
        <v>2</v>
      </c>
      <c r="AW106" s="7"/>
      <c r="AX106" s="7" t="s">
        <v>40</v>
      </c>
      <c r="AY106" s="7"/>
      <c r="AZ106" s="7">
        <v>4</v>
      </c>
      <c r="BA106" s="9"/>
      <c r="BB106" s="7" t="s">
        <v>41</v>
      </c>
      <c r="BC106" s="7" t="s">
        <v>42</v>
      </c>
    </row>
    <row r="107" spans="1:55" x14ac:dyDescent="0.15">
      <c r="A107" s="7">
        <v>1701</v>
      </c>
      <c r="B107" s="7" t="s">
        <v>30</v>
      </c>
      <c r="C107" s="7" t="s">
        <v>338</v>
      </c>
      <c r="D107" s="7" t="s">
        <v>350</v>
      </c>
      <c r="E107" s="8" t="s">
        <v>345</v>
      </c>
      <c r="F107" s="8">
        <v>1</v>
      </c>
      <c r="G107" s="8" t="s">
        <v>351</v>
      </c>
      <c r="H107" s="8" t="s">
        <v>1500</v>
      </c>
      <c r="I107" s="8" t="s">
        <v>35</v>
      </c>
      <c r="J107" s="8">
        <f t="shared" si="18"/>
        <v>1</v>
      </c>
      <c r="K107" s="8" t="s">
        <v>340</v>
      </c>
      <c r="L107" s="8">
        <v>1</v>
      </c>
      <c r="M107" s="8" t="s">
        <v>30</v>
      </c>
      <c r="N107" s="8" t="s">
        <v>100</v>
      </c>
      <c r="O107" s="8">
        <v>20120312</v>
      </c>
      <c r="P107" s="8" t="str">
        <f t="shared" si="19"/>
        <v>2012</v>
      </c>
      <c r="Q107" s="8">
        <f t="shared" ca="1" si="20"/>
        <v>5</v>
      </c>
      <c r="R107" s="8" t="s">
        <v>342</v>
      </c>
      <c r="S107" s="8">
        <f t="shared" si="21"/>
        <v>0</v>
      </c>
      <c r="T107" s="8">
        <v>20</v>
      </c>
      <c r="U107" s="8">
        <v>300</v>
      </c>
      <c r="V107" s="8" t="s">
        <v>348</v>
      </c>
      <c r="W107" s="8">
        <v>19721217</v>
      </c>
      <c r="X107" s="8" t="str">
        <f t="shared" si="22"/>
        <v>1972</v>
      </c>
      <c r="Y107" s="69">
        <f t="shared" ca="1" si="23"/>
        <v>45</v>
      </c>
      <c r="Z107" s="8">
        <v>300</v>
      </c>
      <c r="AA107" s="8">
        <v>400</v>
      </c>
      <c r="AB107" s="55">
        <f t="shared" si="24"/>
        <v>0.33333333333333331</v>
      </c>
      <c r="AC107" s="7">
        <v>0</v>
      </c>
      <c r="AD107" s="7">
        <v>65</v>
      </c>
      <c r="AE107" s="57">
        <f t="shared" si="25"/>
        <v>0</v>
      </c>
      <c r="AF107" s="57">
        <f t="shared" si="26"/>
        <v>7.3147744376767151E-6</v>
      </c>
      <c r="AG107" s="57" t="e">
        <f t="shared" si="27"/>
        <v>#DIV/0!</v>
      </c>
      <c r="AH107" s="56" t="e">
        <f t="shared" si="28"/>
        <v>#DIV/0!</v>
      </c>
      <c r="AI107" s="56">
        <f t="shared" si="29"/>
        <v>4.1629266817720745E-3</v>
      </c>
      <c r="AJ107" s="56">
        <f t="shared" si="30"/>
        <v>3.5149366662454904E-3</v>
      </c>
      <c r="AK107" s="59">
        <f t="shared" si="31"/>
        <v>-0.15565732117356143</v>
      </c>
      <c r="AL107" s="7">
        <v>0.85076923076923072</v>
      </c>
      <c r="AM107" s="7">
        <v>0</v>
      </c>
      <c r="AN107" s="7">
        <v>13</v>
      </c>
      <c r="AO107" s="10" t="e">
        <f t="shared" si="32"/>
        <v>#DIV/0!</v>
      </c>
      <c r="AP107" s="10" t="e">
        <v>#N/A</v>
      </c>
      <c r="AQ107" s="10">
        <v>-2.961431830652428E-3</v>
      </c>
      <c r="AR107" s="10" t="e">
        <f t="shared" si="35"/>
        <v>#N/A</v>
      </c>
      <c r="AS107" s="70">
        <v>-60.009175384615801</v>
      </c>
      <c r="AT107" s="7" t="s">
        <v>352</v>
      </c>
      <c r="AU107" s="7" t="str">
        <f t="shared" si="33"/>
        <v>2015</v>
      </c>
      <c r="AV107" s="7">
        <f t="shared" ca="1" si="34"/>
        <v>2</v>
      </c>
      <c r="AW107" s="7"/>
      <c r="AX107" s="7" t="s">
        <v>40</v>
      </c>
      <c r="AY107" s="7"/>
      <c r="AZ107" s="7">
        <v>1</v>
      </c>
      <c r="BA107" s="9"/>
      <c r="BB107" s="7" t="s">
        <v>41</v>
      </c>
      <c r="BC107" s="7" t="s">
        <v>42</v>
      </c>
    </row>
    <row r="108" spans="1:55" x14ac:dyDescent="0.15">
      <c r="A108" s="7">
        <v>1278</v>
      </c>
      <c r="B108" s="7" t="s">
        <v>30</v>
      </c>
      <c r="C108" s="7" t="s">
        <v>338</v>
      </c>
      <c r="D108" s="7" t="s">
        <v>353</v>
      </c>
      <c r="E108" s="8" t="s">
        <v>345</v>
      </c>
      <c r="F108" s="8">
        <v>1</v>
      </c>
      <c r="G108" s="8" t="s">
        <v>354</v>
      </c>
      <c r="H108" s="8" t="s">
        <v>1500</v>
      </c>
      <c r="I108" s="8" t="s">
        <v>35</v>
      </c>
      <c r="J108" s="8">
        <f t="shared" si="18"/>
        <v>1</v>
      </c>
      <c r="K108" s="8" t="s">
        <v>340</v>
      </c>
      <c r="L108" s="8">
        <v>1</v>
      </c>
      <c r="M108" s="8" t="s">
        <v>1553</v>
      </c>
      <c r="N108" s="8" t="s">
        <v>355</v>
      </c>
      <c r="O108" s="8">
        <v>20121030</v>
      </c>
      <c r="P108" s="8" t="str">
        <f t="shared" si="19"/>
        <v>2012</v>
      </c>
      <c r="Q108" s="8">
        <f t="shared" ca="1" si="20"/>
        <v>5</v>
      </c>
      <c r="R108" s="8" t="s">
        <v>342</v>
      </c>
      <c r="S108" s="8">
        <f t="shared" si="21"/>
        <v>0</v>
      </c>
      <c r="T108" s="8">
        <v>100</v>
      </c>
      <c r="U108" s="8">
        <v>5000</v>
      </c>
      <c r="V108" s="8" t="s">
        <v>348</v>
      </c>
      <c r="W108" s="8">
        <v>19901014</v>
      </c>
      <c r="X108" s="8" t="str">
        <f t="shared" si="22"/>
        <v>1990</v>
      </c>
      <c r="Y108" s="69">
        <f t="shared" ca="1" si="23"/>
        <v>27</v>
      </c>
      <c r="Z108" s="8">
        <v>3000</v>
      </c>
      <c r="AA108" s="8">
        <v>4000</v>
      </c>
      <c r="AB108" s="55">
        <f t="shared" si="24"/>
        <v>0.33333333333333331</v>
      </c>
      <c r="AC108" s="7">
        <v>0</v>
      </c>
      <c r="AD108" s="7">
        <v>510</v>
      </c>
      <c r="AE108" s="57">
        <f t="shared" si="25"/>
        <v>0</v>
      </c>
      <c r="AF108" s="57">
        <f t="shared" si="26"/>
        <v>5.7392845587924993E-5</v>
      </c>
      <c r="AG108" s="57" t="e">
        <f t="shared" si="27"/>
        <v>#DIV/0!</v>
      </c>
      <c r="AH108" s="56" t="e">
        <f t="shared" si="28"/>
        <v>#DIV/0!</v>
      </c>
      <c r="AI108" s="56">
        <f t="shared" si="29"/>
        <v>4.1629266817720743E-2</v>
      </c>
      <c r="AJ108" s="56">
        <f t="shared" si="30"/>
        <v>3.5149366662454905E-2</v>
      </c>
      <c r="AK108" s="59">
        <f t="shared" si="31"/>
        <v>-0.15565732117356137</v>
      </c>
      <c r="AL108" s="7">
        <v>8.1907692307692308</v>
      </c>
      <c r="AM108" s="7">
        <v>0</v>
      </c>
      <c r="AN108" s="7">
        <v>15</v>
      </c>
      <c r="AO108" s="10" t="e">
        <f t="shared" si="32"/>
        <v>#DIV/0!</v>
      </c>
      <c r="AP108" s="10" t="e">
        <v>#N/A</v>
      </c>
      <c r="AQ108" s="10">
        <v>1.1792610066924792E-2</v>
      </c>
      <c r="AR108" s="10" t="e">
        <f t="shared" si="35"/>
        <v>#N/A</v>
      </c>
      <c r="AS108" s="70">
        <v>135.400864509803</v>
      </c>
      <c r="AT108" s="7" t="s">
        <v>356</v>
      </c>
      <c r="AU108" s="7" t="str">
        <f t="shared" si="33"/>
        <v>2015</v>
      </c>
      <c r="AV108" s="7">
        <f t="shared" ca="1" si="34"/>
        <v>2</v>
      </c>
      <c r="AW108" s="7"/>
      <c r="AX108" s="7" t="s">
        <v>40</v>
      </c>
      <c r="AY108" s="7"/>
      <c r="AZ108" s="7">
        <v>7</v>
      </c>
      <c r="BA108" s="9"/>
      <c r="BB108" s="7" t="s">
        <v>41</v>
      </c>
      <c r="BC108" s="7" t="s">
        <v>42</v>
      </c>
    </row>
    <row r="109" spans="1:55" x14ac:dyDescent="0.15">
      <c r="A109" s="7">
        <v>1315</v>
      </c>
      <c r="B109" s="7" t="s">
        <v>30</v>
      </c>
      <c r="C109" s="7" t="s">
        <v>338</v>
      </c>
      <c r="D109" s="7" t="s">
        <v>357</v>
      </c>
      <c r="E109" s="8" t="s">
        <v>345</v>
      </c>
      <c r="F109" s="8">
        <v>1</v>
      </c>
      <c r="G109" s="8" t="s">
        <v>358</v>
      </c>
      <c r="H109" s="8" t="s">
        <v>1505</v>
      </c>
      <c r="I109" s="8" t="s">
        <v>35</v>
      </c>
      <c r="J109" s="8">
        <f t="shared" si="18"/>
        <v>1</v>
      </c>
      <c r="K109" s="8" t="s">
        <v>340</v>
      </c>
      <c r="L109" s="8">
        <v>1</v>
      </c>
      <c r="M109" s="8" t="s">
        <v>1553</v>
      </c>
      <c r="N109" s="8" t="s">
        <v>355</v>
      </c>
      <c r="O109" s="8">
        <v>20110216</v>
      </c>
      <c r="P109" s="8" t="str">
        <f t="shared" si="19"/>
        <v>2011</v>
      </c>
      <c r="Q109" s="8">
        <f t="shared" ca="1" si="20"/>
        <v>6</v>
      </c>
      <c r="R109" s="8" t="s">
        <v>342</v>
      </c>
      <c r="S109" s="8">
        <f t="shared" si="21"/>
        <v>0</v>
      </c>
      <c r="T109" s="8">
        <v>50</v>
      </c>
      <c r="U109" s="8">
        <v>5000</v>
      </c>
      <c r="V109" s="8" t="s">
        <v>348</v>
      </c>
      <c r="W109" s="8">
        <v>19730620</v>
      </c>
      <c r="X109" s="8" t="str">
        <f t="shared" si="22"/>
        <v>1973</v>
      </c>
      <c r="Y109" s="69">
        <f t="shared" ca="1" si="23"/>
        <v>44</v>
      </c>
      <c r="Z109" s="8">
        <v>2800</v>
      </c>
      <c r="AA109" s="8">
        <v>3500</v>
      </c>
      <c r="AB109" s="55">
        <f t="shared" si="24"/>
        <v>0.25</v>
      </c>
      <c r="AC109" s="7">
        <v>0</v>
      </c>
      <c r="AD109" s="7">
        <v>395.5</v>
      </c>
      <c r="AE109" s="57">
        <f t="shared" si="25"/>
        <v>0</v>
      </c>
      <c r="AF109" s="57">
        <f t="shared" si="26"/>
        <v>4.450758907847909E-5</v>
      </c>
      <c r="AG109" s="57" t="e">
        <f t="shared" si="27"/>
        <v>#DIV/0!</v>
      </c>
      <c r="AH109" s="56" t="e">
        <f t="shared" si="28"/>
        <v>#DIV/0!</v>
      </c>
      <c r="AI109" s="56">
        <f t="shared" si="29"/>
        <v>3.8853982363206023E-2</v>
      </c>
      <c r="AJ109" s="56">
        <f t="shared" si="30"/>
        <v>3.0755695829648041E-2</v>
      </c>
      <c r="AK109" s="59">
        <f t="shared" si="31"/>
        <v>-0.20842873860021371</v>
      </c>
      <c r="AL109" s="7">
        <v>5.9153846153846148</v>
      </c>
      <c r="AM109" s="7">
        <v>0</v>
      </c>
      <c r="AN109" s="7">
        <v>12</v>
      </c>
      <c r="AO109" s="10" t="e">
        <f t="shared" si="32"/>
        <v>#DIV/0!</v>
      </c>
      <c r="AP109" s="10" t="e">
        <v>#N/A</v>
      </c>
      <c r="AQ109" s="10">
        <v>1.1159601176621722E-2</v>
      </c>
      <c r="AR109" s="10" t="e">
        <f t="shared" si="35"/>
        <v>#N/A</v>
      </c>
      <c r="AS109" s="70">
        <v>127.369104930467</v>
      </c>
      <c r="AT109" s="7" t="s">
        <v>359</v>
      </c>
      <c r="AU109" s="7" t="str">
        <f t="shared" si="33"/>
        <v>2015</v>
      </c>
      <c r="AV109" s="7">
        <f t="shared" ca="1" si="34"/>
        <v>2</v>
      </c>
      <c r="AW109" s="7"/>
      <c r="AX109" s="7" t="s">
        <v>40</v>
      </c>
      <c r="AY109" s="7"/>
      <c r="AZ109" s="7">
        <v>7</v>
      </c>
      <c r="BA109" s="9"/>
      <c r="BB109" s="7" t="s">
        <v>41</v>
      </c>
      <c r="BC109" s="7" t="s">
        <v>42</v>
      </c>
    </row>
    <row r="110" spans="1:55" x14ac:dyDescent="0.15">
      <c r="A110" s="7">
        <v>1454</v>
      </c>
      <c r="B110" s="7" t="s">
        <v>30</v>
      </c>
      <c r="C110" s="7" t="s">
        <v>338</v>
      </c>
      <c r="D110" s="7" t="s">
        <v>360</v>
      </c>
      <c r="E110" s="8" t="s">
        <v>49</v>
      </c>
      <c r="F110" s="8">
        <v>0</v>
      </c>
      <c r="G110" s="8" t="s">
        <v>57</v>
      </c>
      <c r="H110" s="8" t="s">
        <v>57</v>
      </c>
      <c r="I110" s="8" t="s">
        <v>35</v>
      </c>
      <c r="J110" s="8">
        <f t="shared" si="18"/>
        <v>1</v>
      </c>
      <c r="K110" s="8" t="s">
        <v>340</v>
      </c>
      <c r="L110" s="8">
        <v>1</v>
      </c>
      <c r="M110" s="8" t="s">
        <v>1553</v>
      </c>
      <c r="N110" s="8" t="s">
        <v>355</v>
      </c>
      <c r="O110" s="8">
        <v>20110225</v>
      </c>
      <c r="P110" s="8" t="str">
        <f t="shared" si="19"/>
        <v>2011</v>
      </c>
      <c r="Q110" s="8">
        <f t="shared" ca="1" si="20"/>
        <v>6</v>
      </c>
      <c r="R110" s="8" t="s">
        <v>342</v>
      </c>
      <c r="S110" s="8">
        <f t="shared" si="21"/>
        <v>0</v>
      </c>
      <c r="T110" s="8">
        <v>80</v>
      </c>
      <c r="U110" s="8">
        <v>4000</v>
      </c>
      <c r="V110" s="8" t="s">
        <v>343</v>
      </c>
      <c r="W110" s="8">
        <v>19850715</v>
      </c>
      <c r="X110" s="8" t="str">
        <f t="shared" si="22"/>
        <v>1985</v>
      </c>
      <c r="Y110" s="69">
        <f t="shared" ca="1" si="23"/>
        <v>32</v>
      </c>
      <c r="Z110" s="8">
        <v>3000</v>
      </c>
      <c r="AA110" s="8">
        <v>3800</v>
      </c>
      <c r="AB110" s="55">
        <f t="shared" si="24"/>
        <v>0.26666666666666666</v>
      </c>
      <c r="AC110" s="7">
        <v>0</v>
      </c>
      <c r="AD110" s="7">
        <v>276</v>
      </c>
      <c r="AE110" s="57">
        <f t="shared" si="25"/>
        <v>0</v>
      </c>
      <c r="AF110" s="57">
        <f t="shared" si="26"/>
        <v>3.1059657612288824E-5</v>
      </c>
      <c r="AG110" s="57" t="e">
        <f t="shared" si="27"/>
        <v>#DIV/0!</v>
      </c>
      <c r="AH110" s="56" t="e">
        <f t="shared" si="28"/>
        <v>#DIV/0!</v>
      </c>
      <c r="AI110" s="56">
        <f t="shared" si="29"/>
        <v>4.1629266817720743E-2</v>
      </c>
      <c r="AJ110" s="56">
        <f t="shared" si="30"/>
        <v>3.3391898329332162E-2</v>
      </c>
      <c r="AK110" s="59">
        <f t="shared" si="31"/>
        <v>-0.19787445511488325</v>
      </c>
      <c r="AL110" s="7">
        <v>4.7507692307692304</v>
      </c>
      <c r="AM110" s="7">
        <v>0</v>
      </c>
      <c r="AN110" s="7">
        <v>8</v>
      </c>
      <c r="AO110" s="10" t="e">
        <f t="shared" si="32"/>
        <v>#DIV/0!</v>
      </c>
      <c r="AP110" s="10" t="e">
        <v>#N/A</v>
      </c>
      <c r="AQ110" s="10">
        <v>1.4958023179119904E-2</v>
      </c>
      <c r="AR110" s="10" t="e">
        <f t="shared" si="35"/>
        <v>#N/A</v>
      </c>
      <c r="AS110" s="70">
        <v>121.55120507246301</v>
      </c>
      <c r="AT110" s="7" t="s">
        <v>361</v>
      </c>
      <c r="AU110" s="7" t="str">
        <f t="shared" si="33"/>
        <v>2015</v>
      </c>
      <c r="AV110" s="7">
        <f t="shared" ca="1" si="34"/>
        <v>2</v>
      </c>
      <c r="AW110" s="7"/>
      <c r="AX110" s="7" t="s">
        <v>61</v>
      </c>
      <c r="AY110" s="7">
        <v>1000000</v>
      </c>
      <c r="AZ110" s="7">
        <v>30</v>
      </c>
      <c r="BA110" s="9"/>
      <c r="BB110" s="7" t="s">
        <v>41</v>
      </c>
      <c r="BC110" s="7" t="s">
        <v>42</v>
      </c>
    </row>
    <row r="111" spans="1:55" x14ac:dyDescent="0.15">
      <c r="A111" s="7">
        <v>1335</v>
      </c>
      <c r="B111" s="7" t="s">
        <v>30</v>
      </c>
      <c r="C111" s="7" t="s">
        <v>338</v>
      </c>
      <c r="D111" s="7" t="s">
        <v>362</v>
      </c>
      <c r="E111" s="8" t="s">
        <v>345</v>
      </c>
      <c r="F111" s="8">
        <v>1</v>
      </c>
      <c r="G111" s="8" t="s">
        <v>363</v>
      </c>
      <c r="H111" s="8" t="s">
        <v>1506</v>
      </c>
      <c r="I111" s="8" t="s">
        <v>35</v>
      </c>
      <c r="J111" s="8">
        <f t="shared" si="18"/>
        <v>1</v>
      </c>
      <c r="K111" s="8" t="s">
        <v>340</v>
      </c>
      <c r="L111" s="8">
        <v>1</v>
      </c>
      <c r="M111" s="8" t="s">
        <v>1553</v>
      </c>
      <c r="N111" s="8" t="s">
        <v>364</v>
      </c>
      <c r="O111" s="8">
        <v>20130812</v>
      </c>
      <c r="P111" s="8" t="str">
        <f t="shared" si="19"/>
        <v>2013</v>
      </c>
      <c r="Q111" s="8">
        <f t="shared" ca="1" si="20"/>
        <v>4</v>
      </c>
      <c r="R111" s="8" t="s">
        <v>342</v>
      </c>
      <c r="S111" s="8">
        <f t="shared" si="21"/>
        <v>0</v>
      </c>
      <c r="T111" s="8">
        <v>20</v>
      </c>
      <c r="U111" s="8">
        <v>3000</v>
      </c>
      <c r="V111" s="8" t="s">
        <v>343</v>
      </c>
      <c r="W111" s="8">
        <v>19910604</v>
      </c>
      <c r="X111" s="8" t="str">
        <f t="shared" si="22"/>
        <v>1991</v>
      </c>
      <c r="Y111" s="69">
        <f t="shared" ca="1" si="23"/>
        <v>26</v>
      </c>
      <c r="Z111" s="8">
        <v>1000</v>
      </c>
      <c r="AA111" s="8">
        <v>1500</v>
      </c>
      <c r="AB111" s="55">
        <f t="shared" si="24"/>
        <v>0.5</v>
      </c>
      <c r="AC111" s="7">
        <v>0</v>
      </c>
      <c r="AD111" s="7">
        <v>163</v>
      </c>
      <c r="AE111" s="57">
        <f t="shared" si="25"/>
        <v>0</v>
      </c>
      <c r="AF111" s="57">
        <f t="shared" si="26"/>
        <v>1.8343203589866225E-5</v>
      </c>
      <c r="AG111" s="57" t="e">
        <f t="shared" si="27"/>
        <v>#DIV/0!</v>
      </c>
      <c r="AH111" s="56" t="e">
        <f t="shared" si="28"/>
        <v>#DIV/0!</v>
      </c>
      <c r="AI111" s="56">
        <f t="shared" si="29"/>
        <v>1.3876422272573581E-2</v>
      </c>
      <c r="AJ111" s="56">
        <f t="shared" si="30"/>
        <v>1.3181012498420588E-2</v>
      </c>
      <c r="AK111" s="59">
        <f t="shared" si="31"/>
        <v>-5.0114486320256599E-2</v>
      </c>
      <c r="AL111" s="7">
        <v>2.2984615384615381</v>
      </c>
      <c r="AM111" s="7">
        <v>0</v>
      </c>
      <c r="AN111" s="7">
        <v>7</v>
      </c>
      <c r="AO111" s="10" t="e">
        <f t="shared" si="32"/>
        <v>#DIV/0!</v>
      </c>
      <c r="AP111" s="10" t="e">
        <v>#N/A</v>
      </c>
      <c r="AQ111" s="10">
        <v>8.3002345582485933E-3</v>
      </c>
      <c r="AR111" s="10" t="e">
        <f t="shared" si="35"/>
        <v>#N/A</v>
      </c>
      <c r="AS111" s="70">
        <v>82.584198773005497</v>
      </c>
      <c r="AT111" s="7" t="s">
        <v>365</v>
      </c>
      <c r="AU111" s="7" t="str">
        <f t="shared" si="33"/>
        <v>2015</v>
      </c>
      <c r="AV111" s="7">
        <f t="shared" ca="1" si="34"/>
        <v>2</v>
      </c>
      <c r="AW111" s="7"/>
      <c r="AX111" s="7" t="s">
        <v>40</v>
      </c>
      <c r="AY111" s="7"/>
      <c r="AZ111" s="7">
        <v>1</v>
      </c>
      <c r="BA111" s="9"/>
      <c r="BB111" s="7" t="s">
        <v>41</v>
      </c>
      <c r="BC111" s="7" t="s">
        <v>42</v>
      </c>
    </row>
    <row r="112" spans="1:55" x14ac:dyDescent="0.15">
      <c r="A112" s="7">
        <v>1866</v>
      </c>
      <c r="B112" s="7" t="s">
        <v>30</v>
      </c>
      <c r="C112" s="7" t="s">
        <v>338</v>
      </c>
      <c r="D112" s="7" t="s">
        <v>366</v>
      </c>
      <c r="E112" s="8" t="s">
        <v>49</v>
      </c>
      <c r="F112" s="8">
        <v>0</v>
      </c>
      <c r="G112" s="8" t="s">
        <v>367</v>
      </c>
      <c r="H112" s="8" t="s">
        <v>1501</v>
      </c>
      <c r="I112" s="8" t="s">
        <v>106</v>
      </c>
      <c r="J112" s="8">
        <f t="shared" si="18"/>
        <v>0</v>
      </c>
      <c r="K112" s="8" t="s">
        <v>340</v>
      </c>
      <c r="L112" s="8">
        <v>1</v>
      </c>
      <c r="M112" s="8" t="s">
        <v>106</v>
      </c>
      <c r="N112" s="8" t="s">
        <v>368</v>
      </c>
      <c r="O112" s="8">
        <v>20090108</v>
      </c>
      <c r="P112" s="8" t="str">
        <f t="shared" si="19"/>
        <v>2009</v>
      </c>
      <c r="Q112" s="8">
        <f t="shared" ca="1" si="20"/>
        <v>8</v>
      </c>
      <c r="R112" s="8" t="s">
        <v>342</v>
      </c>
      <c r="S112" s="8">
        <f t="shared" si="21"/>
        <v>0</v>
      </c>
      <c r="T112" s="8">
        <v>10</v>
      </c>
      <c r="U112" s="8">
        <v>2000</v>
      </c>
      <c r="V112" s="8" t="s">
        <v>348</v>
      </c>
      <c r="W112" s="8">
        <v>19821115</v>
      </c>
      <c r="X112" s="8" t="str">
        <f t="shared" si="22"/>
        <v>1982</v>
      </c>
      <c r="Y112" s="69">
        <f t="shared" ca="1" si="23"/>
        <v>35</v>
      </c>
      <c r="Z112" s="8">
        <v>1000</v>
      </c>
      <c r="AA112" s="8">
        <v>1300</v>
      </c>
      <c r="AB112" s="55">
        <f t="shared" si="24"/>
        <v>0.3</v>
      </c>
      <c r="AC112" s="7">
        <v>0</v>
      </c>
      <c r="AD112" s="7">
        <v>79.25</v>
      </c>
      <c r="AE112" s="57">
        <f t="shared" si="25"/>
        <v>0</v>
      </c>
      <c r="AF112" s="57">
        <f t="shared" si="26"/>
        <v>8.9183980643981485E-6</v>
      </c>
      <c r="AG112" s="57" t="e">
        <f t="shared" si="27"/>
        <v>#DIV/0!</v>
      </c>
      <c r="AH112" s="56" t="e">
        <f t="shared" si="28"/>
        <v>#DIV/0!</v>
      </c>
      <c r="AI112" s="56">
        <f t="shared" si="29"/>
        <v>1.3876422272573581E-2</v>
      </c>
      <c r="AJ112" s="56">
        <f t="shared" si="30"/>
        <v>1.1423544165297844E-2</v>
      </c>
      <c r="AK112" s="59">
        <f t="shared" si="31"/>
        <v>-0.17676588814422234</v>
      </c>
      <c r="AL112" s="7">
        <v>0.88</v>
      </c>
      <c r="AM112" s="7">
        <v>0</v>
      </c>
      <c r="AN112" s="7">
        <v>9</v>
      </c>
      <c r="AO112" s="10" t="e">
        <f t="shared" si="32"/>
        <v>#DIV/0!</v>
      </c>
      <c r="AP112" s="10" t="e">
        <v>#N/A</v>
      </c>
      <c r="AQ112" s="10">
        <v>1.1675603028283068E-2</v>
      </c>
      <c r="AR112" s="10" t="e">
        <f t="shared" si="35"/>
        <v>#N/A</v>
      </c>
      <c r="AS112" s="70">
        <v>91.272071924289506</v>
      </c>
      <c r="AT112" s="7" t="s">
        <v>369</v>
      </c>
      <c r="AU112" s="7" t="str">
        <f t="shared" si="33"/>
        <v>2015</v>
      </c>
      <c r="AV112" s="7">
        <f t="shared" ca="1" si="34"/>
        <v>2</v>
      </c>
      <c r="AW112" s="7"/>
      <c r="AX112" s="7" t="s">
        <v>40</v>
      </c>
      <c r="AY112" s="7"/>
      <c r="AZ112" s="7">
        <v>1</v>
      </c>
      <c r="BA112" s="9"/>
      <c r="BB112" s="7" t="s">
        <v>41</v>
      </c>
      <c r="BC112" s="7" t="s">
        <v>42</v>
      </c>
    </row>
    <row r="113" spans="1:55" x14ac:dyDescent="0.15">
      <c r="A113" s="7">
        <v>2013</v>
      </c>
      <c r="B113" s="7" t="s">
        <v>30</v>
      </c>
      <c r="C113" s="7" t="s">
        <v>370</v>
      </c>
      <c r="D113" s="7" t="s">
        <v>371</v>
      </c>
      <c r="E113" s="8" t="s">
        <v>33</v>
      </c>
      <c r="F113" s="8">
        <v>1</v>
      </c>
      <c r="G113" s="8" t="s">
        <v>372</v>
      </c>
      <c r="H113" s="8" t="s">
        <v>159</v>
      </c>
      <c r="I113" s="8" t="s">
        <v>35</v>
      </c>
      <c r="J113" s="8">
        <f t="shared" si="18"/>
        <v>1</v>
      </c>
      <c r="K113" s="8" t="s">
        <v>252</v>
      </c>
      <c r="L113" s="8">
        <v>1</v>
      </c>
      <c r="M113" s="8" t="s">
        <v>1549</v>
      </c>
      <c r="N113" s="8" t="s">
        <v>373</v>
      </c>
      <c r="O113" s="14">
        <v>37725</v>
      </c>
      <c r="P113" s="8">
        <f>YEAR(O113)</f>
        <v>2003</v>
      </c>
      <c r="Q113" s="8">
        <f t="shared" ca="1" si="20"/>
        <v>14</v>
      </c>
      <c r="R113" s="8" t="s">
        <v>342</v>
      </c>
      <c r="S113" s="8">
        <f t="shared" si="21"/>
        <v>0</v>
      </c>
      <c r="T113" s="8">
        <v>140</v>
      </c>
      <c r="U113" s="8">
        <v>2500</v>
      </c>
      <c r="V113" s="8" t="s">
        <v>343</v>
      </c>
      <c r="W113" s="15">
        <v>29129</v>
      </c>
      <c r="X113" s="8">
        <f>YEAR(W113)</f>
        <v>1979</v>
      </c>
      <c r="Y113" s="69">
        <f t="shared" ca="1" si="23"/>
        <v>38</v>
      </c>
      <c r="Z113" s="8">
        <v>200</v>
      </c>
      <c r="AA113" s="8">
        <v>280</v>
      </c>
      <c r="AB113" s="55">
        <f t="shared" si="24"/>
        <v>0.4</v>
      </c>
      <c r="AC113" s="7">
        <v>0</v>
      </c>
      <c r="AD113" s="7">
        <v>132.875</v>
      </c>
      <c r="AE113" s="57">
        <f t="shared" si="25"/>
        <v>0</v>
      </c>
      <c r="AF113" s="57">
        <f t="shared" si="26"/>
        <v>1.4953086975481439E-5</v>
      </c>
      <c r="AG113" s="57" t="e">
        <f t="shared" si="27"/>
        <v>#DIV/0!</v>
      </c>
      <c r="AH113" s="56" t="e">
        <f t="shared" si="28"/>
        <v>#DIV/0!</v>
      </c>
      <c r="AI113" s="56">
        <f t="shared" si="29"/>
        <v>2.7752844545147161E-3</v>
      </c>
      <c r="AJ113" s="56">
        <f t="shared" si="30"/>
        <v>2.4604556663718434E-3</v>
      </c>
      <c r="AK113" s="59">
        <f t="shared" si="31"/>
        <v>-0.11344018723223935</v>
      </c>
      <c r="AL113" s="7">
        <v>1.9336538461538462</v>
      </c>
      <c r="AM113" s="7">
        <v>0</v>
      </c>
      <c r="AN113" s="7">
        <v>17</v>
      </c>
      <c r="AO113" s="10" t="e">
        <f t="shared" si="32"/>
        <v>#DIV/0!</v>
      </c>
      <c r="AP113" s="10" t="e">
        <v>#N/A</v>
      </c>
      <c r="AQ113" s="10">
        <v>-0.12176423324829527</v>
      </c>
      <c r="AR113" s="10" t="e">
        <f t="shared" si="35"/>
        <v>#N/A</v>
      </c>
      <c r="AS113" s="70">
        <v>-1503.6824790216299</v>
      </c>
      <c r="AT113" s="7" t="s">
        <v>374</v>
      </c>
      <c r="AU113" s="7" t="str">
        <f t="shared" si="33"/>
        <v>2015</v>
      </c>
      <c r="AV113" s="7">
        <f t="shared" ca="1" si="34"/>
        <v>2</v>
      </c>
      <c r="AW113" s="7"/>
      <c r="AX113" s="7" t="s">
        <v>40</v>
      </c>
      <c r="AY113" s="7"/>
      <c r="AZ113" s="7">
        <v>15</v>
      </c>
      <c r="BA113" s="9" t="s">
        <v>181</v>
      </c>
      <c r="BB113" s="7" t="s">
        <v>41</v>
      </c>
      <c r="BC113" s="7" t="s">
        <v>42</v>
      </c>
    </row>
    <row r="114" spans="1:55" x14ac:dyDescent="0.15">
      <c r="A114" s="7">
        <v>8576</v>
      </c>
      <c r="B114" s="7" t="s">
        <v>30</v>
      </c>
      <c r="C114" s="7" t="s">
        <v>370</v>
      </c>
      <c r="D114" s="7" t="s">
        <v>375</v>
      </c>
      <c r="E114" s="8" t="s">
        <v>33</v>
      </c>
      <c r="F114" s="8">
        <v>1</v>
      </c>
      <c r="G114" s="8" t="s">
        <v>122</v>
      </c>
      <c r="H114" s="8" t="s">
        <v>1500</v>
      </c>
      <c r="I114" s="8" t="s">
        <v>35</v>
      </c>
      <c r="J114" s="8">
        <f t="shared" si="18"/>
        <v>1</v>
      </c>
      <c r="K114" s="8" t="s">
        <v>252</v>
      </c>
      <c r="L114" s="8">
        <v>1</v>
      </c>
      <c r="M114" s="8" t="s">
        <v>1547</v>
      </c>
      <c r="N114" s="8" t="s">
        <v>376</v>
      </c>
      <c r="O114" s="14">
        <v>38160</v>
      </c>
      <c r="P114" s="8">
        <f t="shared" ref="P114:P130" si="36">YEAR(O114)</f>
        <v>2004</v>
      </c>
      <c r="Q114" s="8">
        <f t="shared" ca="1" si="20"/>
        <v>13</v>
      </c>
      <c r="R114" s="8" t="s">
        <v>342</v>
      </c>
      <c r="S114" s="8">
        <f t="shared" si="21"/>
        <v>0</v>
      </c>
      <c r="T114" s="8">
        <v>100</v>
      </c>
      <c r="U114" s="8">
        <v>3000</v>
      </c>
      <c r="V114" s="8" t="s">
        <v>348</v>
      </c>
      <c r="W114" s="15">
        <v>26969</v>
      </c>
      <c r="X114" s="8">
        <f t="shared" ref="X114:X130" si="37">YEAR(W114)</f>
        <v>1973</v>
      </c>
      <c r="Y114" s="69">
        <f t="shared" ca="1" si="23"/>
        <v>44</v>
      </c>
      <c r="Z114" s="8">
        <v>800</v>
      </c>
      <c r="AA114" s="8">
        <v>600</v>
      </c>
      <c r="AB114" s="55">
        <f t="shared" si="24"/>
        <v>-0.25</v>
      </c>
      <c r="AC114" s="7">
        <v>95</v>
      </c>
      <c r="AD114" s="7">
        <v>145.5</v>
      </c>
      <c r="AE114" s="57">
        <f t="shared" si="25"/>
        <v>9.8331348075169041E-6</v>
      </c>
      <c r="AF114" s="57">
        <f t="shared" si="26"/>
        <v>1.6373841241260955E-5</v>
      </c>
      <c r="AG114" s="57">
        <f t="shared" si="27"/>
        <v>0.66517001564384448</v>
      </c>
      <c r="AH114" s="56">
        <f t="shared" si="28"/>
        <v>0.53157894736842104</v>
      </c>
      <c r="AI114" s="56">
        <f t="shared" si="29"/>
        <v>1.1101137818058864E-2</v>
      </c>
      <c r="AJ114" s="56">
        <f t="shared" si="30"/>
        <v>5.2724049993682354E-3</v>
      </c>
      <c r="AK114" s="59">
        <f t="shared" si="31"/>
        <v>-0.52505724316012825</v>
      </c>
      <c r="AL114" s="7">
        <v>1.5384615384615381</v>
      </c>
      <c r="AM114" s="7">
        <v>9</v>
      </c>
      <c r="AN114" s="7">
        <v>13</v>
      </c>
      <c r="AO114" s="10">
        <f t="shared" si="32"/>
        <v>0.44444444444444442</v>
      </c>
      <c r="AP114" s="10">
        <v>2.4197011460902703E-3</v>
      </c>
      <c r="AQ114" s="10">
        <v>1.1084476259858672E-2</v>
      </c>
      <c r="AR114" s="10">
        <f t="shared" si="35"/>
        <v>3.5809278049766031</v>
      </c>
      <c r="AS114" s="70">
        <v>44.810518900342998</v>
      </c>
      <c r="AT114" s="7" t="s">
        <v>377</v>
      </c>
      <c r="AU114" s="7" t="str">
        <f t="shared" si="33"/>
        <v>2008</v>
      </c>
      <c r="AV114" s="7">
        <f t="shared" ca="1" si="34"/>
        <v>9</v>
      </c>
      <c r="AW114" s="7"/>
      <c r="AX114" s="7" t="s">
        <v>40</v>
      </c>
      <c r="AY114" s="7"/>
      <c r="AZ114" s="7">
        <v>14</v>
      </c>
      <c r="BA114" s="9"/>
      <c r="BB114" s="7" t="s">
        <v>41</v>
      </c>
      <c r="BC114" s="7" t="s">
        <v>42</v>
      </c>
    </row>
    <row r="115" spans="1:55" x14ac:dyDescent="0.15">
      <c r="A115" s="7">
        <v>5000</v>
      </c>
      <c r="B115" s="7" t="s">
        <v>30</v>
      </c>
      <c r="C115" s="7" t="s">
        <v>370</v>
      </c>
      <c r="D115" s="7" t="s">
        <v>378</v>
      </c>
      <c r="E115" s="8" t="s">
        <v>33</v>
      </c>
      <c r="F115" s="8">
        <v>1</v>
      </c>
      <c r="G115" s="8" t="s">
        <v>379</v>
      </c>
      <c r="H115" s="8" t="s">
        <v>1500</v>
      </c>
      <c r="I115" s="8" t="s">
        <v>35</v>
      </c>
      <c r="J115" s="8">
        <f t="shared" si="18"/>
        <v>1</v>
      </c>
      <c r="K115" s="8" t="s">
        <v>252</v>
      </c>
      <c r="L115" s="8">
        <v>1</v>
      </c>
      <c r="M115" s="8" t="s">
        <v>1555</v>
      </c>
      <c r="N115" s="8" t="s">
        <v>380</v>
      </c>
      <c r="O115" s="14">
        <v>37365</v>
      </c>
      <c r="P115" s="8">
        <f t="shared" si="36"/>
        <v>2002</v>
      </c>
      <c r="Q115" s="8">
        <f t="shared" ca="1" si="20"/>
        <v>15</v>
      </c>
      <c r="R115" s="8" t="s">
        <v>342</v>
      </c>
      <c r="S115" s="8">
        <f t="shared" si="21"/>
        <v>0</v>
      </c>
      <c r="T115" s="8">
        <v>200</v>
      </c>
      <c r="U115" s="8">
        <v>8000</v>
      </c>
      <c r="V115" s="8" t="s">
        <v>348</v>
      </c>
      <c r="W115" s="15">
        <v>22313</v>
      </c>
      <c r="X115" s="8">
        <f t="shared" si="37"/>
        <v>1961</v>
      </c>
      <c r="Y115" s="69">
        <f t="shared" ca="1" si="23"/>
        <v>56</v>
      </c>
      <c r="Z115" s="8">
        <v>100</v>
      </c>
      <c r="AA115" s="8">
        <v>140</v>
      </c>
      <c r="AB115" s="55">
        <f t="shared" si="24"/>
        <v>0.4</v>
      </c>
      <c r="AC115" s="7">
        <v>41</v>
      </c>
      <c r="AD115" s="7">
        <v>140</v>
      </c>
      <c r="AE115" s="57">
        <f t="shared" si="25"/>
        <v>4.2437739695599267E-6</v>
      </c>
      <c r="AF115" s="57">
        <f t="shared" si="26"/>
        <v>1.5754898788842155E-5</v>
      </c>
      <c r="AG115" s="57">
        <f t="shared" si="27"/>
        <v>2.7124735911596902</v>
      </c>
      <c r="AH115" s="56">
        <f t="shared" si="28"/>
        <v>2.4146341463414633</v>
      </c>
      <c r="AI115" s="56">
        <f t="shared" si="29"/>
        <v>1.387642227257358E-3</v>
      </c>
      <c r="AJ115" s="56">
        <f t="shared" si="30"/>
        <v>1.2302278331859217E-3</v>
      </c>
      <c r="AK115" s="59">
        <f t="shared" si="31"/>
        <v>-0.11344018723223935</v>
      </c>
      <c r="AL115" s="7">
        <v>1.4461538461538461</v>
      </c>
      <c r="AM115" s="7">
        <v>4</v>
      </c>
      <c r="AN115" s="7">
        <v>5</v>
      </c>
      <c r="AO115" s="10">
        <f t="shared" si="32"/>
        <v>0.25</v>
      </c>
      <c r="AP115" s="10">
        <v>4.1103971000164774E-2</v>
      </c>
      <c r="AQ115" s="10">
        <v>1.3690513264129235E-2</v>
      </c>
      <c r="AR115" s="10">
        <f t="shared" si="35"/>
        <v>-0.66692966808305809</v>
      </c>
      <c r="AS115" s="70">
        <v>63.737348571429202</v>
      </c>
      <c r="AT115" s="7" t="s">
        <v>381</v>
      </c>
      <c r="AU115" s="7" t="str">
        <f t="shared" si="33"/>
        <v>2012</v>
      </c>
      <c r="AV115" s="7">
        <f t="shared" ca="1" si="34"/>
        <v>5</v>
      </c>
      <c r="AW115" s="7"/>
      <c r="AX115" s="7" t="s">
        <v>40</v>
      </c>
      <c r="AY115" s="7"/>
      <c r="AZ115" s="7">
        <v>3</v>
      </c>
      <c r="BA115" s="9"/>
      <c r="BB115" s="7" t="s">
        <v>41</v>
      </c>
      <c r="BC115" s="7" t="s">
        <v>42</v>
      </c>
    </row>
    <row r="116" spans="1:55" x14ac:dyDescent="0.15">
      <c r="A116" s="7">
        <v>1587</v>
      </c>
      <c r="B116" s="7" t="s">
        <v>30</v>
      </c>
      <c r="C116" s="7" t="s">
        <v>370</v>
      </c>
      <c r="D116" s="7" t="s">
        <v>382</v>
      </c>
      <c r="E116" s="8" t="s">
        <v>33</v>
      </c>
      <c r="F116" s="8">
        <v>1</v>
      </c>
      <c r="G116" s="8" t="s">
        <v>383</v>
      </c>
      <c r="H116" s="8" t="s">
        <v>1501</v>
      </c>
      <c r="I116" s="8" t="s">
        <v>35</v>
      </c>
      <c r="J116" s="8">
        <f t="shared" si="18"/>
        <v>1</v>
      </c>
      <c r="K116" s="8" t="s">
        <v>252</v>
      </c>
      <c r="L116" s="8">
        <v>1</v>
      </c>
      <c r="M116" s="8" t="s">
        <v>30</v>
      </c>
      <c r="N116" s="8" t="s">
        <v>384</v>
      </c>
      <c r="O116" s="14">
        <v>40210</v>
      </c>
      <c r="P116" s="8">
        <f t="shared" si="36"/>
        <v>2010</v>
      </c>
      <c r="Q116" s="8">
        <f t="shared" ca="1" si="20"/>
        <v>7</v>
      </c>
      <c r="R116" s="8" t="s">
        <v>342</v>
      </c>
      <c r="S116" s="8">
        <f t="shared" si="21"/>
        <v>0</v>
      </c>
      <c r="T116" s="8">
        <v>80</v>
      </c>
      <c r="U116" s="8">
        <v>1000</v>
      </c>
      <c r="V116" s="8" t="s">
        <v>343</v>
      </c>
      <c r="W116" s="15">
        <v>27150</v>
      </c>
      <c r="X116" s="8">
        <f t="shared" si="37"/>
        <v>1974</v>
      </c>
      <c r="Y116" s="69">
        <f t="shared" ca="1" si="23"/>
        <v>43</v>
      </c>
      <c r="Z116" s="8">
        <v>400</v>
      </c>
      <c r="AA116" s="8">
        <v>250</v>
      </c>
      <c r="AB116" s="55">
        <f t="shared" si="24"/>
        <v>-0.375</v>
      </c>
      <c r="AC116" s="7">
        <v>0</v>
      </c>
      <c r="AD116" s="7">
        <v>124</v>
      </c>
      <c r="AE116" s="57">
        <f t="shared" si="25"/>
        <v>0</v>
      </c>
      <c r="AF116" s="57">
        <f t="shared" si="26"/>
        <v>1.3954338927260195E-5</v>
      </c>
      <c r="AG116" s="57" t="e">
        <f t="shared" si="27"/>
        <v>#DIV/0!</v>
      </c>
      <c r="AH116" s="56" t="e">
        <f t="shared" si="28"/>
        <v>#DIV/0!</v>
      </c>
      <c r="AI116" s="56">
        <f t="shared" si="29"/>
        <v>5.5505689090294321E-3</v>
      </c>
      <c r="AJ116" s="56">
        <f t="shared" si="30"/>
        <v>2.1968354164034315E-3</v>
      </c>
      <c r="AK116" s="59">
        <f t="shared" si="31"/>
        <v>-0.60421436930010686</v>
      </c>
      <c r="AL116" s="7">
        <v>1.8123076923076922</v>
      </c>
      <c r="AM116" s="7">
        <v>0</v>
      </c>
      <c r="AN116" s="7">
        <v>21</v>
      </c>
      <c r="AO116" s="10" t="e">
        <f t="shared" si="32"/>
        <v>#DIV/0!</v>
      </c>
      <c r="AP116" s="10" t="e">
        <v>#N/A</v>
      </c>
      <c r="AQ116" s="10">
        <v>-7.8583776068513094E-4</v>
      </c>
      <c r="AR116" s="10" t="e">
        <f t="shared" si="35"/>
        <v>#N/A</v>
      </c>
      <c r="AS116" s="70">
        <v>-82.605932258064598</v>
      </c>
      <c r="AT116" s="7" t="s">
        <v>385</v>
      </c>
      <c r="AU116" s="7" t="str">
        <f t="shared" si="33"/>
        <v>2015</v>
      </c>
      <c r="AV116" s="7">
        <f t="shared" ca="1" si="34"/>
        <v>2</v>
      </c>
      <c r="AW116" s="7"/>
      <c r="AX116" s="7" t="s">
        <v>40</v>
      </c>
      <c r="AY116" s="7"/>
      <c r="AZ116" s="7">
        <v>7</v>
      </c>
      <c r="BA116" s="9"/>
      <c r="BB116" s="7" t="s">
        <v>41</v>
      </c>
      <c r="BC116" s="7" t="s">
        <v>42</v>
      </c>
    </row>
    <row r="117" spans="1:55" x14ac:dyDescent="0.15">
      <c r="A117" s="7">
        <v>500</v>
      </c>
      <c r="B117" s="7" t="s">
        <v>30</v>
      </c>
      <c r="C117" s="7" t="s">
        <v>370</v>
      </c>
      <c r="D117" s="7" t="s">
        <v>386</v>
      </c>
      <c r="E117" s="8" t="s">
        <v>33</v>
      </c>
      <c r="F117" s="8">
        <v>1</v>
      </c>
      <c r="G117" s="8" t="s">
        <v>122</v>
      </c>
      <c r="H117" s="8" t="s">
        <v>1500</v>
      </c>
      <c r="I117" s="8" t="s">
        <v>35</v>
      </c>
      <c r="J117" s="8">
        <f t="shared" si="18"/>
        <v>1</v>
      </c>
      <c r="K117" s="8" t="s">
        <v>252</v>
      </c>
      <c r="L117" s="8">
        <v>1</v>
      </c>
      <c r="M117" s="8" t="s">
        <v>30</v>
      </c>
      <c r="N117" s="8" t="s">
        <v>384</v>
      </c>
      <c r="O117" s="14">
        <v>40959</v>
      </c>
      <c r="P117" s="8">
        <f t="shared" si="36"/>
        <v>2012</v>
      </c>
      <c r="Q117" s="8">
        <f t="shared" ca="1" si="20"/>
        <v>5</v>
      </c>
      <c r="R117" s="8" t="s">
        <v>342</v>
      </c>
      <c r="S117" s="8">
        <f t="shared" si="21"/>
        <v>0</v>
      </c>
      <c r="T117" s="8">
        <v>100</v>
      </c>
      <c r="U117" s="8">
        <v>1000</v>
      </c>
      <c r="V117" s="8" t="s">
        <v>343</v>
      </c>
      <c r="W117" s="15">
        <v>26696</v>
      </c>
      <c r="X117" s="8">
        <f t="shared" si="37"/>
        <v>1973</v>
      </c>
      <c r="Y117" s="69">
        <f t="shared" ca="1" si="23"/>
        <v>44</v>
      </c>
      <c r="Z117" s="8">
        <v>300</v>
      </c>
      <c r="AA117" s="8">
        <v>500</v>
      </c>
      <c r="AB117" s="55">
        <f t="shared" si="24"/>
        <v>0.66666666666666663</v>
      </c>
      <c r="AC117" s="7">
        <v>46.25</v>
      </c>
      <c r="AD117" s="7">
        <v>116.5</v>
      </c>
      <c r="AE117" s="57">
        <f t="shared" si="25"/>
        <v>4.787184051027966E-6</v>
      </c>
      <c r="AF117" s="57">
        <f t="shared" si="26"/>
        <v>1.311032649214365E-5</v>
      </c>
      <c r="AG117" s="57">
        <f t="shared" si="27"/>
        <v>1.7386301325365652</v>
      </c>
      <c r="AH117" s="56">
        <f t="shared" si="28"/>
        <v>1.5189189189189189</v>
      </c>
      <c r="AI117" s="56">
        <f t="shared" si="29"/>
        <v>4.1629266817720745E-3</v>
      </c>
      <c r="AJ117" s="56">
        <f t="shared" si="30"/>
        <v>4.3936708328068631E-3</v>
      </c>
      <c r="AK117" s="59">
        <f t="shared" si="31"/>
        <v>5.5428348533048247E-2</v>
      </c>
      <c r="AL117" s="7">
        <v>1.2415384615384615</v>
      </c>
      <c r="AM117" s="7">
        <v>8</v>
      </c>
      <c r="AN117" s="7">
        <v>15</v>
      </c>
      <c r="AO117" s="10">
        <f t="shared" si="32"/>
        <v>0.875</v>
      </c>
      <c r="AP117" s="10">
        <v>2.0016865619099381E-2</v>
      </c>
      <c r="AQ117" s="10">
        <v>1.9458560157046244E-2</v>
      </c>
      <c r="AR117" s="10">
        <f t="shared" si="35"/>
        <v>-2.7891752518956921E-2</v>
      </c>
      <c r="AS117" s="70">
        <v>142.98884120171499</v>
      </c>
      <c r="AT117" s="7" t="s">
        <v>387</v>
      </c>
      <c r="AU117" s="7" t="str">
        <f t="shared" si="33"/>
        <v>2014</v>
      </c>
      <c r="AV117" s="7">
        <f t="shared" ca="1" si="34"/>
        <v>3</v>
      </c>
      <c r="AW117" s="7"/>
      <c r="AX117" s="7" t="s">
        <v>40</v>
      </c>
      <c r="AY117" s="7"/>
      <c r="AZ117" s="7">
        <v>14</v>
      </c>
      <c r="BA117" s="9"/>
      <c r="BB117" s="7" t="s">
        <v>41</v>
      </c>
      <c r="BC117" s="7" t="s">
        <v>42</v>
      </c>
    </row>
    <row r="118" spans="1:55" x14ac:dyDescent="0.15">
      <c r="A118" s="7">
        <v>1418</v>
      </c>
      <c r="B118" s="7" t="s">
        <v>30</v>
      </c>
      <c r="C118" s="7" t="s">
        <v>370</v>
      </c>
      <c r="D118" s="7" t="s">
        <v>388</v>
      </c>
      <c r="E118" s="8" t="s">
        <v>49</v>
      </c>
      <c r="F118" s="8">
        <v>0</v>
      </c>
      <c r="G118" s="8" t="s">
        <v>389</v>
      </c>
      <c r="H118" s="8" t="s">
        <v>1500</v>
      </c>
      <c r="I118" s="8" t="s">
        <v>35</v>
      </c>
      <c r="J118" s="8">
        <f t="shared" si="18"/>
        <v>1</v>
      </c>
      <c r="K118" s="8" t="s">
        <v>252</v>
      </c>
      <c r="L118" s="8">
        <v>1</v>
      </c>
      <c r="M118" s="8" t="s">
        <v>1552</v>
      </c>
      <c r="N118" s="8" t="s">
        <v>390</v>
      </c>
      <c r="O118" s="14">
        <v>37161</v>
      </c>
      <c r="P118" s="8">
        <f t="shared" si="36"/>
        <v>2001</v>
      </c>
      <c r="Q118" s="8">
        <f t="shared" ca="1" si="20"/>
        <v>16</v>
      </c>
      <c r="R118" s="8" t="s">
        <v>342</v>
      </c>
      <c r="S118" s="8">
        <f t="shared" si="21"/>
        <v>0</v>
      </c>
      <c r="T118" s="8">
        <v>80</v>
      </c>
      <c r="U118" s="8">
        <v>1200</v>
      </c>
      <c r="V118" s="8" t="s">
        <v>348</v>
      </c>
      <c r="W118" s="15">
        <v>28581</v>
      </c>
      <c r="X118" s="8">
        <f t="shared" si="37"/>
        <v>1978</v>
      </c>
      <c r="Y118" s="69">
        <f t="shared" ca="1" si="23"/>
        <v>39</v>
      </c>
      <c r="Z118" s="8">
        <v>800</v>
      </c>
      <c r="AA118" s="8">
        <v>500</v>
      </c>
      <c r="AB118" s="55">
        <f t="shared" si="24"/>
        <v>-0.375</v>
      </c>
      <c r="AC118" s="7">
        <v>0</v>
      </c>
      <c r="AD118" s="7">
        <v>110.02500000000001</v>
      </c>
      <c r="AE118" s="57">
        <f t="shared" si="25"/>
        <v>0</v>
      </c>
      <c r="AF118" s="57">
        <f t="shared" si="26"/>
        <v>1.2381662423159701E-5</v>
      </c>
      <c r="AG118" s="57" t="e">
        <f t="shared" si="27"/>
        <v>#DIV/0!</v>
      </c>
      <c r="AH118" s="56" t="e">
        <f t="shared" si="28"/>
        <v>#DIV/0!</v>
      </c>
      <c r="AI118" s="56">
        <f t="shared" si="29"/>
        <v>1.1101137818058864E-2</v>
      </c>
      <c r="AJ118" s="56">
        <f t="shared" si="30"/>
        <v>4.3936708328068631E-3</v>
      </c>
      <c r="AK118" s="59">
        <f t="shared" si="31"/>
        <v>-0.60421436930010686</v>
      </c>
      <c r="AL118" s="7">
        <v>1.4464230769230766</v>
      </c>
      <c r="AM118" s="7">
        <v>0</v>
      </c>
      <c r="AN118" s="7">
        <v>5</v>
      </c>
      <c r="AO118" s="10" t="e">
        <f t="shared" si="32"/>
        <v>#DIV/0!</v>
      </c>
      <c r="AP118" s="10" t="e">
        <v>#N/A</v>
      </c>
      <c r="AQ118" s="10">
        <v>-3.886366647979201E-2</v>
      </c>
      <c r="AR118" s="10" t="e">
        <f t="shared" si="35"/>
        <v>#N/A</v>
      </c>
      <c r="AS118" s="70">
        <v>-382.19642263122</v>
      </c>
      <c r="AT118" s="7" t="s">
        <v>391</v>
      </c>
      <c r="AU118" s="7" t="str">
        <f t="shared" si="33"/>
        <v>2015</v>
      </c>
      <c r="AV118" s="7">
        <f t="shared" ca="1" si="34"/>
        <v>2</v>
      </c>
      <c r="AW118" s="7"/>
      <c r="AX118" s="7" t="s">
        <v>40</v>
      </c>
      <c r="AY118" s="7"/>
      <c r="AZ118" s="7">
        <v>7</v>
      </c>
      <c r="BA118" s="9"/>
      <c r="BB118" s="7" t="s">
        <v>41</v>
      </c>
      <c r="BC118" s="7" t="s">
        <v>42</v>
      </c>
    </row>
    <row r="119" spans="1:55" x14ac:dyDescent="0.15">
      <c r="A119" s="7">
        <v>5610</v>
      </c>
      <c r="B119" s="7" t="s">
        <v>30</v>
      </c>
      <c r="C119" s="7" t="s">
        <v>370</v>
      </c>
      <c r="D119" s="7" t="s">
        <v>392</v>
      </c>
      <c r="E119" s="8" t="s">
        <v>33</v>
      </c>
      <c r="F119" s="8">
        <v>1</v>
      </c>
      <c r="G119" s="8" t="s">
        <v>118</v>
      </c>
      <c r="H119" s="8" t="s">
        <v>1500</v>
      </c>
      <c r="I119" s="8" t="s">
        <v>35</v>
      </c>
      <c r="J119" s="8">
        <f t="shared" si="18"/>
        <v>1</v>
      </c>
      <c r="K119" s="8" t="s">
        <v>252</v>
      </c>
      <c r="L119" s="8">
        <v>1</v>
      </c>
      <c r="M119" s="8" t="s">
        <v>478</v>
      </c>
      <c r="N119" s="8" t="s">
        <v>393</v>
      </c>
      <c r="O119" s="14">
        <v>38985</v>
      </c>
      <c r="P119" s="8">
        <f t="shared" si="36"/>
        <v>2006</v>
      </c>
      <c r="Q119" s="8">
        <f t="shared" ca="1" si="20"/>
        <v>11</v>
      </c>
      <c r="R119" s="8" t="s">
        <v>342</v>
      </c>
      <c r="S119" s="8">
        <f t="shared" si="21"/>
        <v>0</v>
      </c>
      <c r="T119" s="8">
        <v>150</v>
      </c>
      <c r="U119" s="8">
        <v>1500</v>
      </c>
      <c r="V119" s="8" t="s">
        <v>348</v>
      </c>
      <c r="W119" s="15">
        <v>27120</v>
      </c>
      <c r="X119" s="8">
        <f t="shared" si="37"/>
        <v>1974</v>
      </c>
      <c r="Y119" s="69">
        <f t="shared" ca="1" si="23"/>
        <v>43</v>
      </c>
      <c r="Z119" s="8">
        <v>120</v>
      </c>
      <c r="AA119" s="8">
        <v>100</v>
      </c>
      <c r="AB119" s="55">
        <f t="shared" si="24"/>
        <v>-0.16666666666666666</v>
      </c>
      <c r="AC119" s="7">
        <v>78.224999999999994</v>
      </c>
      <c r="AD119" s="7">
        <v>94</v>
      </c>
      <c r="AE119" s="57">
        <f t="shared" si="25"/>
        <v>8.0968102138737871E-6</v>
      </c>
      <c r="AF119" s="57">
        <f t="shared" si="26"/>
        <v>1.0578289186794019E-5</v>
      </c>
      <c r="AG119" s="57">
        <f t="shared" si="27"/>
        <v>0.30647611928315271</v>
      </c>
      <c r="AH119" s="56">
        <f t="shared" si="28"/>
        <v>0.20166187280281248</v>
      </c>
      <c r="AI119" s="56">
        <f t="shared" si="29"/>
        <v>1.6651706727088297E-3</v>
      </c>
      <c r="AJ119" s="56">
        <f t="shared" si="30"/>
        <v>8.787341665613726E-4</v>
      </c>
      <c r="AK119" s="59">
        <f t="shared" si="31"/>
        <v>-0.47228582573347588</v>
      </c>
      <c r="AL119" s="7">
        <v>0.98769230769230754</v>
      </c>
      <c r="AM119" s="7">
        <v>22</v>
      </c>
      <c r="AN119" s="7">
        <v>18</v>
      </c>
      <c r="AO119" s="10">
        <f t="shared" si="32"/>
        <v>-0.18181818181818182</v>
      </c>
      <c r="AP119" s="10">
        <v>5.5535224933147123E-2</v>
      </c>
      <c r="AQ119" s="10">
        <v>3.5103169067475418E-2</v>
      </c>
      <c r="AR119" s="10">
        <f t="shared" si="35"/>
        <v>-0.36791164329068005</v>
      </c>
      <c r="AS119" s="70">
        <v>358.34621595744699</v>
      </c>
      <c r="AT119" s="7" t="s">
        <v>394</v>
      </c>
      <c r="AU119" s="7" t="str">
        <f t="shared" si="33"/>
        <v>2011</v>
      </c>
      <c r="AV119" s="7">
        <f t="shared" ca="1" si="34"/>
        <v>6</v>
      </c>
      <c r="AW119" s="7"/>
      <c r="AX119" s="7" t="s">
        <v>40</v>
      </c>
      <c r="AY119" s="7"/>
      <c r="AZ119" s="7">
        <v>7</v>
      </c>
      <c r="BA119" s="9"/>
      <c r="BB119" s="7" t="s">
        <v>41</v>
      </c>
      <c r="BC119" s="7" t="s">
        <v>42</v>
      </c>
    </row>
    <row r="120" spans="1:55" x14ac:dyDescent="0.15">
      <c r="A120" s="7">
        <v>2543</v>
      </c>
      <c r="B120" s="7" t="s">
        <v>30</v>
      </c>
      <c r="C120" s="7" t="s">
        <v>370</v>
      </c>
      <c r="D120" s="7" t="s">
        <v>395</v>
      </c>
      <c r="E120" s="8" t="s">
        <v>33</v>
      </c>
      <c r="F120" s="8">
        <v>1</v>
      </c>
      <c r="G120" s="8" t="s">
        <v>57</v>
      </c>
      <c r="H120" s="8" t="s">
        <v>57</v>
      </c>
      <c r="I120" s="8" t="s">
        <v>35</v>
      </c>
      <c r="J120" s="8">
        <f t="shared" si="18"/>
        <v>1</v>
      </c>
      <c r="K120" s="8" t="s">
        <v>252</v>
      </c>
      <c r="L120" s="8">
        <v>1</v>
      </c>
      <c r="M120" s="8" t="s">
        <v>1547</v>
      </c>
      <c r="N120" s="8" t="s">
        <v>396</v>
      </c>
      <c r="O120" s="14">
        <v>37347</v>
      </c>
      <c r="P120" s="8">
        <f t="shared" si="36"/>
        <v>2002</v>
      </c>
      <c r="Q120" s="8">
        <f t="shared" ca="1" si="20"/>
        <v>15</v>
      </c>
      <c r="R120" s="8" t="s">
        <v>342</v>
      </c>
      <c r="S120" s="8">
        <f t="shared" si="21"/>
        <v>0</v>
      </c>
      <c r="T120" s="8">
        <v>100</v>
      </c>
      <c r="U120" s="8">
        <v>800</v>
      </c>
      <c r="V120" s="8" t="s">
        <v>348</v>
      </c>
      <c r="W120" s="15">
        <v>26420</v>
      </c>
      <c r="X120" s="8">
        <f t="shared" si="37"/>
        <v>1972</v>
      </c>
      <c r="Y120" s="69">
        <f t="shared" ca="1" si="23"/>
        <v>45</v>
      </c>
      <c r="Z120" s="8">
        <v>140</v>
      </c>
      <c r="AA120" s="8">
        <v>200</v>
      </c>
      <c r="AB120" s="55">
        <f t="shared" si="24"/>
        <v>0.42857142857142855</v>
      </c>
      <c r="AC120" s="7">
        <v>14.85</v>
      </c>
      <c r="AD120" s="7">
        <v>90.65</v>
      </c>
      <c r="AE120" s="57">
        <f t="shared" si="25"/>
        <v>1.5370742304381686E-6</v>
      </c>
      <c r="AF120" s="57">
        <f t="shared" si="26"/>
        <v>1.0201296965775297E-5</v>
      </c>
      <c r="AG120" s="57">
        <f t="shared" si="27"/>
        <v>5.6368277886405309</v>
      </c>
      <c r="AH120" s="56">
        <f t="shared" si="28"/>
        <v>5.1043771043771056</v>
      </c>
      <c r="AI120" s="56">
        <f t="shared" si="29"/>
        <v>1.9426991181603012E-3</v>
      </c>
      <c r="AJ120" s="56">
        <f t="shared" si="30"/>
        <v>1.7574683331227452E-3</v>
      </c>
      <c r="AK120" s="59">
        <f t="shared" si="31"/>
        <v>-9.5347129828815699E-2</v>
      </c>
      <c r="AL120" s="7">
        <v>0.80146153846153834</v>
      </c>
      <c r="AM120" s="7">
        <v>7</v>
      </c>
      <c r="AN120" s="7">
        <v>26</v>
      </c>
      <c r="AO120" s="10">
        <f t="shared" si="32"/>
        <v>2.7142857142857144</v>
      </c>
      <c r="AP120" s="10">
        <v>1.0851962359421633E-2</v>
      </c>
      <c r="AQ120" s="10">
        <v>1.7760663282998652E-2</v>
      </c>
      <c r="AR120" s="10">
        <f t="shared" si="35"/>
        <v>0.63663148606287878</v>
      </c>
      <c r="AS120" s="70">
        <v>141.02514506342999</v>
      </c>
      <c r="AT120" s="7" t="s">
        <v>397</v>
      </c>
      <c r="AU120" s="7" t="str">
        <f t="shared" si="33"/>
        <v>2014</v>
      </c>
      <c r="AV120" s="7">
        <f t="shared" ca="1" si="34"/>
        <v>3</v>
      </c>
      <c r="AW120" s="7"/>
      <c r="AX120" s="7" t="s">
        <v>40</v>
      </c>
      <c r="AY120" s="7"/>
      <c r="AZ120" s="7">
        <v>3</v>
      </c>
      <c r="BA120" s="9"/>
      <c r="BB120" s="7" t="s">
        <v>41</v>
      </c>
      <c r="BC120" s="7" t="s">
        <v>42</v>
      </c>
    </row>
    <row r="121" spans="1:55" x14ac:dyDescent="0.15">
      <c r="A121" s="7">
        <v>2732</v>
      </c>
      <c r="B121" s="7" t="s">
        <v>30</v>
      </c>
      <c r="C121" s="7" t="s">
        <v>370</v>
      </c>
      <c r="D121" s="7" t="s">
        <v>398</v>
      </c>
      <c r="E121" s="8" t="s">
        <v>33</v>
      </c>
      <c r="F121" s="8">
        <v>1</v>
      </c>
      <c r="G121" s="8" t="s">
        <v>57</v>
      </c>
      <c r="H121" s="8" t="s">
        <v>57</v>
      </c>
      <c r="I121" s="8" t="s">
        <v>35</v>
      </c>
      <c r="J121" s="8">
        <f t="shared" si="18"/>
        <v>1</v>
      </c>
      <c r="K121" s="8" t="s">
        <v>252</v>
      </c>
      <c r="L121" s="8">
        <v>1</v>
      </c>
      <c r="M121" s="8" t="s">
        <v>30</v>
      </c>
      <c r="N121" s="8" t="s">
        <v>399</v>
      </c>
      <c r="O121" s="14">
        <v>39862</v>
      </c>
      <c r="P121" s="8">
        <f t="shared" si="36"/>
        <v>2009</v>
      </c>
      <c r="Q121" s="8">
        <f t="shared" ca="1" si="20"/>
        <v>8</v>
      </c>
      <c r="R121" s="8" t="s">
        <v>342</v>
      </c>
      <c r="S121" s="8">
        <f t="shared" si="21"/>
        <v>0</v>
      </c>
      <c r="T121" s="8">
        <v>80</v>
      </c>
      <c r="U121" s="8">
        <v>900</v>
      </c>
      <c r="V121" s="8" t="s">
        <v>348</v>
      </c>
      <c r="W121" s="15">
        <v>29160</v>
      </c>
      <c r="X121" s="8">
        <f t="shared" si="37"/>
        <v>1979</v>
      </c>
      <c r="Y121" s="69">
        <f t="shared" ca="1" si="23"/>
        <v>38</v>
      </c>
      <c r="Z121" s="8">
        <v>150</v>
      </c>
      <c r="AA121" s="8">
        <v>180</v>
      </c>
      <c r="AB121" s="55">
        <f t="shared" si="24"/>
        <v>0.2</v>
      </c>
      <c r="AC121" s="7">
        <v>16.850000000000001</v>
      </c>
      <c r="AD121" s="7">
        <v>89.8</v>
      </c>
      <c r="AE121" s="57">
        <f t="shared" si="25"/>
        <v>1.7440875948069457E-6</v>
      </c>
      <c r="AF121" s="57">
        <f t="shared" si="26"/>
        <v>1.0105642223128753E-5</v>
      </c>
      <c r="AG121" s="57">
        <f t="shared" si="27"/>
        <v>4.7942286002254111</v>
      </c>
      <c r="AH121" s="56">
        <f t="shared" si="28"/>
        <v>4.3293768545994054</v>
      </c>
      <c r="AI121" s="56">
        <f t="shared" si="29"/>
        <v>2.0814633408860373E-3</v>
      </c>
      <c r="AJ121" s="56">
        <f t="shared" si="30"/>
        <v>1.5817214998104707E-3</v>
      </c>
      <c r="AK121" s="59">
        <f t="shared" si="31"/>
        <v>-0.24009158905620526</v>
      </c>
      <c r="AL121" s="7">
        <v>1.1369230769230771</v>
      </c>
      <c r="AM121" s="7">
        <v>11</v>
      </c>
      <c r="AN121" s="7">
        <v>23</v>
      </c>
      <c r="AO121" s="10">
        <f t="shared" si="32"/>
        <v>1.0909090909090908</v>
      </c>
      <c r="AP121" s="10">
        <v>1.8049453181128706E-2</v>
      </c>
      <c r="AQ121" s="10">
        <v>2.5123538219866414E-2</v>
      </c>
      <c r="AR121" s="10">
        <f t="shared" si="35"/>
        <v>0.39192794195748243</v>
      </c>
      <c r="AS121" s="70">
        <v>194.739626948774</v>
      </c>
      <c r="AT121" s="7" t="s">
        <v>400</v>
      </c>
      <c r="AU121" s="7" t="str">
        <f t="shared" si="33"/>
        <v>2014</v>
      </c>
      <c r="AV121" s="7">
        <f t="shared" ca="1" si="34"/>
        <v>3</v>
      </c>
      <c r="AW121" s="7"/>
      <c r="AX121" s="7" t="s">
        <v>40</v>
      </c>
      <c r="AY121" s="7"/>
      <c r="AZ121" s="7">
        <v>15</v>
      </c>
      <c r="BA121" s="9"/>
      <c r="BB121" s="7" t="s">
        <v>41</v>
      </c>
      <c r="BC121" s="7" t="s">
        <v>42</v>
      </c>
    </row>
    <row r="122" spans="1:55" x14ac:dyDescent="0.15">
      <c r="A122" s="7">
        <v>5300</v>
      </c>
      <c r="B122" s="7" t="s">
        <v>30</v>
      </c>
      <c r="C122" s="7" t="s">
        <v>370</v>
      </c>
      <c r="D122" s="7" t="s">
        <v>401</v>
      </c>
      <c r="E122" s="8" t="s">
        <v>33</v>
      </c>
      <c r="F122" s="8">
        <v>1</v>
      </c>
      <c r="G122" s="8" t="s">
        <v>89</v>
      </c>
      <c r="H122" s="8" t="s">
        <v>1500</v>
      </c>
      <c r="I122" s="8" t="s">
        <v>35</v>
      </c>
      <c r="J122" s="8">
        <f t="shared" si="18"/>
        <v>1</v>
      </c>
      <c r="K122" s="8" t="s">
        <v>252</v>
      </c>
      <c r="L122" s="8">
        <v>1</v>
      </c>
      <c r="M122" s="8" t="s">
        <v>1547</v>
      </c>
      <c r="N122" s="8" t="s">
        <v>402</v>
      </c>
      <c r="O122" s="14">
        <v>41180</v>
      </c>
      <c r="P122" s="8">
        <f t="shared" si="36"/>
        <v>2012</v>
      </c>
      <c r="Q122" s="8">
        <f t="shared" ca="1" si="20"/>
        <v>5</v>
      </c>
      <c r="R122" s="8" t="s">
        <v>342</v>
      </c>
      <c r="S122" s="8">
        <f t="shared" si="21"/>
        <v>0</v>
      </c>
      <c r="T122" s="8">
        <v>50</v>
      </c>
      <c r="U122" s="8">
        <v>400</v>
      </c>
      <c r="V122" s="8" t="s">
        <v>348</v>
      </c>
      <c r="W122" s="15">
        <v>26177</v>
      </c>
      <c r="X122" s="8">
        <f t="shared" si="37"/>
        <v>1971</v>
      </c>
      <c r="Y122" s="69">
        <f t="shared" ca="1" si="23"/>
        <v>46</v>
      </c>
      <c r="Z122" s="8">
        <v>300</v>
      </c>
      <c r="AA122" s="8">
        <v>200</v>
      </c>
      <c r="AB122" s="55">
        <f t="shared" si="24"/>
        <v>-0.33333333333333331</v>
      </c>
      <c r="AC122" s="7">
        <v>54</v>
      </c>
      <c r="AD122" s="7">
        <v>87</v>
      </c>
      <c r="AE122" s="57">
        <f t="shared" si="25"/>
        <v>5.5893608379569765E-6</v>
      </c>
      <c r="AF122" s="57">
        <f t="shared" si="26"/>
        <v>9.7905442473519106E-6</v>
      </c>
      <c r="AG122" s="57">
        <f t="shared" si="27"/>
        <v>0.75163932535272693</v>
      </c>
      <c r="AH122" s="56">
        <f t="shared" si="28"/>
        <v>0.61111111111111116</v>
      </c>
      <c r="AI122" s="56">
        <f t="shared" si="29"/>
        <v>4.1629266817720745E-3</v>
      </c>
      <c r="AJ122" s="56">
        <f t="shared" si="30"/>
        <v>1.7574683331227452E-3</v>
      </c>
      <c r="AK122" s="59">
        <f t="shared" si="31"/>
        <v>-0.57782866058678062</v>
      </c>
      <c r="AL122" s="7">
        <v>0.80153846153846153</v>
      </c>
      <c r="AM122" s="7">
        <v>9</v>
      </c>
      <c r="AN122" s="7">
        <v>13</v>
      </c>
      <c r="AO122" s="10">
        <f t="shared" si="32"/>
        <v>0.44444444444444442</v>
      </c>
      <c r="AP122" s="10">
        <v>1.1660306981350028E-2</v>
      </c>
      <c r="AQ122" s="10">
        <v>2.0186330127079898E-2</v>
      </c>
      <c r="AR122" s="10">
        <f t="shared" si="35"/>
        <v>0.73120057296662433</v>
      </c>
      <c r="AS122" s="70">
        <v>259.02922413792999</v>
      </c>
      <c r="AT122" s="7" t="s">
        <v>403</v>
      </c>
      <c r="AU122" s="7" t="str">
        <f t="shared" si="33"/>
        <v>2011</v>
      </c>
      <c r="AV122" s="7">
        <f t="shared" ca="1" si="34"/>
        <v>6</v>
      </c>
      <c r="AW122" s="7"/>
      <c r="AX122" s="7" t="s">
        <v>40</v>
      </c>
      <c r="AY122" s="7"/>
      <c r="AZ122" s="7">
        <v>1</v>
      </c>
      <c r="BA122" s="9"/>
      <c r="BB122" s="7" t="s">
        <v>41</v>
      </c>
      <c r="BC122" s="7" t="s">
        <v>42</v>
      </c>
    </row>
    <row r="123" spans="1:55" x14ac:dyDescent="0.15">
      <c r="A123" s="7">
        <v>8766</v>
      </c>
      <c r="B123" s="7" t="s">
        <v>30</v>
      </c>
      <c r="C123" s="7" t="s">
        <v>370</v>
      </c>
      <c r="D123" s="7" t="s">
        <v>404</v>
      </c>
      <c r="E123" s="8" t="s">
        <v>33</v>
      </c>
      <c r="F123" s="8">
        <v>1</v>
      </c>
      <c r="G123" s="8" t="s">
        <v>405</v>
      </c>
      <c r="H123" s="8" t="s">
        <v>1500</v>
      </c>
      <c r="I123" s="8" t="s">
        <v>35</v>
      </c>
      <c r="J123" s="8">
        <f t="shared" si="18"/>
        <v>1</v>
      </c>
      <c r="K123" s="8" t="s">
        <v>252</v>
      </c>
      <c r="L123" s="8">
        <v>1</v>
      </c>
      <c r="M123" s="8" t="s">
        <v>1548</v>
      </c>
      <c r="N123" s="8" t="s">
        <v>406</v>
      </c>
      <c r="O123" s="14">
        <v>38586</v>
      </c>
      <c r="P123" s="8">
        <f t="shared" si="36"/>
        <v>2005</v>
      </c>
      <c r="Q123" s="8">
        <f t="shared" ca="1" si="20"/>
        <v>12</v>
      </c>
      <c r="R123" s="8" t="s">
        <v>342</v>
      </c>
      <c r="S123" s="8">
        <f t="shared" si="21"/>
        <v>0</v>
      </c>
      <c r="T123" s="8">
        <v>50</v>
      </c>
      <c r="U123" s="8">
        <v>300</v>
      </c>
      <c r="V123" s="8" t="s">
        <v>343</v>
      </c>
      <c r="W123" s="15">
        <v>28703</v>
      </c>
      <c r="X123" s="8">
        <f t="shared" si="37"/>
        <v>1978</v>
      </c>
      <c r="Y123" s="69">
        <f t="shared" ca="1" si="23"/>
        <v>39</v>
      </c>
      <c r="Z123" s="8">
        <v>140</v>
      </c>
      <c r="AA123" s="8">
        <v>160</v>
      </c>
      <c r="AB123" s="55">
        <f t="shared" si="24"/>
        <v>0.14285714285714285</v>
      </c>
      <c r="AC123" s="7">
        <v>52</v>
      </c>
      <c r="AD123" s="7">
        <v>86.05</v>
      </c>
      <c r="AE123" s="57">
        <f t="shared" si="25"/>
        <v>5.3823474735881999E-6</v>
      </c>
      <c r="AF123" s="57">
        <f t="shared" si="26"/>
        <v>9.6836360055704817E-6</v>
      </c>
      <c r="AG123" s="57">
        <f t="shared" si="27"/>
        <v>0.79914731501249248</v>
      </c>
      <c r="AH123" s="56">
        <f t="shared" si="28"/>
        <v>0.6548076923076922</v>
      </c>
      <c r="AI123" s="56">
        <f t="shared" si="29"/>
        <v>1.9426991181603012E-3</v>
      </c>
      <c r="AJ123" s="56">
        <f t="shared" si="30"/>
        <v>1.4059746664981962E-3</v>
      </c>
      <c r="AK123" s="59">
        <f t="shared" si="31"/>
        <v>-0.27627770386305256</v>
      </c>
      <c r="AL123" s="7">
        <v>0.89576923076923076</v>
      </c>
      <c r="AM123" s="7">
        <v>11</v>
      </c>
      <c r="AN123" s="7">
        <v>23</v>
      </c>
      <c r="AO123" s="10">
        <f t="shared" si="32"/>
        <v>1.0909090909090908</v>
      </c>
      <c r="AP123" s="10">
        <v>5.0834774572578803E-3</v>
      </c>
      <c r="AQ123" s="10">
        <v>-9.2960982047897468E-3</v>
      </c>
      <c r="AR123" s="10">
        <f t="shared" si="35"/>
        <v>-2.8286887830135536</v>
      </c>
      <c r="AS123" s="70">
        <v>-132.18603660662399</v>
      </c>
      <c r="AT123" s="7" t="s">
        <v>407</v>
      </c>
      <c r="AU123" s="7" t="str">
        <f t="shared" si="33"/>
        <v>2008</v>
      </c>
      <c r="AV123" s="7">
        <f t="shared" ca="1" si="34"/>
        <v>9</v>
      </c>
      <c r="AW123" s="7"/>
      <c r="AX123" s="7" t="s">
        <v>40</v>
      </c>
      <c r="AY123" s="7"/>
      <c r="AZ123" s="7">
        <v>3</v>
      </c>
      <c r="BA123" s="9"/>
      <c r="BB123" s="7" t="s">
        <v>41</v>
      </c>
      <c r="BC123" s="7" t="s">
        <v>42</v>
      </c>
    </row>
    <row r="124" spans="1:55" x14ac:dyDescent="0.15">
      <c r="A124" s="7">
        <v>4055</v>
      </c>
      <c r="B124" s="7" t="s">
        <v>30</v>
      </c>
      <c r="C124" s="7" t="s">
        <v>370</v>
      </c>
      <c r="D124" s="7" t="s">
        <v>408</v>
      </c>
      <c r="E124" s="8" t="s">
        <v>33</v>
      </c>
      <c r="F124" s="8">
        <v>1</v>
      </c>
      <c r="G124" s="8" t="s">
        <v>63</v>
      </c>
      <c r="H124" s="8" t="s">
        <v>1500</v>
      </c>
      <c r="I124" s="8" t="s">
        <v>35</v>
      </c>
      <c r="J124" s="8">
        <f t="shared" si="18"/>
        <v>1</v>
      </c>
      <c r="K124" s="8" t="s">
        <v>252</v>
      </c>
      <c r="L124" s="8">
        <v>1</v>
      </c>
      <c r="M124" s="8" t="s">
        <v>30</v>
      </c>
      <c r="N124" s="8" t="s">
        <v>409</v>
      </c>
      <c r="O124" s="14">
        <v>38985</v>
      </c>
      <c r="P124" s="8">
        <f t="shared" si="36"/>
        <v>2006</v>
      </c>
      <c r="Q124" s="8">
        <f t="shared" ca="1" si="20"/>
        <v>11</v>
      </c>
      <c r="R124" s="8" t="s">
        <v>342</v>
      </c>
      <c r="S124" s="8">
        <f t="shared" si="21"/>
        <v>0</v>
      </c>
      <c r="T124" s="8">
        <v>50</v>
      </c>
      <c r="U124" s="8">
        <v>800</v>
      </c>
      <c r="V124" s="8" t="s">
        <v>348</v>
      </c>
      <c r="W124" s="15">
        <v>29007</v>
      </c>
      <c r="X124" s="8">
        <f t="shared" si="37"/>
        <v>1979</v>
      </c>
      <c r="Y124" s="69">
        <f t="shared" ca="1" si="23"/>
        <v>38</v>
      </c>
      <c r="Z124" s="8">
        <v>180</v>
      </c>
      <c r="AA124" s="8">
        <v>240</v>
      </c>
      <c r="AB124" s="55">
        <f t="shared" si="24"/>
        <v>0.33333333333333331</v>
      </c>
      <c r="AC124" s="7">
        <v>8.5500000000000007</v>
      </c>
      <c r="AD124" s="7">
        <v>85.025000000000006</v>
      </c>
      <c r="AE124" s="57">
        <f t="shared" si="25"/>
        <v>8.8498213267652138E-7</v>
      </c>
      <c r="AF124" s="57">
        <f t="shared" si="26"/>
        <v>9.5682876394378882E-6</v>
      </c>
      <c r="AG124" s="57">
        <f t="shared" si="27"/>
        <v>9.8118427323495894</v>
      </c>
      <c r="AH124" s="56">
        <f t="shared" si="28"/>
        <v>8.9444444444444446</v>
      </c>
      <c r="AI124" s="56">
        <f t="shared" si="29"/>
        <v>2.4977560090632444E-3</v>
      </c>
      <c r="AJ124" s="56">
        <f t="shared" si="30"/>
        <v>2.1089619997472944E-3</v>
      </c>
      <c r="AK124" s="59">
        <f t="shared" si="31"/>
        <v>-0.15565732117356124</v>
      </c>
      <c r="AL124" s="7">
        <v>1.4311923076923079</v>
      </c>
      <c r="AM124" s="7">
        <v>7</v>
      </c>
      <c r="AN124" s="7">
        <v>5</v>
      </c>
      <c r="AO124" s="10">
        <f t="shared" si="32"/>
        <v>-0.2857142857142857</v>
      </c>
      <c r="AP124" s="10">
        <v>1.3101334521040486E-2</v>
      </c>
      <c r="AQ124" s="10">
        <v>-4.230715774843595E-3</v>
      </c>
      <c r="AR124" s="10">
        <f t="shared" si="35"/>
        <v>-1.3229225059515235</v>
      </c>
      <c r="AS124" s="70">
        <v>-52.073033813584601</v>
      </c>
      <c r="AT124" s="7" t="s">
        <v>410</v>
      </c>
      <c r="AU124" s="7" t="str">
        <f t="shared" si="33"/>
        <v>2013</v>
      </c>
      <c r="AV124" s="7">
        <f t="shared" ca="1" si="34"/>
        <v>4</v>
      </c>
      <c r="AW124" s="7"/>
      <c r="AX124" s="7" t="s">
        <v>40</v>
      </c>
      <c r="AY124" s="7"/>
      <c r="AZ124" s="7">
        <v>1</v>
      </c>
      <c r="BA124" s="9"/>
      <c r="BB124" s="7" t="s">
        <v>41</v>
      </c>
      <c r="BC124" s="7" t="s">
        <v>42</v>
      </c>
    </row>
    <row r="125" spans="1:55" x14ac:dyDescent="0.15">
      <c r="A125" s="7">
        <v>6299</v>
      </c>
      <c r="B125" s="7" t="s">
        <v>30</v>
      </c>
      <c r="C125" s="7" t="s">
        <v>370</v>
      </c>
      <c r="D125" s="7" t="s">
        <v>411</v>
      </c>
      <c r="E125" s="8" t="s">
        <v>49</v>
      </c>
      <c r="F125" s="8">
        <v>0</v>
      </c>
      <c r="G125" s="8" t="s">
        <v>139</v>
      </c>
      <c r="H125" s="8" t="s">
        <v>1500</v>
      </c>
      <c r="I125" s="8" t="s">
        <v>35</v>
      </c>
      <c r="J125" s="8">
        <f t="shared" si="18"/>
        <v>1</v>
      </c>
      <c r="K125" s="8" t="s">
        <v>252</v>
      </c>
      <c r="L125" s="8">
        <v>1</v>
      </c>
      <c r="M125" s="8" t="s">
        <v>30</v>
      </c>
      <c r="N125" s="8" t="s">
        <v>412</v>
      </c>
      <c r="O125" s="14">
        <v>39685</v>
      </c>
      <c r="P125" s="8">
        <f t="shared" si="36"/>
        <v>2008</v>
      </c>
      <c r="Q125" s="8">
        <f t="shared" ca="1" si="20"/>
        <v>9</v>
      </c>
      <c r="R125" s="8" t="s">
        <v>342</v>
      </c>
      <c r="S125" s="8">
        <f t="shared" si="21"/>
        <v>0</v>
      </c>
      <c r="T125" s="8">
        <v>100</v>
      </c>
      <c r="U125" s="8">
        <v>1000</v>
      </c>
      <c r="V125" s="8" t="s">
        <v>348</v>
      </c>
      <c r="W125" s="15">
        <v>26755</v>
      </c>
      <c r="X125" s="8">
        <f t="shared" si="37"/>
        <v>1973</v>
      </c>
      <c r="Y125" s="69">
        <f t="shared" ca="1" si="23"/>
        <v>44</v>
      </c>
      <c r="Z125" s="8">
        <v>200</v>
      </c>
      <c r="AA125" s="8">
        <v>160</v>
      </c>
      <c r="AB125" s="55">
        <f t="shared" si="24"/>
        <v>-0.2</v>
      </c>
      <c r="AC125" s="7">
        <v>59.924999999999997</v>
      </c>
      <c r="AD125" s="7">
        <v>82</v>
      </c>
      <c r="AE125" s="57">
        <f t="shared" si="25"/>
        <v>6.2026379298994782E-6</v>
      </c>
      <c r="AF125" s="57">
        <f t="shared" si="26"/>
        <v>9.2278692906075483E-6</v>
      </c>
      <c r="AG125" s="57">
        <f t="shared" si="27"/>
        <v>0.48773302502877158</v>
      </c>
      <c r="AH125" s="56">
        <f t="shared" si="28"/>
        <v>0.36837713808927836</v>
      </c>
      <c r="AI125" s="56">
        <f t="shared" si="29"/>
        <v>2.7752844545147161E-3</v>
      </c>
      <c r="AJ125" s="56">
        <f t="shared" si="30"/>
        <v>1.4059746664981962E-3</v>
      </c>
      <c r="AK125" s="59">
        <f t="shared" si="31"/>
        <v>-0.49339439270413676</v>
      </c>
      <c r="AL125" s="7">
        <v>0.63230769230769224</v>
      </c>
      <c r="AM125" s="7">
        <v>9</v>
      </c>
      <c r="AN125" s="7">
        <v>10</v>
      </c>
      <c r="AO125" s="10">
        <f t="shared" si="32"/>
        <v>0.1111111111111111</v>
      </c>
      <c r="AP125" s="10">
        <v>1.090694992728033E-2</v>
      </c>
      <c r="AQ125" s="10">
        <v>2.0511923198840841E-2</v>
      </c>
      <c r="AR125" s="10">
        <f t="shared" si="35"/>
        <v>0.88062871248144903</v>
      </c>
      <c r="AS125" s="70">
        <v>185.93404146341601</v>
      </c>
      <c r="AT125" s="7" t="s">
        <v>413</v>
      </c>
      <c r="AU125" s="7" t="str">
        <f t="shared" si="33"/>
        <v>2009</v>
      </c>
      <c r="AV125" s="7">
        <f t="shared" ca="1" si="34"/>
        <v>8</v>
      </c>
      <c r="AW125" s="7"/>
      <c r="AX125" s="7" t="s">
        <v>40</v>
      </c>
      <c r="AY125" s="7"/>
      <c r="AZ125" s="7">
        <v>7</v>
      </c>
      <c r="BA125" s="9"/>
      <c r="BB125" s="7" t="s">
        <v>41</v>
      </c>
      <c r="BC125" s="7" t="s">
        <v>42</v>
      </c>
    </row>
    <row r="126" spans="1:55" x14ac:dyDescent="0.15">
      <c r="A126" s="7">
        <v>8463</v>
      </c>
      <c r="B126" s="7" t="s">
        <v>30</v>
      </c>
      <c r="C126" s="7" t="s">
        <v>370</v>
      </c>
      <c r="D126" s="7" t="s">
        <v>414</v>
      </c>
      <c r="E126" s="8" t="s">
        <v>33</v>
      </c>
      <c r="F126" s="8">
        <v>1</v>
      </c>
      <c r="G126" s="8" t="s">
        <v>405</v>
      </c>
      <c r="H126" s="8" t="s">
        <v>1500</v>
      </c>
      <c r="I126" s="8" t="s">
        <v>35</v>
      </c>
      <c r="J126" s="8">
        <f t="shared" si="18"/>
        <v>1</v>
      </c>
      <c r="K126" s="8" t="s">
        <v>252</v>
      </c>
      <c r="L126" s="8">
        <v>1</v>
      </c>
      <c r="M126" s="8" t="s">
        <v>1548</v>
      </c>
      <c r="N126" s="8" t="s">
        <v>406</v>
      </c>
      <c r="O126" s="14">
        <v>39220</v>
      </c>
      <c r="P126" s="8">
        <f t="shared" si="36"/>
        <v>2007</v>
      </c>
      <c r="Q126" s="8">
        <f t="shared" ca="1" si="20"/>
        <v>10</v>
      </c>
      <c r="R126" s="8" t="s">
        <v>342</v>
      </c>
      <c r="S126" s="8">
        <f t="shared" si="21"/>
        <v>0</v>
      </c>
      <c r="T126" s="8">
        <v>40</v>
      </c>
      <c r="U126" s="8">
        <v>200</v>
      </c>
      <c r="V126" s="8" t="s">
        <v>348</v>
      </c>
      <c r="W126" s="15">
        <v>30590</v>
      </c>
      <c r="X126" s="8">
        <f t="shared" si="37"/>
        <v>1983</v>
      </c>
      <c r="Y126" s="69">
        <f t="shared" ca="1" si="23"/>
        <v>34</v>
      </c>
      <c r="Z126" s="8">
        <v>80</v>
      </c>
      <c r="AA126" s="8">
        <v>80</v>
      </c>
      <c r="AB126" s="55">
        <f t="shared" si="24"/>
        <v>0</v>
      </c>
      <c r="AC126" s="7">
        <v>25</v>
      </c>
      <c r="AD126" s="7">
        <v>79.825000000000003</v>
      </c>
      <c r="AE126" s="57">
        <f t="shared" si="25"/>
        <v>2.5876670546097116E-6</v>
      </c>
      <c r="AF126" s="57">
        <f t="shared" si="26"/>
        <v>8.9831056844237506E-6</v>
      </c>
      <c r="AG126" s="57">
        <f t="shared" si="27"/>
        <v>2.4715075374249178</v>
      </c>
      <c r="AH126" s="56">
        <f t="shared" si="28"/>
        <v>2.1930000000000001</v>
      </c>
      <c r="AI126" s="56">
        <f t="shared" si="29"/>
        <v>1.1101137818058866E-3</v>
      </c>
      <c r="AJ126" s="56">
        <f t="shared" si="30"/>
        <v>7.029873332490981E-4</v>
      </c>
      <c r="AK126" s="59">
        <f t="shared" si="31"/>
        <v>-0.36674299088017104</v>
      </c>
      <c r="AL126" s="7">
        <v>0.90549999999999997</v>
      </c>
      <c r="AM126" s="7">
        <v>9</v>
      </c>
      <c r="AN126" s="7">
        <v>35</v>
      </c>
      <c r="AO126" s="10">
        <f t="shared" si="32"/>
        <v>2.8888888888888888</v>
      </c>
      <c r="AP126" s="10">
        <v>1.1924542124542067E-2</v>
      </c>
      <c r="AQ126" s="10">
        <v>3.5954913178121682E-2</v>
      </c>
      <c r="AR126" s="10">
        <f t="shared" si="35"/>
        <v>2.0152028314883781</v>
      </c>
      <c r="AS126" s="70">
        <v>328.62677920451</v>
      </c>
      <c r="AT126" s="7" t="s">
        <v>47</v>
      </c>
      <c r="AU126" s="7" t="str">
        <f t="shared" si="33"/>
        <v>2008</v>
      </c>
      <c r="AV126" s="7">
        <f t="shared" ca="1" si="34"/>
        <v>9</v>
      </c>
      <c r="AW126" s="7"/>
      <c r="AX126" s="7" t="s">
        <v>40</v>
      </c>
      <c r="AY126" s="7"/>
      <c r="AZ126" s="7">
        <v>3</v>
      </c>
      <c r="BA126" s="9"/>
      <c r="BB126" s="7" t="s">
        <v>41</v>
      </c>
      <c r="BC126" s="7" t="s">
        <v>42</v>
      </c>
    </row>
    <row r="127" spans="1:55" x14ac:dyDescent="0.15">
      <c r="A127" s="7">
        <v>2082</v>
      </c>
      <c r="B127" s="7" t="s">
        <v>30</v>
      </c>
      <c r="C127" s="7" t="s">
        <v>370</v>
      </c>
      <c r="D127" s="7" t="s">
        <v>415</v>
      </c>
      <c r="E127" s="8" t="s">
        <v>33</v>
      </c>
      <c r="F127" s="8">
        <v>1</v>
      </c>
      <c r="G127" s="8" t="s">
        <v>416</v>
      </c>
      <c r="H127" s="8" t="s">
        <v>1500</v>
      </c>
      <c r="I127" s="8" t="s">
        <v>35</v>
      </c>
      <c r="J127" s="8">
        <f t="shared" si="18"/>
        <v>1</v>
      </c>
      <c r="K127" s="8" t="s">
        <v>252</v>
      </c>
      <c r="L127" s="8">
        <v>1</v>
      </c>
      <c r="M127" s="8" t="s">
        <v>1555</v>
      </c>
      <c r="N127" s="8" t="s">
        <v>380</v>
      </c>
      <c r="O127" s="14">
        <v>37264</v>
      </c>
      <c r="P127" s="8">
        <f t="shared" si="36"/>
        <v>2002</v>
      </c>
      <c r="Q127" s="8">
        <f t="shared" ca="1" si="20"/>
        <v>15</v>
      </c>
      <c r="R127" s="8" t="s">
        <v>342</v>
      </c>
      <c r="S127" s="8">
        <f t="shared" si="21"/>
        <v>0</v>
      </c>
      <c r="T127" s="8">
        <v>160</v>
      </c>
      <c r="U127" s="8">
        <v>5000</v>
      </c>
      <c r="V127" s="8" t="s">
        <v>343</v>
      </c>
      <c r="W127" s="15">
        <v>32442</v>
      </c>
      <c r="X127" s="8">
        <f t="shared" si="37"/>
        <v>1988</v>
      </c>
      <c r="Y127" s="69">
        <f t="shared" ca="1" si="23"/>
        <v>29</v>
      </c>
      <c r="Z127" s="8">
        <v>150</v>
      </c>
      <c r="AA127" s="8">
        <v>100</v>
      </c>
      <c r="AB127" s="55">
        <f t="shared" si="24"/>
        <v>-0.33333333333333331</v>
      </c>
      <c r="AC127" s="7">
        <v>0</v>
      </c>
      <c r="AD127" s="7">
        <v>67</v>
      </c>
      <c r="AE127" s="57">
        <f t="shared" si="25"/>
        <v>0</v>
      </c>
      <c r="AF127" s="57">
        <f t="shared" si="26"/>
        <v>7.5398444203744605E-6</v>
      </c>
      <c r="AG127" s="57" t="e">
        <f t="shared" si="27"/>
        <v>#DIV/0!</v>
      </c>
      <c r="AH127" s="56" t="e">
        <f t="shared" si="28"/>
        <v>#DIV/0!</v>
      </c>
      <c r="AI127" s="56">
        <f t="shared" si="29"/>
        <v>2.0814633408860373E-3</v>
      </c>
      <c r="AJ127" s="56">
        <f t="shared" si="30"/>
        <v>8.787341665613726E-4</v>
      </c>
      <c r="AK127" s="59">
        <f t="shared" si="31"/>
        <v>-0.57782866058678062</v>
      </c>
      <c r="AL127" s="7">
        <v>0.75384615384615383</v>
      </c>
      <c r="AM127" s="7">
        <v>0</v>
      </c>
      <c r="AN127" s="7">
        <v>9</v>
      </c>
      <c r="AO127" s="10" t="e">
        <f t="shared" si="32"/>
        <v>#DIV/0!</v>
      </c>
      <c r="AP127" s="10" t="e">
        <v>#N/A</v>
      </c>
      <c r="AQ127" s="10">
        <v>1.3848112905805145E-2</v>
      </c>
      <c r="AR127" s="10" t="e">
        <f t="shared" si="35"/>
        <v>#N/A</v>
      </c>
      <c r="AS127" s="70">
        <v>74.822356716417403</v>
      </c>
      <c r="AT127" s="7" t="s">
        <v>417</v>
      </c>
      <c r="AU127" s="7" t="str">
        <f t="shared" si="33"/>
        <v>2015</v>
      </c>
      <c r="AV127" s="7">
        <f t="shared" ca="1" si="34"/>
        <v>2</v>
      </c>
      <c r="AW127" s="7"/>
      <c r="AX127" s="7" t="s">
        <v>40</v>
      </c>
      <c r="AY127" s="7"/>
      <c r="AZ127" s="7">
        <v>5</v>
      </c>
      <c r="BA127" s="9"/>
      <c r="BB127" s="7" t="s">
        <v>41</v>
      </c>
      <c r="BC127" s="7" t="s">
        <v>42</v>
      </c>
    </row>
    <row r="128" spans="1:55" x14ac:dyDescent="0.15">
      <c r="A128" s="7">
        <v>2976</v>
      </c>
      <c r="B128" s="7" t="s">
        <v>30</v>
      </c>
      <c r="C128" s="7" t="s">
        <v>370</v>
      </c>
      <c r="D128" s="7" t="s">
        <v>418</v>
      </c>
      <c r="E128" s="8" t="s">
        <v>33</v>
      </c>
      <c r="F128" s="8">
        <v>1</v>
      </c>
      <c r="G128" s="8" t="s">
        <v>122</v>
      </c>
      <c r="H128" s="8" t="s">
        <v>1500</v>
      </c>
      <c r="I128" s="8" t="s">
        <v>35</v>
      </c>
      <c r="J128" s="8">
        <f t="shared" si="18"/>
        <v>1</v>
      </c>
      <c r="K128" s="8" t="s">
        <v>252</v>
      </c>
      <c r="L128" s="8">
        <v>1</v>
      </c>
      <c r="M128" s="8" t="s">
        <v>30</v>
      </c>
      <c r="N128" s="8" t="s">
        <v>419</v>
      </c>
      <c r="O128" s="14">
        <v>40968</v>
      </c>
      <c r="P128" s="8">
        <f t="shared" si="36"/>
        <v>2012</v>
      </c>
      <c r="Q128" s="8">
        <f t="shared" ca="1" si="20"/>
        <v>5</v>
      </c>
      <c r="R128" s="8" t="s">
        <v>342</v>
      </c>
      <c r="S128" s="8">
        <f t="shared" si="21"/>
        <v>0</v>
      </c>
      <c r="T128" s="8">
        <v>100</v>
      </c>
      <c r="U128" s="8">
        <v>700</v>
      </c>
      <c r="V128" s="8" t="s">
        <v>343</v>
      </c>
      <c r="W128" s="15">
        <v>26024</v>
      </c>
      <c r="X128" s="8">
        <f t="shared" si="37"/>
        <v>1971</v>
      </c>
      <c r="Y128" s="69">
        <f t="shared" ca="1" si="23"/>
        <v>46</v>
      </c>
      <c r="Z128" s="8">
        <v>100</v>
      </c>
      <c r="AA128" s="8">
        <v>120</v>
      </c>
      <c r="AB128" s="55">
        <f t="shared" si="24"/>
        <v>0.2</v>
      </c>
      <c r="AC128" s="7">
        <v>27.024999999999999</v>
      </c>
      <c r="AD128" s="7">
        <v>64</v>
      </c>
      <c r="AE128" s="57">
        <f t="shared" si="25"/>
        <v>2.7972680860330982E-6</v>
      </c>
      <c r="AF128" s="57">
        <f t="shared" si="26"/>
        <v>7.2022394463278428E-6</v>
      </c>
      <c r="AG128" s="57">
        <f t="shared" si="27"/>
        <v>1.5747405056701538</v>
      </c>
      <c r="AH128" s="56">
        <f t="shared" si="28"/>
        <v>1.3681776133209993</v>
      </c>
      <c r="AI128" s="56">
        <f t="shared" si="29"/>
        <v>1.387642227257358E-3</v>
      </c>
      <c r="AJ128" s="56">
        <f t="shared" si="30"/>
        <v>1.0544809998736472E-3</v>
      </c>
      <c r="AK128" s="59">
        <f t="shared" si="31"/>
        <v>-0.24009158905620515</v>
      </c>
      <c r="AL128" s="7">
        <v>0.63538461538461521</v>
      </c>
      <c r="AM128" s="7">
        <v>8</v>
      </c>
      <c r="AN128" s="7">
        <v>14</v>
      </c>
      <c r="AO128" s="10">
        <f t="shared" si="32"/>
        <v>0.75</v>
      </c>
      <c r="AP128" s="10">
        <v>-4.5176783547948062E-3</v>
      </c>
      <c r="AQ128" s="10">
        <v>1.9042328281685957E-2</v>
      </c>
      <c r="AR128" s="10">
        <f t="shared" si="35"/>
        <v>-5.2150695083184742</v>
      </c>
      <c r="AS128" s="70">
        <v>137.14625312499999</v>
      </c>
      <c r="AT128" s="7" t="s">
        <v>420</v>
      </c>
      <c r="AU128" s="7" t="str">
        <f t="shared" si="33"/>
        <v>2014</v>
      </c>
      <c r="AV128" s="7">
        <f t="shared" ca="1" si="34"/>
        <v>3</v>
      </c>
      <c r="AW128" s="7"/>
      <c r="AX128" s="7" t="s">
        <v>40</v>
      </c>
      <c r="AY128" s="7"/>
      <c r="AZ128" s="7">
        <v>5</v>
      </c>
      <c r="BA128" s="9"/>
      <c r="BB128" s="7" t="s">
        <v>41</v>
      </c>
      <c r="BC128" s="7" t="s">
        <v>42</v>
      </c>
    </row>
    <row r="129" spans="1:55" x14ac:dyDescent="0.15">
      <c r="A129" s="7">
        <v>6333</v>
      </c>
      <c r="B129" s="7" t="s">
        <v>30</v>
      </c>
      <c r="C129" s="7" t="s">
        <v>370</v>
      </c>
      <c r="D129" s="7" t="s">
        <v>421</v>
      </c>
      <c r="E129" s="8" t="s">
        <v>49</v>
      </c>
      <c r="F129" s="8">
        <v>0</v>
      </c>
      <c r="G129" s="8" t="s">
        <v>422</v>
      </c>
      <c r="H129" s="8" t="s">
        <v>1501</v>
      </c>
      <c r="I129" s="8" t="s">
        <v>35</v>
      </c>
      <c r="J129" s="8">
        <f t="shared" si="18"/>
        <v>1</v>
      </c>
      <c r="K129" s="8" t="s">
        <v>252</v>
      </c>
      <c r="L129" s="8">
        <v>1</v>
      </c>
      <c r="M129" s="8" t="s">
        <v>30</v>
      </c>
      <c r="N129" s="8" t="s">
        <v>423</v>
      </c>
      <c r="O129" s="14">
        <v>39237</v>
      </c>
      <c r="P129" s="8">
        <f t="shared" si="36"/>
        <v>2007</v>
      </c>
      <c r="Q129" s="8">
        <f t="shared" ca="1" si="20"/>
        <v>10</v>
      </c>
      <c r="R129" s="8" t="s">
        <v>342</v>
      </c>
      <c r="S129" s="8">
        <f t="shared" si="21"/>
        <v>0</v>
      </c>
      <c r="T129" s="8">
        <v>100</v>
      </c>
      <c r="U129" s="8">
        <v>600</v>
      </c>
      <c r="V129" s="8" t="s">
        <v>343</v>
      </c>
      <c r="W129" s="15">
        <v>27791</v>
      </c>
      <c r="X129" s="8">
        <f>YEAR(W129)</f>
        <v>1976</v>
      </c>
      <c r="Y129" s="69">
        <f t="shared" ca="1" si="23"/>
        <v>41</v>
      </c>
      <c r="Z129" s="8">
        <v>100</v>
      </c>
      <c r="AA129" s="8">
        <v>80</v>
      </c>
      <c r="AB129" s="55">
        <f t="shared" si="24"/>
        <v>-0.2</v>
      </c>
      <c r="AC129" s="7">
        <v>102.675</v>
      </c>
      <c r="AD129" s="7">
        <v>61.174999999999997</v>
      </c>
      <c r="AE129" s="57">
        <f t="shared" si="25"/>
        <v>1.0627548593282086E-5</v>
      </c>
      <c r="AF129" s="57">
        <f t="shared" si="26"/>
        <v>6.8843280957672774E-6</v>
      </c>
      <c r="AG129" s="57">
        <f t="shared" si="27"/>
        <v>-0.35221861981237917</v>
      </c>
      <c r="AH129" s="56">
        <f t="shared" si="28"/>
        <v>-0.40418797175553933</v>
      </c>
      <c r="AI129" s="56">
        <f t="shared" si="29"/>
        <v>1.387642227257358E-3</v>
      </c>
      <c r="AJ129" s="56">
        <f t="shared" si="30"/>
        <v>7.029873332490981E-4</v>
      </c>
      <c r="AK129" s="59">
        <f t="shared" si="31"/>
        <v>-0.49339439270413676</v>
      </c>
      <c r="AL129" s="7">
        <v>0.59526923076923055</v>
      </c>
      <c r="AM129" s="7">
        <v>23</v>
      </c>
      <c r="AN129" s="7">
        <v>19</v>
      </c>
      <c r="AO129" s="10">
        <f t="shared" si="32"/>
        <v>-0.17391304347826086</v>
      </c>
      <c r="AP129" s="10">
        <v>9.9406347867308561E-3</v>
      </c>
      <c r="AQ129" s="10">
        <v>6.2649369578392363E-3</v>
      </c>
      <c r="AR129" s="10">
        <f t="shared" si="35"/>
        <v>-0.36976490010457719</v>
      </c>
      <c r="AS129" s="70">
        <v>6.5840384143850299</v>
      </c>
      <c r="AT129" s="7" t="s">
        <v>424</v>
      </c>
      <c r="AU129" s="7" t="str">
        <f t="shared" si="33"/>
        <v>2009</v>
      </c>
      <c r="AV129" s="7">
        <f t="shared" ca="1" si="34"/>
        <v>8</v>
      </c>
      <c r="AW129" s="7"/>
      <c r="AX129" s="7" t="s">
        <v>40</v>
      </c>
      <c r="AY129" s="7"/>
      <c r="AZ129" s="7">
        <v>5</v>
      </c>
      <c r="BA129" s="9"/>
      <c r="BB129" s="7" t="s">
        <v>41</v>
      </c>
      <c r="BC129" s="7" t="s">
        <v>42</v>
      </c>
    </row>
    <row r="130" spans="1:55" x14ac:dyDescent="0.15">
      <c r="A130" s="7">
        <v>5490</v>
      </c>
      <c r="B130" s="7" t="s">
        <v>30</v>
      </c>
      <c r="C130" s="7" t="s">
        <v>370</v>
      </c>
      <c r="D130" s="7" t="s">
        <v>425</v>
      </c>
      <c r="E130" s="8" t="s">
        <v>49</v>
      </c>
      <c r="F130" s="8">
        <v>0</v>
      </c>
      <c r="G130" s="8" t="s">
        <v>426</v>
      </c>
      <c r="H130" s="8" t="s">
        <v>1503</v>
      </c>
      <c r="I130" s="8" t="s">
        <v>35</v>
      </c>
      <c r="J130" s="8">
        <f t="shared" si="18"/>
        <v>1</v>
      </c>
      <c r="K130" s="8" t="s">
        <v>252</v>
      </c>
      <c r="L130" s="8">
        <v>1</v>
      </c>
      <c r="M130" s="8" t="s">
        <v>1555</v>
      </c>
      <c r="N130" s="8" t="s">
        <v>380</v>
      </c>
      <c r="O130" s="14">
        <v>40540</v>
      </c>
      <c r="P130" s="8">
        <f t="shared" si="36"/>
        <v>2010</v>
      </c>
      <c r="Q130" s="8">
        <f t="shared" ca="1" si="20"/>
        <v>7</v>
      </c>
      <c r="R130" s="8" t="s">
        <v>427</v>
      </c>
      <c r="S130" s="8">
        <f t="shared" si="21"/>
        <v>1</v>
      </c>
      <c r="T130" s="8">
        <v>200</v>
      </c>
      <c r="U130" s="8">
        <v>10000</v>
      </c>
      <c r="V130" s="8" t="s">
        <v>348</v>
      </c>
      <c r="W130" s="15">
        <v>23163</v>
      </c>
      <c r="X130" s="8">
        <f t="shared" si="37"/>
        <v>1963</v>
      </c>
      <c r="Y130" s="69">
        <f t="shared" ca="1" si="23"/>
        <v>54</v>
      </c>
      <c r="Z130" s="8">
        <v>300</v>
      </c>
      <c r="AA130" s="8">
        <v>180</v>
      </c>
      <c r="AB130" s="55">
        <f t="shared" si="24"/>
        <v>-0.4</v>
      </c>
      <c r="AC130" s="7">
        <v>30</v>
      </c>
      <c r="AD130" s="7">
        <v>60</v>
      </c>
      <c r="AE130" s="57">
        <f t="shared" si="25"/>
        <v>3.1052004655316536E-6</v>
      </c>
      <c r="AF130" s="57">
        <f t="shared" si="26"/>
        <v>6.7520994809323528E-6</v>
      </c>
      <c r="AG130" s="57">
        <f t="shared" si="27"/>
        <v>1.1744488176792474</v>
      </c>
      <c r="AH130" s="56">
        <f t="shared" si="28"/>
        <v>1</v>
      </c>
      <c r="AI130" s="56">
        <f t="shared" si="29"/>
        <v>4.1629266817720745E-3</v>
      </c>
      <c r="AJ130" s="56">
        <f t="shared" si="30"/>
        <v>1.5817214998104707E-3</v>
      </c>
      <c r="AK130" s="59">
        <f t="shared" si="31"/>
        <v>-0.6200457945281026</v>
      </c>
      <c r="AL130" s="7">
        <v>0.55384615384615388</v>
      </c>
      <c r="AM130" s="7">
        <v>1</v>
      </c>
      <c r="AN130" s="7">
        <v>2</v>
      </c>
      <c r="AO130" s="10">
        <f t="shared" si="32"/>
        <v>1</v>
      </c>
      <c r="AP130" s="10">
        <v>1.5787078651685372E-2</v>
      </c>
      <c r="AQ130" s="10">
        <v>1.8535919055649188E-2</v>
      </c>
      <c r="AR130" s="10">
        <f t="shared" si="35"/>
        <v>0.17411963698998612</v>
      </c>
      <c r="AS130" s="70">
        <v>136.172269999999</v>
      </c>
      <c r="AT130" s="7" t="s">
        <v>428</v>
      </c>
      <c r="AU130" s="7" t="str">
        <f t="shared" si="33"/>
        <v>2011</v>
      </c>
      <c r="AV130" s="7">
        <f t="shared" ca="1" si="34"/>
        <v>6</v>
      </c>
      <c r="AW130" s="7"/>
      <c r="AX130" s="7" t="s">
        <v>40</v>
      </c>
      <c r="AY130" s="7"/>
      <c r="AZ130" s="7">
        <v>14</v>
      </c>
      <c r="BA130" s="9"/>
      <c r="BB130" s="7" t="s">
        <v>41</v>
      </c>
      <c r="BC130" s="7" t="s">
        <v>42</v>
      </c>
    </row>
    <row r="131" spans="1:55" x14ac:dyDescent="0.15">
      <c r="A131" s="7">
        <v>2878</v>
      </c>
      <c r="B131" s="7" t="s">
        <v>30</v>
      </c>
      <c r="C131" s="7" t="s">
        <v>429</v>
      </c>
      <c r="D131" s="7" t="s">
        <v>430</v>
      </c>
      <c r="E131" s="8" t="s">
        <v>49</v>
      </c>
      <c r="F131" s="8">
        <v>0</v>
      </c>
      <c r="G131" s="8" t="s">
        <v>234</v>
      </c>
      <c r="H131" s="8" t="s">
        <v>1500</v>
      </c>
      <c r="I131" s="8" t="s">
        <v>35</v>
      </c>
      <c r="J131" s="8">
        <f t="shared" ref="J131:J194" si="38">IF(I131="工厂",1,0)</f>
        <v>1</v>
      </c>
      <c r="K131" s="8" t="s">
        <v>340</v>
      </c>
      <c r="L131" s="8">
        <v>1</v>
      </c>
      <c r="M131" s="8" t="s">
        <v>30</v>
      </c>
      <c r="N131" s="8" t="s">
        <v>431</v>
      </c>
      <c r="O131" s="8">
        <v>19931015</v>
      </c>
      <c r="P131" s="8" t="str">
        <f t="shared" ref="P131:P194" si="39">LEFT(O131,4)</f>
        <v>1993</v>
      </c>
      <c r="Q131" s="8">
        <f t="shared" ref="Q131:Q194" ca="1" si="40">YEAR(TODAY())-P131+1</f>
        <v>24</v>
      </c>
      <c r="R131" s="8" t="s">
        <v>342</v>
      </c>
      <c r="S131" s="8">
        <f t="shared" ref="S131:S194" si="41">IF(R131="是",1,0)</f>
        <v>0</v>
      </c>
      <c r="T131" s="8">
        <v>100</v>
      </c>
      <c r="U131" s="8">
        <v>6000</v>
      </c>
      <c r="V131" s="8" t="s">
        <v>348</v>
      </c>
      <c r="W131" s="8">
        <v>19780709</v>
      </c>
      <c r="X131" s="8" t="str">
        <f t="shared" ref="X131:X194" si="42">LEFT(W131,4)</f>
        <v>1978</v>
      </c>
      <c r="Y131" s="69">
        <f t="shared" ref="Y131:Y194" ca="1" si="43">YEAR(TODAY())-X131+1</f>
        <v>39</v>
      </c>
      <c r="Z131" s="8">
        <v>480</v>
      </c>
      <c r="AA131" s="8">
        <v>600</v>
      </c>
      <c r="AB131" s="55">
        <f t="shared" ref="AB131:AB194" si="44">(AA131-Z131)/Z131</f>
        <v>0.25</v>
      </c>
      <c r="AC131" s="7">
        <v>205.52500000000001</v>
      </c>
      <c r="AD131" s="7">
        <v>449</v>
      </c>
      <c r="AE131" s="57">
        <f t="shared" ref="AE131:AE194" si="45">AC131/$Z$528</f>
        <v>2.127321085594644E-5</v>
      </c>
      <c r="AF131" s="57">
        <f t="shared" ref="AF131:AF194" si="46">AD131/$AA$528</f>
        <v>5.0528211115643774E-5</v>
      </c>
      <c r="AG131" s="57">
        <f t="shared" ref="AG131:AG194" si="47">(AF131-AE131)/AE131</f>
        <v>1.3752037930616274</v>
      </c>
      <c r="AH131" s="56">
        <f t="shared" ref="AH131:AH194" si="48">(AD131-AC131)/AC131</f>
        <v>1.1846490694562706</v>
      </c>
      <c r="AI131" s="56">
        <f t="shared" ref="AI131:AI194" si="49">Z131/$AC$528</f>
        <v>6.6606826908353189E-3</v>
      </c>
      <c r="AJ131" s="56">
        <f t="shared" ref="AJ131:AJ194" si="50">AA131/$AD$528</f>
        <v>5.2724049993682354E-3</v>
      </c>
      <c r="AK131" s="59">
        <f t="shared" ref="AK131:AK194" si="51">(AJ131-AI131)/AI131</f>
        <v>-0.20842873860021383</v>
      </c>
      <c r="AL131" s="7">
        <v>4.6630769230769227</v>
      </c>
      <c r="AM131" s="7">
        <v>22</v>
      </c>
      <c r="AN131" s="7">
        <v>31</v>
      </c>
      <c r="AO131" s="10">
        <f t="shared" ref="AO131:AO194" si="52">(AN131-AM131)/AM131</f>
        <v>0.40909090909090912</v>
      </c>
      <c r="AP131" s="10">
        <v>8.6329079694121673E-3</v>
      </c>
      <c r="AQ131" s="10">
        <v>1.9396632878083096E-2</v>
      </c>
      <c r="AR131" s="10">
        <f t="shared" si="35"/>
        <v>1.2468249339398267</v>
      </c>
      <c r="AS131" s="70">
        <v>179.47186837416399</v>
      </c>
      <c r="AT131" s="7" t="s">
        <v>432</v>
      </c>
      <c r="AU131" s="7" t="str">
        <f t="shared" ref="AU131:AU194" si="53">LEFT(AT131,4)</f>
        <v>2014</v>
      </c>
      <c r="AV131" s="7">
        <f t="shared" ref="AV131:AV194" ca="1" si="54">YEAR(TODAY())-AU131+1</f>
        <v>3</v>
      </c>
      <c r="AW131" s="7"/>
      <c r="AX131" s="7" t="s">
        <v>40</v>
      </c>
      <c r="AY131" s="7"/>
      <c r="AZ131" s="7">
        <v>3</v>
      </c>
      <c r="BA131" s="9"/>
      <c r="BB131" s="7" t="s">
        <v>41</v>
      </c>
      <c r="BC131" s="7" t="s">
        <v>42</v>
      </c>
    </row>
    <row r="132" spans="1:55" x14ac:dyDescent="0.15">
      <c r="A132" s="7">
        <v>8359</v>
      </c>
      <c r="B132" s="7" t="s">
        <v>30</v>
      </c>
      <c r="C132" s="7" t="s">
        <v>429</v>
      </c>
      <c r="D132" s="7" t="s">
        <v>433</v>
      </c>
      <c r="E132" s="8" t="s">
        <v>49</v>
      </c>
      <c r="F132" s="8">
        <v>0</v>
      </c>
      <c r="G132" s="8" t="s">
        <v>234</v>
      </c>
      <c r="H132" s="8" t="s">
        <v>1500</v>
      </c>
      <c r="I132" s="8" t="s">
        <v>35</v>
      </c>
      <c r="J132" s="8">
        <f t="shared" si="38"/>
        <v>1</v>
      </c>
      <c r="K132" s="8" t="s">
        <v>340</v>
      </c>
      <c r="L132" s="8">
        <v>1</v>
      </c>
      <c r="M132" s="8" t="s">
        <v>30</v>
      </c>
      <c r="N132" s="8" t="s">
        <v>431</v>
      </c>
      <c r="O132" s="8">
        <v>20060217</v>
      </c>
      <c r="P132" s="8" t="str">
        <f t="shared" si="39"/>
        <v>2006</v>
      </c>
      <c r="Q132" s="8">
        <f t="shared" ca="1" si="40"/>
        <v>11</v>
      </c>
      <c r="R132" s="8" t="s">
        <v>342</v>
      </c>
      <c r="S132" s="8">
        <f t="shared" si="41"/>
        <v>0</v>
      </c>
      <c r="T132" s="8">
        <v>400</v>
      </c>
      <c r="U132" s="8">
        <v>80000</v>
      </c>
      <c r="V132" s="8" t="s">
        <v>348</v>
      </c>
      <c r="W132" s="8"/>
      <c r="X132" s="8" t="str">
        <f t="shared" si="42"/>
        <v/>
      </c>
      <c r="Y132" s="69" t="e">
        <f t="shared" ca="1" si="43"/>
        <v>#VALUE!</v>
      </c>
      <c r="Z132" s="8">
        <v>3000</v>
      </c>
      <c r="AA132" s="8">
        <v>3600</v>
      </c>
      <c r="AB132" s="55">
        <f t="shared" si="44"/>
        <v>0.2</v>
      </c>
      <c r="AC132" s="7">
        <v>10</v>
      </c>
      <c r="AD132" s="7">
        <v>108.5</v>
      </c>
      <c r="AE132" s="57">
        <f t="shared" si="45"/>
        <v>1.0350668218438846E-6</v>
      </c>
      <c r="AF132" s="57">
        <f t="shared" si="46"/>
        <v>1.221004656135267E-5</v>
      </c>
      <c r="AG132" s="57">
        <f t="shared" si="47"/>
        <v>10.796384835909915</v>
      </c>
      <c r="AH132" s="56">
        <f t="shared" si="48"/>
        <v>9.85</v>
      </c>
      <c r="AI132" s="56">
        <f t="shared" si="49"/>
        <v>4.1629266817720743E-2</v>
      </c>
      <c r="AJ132" s="56">
        <f t="shared" si="50"/>
        <v>3.1634429996209412E-2</v>
      </c>
      <c r="AK132" s="59">
        <f t="shared" si="51"/>
        <v>-0.24009158905620528</v>
      </c>
      <c r="AL132" s="7">
        <v>1.1138461538461535</v>
      </c>
      <c r="AM132" s="7">
        <v>1</v>
      </c>
      <c r="AN132" s="7">
        <v>10</v>
      </c>
      <c r="AO132" s="10">
        <f t="shared" si="52"/>
        <v>9</v>
      </c>
      <c r="AP132" s="10">
        <v>8.7717717717717726E-3</v>
      </c>
      <c r="AQ132" s="10">
        <v>-2.537440476190482E-2</v>
      </c>
      <c r="AR132" s="10">
        <f t="shared" si="35"/>
        <v>-3.8927342641952425</v>
      </c>
      <c r="AS132" s="70">
        <v>-344.40522672811102</v>
      </c>
      <c r="AT132" s="7" t="s">
        <v>47</v>
      </c>
      <c r="AU132" s="7" t="str">
        <f t="shared" si="53"/>
        <v>2008</v>
      </c>
      <c r="AV132" s="7">
        <f t="shared" ca="1" si="54"/>
        <v>9</v>
      </c>
      <c r="AW132" s="7"/>
      <c r="AX132" s="7" t="s">
        <v>40</v>
      </c>
      <c r="AY132" s="7"/>
      <c r="AZ132" s="7">
        <v>13</v>
      </c>
      <c r="BA132" s="9"/>
      <c r="BB132" s="7" t="s">
        <v>41</v>
      </c>
      <c r="BC132" s="7" t="s">
        <v>42</v>
      </c>
    </row>
    <row r="133" spans="1:55" x14ac:dyDescent="0.15">
      <c r="A133" s="7">
        <v>6894</v>
      </c>
      <c r="B133" s="7" t="s">
        <v>30</v>
      </c>
      <c r="C133" s="7" t="s">
        <v>429</v>
      </c>
      <c r="D133" s="7" t="s">
        <v>434</v>
      </c>
      <c r="E133" s="8" t="s">
        <v>345</v>
      </c>
      <c r="F133" s="8">
        <v>1</v>
      </c>
      <c r="G133" s="8" t="s">
        <v>57</v>
      </c>
      <c r="H133" s="8" t="s">
        <v>57</v>
      </c>
      <c r="I133" s="8" t="s">
        <v>35</v>
      </c>
      <c r="J133" s="8">
        <f t="shared" si="38"/>
        <v>1</v>
      </c>
      <c r="K133" s="8" t="s">
        <v>340</v>
      </c>
      <c r="L133" s="8">
        <v>1</v>
      </c>
      <c r="M133" s="8" t="s">
        <v>30</v>
      </c>
      <c r="N133" s="8" t="s">
        <v>435</v>
      </c>
      <c r="O133" s="8">
        <v>2004</v>
      </c>
      <c r="P133" s="8" t="str">
        <f t="shared" si="39"/>
        <v>2004</v>
      </c>
      <c r="Q133" s="8">
        <f t="shared" ca="1" si="40"/>
        <v>13</v>
      </c>
      <c r="R133" s="8" t="s">
        <v>342</v>
      </c>
      <c r="S133" s="8">
        <f t="shared" si="41"/>
        <v>0</v>
      </c>
      <c r="T133" s="8">
        <v>50</v>
      </c>
      <c r="U133" s="8">
        <v>4000</v>
      </c>
      <c r="V133" s="8" t="s">
        <v>348</v>
      </c>
      <c r="W133" s="8">
        <v>19700423</v>
      </c>
      <c r="X133" s="8" t="str">
        <f t="shared" si="42"/>
        <v>1970</v>
      </c>
      <c r="Y133" s="69">
        <f t="shared" ca="1" si="43"/>
        <v>47</v>
      </c>
      <c r="Z133" s="8">
        <v>300</v>
      </c>
      <c r="AA133" s="8">
        <v>420</v>
      </c>
      <c r="AB133" s="55">
        <f t="shared" si="44"/>
        <v>0.4</v>
      </c>
      <c r="AC133" s="7">
        <v>173.8</v>
      </c>
      <c r="AD133" s="7">
        <v>253</v>
      </c>
      <c r="AE133" s="57">
        <f t="shared" si="45"/>
        <v>1.7989461363646716E-5</v>
      </c>
      <c r="AF133" s="57">
        <f t="shared" si="46"/>
        <v>2.8471352811264754E-5</v>
      </c>
      <c r="AG133" s="57">
        <f t="shared" si="47"/>
        <v>0.58266844324755329</v>
      </c>
      <c r="AH133" s="56">
        <f t="shared" si="48"/>
        <v>0.4556962025316455</v>
      </c>
      <c r="AI133" s="56">
        <f t="shared" si="49"/>
        <v>4.1629266817720745E-3</v>
      </c>
      <c r="AJ133" s="56">
        <f t="shared" si="50"/>
        <v>3.6906834995577651E-3</v>
      </c>
      <c r="AK133" s="59">
        <f t="shared" si="51"/>
        <v>-0.11344018723223945</v>
      </c>
      <c r="AL133" s="7">
        <v>2.9507692307692306</v>
      </c>
      <c r="AM133" s="7">
        <v>20</v>
      </c>
      <c r="AN133" s="7">
        <v>26</v>
      </c>
      <c r="AO133" s="10">
        <f t="shared" si="52"/>
        <v>0.3</v>
      </c>
      <c r="AP133" s="10">
        <v>3.7325791623958704E-3</v>
      </c>
      <c r="AQ133" s="10">
        <v>2.0814993198961251E-2</v>
      </c>
      <c r="AR133" s="10">
        <f t="shared" ref="AR133:AR196" si="55">(AQ133-AP133)/AP133</f>
        <v>4.5765711304031687</v>
      </c>
      <c r="AS133" s="70">
        <v>149.47827351778599</v>
      </c>
      <c r="AT133" s="7" t="s">
        <v>47</v>
      </c>
      <c r="AU133" s="7" t="str">
        <f t="shared" si="53"/>
        <v>2008</v>
      </c>
      <c r="AV133" s="7">
        <f t="shared" ca="1" si="54"/>
        <v>9</v>
      </c>
      <c r="AW133" s="7"/>
      <c r="AX133" s="7" t="s">
        <v>40</v>
      </c>
      <c r="AY133" s="7"/>
      <c r="AZ133" s="7">
        <v>15</v>
      </c>
      <c r="BA133" s="9"/>
      <c r="BB133" s="7" t="s">
        <v>41</v>
      </c>
      <c r="BC133" s="7" t="s">
        <v>42</v>
      </c>
    </row>
    <row r="134" spans="1:55" x14ac:dyDescent="0.15">
      <c r="A134" s="7">
        <v>3199</v>
      </c>
      <c r="B134" s="7" t="s">
        <v>30</v>
      </c>
      <c r="C134" s="7" t="s">
        <v>429</v>
      </c>
      <c r="D134" s="7" t="s">
        <v>436</v>
      </c>
      <c r="E134" s="8" t="s">
        <v>345</v>
      </c>
      <c r="F134" s="8">
        <v>1</v>
      </c>
      <c r="G134" s="8" t="s">
        <v>328</v>
      </c>
      <c r="H134" s="8" t="s">
        <v>1500</v>
      </c>
      <c r="I134" s="8" t="s">
        <v>35</v>
      </c>
      <c r="J134" s="8">
        <f t="shared" si="38"/>
        <v>1</v>
      </c>
      <c r="K134" s="8" t="s">
        <v>340</v>
      </c>
      <c r="L134" s="8">
        <v>1</v>
      </c>
      <c r="M134" s="8" t="s">
        <v>1552</v>
      </c>
      <c r="N134" s="8" t="s">
        <v>437</v>
      </c>
      <c r="O134" s="8">
        <v>20120417</v>
      </c>
      <c r="P134" s="8" t="str">
        <f t="shared" si="39"/>
        <v>2012</v>
      </c>
      <c r="Q134" s="8">
        <f t="shared" ca="1" si="40"/>
        <v>5</v>
      </c>
      <c r="R134" s="8" t="s">
        <v>342</v>
      </c>
      <c r="S134" s="8">
        <f t="shared" si="41"/>
        <v>0</v>
      </c>
      <c r="T134" s="8">
        <v>50</v>
      </c>
      <c r="U134" s="8">
        <v>3500</v>
      </c>
      <c r="V134" s="8" t="s">
        <v>348</v>
      </c>
      <c r="W134" s="8"/>
      <c r="X134" s="8" t="str">
        <f t="shared" si="42"/>
        <v/>
      </c>
      <c r="Y134" s="69" t="e">
        <f t="shared" ca="1" si="43"/>
        <v>#VALUE!</v>
      </c>
      <c r="Z134" s="8">
        <v>400</v>
      </c>
      <c r="AA134" s="8">
        <v>480</v>
      </c>
      <c r="AB134" s="55">
        <f t="shared" si="44"/>
        <v>0.2</v>
      </c>
      <c r="AC134" s="7">
        <v>424.92</v>
      </c>
      <c r="AD134" s="7">
        <v>370.52499999999998</v>
      </c>
      <c r="AE134" s="57">
        <f t="shared" si="45"/>
        <v>4.3982059393790348E-5</v>
      </c>
      <c r="AF134" s="57">
        <f t="shared" si="46"/>
        <v>4.1697027669540993E-5</v>
      </c>
      <c r="AG134" s="57">
        <f t="shared" si="47"/>
        <v>-5.1953722853004251E-2</v>
      </c>
      <c r="AH134" s="56">
        <f t="shared" si="48"/>
        <v>-0.1280123317330322</v>
      </c>
      <c r="AI134" s="56">
        <f t="shared" si="49"/>
        <v>5.5505689090294321E-3</v>
      </c>
      <c r="AJ134" s="56">
        <f t="shared" si="50"/>
        <v>4.2179239994945888E-3</v>
      </c>
      <c r="AK134" s="59">
        <f t="shared" si="51"/>
        <v>-0.24009158905620515</v>
      </c>
      <c r="AL134" s="7">
        <v>2.9244230769230768</v>
      </c>
      <c r="AM134" s="7">
        <v>76</v>
      </c>
      <c r="AN134" s="7">
        <v>58</v>
      </c>
      <c r="AO134" s="10">
        <f t="shared" si="52"/>
        <v>-0.23684210526315788</v>
      </c>
      <c r="AP134" s="10">
        <v>5.547864365117605E-3</v>
      </c>
      <c r="AQ134" s="10">
        <v>1.5497804058659989E-2</v>
      </c>
      <c r="AR134" s="10">
        <f t="shared" si="55"/>
        <v>1.7934720531567039</v>
      </c>
      <c r="AS134" s="70">
        <v>112.47527440793399</v>
      </c>
      <c r="AT134" s="7" t="s">
        <v>438</v>
      </c>
      <c r="AU134" s="7" t="str">
        <f t="shared" si="53"/>
        <v>2014</v>
      </c>
      <c r="AV134" s="7">
        <f t="shared" ca="1" si="54"/>
        <v>3</v>
      </c>
      <c r="AW134" s="7"/>
      <c r="AX134" s="7" t="s">
        <v>40</v>
      </c>
      <c r="AY134" s="7"/>
      <c r="AZ134" s="7">
        <v>7</v>
      </c>
      <c r="BA134" s="9"/>
      <c r="BB134" s="7" t="s">
        <v>41</v>
      </c>
      <c r="BC134" s="7" t="s">
        <v>41</v>
      </c>
    </row>
    <row r="135" spans="1:55" x14ac:dyDescent="0.15">
      <c r="A135" s="7">
        <v>3790</v>
      </c>
      <c r="B135" s="7" t="s">
        <v>30</v>
      </c>
      <c r="C135" s="7" t="s">
        <v>429</v>
      </c>
      <c r="D135" s="7" t="s">
        <v>439</v>
      </c>
      <c r="E135" s="8" t="s">
        <v>345</v>
      </c>
      <c r="F135" s="8">
        <v>1</v>
      </c>
      <c r="G135" s="8" t="s">
        <v>440</v>
      </c>
      <c r="H135" s="8" t="s">
        <v>1500</v>
      </c>
      <c r="I135" s="8" t="s">
        <v>35</v>
      </c>
      <c r="J135" s="8">
        <f t="shared" si="38"/>
        <v>1</v>
      </c>
      <c r="K135" s="8" t="s">
        <v>340</v>
      </c>
      <c r="L135" s="8">
        <v>1</v>
      </c>
      <c r="M135" s="8" t="s">
        <v>1552</v>
      </c>
      <c r="N135" s="8" t="s">
        <v>437</v>
      </c>
      <c r="O135" s="8">
        <v>20060920</v>
      </c>
      <c r="P135" s="8" t="str">
        <f t="shared" si="39"/>
        <v>2006</v>
      </c>
      <c r="Q135" s="8">
        <f t="shared" ca="1" si="40"/>
        <v>11</v>
      </c>
      <c r="R135" s="8" t="s">
        <v>342</v>
      </c>
      <c r="S135" s="8">
        <f t="shared" si="41"/>
        <v>0</v>
      </c>
      <c r="T135" s="8">
        <v>50</v>
      </c>
      <c r="U135" s="8">
        <v>2500</v>
      </c>
      <c r="V135" s="8" t="s">
        <v>348</v>
      </c>
      <c r="W135" s="8"/>
      <c r="X135" s="8" t="str">
        <f t="shared" si="42"/>
        <v/>
      </c>
      <c r="Y135" s="69" t="e">
        <f t="shared" ca="1" si="43"/>
        <v>#VALUE!</v>
      </c>
      <c r="Z135" s="8">
        <v>540</v>
      </c>
      <c r="AA135" s="8">
        <v>680</v>
      </c>
      <c r="AB135" s="55">
        <f t="shared" si="44"/>
        <v>0.25925925925925924</v>
      </c>
      <c r="AC135" s="7">
        <v>164</v>
      </c>
      <c r="AD135" s="7">
        <v>160.02500000000001</v>
      </c>
      <c r="AE135" s="57">
        <f t="shared" si="45"/>
        <v>1.6975095878239707E-5</v>
      </c>
      <c r="AF135" s="57">
        <f t="shared" si="46"/>
        <v>1.800841199060333E-5</v>
      </c>
      <c r="AG135" s="57">
        <f t="shared" si="47"/>
        <v>6.0872475759516952E-2</v>
      </c>
      <c r="AH135" s="56">
        <f t="shared" si="48"/>
        <v>-2.4237804878048747E-2</v>
      </c>
      <c r="AI135" s="56">
        <f t="shared" si="49"/>
        <v>7.4932680271897339E-3</v>
      </c>
      <c r="AJ135" s="56">
        <f t="shared" si="50"/>
        <v>5.9753923326173342E-3</v>
      </c>
      <c r="AK135" s="59">
        <f t="shared" si="51"/>
        <v>-0.20256524777503013</v>
      </c>
      <c r="AL135" s="7">
        <v>1.6923461538461537</v>
      </c>
      <c r="AM135" s="7">
        <v>20</v>
      </c>
      <c r="AN135" s="7">
        <v>9</v>
      </c>
      <c r="AO135" s="10">
        <f t="shared" si="52"/>
        <v>-0.55000000000000004</v>
      </c>
      <c r="AP135" s="10">
        <v>-5.883076380935502E-3</v>
      </c>
      <c r="AQ135" s="10">
        <v>-1.4327370409325855E-2</v>
      </c>
      <c r="AR135" s="10">
        <f t="shared" si="55"/>
        <v>1.4353534582271696</v>
      </c>
      <c r="AS135" s="70">
        <v>-253.73400812373001</v>
      </c>
      <c r="AT135" s="7" t="s">
        <v>441</v>
      </c>
      <c r="AU135" s="7" t="str">
        <f t="shared" si="53"/>
        <v>2013</v>
      </c>
      <c r="AV135" s="7">
        <f t="shared" ca="1" si="54"/>
        <v>4</v>
      </c>
      <c r="AW135" s="7"/>
      <c r="AX135" s="7" t="s">
        <v>40</v>
      </c>
      <c r="AY135" s="7"/>
      <c r="AZ135" s="7">
        <v>10</v>
      </c>
      <c r="BA135" s="9"/>
      <c r="BB135" s="7" t="s">
        <v>41</v>
      </c>
      <c r="BC135" s="7" t="s">
        <v>42</v>
      </c>
    </row>
    <row r="136" spans="1:55" x14ac:dyDescent="0.15">
      <c r="A136" s="7">
        <v>1887</v>
      </c>
      <c r="B136" s="7" t="s">
        <v>30</v>
      </c>
      <c r="C136" s="7" t="s">
        <v>429</v>
      </c>
      <c r="D136" s="7" t="s">
        <v>442</v>
      </c>
      <c r="E136" s="8" t="s">
        <v>345</v>
      </c>
      <c r="F136" s="8">
        <v>1</v>
      </c>
      <c r="G136" s="8" t="s">
        <v>443</v>
      </c>
      <c r="H136" s="8" t="s">
        <v>1500</v>
      </c>
      <c r="I136" s="8" t="s">
        <v>35</v>
      </c>
      <c r="J136" s="8">
        <f t="shared" si="38"/>
        <v>1</v>
      </c>
      <c r="K136" s="8" t="s">
        <v>340</v>
      </c>
      <c r="L136" s="8">
        <v>1</v>
      </c>
      <c r="M136" s="8" t="s">
        <v>1552</v>
      </c>
      <c r="N136" s="8" t="s">
        <v>437</v>
      </c>
      <c r="O136" s="8">
        <v>20120819</v>
      </c>
      <c r="P136" s="8" t="str">
        <f t="shared" si="39"/>
        <v>2012</v>
      </c>
      <c r="Q136" s="8">
        <f t="shared" ca="1" si="40"/>
        <v>5</v>
      </c>
      <c r="R136" s="8" t="s">
        <v>342</v>
      </c>
      <c r="S136" s="8">
        <f t="shared" si="41"/>
        <v>0</v>
      </c>
      <c r="T136" s="8">
        <v>50</v>
      </c>
      <c r="U136" s="8">
        <v>3000</v>
      </c>
      <c r="V136" s="8" t="s">
        <v>348</v>
      </c>
      <c r="W136" s="8">
        <v>19671218</v>
      </c>
      <c r="X136" s="8" t="str">
        <f t="shared" si="42"/>
        <v>1967</v>
      </c>
      <c r="Y136" s="69">
        <f t="shared" ca="1" si="43"/>
        <v>50</v>
      </c>
      <c r="Z136" s="8">
        <v>300</v>
      </c>
      <c r="AA136" s="8">
        <v>420</v>
      </c>
      <c r="AB136" s="55">
        <f t="shared" si="44"/>
        <v>0.4</v>
      </c>
      <c r="AC136" s="7">
        <v>0</v>
      </c>
      <c r="AD136" s="7">
        <v>90.2</v>
      </c>
      <c r="AE136" s="57">
        <f t="shared" si="45"/>
        <v>0</v>
      </c>
      <c r="AF136" s="57">
        <f t="shared" si="46"/>
        <v>1.0150656219668304E-5</v>
      </c>
      <c r="AG136" s="57" t="e">
        <f t="shared" si="47"/>
        <v>#DIV/0!</v>
      </c>
      <c r="AH136" s="56" t="e">
        <f t="shared" si="48"/>
        <v>#DIV/0!</v>
      </c>
      <c r="AI136" s="56">
        <f t="shared" si="49"/>
        <v>4.1629266817720745E-3</v>
      </c>
      <c r="AJ136" s="56">
        <f t="shared" si="50"/>
        <v>3.6906834995577651E-3</v>
      </c>
      <c r="AK136" s="59">
        <f t="shared" si="51"/>
        <v>-0.11344018723223945</v>
      </c>
      <c r="AL136" s="7">
        <v>1.1916923076923076</v>
      </c>
      <c r="AM136" s="7">
        <v>0</v>
      </c>
      <c r="AN136" s="7">
        <v>12</v>
      </c>
      <c r="AO136" s="10" t="e">
        <f t="shared" si="52"/>
        <v>#DIV/0!</v>
      </c>
      <c r="AP136" s="10" t="e">
        <v>#N/A</v>
      </c>
      <c r="AQ136" s="10">
        <v>-1.994537138791486E-4</v>
      </c>
      <c r="AR136" s="10" t="e">
        <f t="shared" si="55"/>
        <v>#N/A</v>
      </c>
      <c r="AS136" s="70">
        <v>-69.143088137471295</v>
      </c>
      <c r="AT136" s="7" t="s">
        <v>444</v>
      </c>
      <c r="AU136" s="7" t="str">
        <f t="shared" si="53"/>
        <v>2015</v>
      </c>
      <c r="AV136" s="7">
        <f t="shared" ca="1" si="54"/>
        <v>2</v>
      </c>
      <c r="AW136" s="7"/>
      <c r="AX136" s="7" t="s">
        <v>40</v>
      </c>
      <c r="AY136" s="7"/>
      <c r="AZ136" s="7">
        <v>10</v>
      </c>
      <c r="BA136" s="9"/>
      <c r="BB136" s="7" t="s">
        <v>41</v>
      </c>
      <c r="BC136" s="7" t="s">
        <v>42</v>
      </c>
    </row>
    <row r="137" spans="1:55" x14ac:dyDescent="0.15">
      <c r="A137" s="7">
        <v>5987</v>
      </c>
      <c r="B137" s="7" t="s">
        <v>30</v>
      </c>
      <c r="C137" s="7" t="s">
        <v>429</v>
      </c>
      <c r="D137" s="7" t="s">
        <v>445</v>
      </c>
      <c r="E137" s="8" t="s">
        <v>49</v>
      </c>
      <c r="F137" s="8">
        <v>0</v>
      </c>
      <c r="G137" s="8" t="s">
        <v>57</v>
      </c>
      <c r="H137" s="8" t="s">
        <v>57</v>
      </c>
      <c r="I137" s="8" t="s">
        <v>35</v>
      </c>
      <c r="J137" s="8">
        <f t="shared" si="38"/>
        <v>1</v>
      </c>
      <c r="K137" s="8" t="s">
        <v>340</v>
      </c>
      <c r="L137" s="8">
        <v>1</v>
      </c>
      <c r="M137" s="8" t="s">
        <v>1552</v>
      </c>
      <c r="N137" s="8" t="s">
        <v>437</v>
      </c>
      <c r="O137" s="8">
        <v>2007</v>
      </c>
      <c r="P137" s="8" t="str">
        <f t="shared" si="39"/>
        <v>2007</v>
      </c>
      <c r="Q137" s="8">
        <f t="shared" ca="1" si="40"/>
        <v>10</v>
      </c>
      <c r="R137" s="8" t="s">
        <v>342</v>
      </c>
      <c r="S137" s="8">
        <f t="shared" si="41"/>
        <v>0</v>
      </c>
      <c r="T137" s="8">
        <v>50</v>
      </c>
      <c r="U137" s="8">
        <v>1500</v>
      </c>
      <c r="V137" s="8" t="s">
        <v>348</v>
      </c>
      <c r="W137" s="8"/>
      <c r="X137" s="8" t="str">
        <f t="shared" si="42"/>
        <v/>
      </c>
      <c r="Y137" s="69" t="e">
        <f t="shared" ca="1" si="43"/>
        <v>#VALUE!</v>
      </c>
      <c r="Z137" s="8">
        <v>240</v>
      </c>
      <c r="AA137" s="8">
        <v>300</v>
      </c>
      <c r="AB137" s="55">
        <f t="shared" si="44"/>
        <v>0.25</v>
      </c>
      <c r="AC137" s="7">
        <v>93</v>
      </c>
      <c r="AD137" s="7">
        <v>69</v>
      </c>
      <c r="AE137" s="57">
        <f t="shared" si="45"/>
        <v>9.6261214431481274E-6</v>
      </c>
      <c r="AF137" s="57">
        <f t="shared" si="46"/>
        <v>7.764914403072206E-6</v>
      </c>
      <c r="AG137" s="57">
        <f t="shared" si="47"/>
        <v>-0.19334963215124701</v>
      </c>
      <c r="AH137" s="56">
        <f t="shared" si="48"/>
        <v>-0.25806451612903225</v>
      </c>
      <c r="AI137" s="56">
        <f t="shared" si="49"/>
        <v>3.3303413454176594E-3</v>
      </c>
      <c r="AJ137" s="56">
        <f t="shared" si="50"/>
        <v>2.6362024996841177E-3</v>
      </c>
      <c r="AK137" s="59">
        <f t="shared" si="51"/>
        <v>-0.20842873860021383</v>
      </c>
      <c r="AL137" s="7">
        <v>0.7846153846153846</v>
      </c>
      <c r="AM137" s="7">
        <v>20</v>
      </c>
      <c r="AN137" s="7">
        <v>14</v>
      </c>
      <c r="AO137" s="10">
        <f t="shared" si="52"/>
        <v>-0.3</v>
      </c>
      <c r="AP137" s="10">
        <v>8.5700191079488199E-3</v>
      </c>
      <c r="AQ137" s="10">
        <v>1.8846424676740955E-2</v>
      </c>
      <c r="AR137" s="10">
        <f t="shared" si="55"/>
        <v>1.199111161754659</v>
      </c>
      <c r="AS137" s="70">
        <v>166.35401884058001</v>
      </c>
      <c r="AT137" s="7" t="s">
        <v>446</v>
      </c>
      <c r="AU137" s="7" t="str">
        <f t="shared" si="53"/>
        <v>2010</v>
      </c>
      <c r="AV137" s="7">
        <f t="shared" ca="1" si="54"/>
        <v>7</v>
      </c>
      <c r="AW137" s="7"/>
      <c r="AX137" s="7" t="s">
        <v>40</v>
      </c>
      <c r="AY137" s="7"/>
      <c r="AZ137" s="7">
        <v>10</v>
      </c>
      <c r="BA137" s="9"/>
      <c r="BB137" s="7" t="s">
        <v>41</v>
      </c>
      <c r="BC137" s="7" t="s">
        <v>42</v>
      </c>
    </row>
    <row r="138" spans="1:55" x14ac:dyDescent="0.15">
      <c r="A138" s="7">
        <v>4656</v>
      </c>
      <c r="B138" s="7" t="s">
        <v>30</v>
      </c>
      <c r="C138" s="7" t="s">
        <v>429</v>
      </c>
      <c r="D138" s="7" t="s">
        <v>447</v>
      </c>
      <c r="E138" s="8" t="s">
        <v>49</v>
      </c>
      <c r="F138" s="8">
        <v>0</v>
      </c>
      <c r="G138" s="8" t="s">
        <v>57</v>
      </c>
      <c r="H138" s="8" t="s">
        <v>57</v>
      </c>
      <c r="I138" s="8" t="s">
        <v>35</v>
      </c>
      <c r="J138" s="8">
        <f t="shared" si="38"/>
        <v>1</v>
      </c>
      <c r="K138" s="8" t="s">
        <v>340</v>
      </c>
      <c r="L138" s="8">
        <v>1</v>
      </c>
      <c r="M138" s="8" t="s">
        <v>1552</v>
      </c>
      <c r="N138" s="8" t="s">
        <v>437</v>
      </c>
      <c r="O138" s="8">
        <v>2004</v>
      </c>
      <c r="P138" s="8" t="str">
        <f t="shared" si="39"/>
        <v>2004</v>
      </c>
      <c r="Q138" s="8">
        <f t="shared" ca="1" si="40"/>
        <v>13</v>
      </c>
      <c r="R138" s="8" t="s">
        <v>342</v>
      </c>
      <c r="S138" s="8">
        <f t="shared" si="41"/>
        <v>0</v>
      </c>
      <c r="T138" s="8">
        <v>300</v>
      </c>
      <c r="U138" s="8">
        <v>3000</v>
      </c>
      <c r="V138" s="8" t="s">
        <v>348</v>
      </c>
      <c r="W138" s="8">
        <v>19730223</v>
      </c>
      <c r="X138" s="8" t="str">
        <f t="shared" si="42"/>
        <v>1973</v>
      </c>
      <c r="Y138" s="69">
        <f t="shared" ca="1" si="43"/>
        <v>44</v>
      </c>
      <c r="Z138" s="8">
        <v>450</v>
      </c>
      <c r="AA138" s="8">
        <v>600</v>
      </c>
      <c r="AB138" s="55">
        <f t="shared" si="44"/>
        <v>0.33333333333333331</v>
      </c>
      <c r="AC138" s="7">
        <v>133</v>
      </c>
      <c r="AD138" s="7">
        <v>60</v>
      </c>
      <c r="AE138" s="57">
        <f t="shared" si="45"/>
        <v>1.3766388730523665E-5</v>
      </c>
      <c r="AF138" s="57">
        <f t="shared" si="46"/>
        <v>6.7520994809323528E-6</v>
      </c>
      <c r="AG138" s="57">
        <f t="shared" si="47"/>
        <v>-0.50952282307986907</v>
      </c>
      <c r="AH138" s="56">
        <f t="shared" si="48"/>
        <v>-0.54887218045112784</v>
      </c>
      <c r="AI138" s="56">
        <f t="shared" si="49"/>
        <v>6.2443900226581113E-3</v>
      </c>
      <c r="AJ138" s="56">
        <f t="shared" si="50"/>
        <v>5.2724049993682354E-3</v>
      </c>
      <c r="AK138" s="59">
        <f t="shared" si="51"/>
        <v>-0.1556573211735614</v>
      </c>
      <c r="AL138" s="7">
        <v>0.35692307692307695</v>
      </c>
      <c r="AM138" s="7">
        <v>15</v>
      </c>
      <c r="AN138" s="7">
        <v>12</v>
      </c>
      <c r="AO138" s="10">
        <f t="shared" si="52"/>
        <v>-0.2</v>
      </c>
      <c r="AP138" s="10">
        <v>9.359178236286736E-3</v>
      </c>
      <c r="AQ138" s="10">
        <v>2.3243984757757283E-2</v>
      </c>
      <c r="AR138" s="10">
        <f t="shared" si="55"/>
        <v>1.4835497488056557</v>
      </c>
      <c r="AS138" s="70">
        <v>204.41990999999999</v>
      </c>
      <c r="AT138" s="7" t="s">
        <v>448</v>
      </c>
      <c r="AU138" s="7" t="str">
        <f t="shared" si="53"/>
        <v>2012</v>
      </c>
      <c r="AV138" s="7">
        <f t="shared" ca="1" si="54"/>
        <v>5</v>
      </c>
      <c r="AW138" s="7"/>
      <c r="AX138" s="7" t="s">
        <v>40</v>
      </c>
      <c r="AY138" s="7">
        <v>600000</v>
      </c>
      <c r="AZ138" s="7">
        <v>1</v>
      </c>
      <c r="BA138" s="9"/>
      <c r="BB138" s="7" t="s">
        <v>41</v>
      </c>
      <c r="BC138" s="7" t="s">
        <v>42</v>
      </c>
    </row>
    <row r="139" spans="1:55" x14ac:dyDescent="0.15">
      <c r="A139" s="7">
        <v>3376</v>
      </c>
      <c r="B139" s="7" t="s">
        <v>30</v>
      </c>
      <c r="C139" s="7" t="s">
        <v>429</v>
      </c>
      <c r="D139" s="7" t="s">
        <v>449</v>
      </c>
      <c r="E139" s="8" t="s">
        <v>345</v>
      </c>
      <c r="F139" s="8">
        <v>1</v>
      </c>
      <c r="G139" s="8" t="s">
        <v>440</v>
      </c>
      <c r="H139" s="8" t="s">
        <v>1500</v>
      </c>
      <c r="I139" s="8" t="s">
        <v>35</v>
      </c>
      <c r="J139" s="8">
        <f t="shared" si="38"/>
        <v>1</v>
      </c>
      <c r="K139" s="8" t="s">
        <v>340</v>
      </c>
      <c r="L139" s="8">
        <v>1</v>
      </c>
      <c r="M139" s="8" t="s">
        <v>1552</v>
      </c>
      <c r="N139" s="8" t="s">
        <v>450</v>
      </c>
      <c r="O139" s="8">
        <v>20131209</v>
      </c>
      <c r="P139" s="8" t="str">
        <f t="shared" si="39"/>
        <v>2013</v>
      </c>
      <c r="Q139" s="8">
        <f t="shared" ca="1" si="40"/>
        <v>4</v>
      </c>
      <c r="R139" s="8" t="s">
        <v>342</v>
      </c>
      <c r="S139" s="8">
        <f t="shared" si="41"/>
        <v>0</v>
      </c>
      <c r="T139" s="8">
        <v>300</v>
      </c>
      <c r="U139" s="8">
        <v>5000</v>
      </c>
      <c r="V139" s="8" t="s">
        <v>343</v>
      </c>
      <c r="W139" s="8">
        <v>19760105</v>
      </c>
      <c r="X139" s="8" t="str">
        <f t="shared" si="42"/>
        <v>1976</v>
      </c>
      <c r="Y139" s="69">
        <f t="shared" ca="1" si="43"/>
        <v>41</v>
      </c>
      <c r="Z139" s="8">
        <v>720</v>
      </c>
      <c r="AA139" s="8">
        <v>1000</v>
      </c>
      <c r="AB139" s="55">
        <f t="shared" si="44"/>
        <v>0.3888888888888889</v>
      </c>
      <c r="AC139" s="7">
        <v>375</v>
      </c>
      <c r="AD139" s="7">
        <v>657</v>
      </c>
      <c r="AE139" s="57">
        <f t="shared" si="45"/>
        <v>3.8815005819145676E-5</v>
      </c>
      <c r="AF139" s="57">
        <f t="shared" si="46"/>
        <v>7.3935489316209258E-5</v>
      </c>
      <c r="AG139" s="57">
        <f t="shared" si="47"/>
        <v>0.9048171642870203</v>
      </c>
      <c r="AH139" s="56">
        <f t="shared" si="48"/>
        <v>0.752</v>
      </c>
      <c r="AI139" s="56">
        <f t="shared" si="49"/>
        <v>9.9910240362529774E-3</v>
      </c>
      <c r="AJ139" s="56">
        <f t="shared" si="50"/>
        <v>8.7873416656137262E-3</v>
      </c>
      <c r="AK139" s="59">
        <f t="shared" si="51"/>
        <v>-0.12047637622245967</v>
      </c>
      <c r="AL139" s="7">
        <v>7.472307692307691</v>
      </c>
      <c r="AM139" s="7">
        <v>21</v>
      </c>
      <c r="AN139" s="7">
        <v>22</v>
      </c>
      <c r="AO139" s="10">
        <f t="shared" si="52"/>
        <v>4.7619047619047616E-2</v>
      </c>
      <c r="AP139" s="10">
        <v>7.3709822371000634E-3</v>
      </c>
      <c r="AQ139" s="10">
        <v>2.1559958839983129E-2</v>
      </c>
      <c r="AR139" s="10">
        <f t="shared" si="55"/>
        <v>1.9249777229778509</v>
      </c>
      <c r="AS139" s="70">
        <v>147.06238919330201</v>
      </c>
      <c r="AT139" s="7" t="s">
        <v>451</v>
      </c>
      <c r="AU139" s="7" t="str">
        <f t="shared" si="53"/>
        <v>2014</v>
      </c>
      <c r="AV139" s="7">
        <f t="shared" ca="1" si="54"/>
        <v>3</v>
      </c>
      <c r="AW139" s="7"/>
      <c r="AX139" s="7" t="s">
        <v>40</v>
      </c>
      <c r="AY139" s="7"/>
      <c r="AZ139" s="7">
        <v>15</v>
      </c>
      <c r="BA139" s="9"/>
      <c r="BB139" s="7" t="s">
        <v>41</v>
      </c>
      <c r="BC139" s="7" t="s">
        <v>42</v>
      </c>
    </row>
    <row r="140" spans="1:55" x14ac:dyDescent="0.15">
      <c r="A140" s="7">
        <v>4147</v>
      </c>
      <c r="B140" s="7" t="s">
        <v>30</v>
      </c>
      <c r="C140" s="7" t="s">
        <v>429</v>
      </c>
      <c r="D140" s="7" t="s">
        <v>452</v>
      </c>
      <c r="E140" s="8" t="s">
        <v>49</v>
      </c>
      <c r="F140" s="8">
        <v>0</v>
      </c>
      <c r="G140" s="8" t="s">
        <v>328</v>
      </c>
      <c r="H140" s="8" t="s">
        <v>1500</v>
      </c>
      <c r="I140" s="8" t="s">
        <v>35</v>
      </c>
      <c r="J140" s="8">
        <f t="shared" si="38"/>
        <v>1</v>
      </c>
      <c r="K140" s="8" t="s">
        <v>340</v>
      </c>
      <c r="L140" s="8">
        <v>1</v>
      </c>
      <c r="M140" s="8" t="s">
        <v>1552</v>
      </c>
      <c r="N140" s="8" t="s">
        <v>450</v>
      </c>
      <c r="O140" s="8">
        <v>20121023</v>
      </c>
      <c r="P140" s="8" t="str">
        <f t="shared" si="39"/>
        <v>2012</v>
      </c>
      <c r="Q140" s="8">
        <f t="shared" ca="1" si="40"/>
        <v>5</v>
      </c>
      <c r="R140" s="8" t="s">
        <v>342</v>
      </c>
      <c r="S140" s="8">
        <f t="shared" si="41"/>
        <v>0</v>
      </c>
      <c r="T140" s="8">
        <v>200</v>
      </c>
      <c r="U140" s="8">
        <v>2000</v>
      </c>
      <c r="V140" s="8" t="s">
        <v>348</v>
      </c>
      <c r="W140" s="8"/>
      <c r="X140" s="8" t="str">
        <f t="shared" si="42"/>
        <v/>
      </c>
      <c r="Y140" s="69" t="e">
        <f t="shared" ca="1" si="43"/>
        <v>#VALUE!</v>
      </c>
      <c r="Z140" s="8">
        <v>480</v>
      </c>
      <c r="AA140" s="8">
        <v>600</v>
      </c>
      <c r="AB140" s="55">
        <f t="shared" si="44"/>
        <v>0.25</v>
      </c>
      <c r="AC140" s="7">
        <v>524.79999999999995</v>
      </c>
      <c r="AD140" s="7">
        <v>165</v>
      </c>
      <c r="AE140" s="57">
        <f t="shared" si="45"/>
        <v>5.4320306810367058E-5</v>
      </c>
      <c r="AF140" s="57">
        <f t="shared" si="46"/>
        <v>1.8568273572563968E-5</v>
      </c>
      <c r="AG140" s="57">
        <f t="shared" si="47"/>
        <v>-0.65817067938540785</v>
      </c>
      <c r="AH140" s="56">
        <f t="shared" si="48"/>
        <v>-0.68559451219512191</v>
      </c>
      <c r="AI140" s="56">
        <f t="shared" si="49"/>
        <v>6.6606826908353189E-3</v>
      </c>
      <c r="AJ140" s="56">
        <f t="shared" si="50"/>
        <v>5.2724049993682354E-3</v>
      </c>
      <c r="AK140" s="59">
        <f t="shared" si="51"/>
        <v>-0.20842873860021383</v>
      </c>
      <c r="AL140" s="7">
        <v>1.2076923076923081</v>
      </c>
      <c r="AM140" s="7">
        <v>41</v>
      </c>
      <c r="AN140" s="7">
        <v>14</v>
      </c>
      <c r="AO140" s="10">
        <f t="shared" si="52"/>
        <v>-0.65853658536585369</v>
      </c>
      <c r="AP140" s="10">
        <v>1.2311643672124882E-2</v>
      </c>
      <c r="AQ140" s="10">
        <v>7.8628675632551569E-3</v>
      </c>
      <c r="AR140" s="10">
        <f t="shared" si="55"/>
        <v>-0.36134704896815012</v>
      </c>
      <c r="AS140" s="70">
        <v>43.164600606061697</v>
      </c>
      <c r="AT140" s="7" t="s">
        <v>453</v>
      </c>
      <c r="AU140" s="7" t="str">
        <f t="shared" si="53"/>
        <v>2013</v>
      </c>
      <c r="AV140" s="7">
        <f t="shared" ca="1" si="54"/>
        <v>4</v>
      </c>
      <c r="AW140" s="7"/>
      <c r="AX140" s="7" t="s">
        <v>61</v>
      </c>
      <c r="AY140" s="7">
        <v>500000</v>
      </c>
      <c r="AZ140" s="7">
        <v>15</v>
      </c>
      <c r="BA140" s="9"/>
      <c r="BB140" s="7" t="s">
        <v>41</v>
      </c>
      <c r="BC140" s="7" t="s">
        <v>42</v>
      </c>
    </row>
    <row r="141" spans="1:55" x14ac:dyDescent="0.15">
      <c r="A141" s="7">
        <v>2689</v>
      </c>
      <c r="B141" s="7" t="s">
        <v>30</v>
      </c>
      <c r="C141" s="7" t="s">
        <v>429</v>
      </c>
      <c r="D141" s="7" t="s">
        <v>454</v>
      </c>
      <c r="E141" s="8" t="s">
        <v>49</v>
      </c>
      <c r="F141" s="8">
        <v>0</v>
      </c>
      <c r="G141" s="8" t="s">
        <v>57</v>
      </c>
      <c r="H141" s="8" t="s">
        <v>57</v>
      </c>
      <c r="I141" s="8" t="s">
        <v>35</v>
      </c>
      <c r="J141" s="8">
        <f t="shared" si="38"/>
        <v>1</v>
      </c>
      <c r="K141" s="8" t="s">
        <v>340</v>
      </c>
      <c r="L141" s="8">
        <v>1</v>
      </c>
      <c r="M141" s="8" t="s">
        <v>1552</v>
      </c>
      <c r="N141" s="8" t="s">
        <v>450</v>
      </c>
      <c r="O141" s="8">
        <v>2011</v>
      </c>
      <c r="P141" s="8" t="str">
        <f t="shared" si="39"/>
        <v>2011</v>
      </c>
      <c r="Q141" s="8">
        <f t="shared" ca="1" si="40"/>
        <v>6</v>
      </c>
      <c r="R141" s="8" t="s">
        <v>342</v>
      </c>
      <c r="S141" s="8">
        <f t="shared" si="41"/>
        <v>0</v>
      </c>
      <c r="T141" s="8">
        <v>200</v>
      </c>
      <c r="U141" s="8">
        <v>2000</v>
      </c>
      <c r="V141" s="8" t="s">
        <v>348</v>
      </c>
      <c r="W141" s="8"/>
      <c r="X141" s="8" t="str">
        <f t="shared" si="42"/>
        <v/>
      </c>
      <c r="Y141" s="69" t="e">
        <f t="shared" ca="1" si="43"/>
        <v>#VALUE!</v>
      </c>
      <c r="Z141" s="8">
        <v>420</v>
      </c>
      <c r="AA141" s="8">
        <v>500</v>
      </c>
      <c r="AB141" s="55">
        <f t="shared" si="44"/>
        <v>0.19047619047619047</v>
      </c>
      <c r="AC141" s="7">
        <v>55</v>
      </c>
      <c r="AD141" s="7">
        <v>125</v>
      </c>
      <c r="AE141" s="57">
        <f t="shared" si="45"/>
        <v>5.6928675201413656E-6</v>
      </c>
      <c r="AF141" s="57">
        <f t="shared" si="46"/>
        <v>1.4066873918609068E-5</v>
      </c>
      <c r="AG141" s="57">
        <f t="shared" si="47"/>
        <v>1.4709645655445989</v>
      </c>
      <c r="AH141" s="56">
        <f t="shared" si="48"/>
        <v>1.2727272727272727</v>
      </c>
      <c r="AI141" s="56">
        <f t="shared" si="49"/>
        <v>5.8280973544809038E-3</v>
      </c>
      <c r="AJ141" s="56">
        <f t="shared" si="50"/>
        <v>4.3936708328068631E-3</v>
      </c>
      <c r="AK141" s="59">
        <f t="shared" si="51"/>
        <v>-0.24612260819067974</v>
      </c>
      <c r="AL141" s="7">
        <v>1.0846153846153843</v>
      </c>
      <c r="AM141" s="7">
        <v>10</v>
      </c>
      <c r="AN141" s="7">
        <v>15</v>
      </c>
      <c r="AO141" s="10">
        <f t="shared" si="52"/>
        <v>0.5</v>
      </c>
      <c r="AP141" s="10">
        <v>4.3716295427904256E-4</v>
      </c>
      <c r="AQ141" s="10">
        <v>1.6900387135199525E-2</v>
      </c>
      <c r="AR141" s="10">
        <f t="shared" si="55"/>
        <v>37.659239008646537</v>
      </c>
      <c r="AS141" s="70">
        <v>144.79403360000001</v>
      </c>
      <c r="AT141" s="7" t="s">
        <v>455</v>
      </c>
      <c r="AU141" s="7" t="str">
        <f t="shared" si="53"/>
        <v>2014</v>
      </c>
      <c r="AV141" s="7">
        <f t="shared" ca="1" si="54"/>
        <v>3</v>
      </c>
      <c r="AW141" s="7"/>
      <c r="AX141" s="7" t="s">
        <v>40</v>
      </c>
      <c r="AY141" s="7"/>
      <c r="AZ141" s="7">
        <v>10</v>
      </c>
      <c r="BA141" s="9"/>
      <c r="BB141" s="7" t="s">
        <v>41</v>
      </c>
      <c r="BC141" s="7" t="s">
        <v>42</v>
      </c>
    </row>
    <row r="142" spans="1:55" x14ac:dyDescent="0.15">
      <c r="A142" s="7">
        <v>5852</v>
      </c>
      <c r="B142" s="7" t="s">
        <v>30</v>
      </c>
      <c r="C142" s="7" t="s">
        <v>429</v>
      </c>
      <c r="D142" s="7" t="s">
        <v>456</v>
      </c>
      <c r="E142" s="8" t="s">
        <v>345</v>
      </c>
      <c r="F142" s="8">
        <v>1</v>
      </c>
      <c r="G142" s="8" t="s">
        <v>457</v>
      </c>
      <c r="H142" s="8" t="s">
        <v>1500</v>
      </c>
      <c r="I142" s="8" t="s">
        <v>35</v>
      </c>
      <c r="J142" s="8">
        <f t="shared" si="38"/>
        <v>1</v>
      </c>
      <c r="K142" s="8" t="s">
        <v>340</v>
      </c>
      <c r="L142" s="8">
        <v>1</v>
      </c>
      <c r="M142" s="8" t="s">
        <v>1552</v>
      </c>
      <c r="N142" s="8" t="s">
        <v>450</v>
      </c>
      <c r="O142" s="8">
        <v>20070730</v>
      </c>
      <c r="P142" s="8" t="str">
        <f t="shared" si="39"/>
        <v>2007</v>
      </c>
      <c r="Q142" s="8">
        <f t="shared" ca="1" si="40"/>
        <v>10</v>
      </c>
      <c r="R142" s="8" t="s">
        <v>342</v>
      </c>
      <c r="S142" s="8">
        <f t="shared" si="41"/>
        <v>0</v>
      </c>
      <c r="T142" s="8">
        <v>50</v>
      </c>
      <c r="U142" s="8">
        <v>1000</v>
      </c>
      <c r="V142" s="8" t="s">
        <v>348</v>
      </c>
      <c r="W142" s="8"/>
      <c r="X142" s="8" t="str">
        <f t="shared" si="42"/>
        <v/>
      </c>
      <c r="Y142" s="69" t="e">
        <f t="shared" ca="1" si="43"/>
        <v>#VALUE!</v>
      </c>
      <c r="Z142" s="8">
        <v>300</v>
      </c>
      <c r="AA142" s="8">
        <v>420</v>
      </c>
      <c r="AB142" s="55">
        <f t="shared" si="44"/>
        <v>0.4</v>
      </c>
      <c r="AC142" s="7">
        <v>30</v>
      </c>
      <c r="AD142" s="7">
        <v>120</v>
      </c>
      <c r="AE142" s="57">
        <f t="shared" si="45"/>
        <v>3.1052004655316536E-6</v>
      </c>
      <c r="AF142" s="57">
        <f t="shared" si="46"/>
        <v>1.3504198961864706E-5</v>
      </c>
      <c r="AG142" s="57">
        <f t="shared" si="47"/>
        <v>3.3488976353584947</v>
      </c>
      <c r="AH142" s="56">
        <f t="shared" si="48"/>
        <v>3</v>
      </c>
      <c r="AI142" s="56">
        <f t="shared" si="49"/>
        <v>4.1629266817720745E-3</v>
      </c>
      <c r="AJ142" s="56">
        <f t="shared" si="50"/>
        <v>3.6906834995577651E-3</v>
      </c>
      <c r="AK142" s="59">
        <f t="shared" si="51"/>
        <v>-0.11344018723223945</v>
      </c>
      <c r="AL142" s="7">
        <v>1.2076923076923074</v>
      </c>
      <c r="AM142" s="7">
        <v>4</v>
      </c>
      <c r="AN142" s="7">
        <v>10</v>
      </c>
      <c r="AO142" s="10">
        <f t="shared" si="52"/>
        <v>1.5</v>
      </c>
      <c r="AP142" s="10">
        <v>1.5268717577512355E-2</v>
      </c>
      <c r="AQ142" s="10">
        <v>1.1901433823529378E-2</v>
      </c>
      <c r="AR142" s="10">
        <f t="shared" si="55"/>
        <v>-0.22053481157725294</v>
      </c>
      <c r="AS142" s="70">
        <v>92.394079999999605</v>
      </c>
      <c r="AT142" s="7" t="s">
        <v>458</v>
      </c>
      <c r="AU142" s="7" t="str">
        <f t="shared" si="53"/>
        <v>2010</v>
      </c>
      <c r="AV142" s="7">
        <f t="shared" ca="1" si="54"/>
        <v>7</v>
      </c>
      <c r="AW142" s="7"/>
      <c r="AX142" s="7" t="s">
        <v>40</v>
      </c>
      <c r="AY142" s="7"/>
      <c r="AZ142" s="7">
        <v>5</v>
      </c>
      <c r="BA142" s="9"/>
      <c r="BB142" s="7" t="s">
        <v>41</v>
      </c>
      <c r="BC142" s="7" t="s">
        <v>42</v>
      </c>
    </row>
    <row r="143" spans="1:55" x14ac:dyDescent="0.15">
      <c r="A143" s="7">
        <v>2351</v>
      </c>
      <c r="B143" s="7" t="s">
        <v>30</v>
      </c>
      <c r="C143" s="7" t="s">
        <v>429</v>
      </c>
      <c r="D143" s="7" t="s">
        <v>459</v>
      </c>
      <c r="E143" s="8" t="s">
        <v>49</v>
      </c>
      <c r="F143" s="8">
        <v>0</v>
      </c>
      <c r="G143" s="8" t="s">
        <v>460</v>
      </c>
      <c r="H143" s="8" t="s">
        <v>1501</v>
      </c>
      <c r="I143" s="8" t="s">
        <v>35</v>
      </c>
      <c r="J143" s="8">
        <f t="shared" si="38"/>
        <v>1</v>
      </c>
      <c r="K143" s="8" t="s">
        <v>340</v>
      </c>
      <c r="L143" s="8">
        <v>1</v>
      </c>
      <c r="M143" s="8" t="s">
        <v>1552</v>
      </c>
      <c r="N143" s="8" t="s">
        <v>450</v>
      </c>
      <c r="O143" s="8">
        <v>2007</v>
      </c>
      <c r="P143" s="8" t="str">
        <f t="shared" si="39"/>
        <v>2007</v>
      </c>
      <c r="Q143" s="8">
        <f t="shared" ca="1" si="40"/>
        <v>10</v>
      </c>
      <c r="R143" s="8" t="s">
        <v>342</v>
      </c>
      <c r="S143" s="8">
        <f t="shared" si="41"/>
        <v>0</v>
      </c>
      <c r="T143" s="8">
        <v>80</v>
      </c>
      <c r="U143" s="8">
        <v>2000</v>
      </c>
      <c r="V143" s="8" t="s">
        <v>343</v>
      </c>
      <c r="W143" s="8"/>
      <c r="X143" s="8" t="str">
        <f t="shared" si="42"/>
        <v/>
      </c>
      <c r="Y143" s="69" t="e">
        <f t="shared" ca="1" si="43"/>
        <v>#VALUE!</v>
      </c>
      <c r="Z143" s="8">
        <v>240</v>
      </c>
      <c r="AA143" s="8">
        <v>300</v>
      </c>
      <c r="AB143" s="55">
        <f t="shared" si="44"/>
        <v>0.25</v>
      </c>
      <c r="AC143" s="7">
        <v>10</v>
      </c>
      <c r="AD143" s="7">
        <v>110</v>
      </c>
      <c r="AE143" s="57">
        <f t="shared" si="45"/>
        <v>1.0350668218438846E-6</v>
      </c>
      <c r="AF143" s="57">
        <f t="shared" si="46"/>
        <v>1.2378849048375979E-5</v>
      </c>
      <c r="AG143" s="57">
        <f t="shared" si="47"/>
        <v>10.959468497235859</v>
      </c>
      <c r="AH143" s="56">
        <f t="shared" si="48"/>
        <v>10</v>
      </c>
      <c r="AI143" s="56">
        <f t="shared" si="49"/>
        <v>3.3303413454176594E-3</v>
      </c>
      <c r="AJ143" s="56">
        <f t="shared" si="50"/>
        <v>2.6362024996841177E-3</v>
      </c>
      <c r="AK143" s="59">
        <f t="shared" si="51"/>
        <v>-0.20842873860021383</v>
      </c>
      <c r="AL143" s="7">
        <v>1.323076923076923</v>
      </c>
      <c r="AM143" s="7">
        <v>1</v>
      </c>
      <c r="AN143" s="7">
        <v>11</v>
      </c>
      <c r="AO143" s="10">
        <f t="shared" si="52"/>
        <v>10</v>
      </c>
      <c r="AP143" s="10">
        <v>-3.7722500000000034E-2</v>
      </c>
      <c r="AQ143" s="10">
        <v>5.4929903451924351E-3</v>
      </c>
      <c r="AR143" s="10">
        <f t="shared" si="55"/>
        <v>-1.1456157557211857</v>
      </c>
      <c r="AS143" s="70">
        <v>5.7380863636363602</v>
      </c>
      <c r="AT143" s="7" t="s">
        <v>461</v>
      </c>
      <c r="AU143" s="7" t="str">
        <f t="shared" si="53"/>
        <v>2015</v>
      </c>
      <c r="AV143" s="7">
        <f t="shared" ca="1" si="54"/>
        <v>2</v>
      </c>
      <c r="AW143" s="7"/>
      <c r="AX143" s="7" t="s">
        <v>40</v>
      </c>
      <c r="AY143" s="7"/>
      <c r="AZ143" s="7">
        <v>1</v>
      </c>
      <c r="BA143" s="9"/>
      <c r="BB143" s="7" t="s">
        <v>41</v>
      </c>
      <c r="BC143" s="7" t="s">
        <v>42</v>
      </c>
    </row>
    <row r="144" spans="1:55" x14ac:dyDescent="0.15">
      <c r="A144" s="7">
        <v>3945</v>
      </c>
      <c r="B144" s="7" t="s">
        <v>30</v>
      </c>
      <c r="C144" s="7" t="s">
        <v>429</v>
      </c>
      <c r="D144" s="7" t="s">
        <v>462</v>
      </c>
      <c r="E144" s="8" t="s">
        <v>49</v>
      </c>
      <c r="F144" s="8">
        <v>0</v>
      </c>
      <c r="G144" s="8" t="s">
        <v>57</v>
      </c>
      <c r="H144" s="8" t="s">
        <v>57</v>
      </c>
      <c r="I144" s="8" t="s">
        <v>35</v>
      </c>
      <c r="J144" s="8">
        <f t="shared" si="38"/>
        <v>1</v>
      </c>
      <c r="K144" s="8" t="s">
        <v>340</v>
      </c>
      <c r="L144" s="8">
        <v>1</v>
      </c>
      <c r="M144" s="8" t="s">
        <v>1552</v>
      </c>
      <c r="N144" s="8" t="s">
        <v>450</v>
      </c>
      <c r="O144" s="8">
        <v>2010</v>
      </c>
      <c r="P144" s="8" t="str">
        <f t="shared" si="39"/>
        <v>2010</v>
      </c>
      <c r="Q144" s="8">
        <f t="shared" ca="1" si="40"/>
        <v>7</v>
      </c>
      <c r="R144" s="8" t="s">
        <v>342</v>
      </c>
      <c r="S144" s="8">
        <f t="shared" si="41"/>
        <v>0</v>
      </c>
      <c r="T144" s="8">
        <v>300</v>
      </c>
      <c r="U144" s="8">
        <v>3600</v>
      </c>
      <c r="V144" s="8" t="s">
        <v>348</v>
      </c>
      <c r="W144" s="8">
        <v>19800603</v>
      </c>
      <c r="X144" s="8" t="str">
        <f t="shared" si="42"/>
        <v>1980</v>
      </c>
      <c r="Y144" s="69">
        <f t="shared" ca="1" si="43"/>
        <v>37</v>
      </c>
      <c r="Z144" s="8">
        <v>800</v>
      </c>
      <c r="AA144" s="8">
        <v>1000</v>
      </c>
      <c r="AB144" s="55">
        <f t="shared" si="44"/>
        <v>0.25</v>
      </c>
      <c r="AC144" s="7">
        <v>180</v>
      </c>
      <c r="AD144" s="7">
        <v>101.2</v>
      </c>
      <c r="AE144" s="57">
        <f t="shared" si="45"/>
        <v>1.8631202793189923E-5</v>
      </c>
      <c r="AF144" s="57">
        <f t="shared" si="46"/>
        <v>1.1388541124505901E-5</v>
      </c>
      <c r="AG144" s="57">
        <f t="shared" si="47"/>
        <v>-0.38873827680794498</v>
      </c>
      <c r="AH144" s="56">
        <f t="shared" si="48"/>
        <v>-0.43777777777777777</v>
      </c>
      <c r="AI144" s="56">
        <f t="shared" si="49"/>
        <v>1.1101137818058864E-2</v>
      </c>
      <c r="AJ144" s="56">
        <f t="shared" si="50"/>
        <v>8.7873416656137262E-3</v>
      </c>
      <c r="AK144" s="59">
        <f t="shared" si="51"/>
        <v>-0.20842873860021374</v>
      </c>
      <c r="AL144" s="7">
        <v>0.94861538461538464</v>
      </c>
      <c r="AM144" s="7">
        <v>10</v>
      </c>
      <c r="AN144" s="7">
        <v>7</v>
      </c>
      <c r="AO144" s="10">
        <f t="shared" si="52"/>
        <v>-0.3</v>
      </c>
      <c r="AP144" s="10">
        <v>2.5097521200260621E-3</v>
      </c>
      <c r="AQ144" s="10">
        <v>1.8959478486907985E-2</v>
      </c>
      <c r="AR144" s="10">
        <f t="shared" si="55"/>
        <v>6.5543231284175993</v>
      </c>
      <c r="AS144" s="70">
        <v>196.517753952568</v>
      </c>
      <c r="AT144" s="7" t="s">
        <v>463</v>
      </c>
      <c r="AU144" s="7" t="str">
        <f t="shared" si="53"/>
        <v>2013</v>
      </c>
      <c r="AV144" s="7">
        <f t="shared" ca="1" si="54"/>
        <v>4</v>
      </c>
      <c r="AW144" s="7"/>
      <c r="AX144" s="7" t="s">
        <v>40</v>
      </c>
      <c r="AY144" s="7"/>
      <c r="AZ144" s="7">
        <v>3</v>
      </c>
      <c r="BA144" s="9"/>
      <c r="BB144" s="7" t="s">
        <v>41</v>
      </c>
      <c r="BC144" s="7" t="s">
        <v>42</v>
      </c>
    </row>
    <row r="145" spans="1:55" x14ac:dyDescent="0.15">
      <c r="A145" s="7">
        <v>3182</v>
      </c>
      <c r="B145" s="7" t="s">
        <v>30</v>
      </c>
      <c r="C145" s="7" t="s">
        <v>429</v>
      </c>
      <c r="D145" s="7" t="s">
        <v>464</v>
      </c>
      <c r="E145" s="8" t="s">
        <v>49</v>
      </c>
      <c r="F145" s="8">
        <v>0</v>
      </c>
      <c r="G145" s="8" t="s">
        <v>234</v>
      </c>
      <c r="H145" s="8" t="s">
        <v>1500</v>
      </c>
      <c r="I145" s="8" t="s">
        <v>35</v>
      </c>
      <c r="J145" s="8">
        <f t="shared" si="38"/>
        <v>1</v>
      </c>
      <c r="K145" s="8" t="s">
        <v>340</v>
      </c>
      <c r="L145" s="8">
        <v>1</v>
      </c>
      <c r="M145" s="8" t="s">
        <v>30</v>
      </c>
      <c r="N145" s="8" t="s">
        <v>465</v>
      </c>
      <c r="O145" s="8">
        <v>2006</v>
      </c>
      <c r="P145" s="8" t="str">
        <f t="shared" si="39"/>
        <v>2006</v>
      </c>
      <c r="Q145" s="8">
        <f t="shared" ca="1" si="40"/>
        <v>11</v>
      </c>
      <c r="R145" s="8" t="s">
        <v>342</v>
      </c>
      <c r="S145" s="8">
        <f t="shared" si="41"/>
        <v>0</v>
      </c>
      <c r="T145" s="8">
        <v>50</v>
      </c>
      <c r="U145" s="8">
        <v>1500</v>
      </c>
      <c r="V145" s="8" t="s">
        <v>348</v>
      </c>
      <c r="W145" s="8"/>
      <c r="X145" s="8" t="str">
        <f t="shared" si="42"/>
        <v/>
      </c>
      <c r="Y145" s="69" t="e">
        <f t="shared" ca="1" si="43"/>
        <v>#VALUE!</v>
      </c>
      <c r="Z145" s="8">
        <v>400</v>
      </c>
      <c r="AA145" s="8">
        <v>520</v>
      </c>
      <c r="AB145" s="55">
        <f t="shared" si="44"/>
        <v>0.3</v>
      </c>
      <c r="AC145" s="7">
        <v>70.400000000000006</v>
      </c>
      <c r="AD145" s="7">
        <v>72</v>
      </c>
      <c r="AE145" s="57">
        <f t="shared" si="45"/>
        <v>7.2868704257809485E-6</v>
      </c>
      <c r="AF145" s="57">
        <f t="shared" si="46"/>
        <v>8.1025193771188237E-6</v>
      </c>
      <c r="AG145" s="57">
        <f t="shared" si="47"/>
        <v>0.11193405449506953</v>
      </c>
      <c r="AH145" s="56">
        <f t="shared" si="48"/>
        <v>2.2727272727272645E-2</v>
      </c>
      <c r="AI145" s="56">
        <f t="shared" si="49"/>
        <v>5.5505689090294321E-3</v>
      </c>
      <c r="AJ145" s="56">
        <f t="shared" si="50"/>
        <v>4.5694176661191374E-3</v>
      </c>
      <c r="AK145" s="59">
        <f t="shared" si="51"/>
        <v>-0.17676588814422231</v>
      </c>
      <c r="AL145" s="7">
        <v>0.88461538461538469</v>
      </c>
      <c r="AM145" s="7">
        <v>20</v>
      </c>
      <c r="AN145" s="7">
        <v>15</v>
      </c>
      <c r="AO145" s="10">
        <f t="shared" si="52"/>
        <v>-0.25</v>
      </c>
      <c r="AP145" s="10">
        <v>1.8956470807244778E-2</v>
      </c>
      <c r="AQ145" s="10">
        <v>2.5555020972119445E-2</v>
      </c>
      <c r="AR145" s="10">
        <f t="shared" si="55"/>
        <v>0.34808959072449475</v>
      </c>
      <c r="AS145" s="70">
        <v>198.62365</v>
      </c>
      <c r="AT145" s="7" t="s">
        <v>466</v>
      </c>
      <c r="AU145" s="7" t="str">
        <f t="shared" si="53"/>
        <v>2014</v>
      </c>
      <c r="AV145" s="7">
        <f t="shared" ca="1" si="54"/>
        <v>3</v>
      </c>
      <c r="AW145" s="7"/>
      <c r="AX145" s="7" t="s">
        <v>40</v>
      </c>
      <c r="AY145" s="7"/>
      <c r="AZ145" s="7">
        <v>10</v>
      </c>
      <c r="BA145" s="9"/>
      <c r="BB145" s="7" t="s">
        <v>41</v>
      </c>
      <c r="BC145" s="7" t="s">
        <v>42</v>
      </c>
    </row>
    <row r="146" spans="1:55" x14ac:dyDescent="0.15">
      <c r="A146" s="7">
        <v>8590</v>
      </c>
      <c r="B146" s="7" t="s">
        <v>30</v>
      </c>
      <c r="C146" s="7" t="s">
        <v>429</v>
      </c>
      <c r="D146" s="7" t="s">
        <v>467</v>
      </c>
      <c r="E146" s="8" t="s">
        <v>49</v>
      </c>
      <c r="F146" s="8">
        <v>0</v>
      </c>
      <c r="G146" s="8" t="s">
        <v>139</v>
      </c>
      <c r="H146" s="8" t="s">
        <v>1500</v>
      </c>
      <c r="I146" s="8" t="s">
        <v>35</v>
      </c>
      <c r="J146" s="8">
        <f t="shared" si="38"/>
        <v>1</v>
      </c>
      <c r="K146" s="8" t="s">
        <v>340</v>
      </c>
      <c r="L146" s="8">
        <v>1</v>
      </c>
      <c r="M146" s="8" t="s">
        <v>1550</v>
      </c>
      <c r="N146" s="8" t="s">
        <v>468</v>
      </c>
      <c r="O146" s="8">
        <v>2010</v>
      </c>
      <c r="P146" s="8" t="str">
        <f t="shared" si="39"/>
        <v>2010</v>
      </c>
      <c r="Q146" s="8">
        <f t="shared" ca="1" si="40"/>
        <v>7</v>
      </c>
      <c r="R146" s="8" t="s">
        <v>342</v>
      </c>
      <c r="S146" s="8">
        <f t="shared" si="41"/>
        <v>0</v>
      </c>
      <c r="T146" s="8">
        <v>40</v>
      </c>
      <c r="U146" s="8">
        <v>1200</v>
      </c>
      <c r="V146" s="8" t="s">
        <v>348</v>
      </c>
      <c r="W146" s="8"/>
      <c r="X146" s="8" t="str">
        <f t="shared" si="42"/>
        <v/>
      </c>
      <c r="Y146" s="69" t="e">
        <f t="shared" ca="1" si="43"/>
        <v>#VALUE!</v>
      </c>
      <c r="Z146" s="8">
        <v>600</v>
      </c>
      <c r="AA146" s="8">
        <v>750</v>
      </c>
      <c r="AB146" s="55">
        <f t="shared" si="44"/>
        <v>0.25</v>
      </c>
      <c r="AC146" s="7">
        <v>5</v>
      </c>
      <c r="AD146" s="7">
        <v>60.575000000000003</v>
      </c>
      <c r="AE146" s="57">
        <f t="shared" si="45"/>
        <v>5.175334109219423E-7</v>
      </c>
      <c r="AF146" s="57">
        <f t="shared" si="46"/>
        <v>6.8168071009579541E-6</v>
      </c>
      <c r="AG146" s="57">
        <f t="shared" si="47"/>
        <v>12.171723713092039</v>
      </c>
      <c r="AH146" s="56">
        <f t="shared" si="48"/>
        <v>11.115</v>
      </c>
      <c r="AI146" s="56">
        <f t="shared" si="49"/>
        <v>8.325853363544149E-3</v>
      </c>
      <c r="AJ146" s="56">
        <f t="shared" si="50"/>
        <v>6.5905062492102942E-3</v>
      </c>
      <c r="AK146" s="59">
        <f t="shared" si="51"/>
        <v>-0.20842873860021385</v>
      </c>
      <c r="AL146" s="7">
        <v>0.88146153846153841</v>
      </c>
      <c r="AM146" s="7">
        <v>1</v>
      </c>
      <c r="AN146" s="7">
        <v>5</v>
      </c>
      <c r="AO146" s="10">
        <f t="shared" si="52"/>
        <v>4</v>
      </c>
      <c r="AP146" s="10">
        <v>-0.1765823129251701</v>
      </c>
      <c r="AQ146" s="10">
        <v>-4.074442708865559E-2</v>
      </c>
      <c r="AR146" s="10">
        <f t="shared" si="55"/>
        <v>-0.76926099554533667</v>
      </c>
      <c r="AS146" s="70">
        <v>-489.73026661163698</v>
      </c>
      <c r="AT146" s="7" t="s">
        <v>469</v>
      </c>
      <c r="AU146" s="7" t="str">
        <f t="shared" si="53"/>
        <v>2008</v>
      </c>
      <c r="AV146" s="7">
        <f t="shared" ca="1" si="54"/>
        <v>9</v>
      </c>
      <c r="AW146" s="7"/>
      <c r="AX146" s="7" t="s">
        <v>40</v>
      </c>
      <c r="AY146" s="7"/>
      <c r="AZ146" s="7">
        <v>1</v>
      </c>
      <c r="BA146" s="9"/>
      <c r="BB146" s="7" t="s">
        <v>41</v>
      </c>
      <c r="BC146" s="7" t="s">
        <v>42</v>
      </c>
    </row>
    <row r="147" spans="1:55" x14ac:dyDescent="0.15">
      <c r="A147" s="7">
        <v>4499</v>
      </c>
      <c r="B147" s="7" t="s">
        <v>30</v>
      </c>
      <c r="C147" s="7" t="s">
        <v>429</v>
      </c>
      <c r="D147" s="7" t="s">
        <v>470</v>
      </c>
      <c r="E147" s="8" t="s">
        <v>345</v>
      </c>
      <c r="F147" s="8">
        <v>1</v>
      </c>
      <c r="G147" s="8" t="s">
        <v>57</v>
      </c>
      <c r="H147" s="8" t="s">
        <v>57</v>
      </c>
      <c r="I147" s="8" t="s">
        <v>35</v>
      </c>
      <c r="J147" s="8">
        <f t="shared" si="38"/>
        <v>1</v>
      </c>
      <c r="K147" s="8" t="s">
        <v>340</v>
      </c>
      <c r="L147" s="8">
        <v>1</v>
      </c>
      <c r="M147" s="8" t="s">
        <v>1550</v>
      </c>
      <c r="N147" s="8" t="s">
        <v>471</v>
      </c>
      <c r="O147" s="8">
        <v>2001</v>
      </c>
      <c r="P147" s="8" t="str">
        <f t="shared" si="39"/>
        <v>2001</v>
      </c>
      <c r="Q147" s="8">
        <f t="shared" ca="1" si="40"/>
        <v>16</v>
      </c>
      <c r="R147" s="8" t="s">
        <v>427</v>
      </c>
      <c r="S147" s="8">
        <f t="shared" si="41"/>
        <v>1</v>
      </c>
      <c r="T147" s="8">
        <v>400</v>
      </c>
      <c r="U147" s="8">
        <v>45000</v>
      </c>
      <c r="V147" s="8" t="s">
        <v>348</v>
      </c>
      <c r="W147" s="8"/>
      <c r="X147" s="8" t="str">
        <f t="shared" si="42"/>
        <v/>
      </c>
      <c r="Y147" s="69" t="e">
        <f t="shared" ca="1" si="43"/>
        <v>#VALUE!</v>
      </c>
      <c r="Z147" s="8">
        <v>2500</v>
      </c>
      <c r="AA147" s="8">
        <v>2900</v>
      </c>
      <c r="AB147" s="55">
        <f t="shared" si="44"/>
        <v>0.16</v>
      </c>
      <c r="AC147" s="7">
        <v>250.02500000000001</v>
      </c>
      <c r="AD147" s="7">
        <v>200</v>
      </c>
      <c r="AE147" s="57">
        <f t="shared" si="45"/>
        <v>2.5879258213151724E-5</v>
      </c>
      <c r="AF147" s="57">
        <f t="shared" si="46"/>
        <v>2.2506998269774509E-5</v>
      </c>
      <c r="AG147" s="57">
        <f t="shared" si="47"/>
        <v>-0.13030744218408269</v>
      </c>
      <c r="AH147" s="56">
        <f t="shared" si="48"/>
        <v>-0.20007999200079993</v>
      </c>
      <c r="AI147" s="56">
        <f t="shared" si="49"/>
        <v>3.4691055681433949E-2</v>
      </c>
      <c r="AJ147" s="56">
        <f t="shared" si="50"/>
        <v>2.5483290830279805E-2</v>
      </c>
      <c r="AK147" s="59">
        <f t="shared" si="51"/>
        <v>-0.26542186942099832</v>
      </c>
      <c r="AL147" s="7">
        <v>2.1230769230769226</v>
      </c>
      <c r="AM147" s="7">
        <v>21</v>
      </c>
      <c r="AN147" s="7">
        <v>20</v>
      </c>
      <c r="AO147" s="10">
        <f t="shared" si="52"/>
        <v>-4.7619047619047616E-2</v>
      </c>
      <c r="AP147" s="10">
        <v>1.2809917973255877E-2</v>
      </c>
      <c r="AQ147" s="10">
        <v>4.3143719412724268E-2</v>
      </c>
      <c r="AR147" s="10">
        <f t="shared" si="55"/>
        <v>2.3679934175065211</v>
      </c>
      <c r="AS147" s="70">
        <v>379.29802049999898</v>
      </c>
      <c r="AT147" s="7" t="s">
        <v>472</v>
      </c>
      <c r="AU147" s="7" t="str">
        <f t="shared" si="53"/>
        <v>2013</v>
      </c>
      <c r="AV147" s="7">
        <f t="shared" ca="1" si="54"/>
        <v>4</v>
      </c>
      <c r="AW147" s="7"/>
      <c r="AX147" s="7" t="s">
        <v>40</v>
      </c>
      <c r="AY147" s="7"/>
      <c r="AZ147" s="7">
        <v>10</v>
      </c>
      <c r="BA147" s="9"/>
      <c r="BB147" s="7" t="s">
        <v>41</v>
      </c>
      <c r="BC147" s="7" t="s">
        <v>42</v>
      </c>
    </row>
    <row r="148" spans="1:55" x14ac:dyDescent="0.15">
      <c r="A148" s="7">
        <v>1578</v>
      </c>
      <c r="B148" s="7" t="s">
        <v>30</v>
      </c>
      <c r="C148" s="7" t="s">
        <v>429</v>
      </c>
      <c r="D148" s="7" t="s">
        <v>473</v>
      </c>
      <c r="E148" s="8" t="s">
        <v>49</v>
      </c>
      <c r="F148" s="8">
        <v>0</v>
      </c>
      <c r="G148" s="8" t="s">
        <v>328</v>
      </c>
      <c r="H148" s="8" t="s">
        <v>1500</v>
      </c>
      <c r="I148" s="8" t="s">
        <v>35</v>
      </c>
      <c r="J148" s="8">
        <f t="shared" si="38"/>
        <v>1</v>
      </c>
      <c r="K148" s="8" t="s">
        <v>340</v>
      </c>
      <c r="L148" s="8">
        <v>1</v>
      </c>
      <c r="M148" s="8" t="s">
        <v>1550</v>
      </c>
      <c r="N148" s="8" t="s">
        <v>474</v>
      </c>
      <c r="O148" s="8">
        <v>20090410</v>
      </c>
      <c r="P148" s="8" t="str">
        <f t="shared" si="39"/>
        <v>2009</v>
      </c>
      <c r="Q148" s="8">
        <f t="shared" ca="1" si="40"/>
        <v>8</v>
      </c>
      <c r="R148" s="8" t="s">
        <v>342</v>
      </c>
      <c r="S148" s="8">
        <f t="shared" si="41"/>
        <v>0</v>
      </c>
      <c r="T148" s="8">
        <v>50</v>
      </c>
      <c r="U148" s="8">
        <v>4000</v>
      </c>
      <c r="V148" s="8" t="s">
        <v>343</v>
      </c>
      <c r="W148" s="8">
        <v>19731202</v>
      </c>
      <c r="X148" s="8" t="str">
        <f t="shared" si="42"/>
        <v>1973</v>
      </c>
      <c r="Y148" s="69">
        <f t="shared" ca="1" si="43"/>
        <v>44</v>
      </c>
      <c r="Z148" s="8">
        <v>1400</v>
      </c>
      <c r="AA148" s="8">
        <v>1800</v>
      </c>
      <c r="AB148" s="55">
        <f t="shared" si="44"/>
        <v>0.2857142857142857</v>
      </c>
      <c r="AC148" s="7">
        <v>0</v>
      </c>
      <c r="AD148" s="7">
        <v>73</v>
      </c>
      <c r="AE148" s="57">
        <f t="shared" si="45"/>
        <v>0</v>
      </c>
      <c r="AF148" s="57">
        <f t="shared" si="46"/>
        <v>8.2150543684676952E-6</v>
      </c>
      <c r="AG148" s="57" t="e">
        <f t="shared" si="47"/>
        <v>#DIV/0!</v>
      </c>
      <c r="AH148" s="56" t="e">
        <f t="shared" si="48"/>
        <v>#DIV/0!</v>
      </c>
      <c r="AI148" s="56">
        <f t="shared" si="49"/>
        <v>1.9426991181603011E-2</v>
      </c>
      <c r="AJ148" s="56">
        <f t="shared" si="50"/>
        <v>1.5817214998104706E-2</v>
      </c>
      <c r="AK148" s="59">
        <f t="shared" si="51"/>
        <v>-0.18581241684593414</v>
      </c>
      <c r="AL148" s="7">
        <v>0.86461538461538467</v>
      </c>
      <c r="AM148" s="7">
        <v>0</v>
      </c>
      <c r="AN148" s="7">
        <v>6</v>
      </c>
      <c r="AO148" s="10" t="e">
        <f t="shared" si="52"/>
        <v>#DIV/0!</v>
      </c>
      <c r="AP148" s="10" t="e">
        <v>#N/A</v>
      </c>
      <c r="AQ148" s="10">
        <v>1.322656152209282E-2</v>
      </c>
      <c r="AR148" s="10" t="e">
        <f t="shared" si="55"/>
        <v>#N/A</v>
      </c>
      <c r="AS148" s="70">
        <v>103.16358493150599</v>
      </c>
      <c r="AT148" s="7" t="s">
        <v>475</v>
      </c>
      <c r="AU148" s="7" t="str">
        <f t="shared" si="53"/>
        <v>2015</v>
      </c>
      <c r="AV148" s="7">
        <f t="shared" ca="1" si="54"/>
        <v>2</v>
      </c>
      <c r="AW148" s="7"/>
      <c r="AX148" s="7" t="s">
        <v>40</v>
      </c>
      <c r="AY148" s="7"/>
      <c r="AZ148" s="7">
        <v>3</v>
      </c>
      <c r="BA148" s="9"/>
      <c r="BB148" s="7" t="s">
        <v>41</v>
      </c>
      <c r="BC148" s="7" t="s">
        <v>42</v>
      </c>
    </row>
    <row r="149" spans="1:55" x14ac:dyDescent="0.15">
      <c r="A149" s="7">
        <v>5422</v>
      </c>
      <c r="B149" s="7" t="s">
        <v>30</v>
      </c>
      <c r="C149" s="7" t="s">
        <v>429</v>
      </c>
      <c r="D149" s="7" t="s">
        <v>476</v>
      </c>
      <c r="E149" s="8" t="s">
        <v>49</v>
      </c>
      <c r="F149" s="8">
        <v>0</v>
      </c>
      <c r="G149" s="8" t="s">
        <v>477</v>
      </c>
      <c r="H149" s="8" t="s">
        <v>1501</v>
      </c>
      <c r="I149" s="8" t="s">
        <v>35</v>
      </c>
      <c r="J149" s="8">
        <f t="shared" si="38"/>
        <v>1</v>
      </c>
      <c r="K149" s="8" t="s">
        <v>340</v>
      </c>
      <c r="L149" s="8">
        <v>1</v>
      </c>
      <c r="M149" s="8" t="s">
        <v>478</v>
      </c>
      <c r="N149" s="8" t="s">
        <v>478</v>
      </c>
      <c r="O149" s="8">
        <v>1995</v>
      </c>
      <c r="P149" s="8" t="str">
        <f t="shared" si="39"/>
        <v>1995</v>
      </c>
      <c r="Q149" s="8">
        <f t="shared" ca="1" si="40"/>
        <v>22</v>
      </c>
      <c r="R149" s="8" t="s">
        <v>342</v>
      </c>
      <c r="S149" s="8">
        <f t="shared" si="41"/>
        <v>0</v>
      </c>
      <c r="T149" s="8">
        <v>500</v>
      </c>
      <c r="U149" s="8">
        <v>22000</v>
      </c>
      <c r="V149" s="8" t="s">
        <v>348</v>
      </c>
      <c r="W149" s="8"/>
      <c r="X149" s="8" t="str">
        <f t="shared" si="42"/>
        <v/>
      </c>
      <c r="Y149" s="69" t="e">
        <f t="shared" ca="1" si="43"/>
        <v>#VALUE!</v>
      </c>
      <c r="Z149" s="8">
        <v>6500</v>
      </c>
      <c r="AA149" s="8">
        <v>8000</v>
      </c>
      <c r="AB149" s="55">
        <f t="shared" si="44"/>
        <v>0.23076923076923078</v>
      </c>
      <c r="AC149" s="7">
        <v>338.22500000000002</v>
      </c>
      <c r="AD149" s="7">
        <v>329</v>
      </c>
      <c r="AE149" s="57">
        <f t="shared" si="45"/>
        <v>3.5008547581814792E-5</v>
      </c>
      <c r="AF149" s="57">
        <f t="shared" si="46"/>
        <v>3.7024012153779065E-5</v>
      </c>
      <c r="AG149" s="57">
        <f t="shared" si="47"/>
        <v>5.7570642348247734E-2</v>
      </c>
      <c r="AH149" s="56">
        <f t="shared" si="48"/>
        <v>-2.7274743144356631E-2</v>
      </c>
      <c r="AI149" s="56">
        <f t="shared" si="49"/>
        <v>9.0196744771728274E-2</v>
      </c>
      <c r="AJ149" s="56">
        <f t="shared" si="50"/>
        <v>7.029873332490981E-2</v>
      </c>
      <c r="AK149" s="59">
        <f t="shared" si="51"/>
        <v>-0.22060675800636431</v>
      </c>
      <c r="AL149" s="7">
        <v>3.5707692307692294</v>
      </c>
      <c r="AM149" s="7">
        <v>40</v>
      </c>
      <c r="AN149" s="7">
        <v>34</v>
      </c>
      <c r="AO149" s="10">
        <f t="shared" si="52"/>
        <v>-0.15</v>
      </c>
      <c r="AP149" s="10">
        <v>3.032435066920702E-2</v>
      </c>
      <c r="AQ149" s="10">
        <v>3.4803412120992763E-2</v>
      </c>
      <c r="AR149" s="10">
        <f t="shared" si="55"/>
        <v>0.14770510671920253</v>
      </c>
      <c r="AS149" s="70">
        <v>303.24090851063801</v>
      </c>
      <c r="AT149" s="7" t="s">
        <v>479</v>
      </c>
      <c r="AU149" s="7" t="str">
        <f t="shared" si="53"/>
        <v>2011</v>
      </c>
      <c r="AV149" s="7">
        <f t="shared" ca="1" si="54"/>
        <v>6</v>
      </c>
      <c r="AW149" s="7"/>
      <c r="AX149" s="7" t="s">
        <v>61</v>
      </c>
      <c r="AY149" s="7">
        <v>1030000</v>
      </c>
      <c r="AZ149" s="7">
        <v>15</v>
      </c>
      <c r="BA149" s="9"/>
      <c r="BB149" s="7" t="s">
        <v>41</v>
      </c>
      <c r="BC149" s="7" t="s">
        <v>42</v>
      </c>
    </row>
    <row r="150" spans="1:55" x14ac:dyDescent="0.15">
      <c r="A150" s="7">
        <v>8081</v>
      </c>
      <c r="B150" s="7" t="s">
        <v>30</v>
      </c>
      <c r="C150" s="7" t="s">
        <v>429</v>
      </c>
      <c r="D150" s="7" t="s">
        <v>480</v>
      </c>
      <c r="E150" s="8" t="s">
        <v>49</v>
      </c>
      <c r="F150" s="8">
        <v>0</v>
      </c>
      <c r="G150" s="8" t="s">
        <v>328</v>
      </c>
      <c r="H150" s="8" t="s">
        <v>1500</v>
      </c>
      <c r="I150" s="8" t="s">
        <v>35</v>
      </c>
      <c r="J150" s="8">
        <f t="shared" si="38"/>
        <v>1</v>
      </c>
      <c r="K150" s="8" t="s">
        <v>340</v>
      </c>
      <c r="L150" s="8">
        <v>1</v>
      </c>
      <c r="M150" s="8" t="s">
        <v>1547</v>
      </c>
      <c r="N150" s="8" t="s">
        <v>481</v>
      </c>
      <c r="O150" s="8">
        <v>20041227</v>
      </c>
      <c r="P150" s="8" t="str">
        <f t="shared" si="39"/>
        <v>2004</v>
      </c>
      <c r="Q150" s="8">
        <f t="shared" ca="1" si="40"/>
        <v>13</v>
      </c>
      <c r="R150" s="8" t="s">
        <v>342</v>
      </c>
      <c r="S150" s="8">
        <f t="shared" si="41"/>
        <v>0</v>
      </c>
      <c r="T150" s="8">
        <v>60</v>
      </c>
      <c r="U150" s="8">
        <v>2000</v>
      </c>
      <c r="V150" s="8" t="s">
        <v>343</v>
      </c>
      <c r="W150" s="8"/>
      <c r="X150" s="8" t="str">
        <f t="shared" si="42"/>
        <v/>
      </c>
      <c r="Y150" s="69" t="e">
        <f t="shared" ca="1" si="43"/>
        <v>#VALUE!</v>
      </c>
      <c r="Z150" s="8">
        <v>240</v>
      </c>
      <c r="AA150" s="8">
        <v>320</v>
      </c>
      <c r="AB150" s="55">
        <f t="shared" si="44"/>
        <v>0.33333333333333331</v>
      </c>
      <c r="AC150" s="7">
        <v>65.8</v>
      </c>
      <c r="AD150" s="7">
        <v>132.125</v>
      </c>
      <c r="AE150" s="57">
        <f t="shared" si="45"/>
        <v>6.8107396877327601E-6</v>
      </c>
      <c r="AF150" s="57">
        <f t="shared" si="46"/>
        <v>1.4868685731969784E-5</v>
      </c>
      <c r="AG150" s="57">
        <f t="shared" si="47"/>
        <v>1.1831234805157336</v>
      </c>
      <c r="AH150" s="56">
        <f t="shared" si="48"/>
        <v>1.0079787234042554</v>
      </c>
      <c r="AI150" s="56">
        <f t="shared" si="49"/>
        <v>3.3303413454176594E-3</v>
      </c>
      <c r="AJ150" s="56">
        <f t="shared" si="50"/>
        <v>2.8119493329963924E-3</v>
      </c>
      <c r="AK150" s="59">
        <f t="shared" si="51"/>
        <v>-0.15565732117356135</v>
      </c>
      <c r="AL150" s="7">
        <v>1.0642692307692307</v>
      </c>
      <c r="AM150" s="7">
        <v>16</v>
      </c>
      <c r="AN150" s="7">
        <v>29</v>
      </c>
      <c r="AO150" s="10">
        <f t="shared" si="52"/>
        <v>0.8125</v>
      </c>
      <c r="AP150" s="10">
        <v>1.2747719670243331E-2</v>
      </c>
      <c r="AQ150" s="10">
        <v>8.7644885078142498E-3</v>
      </c>
      <c r="AR150" s="10">
        <f t="shared" si="55"/>
        <v>-0.31246617163436952</v>
      </c>
      <c r="AS150" s="70">
        <v>36.580307284768502</v>
      </c>
      <c r="AT150" s="7" t="s">
        <v>47</v>
      </c>
      <c r="AU150" s="7" t="str">
        <f t="shared" si="53"/>
        <v>2008</v>
      </c>
      <c r="AV150" s="7">
        <f t="shared" ca="1" si="54"/>
        <v>9</v>
      </c>
      <c r="AW150" s="7"/>
      <c r="AX150" s="7" t="s">
        <v>40</v>
      </c>
      <c r="AY150" s="7"/>
      <c r="AZ150" s="7">
        <v>7</v>
      </c>
      <c r="BA150" s="9"/>
      <c r="BB150" s="7" t="s">
        <v>41</v>
      </c>
      <c r="BC150" s="7" t="s">
        <v>42</v>
      </c>
    </row>
    <row r="151" spans="1:55" x14ac:dyDescent="0.15">
      <c r="A151" s="7">
        <v>4243</v>
      </c>
      <c r="B151" s="7" t="s">
        <v>30</v>
      </c>
      <c r="C151" s="7" t="s">
        <v>429</v>
      </c>
      <c r="D151" s="7" t="s">
        <v>482</v>
      </c>
      <c r="E151" s="8" t="s">
        <v>49</v>
      </c>
      <c r="F151" s="8">
        <v>0</v>
      </c>
      <c r="G151" s="8" t="s">
        <v>63</v>
      </c>
      <c r="H151" s="8" t="s">
        <v>1500</v>
      </c>
      <c r="I151" s="8" t="s">
        <v>35</v>
      </c>
      <c r="J151" s="8">
        <f t="shared" si="38"/>
        <v>1</v>
      </c>
      <c r="K151" s="8" t="s">
        <v>340</v>
      </c>
      <c r="L151" s="8">
        <v>1</v>
      </c>
      <c r="M151" s="8" t="s">
        <v>1547</v>
      </c>
      <c r="N151" s="8" t="s">
        <v>481</v>
      </c>
      <c r="O151" s="8">
        <v>2011</v>
      </c>
      <c r="P151" s="8" t="str">
        <f t="shared" si="39"/>
        <v>2011</v>
      </c>
      <c r="Q151" s="8">
        <f t="shared" ca="1" si="40"/>
        <v>6</v>
      </c>
      <c r="R151" s="8" t="s">
        <v>342</v>
      </c>
      <c r="S151" s="8">
        <f t="shared" si="41"/>
        <v>0</v>
      </c>
      <c r="T151" s="8">
        <v>40</v>
      </c>
      <c r="U151" s="8">
        <v>500</v>
      </c>
      <c r="V151" s="8" t="s">
        <v>348</v>
      </c>
      <c r="W151" s="8"/>
      <c r="X151" s="8" t="str">
        <f t="shared" si="42"/>
        <v/>
      </c>
      <c r="Y151" s="69" t="e">
        <f t="shared" ca="1" si="43"/>
        <v>#VALUE!</v>
      </c>
      <c r="Z151" s="8">
        <v>200</v>
      </c>
      <c r="AA151" s="8">
        <v>250</v>
      </c>
      <c r="AB151" s="55">
        <f t="shared" si="44"/>
        <v>0.25</v>
      </c>
      <c r="AC151" s="7">
        <v>65.900000000000006</v>
      </c>
      <c r="AD151" s="7">
        <v>67.849999999999994</v>
      </c>
      <c r="AE151" s="57">
        <f t="shared" si="45"/>
        <v>6.8210903559511999E-6</v>
      </c>
      <c r="AF151" s="57">
        <f t="shared" si="46"/>
        <v>7.6354991630210018E-6</v>
      </c>
      <c r="AG151" s="57">
        <f t="shared" si="47"/>
        <v>0.11939569256097807</v>
      </c>
      <c r="AH151" s="56">
        <f t="shared" si="48"/>
        <v>2.9590288315629567E-2</v>
      </c>
      <c r="AI151" s="56">
        <f t="shared" si="49"/>
        <v>2.7752844545147161E-3</v>
      </c>
      <c r="AJ151" s="56">
        <f t="shared" si="50"/>
        <v>2.1968354164034315E-3</v>
      </c>
      <c r="AK151" s="59">
        <f t="shared" si="51"/>
        <v>-0.20842873860021374</v>
      </c>
      <c r="AL151" s="7">
        <v>0.57530769230769208</v>
      </c>
      <c r="AM151" s="7">
        <v>34</v>
      </c>
      <c r="AN151" s="7">
        <v>26</v>
      </c>
      <c r="AO151" s="10">
        <f t="shared" si="52"/>
        <v>-0.23529411764705882</v>
      </c>
      <c r="AP151" s="10">
        <v>1.5961578702923959E-2</v>
      </c>
      <c r="AQ151" s="10">
        <v>1.8350373771824517E-2</v>
      </c>
      <c r="AR151" s="10">
        <f t="shared" si="55"/>
        <v>0.14965907278726515</v>
      </c>
      <c r="AS151" s="70">
        <v>136.76825202652901</v>
      </c>
      <c r="AT151" s="7" t="s">
        <v>483</v>
      </c>
      <c r="AU151" s="7" t="str">
        <f t="shared" si="53"/>
        <v>2013</v>
      </c>
      <c r="AV151" s="7">
        <f t="shared" ca="1" si="54"/>
        <v>4</v>
      </c>
      <c r="AW151" s="7"/>
      <c r="AX151" s="7" t="s">
        <v>40</v>
      </c>
      <c r="AY151" s="7"/>
      <c r="AZ151" s="7">
        <v>1</v>
      </c>
      <c r="BA151" s="9"/>
      <c r="BB151" s="7" t="s">
        <v>41</v>
      </c>
      <c r="BC151" s="7" t="s">
        <v>42</v>
      </c>
    </row>
    <row r="152" spans="1:55" x14ac:dyDescent="0.15">
      <c r="A152" s="7">
        <v>4238</v>
      </c>
      <c r="B152" s="7" t="s">
        <v>30</v>
      </c>
      <c r="C152" s="7" t="s">
        <v>429</v>
      </c>
      <c r="D152" s="7" t="s">
        <v>484</v>
      </c>
      <c r="E152" s="8" t="s">
        <v>49</v>
      </c>
      <c r="F152" s="8">
        <v>0</v>
      </c>
      <c r="G152" s="8" t="s">
        <v>328</v>
      </c>
      <c r="H152" s="8" t="s">
        <v>1500</v>
      </c>
      <c r="I152" s="8" t="s">
        <v>485</v>
      </c>
      <c r="J152" s="8">
        <f t="shared" si="38"/>
        <v>1</v>
      </c>
      <c r="K152" s="8" t="s">
        <v>340</v>
      </c>
      <c r="L152" s="8">
        <v>1</v>
      </c>
      <c r="M152" s="8" t="s">
        <v>1552</v>
      </c>
      <c r="N152" s="8" t="s">
        <v>486</v>
      </c>
      <c r="O152" s="8">
        <v>19990120</v>
      </c>
      <c r="P152" s="8" t="str">
        <f t="shared" si="39"/>
        <v>1999</v>
      </c>
      <c r="Q152" s="8">
        <f t="shared" ca="1" si="40"/>
        <v>18</v>
      </c>
      <c r="R152" s="8" t="s">
        <v>342</v>
      </c>
      <c r="S152" s="8">
        <f t="shared" si="41"/>
        <v>0</v>
      </c>
      <c r="T152" s="8">
        <v>300</v>
      </c>
      <c r="U152" s="8">
        <v>12000</v>
      </c>
      <c r="V152" s="8" t="s">
        <v>343</v>
      </c>
      <c r="W152" s="8"/>
      <c r="X152" s="8" t="str">
        <f t="shared" si="42"/>
        <v/>
      </c>
      <c r="Y152" s="69" t="e">
        <f t="shared" ca="1" si="43"/>
        <v>#VALUE!</v>
      </c>
      <c r="Z152" s="8">
        <v>860</v>
      </c>
      <c r="AA152" s="8">
        <v>1100</v>
      </c>
      <c r="AB152" s="55">
        <f t="shared" si="44"/>
        <v>0.27906976744186046</v>
      </c>
      <c r="AC152" s="7">
        <v>215</v>
      </c>
      <c r="AD152" s="7">
        <v>630</v>
      </c>
      <c r="AE152" s="57">
        <f t="shared" si="45"/>
        <v>2.2253936669643518E-5</v>
      </c>
      <c r="AF152" s="57">
        <f t="shared" si="46"/>
        <v>7.0897044549789702E-5</v>
      </c>
      <c r="AG152" s="57">
        <f t="shared" si="47"/>
        <v>2.1858203607858737</v>
      </c>
      <c r="AH152" s="56">
        <f t="shared" si="48"/>
        <v>1.930232558139535</v>
      </c>
      <c r="AI152" s="56">
        <f t="shared" si="49"/>
        <v>1.1933723154413279E-2</v>
      </c>
      <c r="AJ152" s="56">
        <f t="shared" si="50"/>
        <v>9.6660758321750993E-3</v>
      </c>
      <c r="AK152" s="59">
        <f t="shared" si="51"/>
        <v>-0.19002010461417215</v>
      </c>
      <c r="AL152" s="7">
        <v>7.6230769230769218</v>
      </c>
      <c r="AM152" s="7">
        <v>7</v>
      </c>
      <c r="AN152" s="7">
        <v>22</v>
      </c>
      <c r="AO152" s="10">
        <f t="shared" si="52"/>
        <v>2.1428571428571428</v>
      </c>
      <c r="AP152" s="10">
        <v>-4.8412886883558931E-3</v>
      </c>
      <c r="AQ152" s="10">
        <v>1.6389620313081135E-2</v>
      </c>
      <c r="AR152" s="10">
        <f t="shared" si="55"/>
        <v>-4.3853838033870822</v>
      </c>
      <c r="AS152" s="70">
        <v>117.134744603174</v>
      </c>
      <c r="AT152" s="7" t="s">
        <v>487</v>
      </c>
      <c r="AU152" s="7" t="str">
        <f t="shared" si="53"/>
        <v>2013</v>
      </c>
      <c r="AV152" s="7">
        <f t="shared" ca="1" si="54"/>
        <v>4</v>
      </c>
      <c r="AW152" s="7"/>
      <c r="AX152" s="7" t="s">
        <v>61</v>
      </c>
      <c r="AY152" s="7">
        <v>500000</v>
      </c>
      <c r="AZ152" s="7">
        <v>15</v>
      </c>
      <c r="BA152" s="9"/>
      <c r="BB152" s="7" t="s">
        <v>41</v>
      </c>
      <c r="BC152" s="7" t="s">
        <v>42</v>
      </c>
    </row>
    <row r="153" spans="1:55" x14ac:dyDescent="0.15">
      <c r="A153" s="7">
        <v>2552</v>
      </c>
      <c r="B153" s="7" t="s">
        <v>30</v>
      </c>
      <c r="C153" s="7" t="s">
        <v>429</v>
      </c>
      <c r="D153" s="7" t="s">
        <v>488</v>
      </c>
      <c r="E153" s="8" t="s">
        <v>345</v>
      </c>
      <c r="F153" s="8">
        <v>1</v>
      </c>
      <c r="G153" s="8" t="s">
        <v>328</v>
      </c>
      <c r="H153" s="8" t="s">
        <v>1500</v>
      </c>
      <c r="I153" s="8" t="s">
        <v>485</v>
      </c>
      <c r="J153" s="8">
        <f t="shared" si="38"/>
        <v>1</v>
      </c>
      <c r="K153" s="8" t="s">
        <v>340</v>
      </c>
      <c r="L153" s="8">
        <v>1</v>
      </c>
      <c r="M153" s="8" t="s">
        <v>1552</v>
      </c>
      <c r="N153" s="8" t="s">
        <v>489</v>
      </c>
      <c r="O153" s="8">
        <v>2013</v>
      </c>
      <c r="P153" s="8" t="str">
        <f t="shared" si="39"/>
        <v>2013</v>
      </c>
      <c r="Q153" s="8">
        <f t="shared" ca="1" si="40"/>
        <v>4</v>
      </c>
      <c r="R153" s="8" t="s">
        <v>342</v>
      </c>
      <c r="S153" s="8">
        <f t="shared" si="41"/>
        <v>0</v>
      </c>
      <c r="T153" s="8">
        <v>400</v>
      </c>
      <c r="U153" s="8">
        <v>13000</v>
      </c>
      <c r="V153" s="8" t="s">
        <v>348</v>
      </c>
      <c r="W153" s="8"/>
      <c r="X153" s="8" t="str">
        <f t="shared" si="42"/>
        <v/>
      </c>
      <c r="Y153" s="69" t="e">
        <f t="shared" ca="1" si="43"/>
        <v>#VALUE!</v>
      </c>
      <c r="Z153" s="8">
        <v>600</v>
      </c>
      <c r="AA153" s="8">
        <v>760</v>
      </c>
      <c r="AB153" s="55">
        <f t="shared" si="44"/>
        <v>0.26666666666666666</v>
      </c>
      <c r="AC153" s="7">
        <v>83</v>
      </c>
      <c r="AD153" s="7">
        <v>619</v>
      </c>
      <c r="AE153" s="57">
        <f t="shared" si="45"/>
        <v>8.5910546213042426E-6</v>
      </c>
      <c r="AF153" s="57">
        <f t="shared" si="46"/>
        <v>6.9659159644952102E-5</v>
      </c>
      <c r="AG153" s="57">
        <f t="shared" si="47"/>
        <v>7.1083362538762289</v>
      </c>
      <c r="AH153" s="56">
        <f t="shared" si="48"/>
        <v>6.4578313253012052</v>
      </c>
      <c r="AI153" s="56">
        <f t="shared" si="49"/>
        <v>8.325853363544149E-3</v>
      </c>
      <c r="AJ153" s="56">
        <f t="shared" si="50"/>
        <v>6.6783796658664322E-3</v>
      </c>
      <c r="AK153" s="59">
        <f t="shared" si="51"/>
        <v>-0.1978744551148833</v>
      </c>
      <c r="AL153" s="7">
        <v>5.6323076923076929</v>
      </c>
      <c r="AM153" s="7">
        <v>6</v>
      </c>
      <c r="AN153" s="7">
        <v>29</v>
      </c>
      <c r="AO153" s="10">
        <f t="shared" si="52"/>
        <v>3.8333333333333335</v>
      </c>
      <c r="AP153" s="10">
        <v>9.9716297370055669E-3</v>
      </c>
      <c r="AQ153" s="10">
        <v>2.1323212069437929E-2</v>
      </c>
      <c r="AR153" s="10">
        <f t="shared" si="55"/>
        <v>1.1383878695681684</v>
      </c>
      <c r="AS153" s="70">
        <v>151.488797899838</v>
      </c>
      <c r="AT153" s="7" t="s">
        <v>221</v>
      </c>
      <c r="AU153" s="7" t="str">
        <f t="shared" si="53"/>
        <v>2014</v>
      </c>
      <c r="AV153" s="7">
        <f t="shared" ca="1" si="54"/>
        <v>3</v>
      </c>
      <c r="AW153" s="7"/>
      <c r="AX153" s="7" t="s">
        <v>61</v>
      </c>
      <c r="AY153" s="7">
        <v>1500000</v>
      </c>
      <c r="AZ153" s="7">
        <v>15</v>
      </c>
      <c r="BA153" s="9"/>
      <c r="BB153" s="7" t="s">
        <v>41</v>
      </c>
      <c r="BC153" s="7" t="s">
        <v>42</v>
      </c>
    </row>
    <row r="154" spans="1:55" x14ac:dyDescent="0.15">
      <c r="A154" s="7">
        <v>8974</v>
      </c>
      <c r="B154" s="7" t="s">
        <v>30</v>
      </c>
      <c r="C154" s="7" t="s">
        <v>429</v>
      </c>
      <c r="D154" s="7" t="s">
        <v>490</v>
      </c>
      <c r="E154" s="8" t="s">
        <v>345</v>
      </c>
      <c r="F154" s="8">
        <v>1</v>
      </c>
      <c r="G154" s="8" t="s">
        <v>491</v>
      </c>
      <c r="H154" s="8" t="s">
        <v>1507</v>
      </c>
      <c r="I154" s="8" t="s">
        <v>485</v>
      </c>
      <c r="J154" s="8">
        <f t="shared" si="38"/>
        <v>1</v>
      </c>
      <c r="K154" s="8" t="s">
        <v>340</v>
      </c>
      <c r="L154" s="8">
        <v>1</v>
      </c>
      <c r="M154" s="8" t="s">
        <v>30</v>
      </c>
      <c r="N154" s="8" t="s">
        <v>492</v>
      </c>
      <c r="O154" s="8">
        <v>2000</v>
      </c>
      <c r="P154" s="8" t="str">
        <f t="shared" si="39"/>
        <v>2000</v>
      </c>
      <c r="Q154" s="8">
        <f t="shared" ca="1" si="40"/>
        <v>17</v>
      </c>
      <c r="R154" s="8" t="s">
        <v>342</v>
      </c>
      <c r="S154" s="8">
        <f t="shared" si="41"/>
        <v>0</v>
      </c>
      <c r="T154" s="8">
        <v>300</v>
      </c>
      <c r="U154" s="8">
        <v>9000</v>
      </c>
      <c r="V154" s="8" t="s">
        <v>348</v>
      </c>
      <c r="W154" s="8"/>
      <c r="X154" s="8" t="str">
        <f t="shared" si="42"/>
        <v/>
      </c>
      <c r="Y154" s="69" t="e">
        <f t="shared" ca="1" si="43"/>
        <v>#VALUE!</v>
      </c>
      <c r="Z154" s="8">
        <v>960</v>
      </c>
      <c r="AA154" s="8">
        <v>1100</v>
      </c>
      <c r="AB154" s="55">
        <f t="shared" si="44"/>
        <v>0.14583333333333334</v>
      </c>
      <c r="AC154" s="7">
        <v>583</v>
      </c>
      <c r="AD154" s="7">
        <v>470</v>
      </c>
      <c r="AE154" s="57">
        <f t="shared" si="45"/>
        <v>6.0344395713498472E-5</v>
      </c>
      <c r="AF154" s="57">
        <f t="shared" si="46"/>
        <v>5.2891445933970094E-5</v>
      </c>
      <c r="AG154" s="57">
        <f t="shared" si="47"/>
        <v>-0.12350690882568939</v>
      </c>
      <c r="AH154" s="56">
        <f t="shared" si="48"/>
        <v>-0.19382504288164665</v>
      </c>
      <c r="AI154" s="56">
        <f t="shared" si="49"/>
        <v>1.3321365381670638E-2</v>
      </c>
      <c r="AJ154" s="56">
        <f t="shared" si="50"/>
        <v>9.6660758321750993E-3</v>
      </c>
      <c r="AK154" s="59">
        <f t="shared" si="51"/>
        <v>-0.27439301038352926</v>
      </c>
      <c r="AL154" s="7">
        <v>4.8184615384615386</v>
      </c>
      <c r="AM154" s="7">
        <v>58</v>
      </c>
      <c r="AN154" s="7">
        <v>45</v>
      </c>
      <c r="AO154" s="10">
        <f t="shared" si="52"/>
        <v>-0.22413793103448276</v>
      </c>
      <c r="AP154" s="10">
        <v>1.9588413506278626E-2</v>
      </c>
      <c r="AQ154" s="10">
        <v>3.4053760765212562E-2</v>
      </c>
      <c r="AR154" s="10">
        <f t="shared" si="55"/>
        <v>0.73846446289779388</v>
      </c>
      <c r="AS154" s="70">
        <v>265.65652808510703</v>
      </c>
      <c r="AT154" s="7" t="s">
        <v>493</v>
      </c>
      <c r="AU154" s="7" t="str">
        <f t="shared" si="53"/>
        <v>2008</v>
      </c>
      <c r="AV154" s="7">
        <f t="shared" ca="1" si="54"/>
        <v>9</v>
      </c>
      <c r="AW154" s="7"/>
      <c r="AX154" s="7" t="s">
        <v>61</v>
      </c>
      <c r="AY154" s="7">
        <v>1200000</v>
      </c>
      <c r="AZ154" s="7">
        <v>30</v>
      </c>
      <c r="BA154" s="9"/>
      <c r="BB154" s="7" t="s">
        <v>41</v>
      </c>
      <c r="BC154" s="7" t="s">
        <v>42</v>
      </c>
    </row>
    <row r="155" spans="1:55" x14ac:dyDescent="0.15">
      <c r="A155" s="7">
        <v>4665</v>
      </c>
      <c r="B155" s="7" t="s">
        <v>30</v>
      </c>
      <c r="C155" s="7" t="s">
        <v>429</v>
      </c>
      <c r="D155" s="7" t="s">
        <v>494</v>
      </c>
      <c r="E155" s="8" t="s">
        <v>345</v>
      </c>
      <c r="F155" s="8">
        <v>1</v>
      </c>
      <c r="G155" s="8" t="s">
        <v>139</v>
      </c>
      <c r="H155" s="8" t="s">
        <v>1500</v>
      </c>
      <c r="I155" s="8" t="s">
        <v>485</v>
      </c>
      <c r="J155" s="8">
        <f t="shared" si="38"/>
        <v>1</v>
      </c>
      <c r="K155" s="8" t="s">
        <v>340</v>
      </c>
      <c r="L155" s="8">
        <v>1</v>
      </c>
      <c r="M155" s="8" t="s">
        <v>1552</v>
      </c>
      <c r="N155" s="8" t="s">
        <v>489</v>
      </c>
      <c r="O155" s="8">
        <v>20050527</v>
      </c>
      <c r="P155" s="8" t="str">
        <f t="shared" si="39"/>
        <v>2005</v>
      </c>
      <c r="Q155" s="8">
        <f t="shared" ca="1" si="40"/>
        <v>12</v>
      </c>
      <c r="R155" s="8" t="s">
        <v>342</v>
      </c>
      <c r="S155" s="8">
        <f t="shared" si="41"/>
        <v>0</v>
      </c>
      <c r="T155" s="8">
        <v>50</v>
      </c>
      <c r="U155" s="8">
        <v>800</v>
      </c>
      <c r="V155" s="8" t="s">
        <v>348</v>
      </c>
      <c r="W155" s="8"/>
      <c r="X155" s="8" t="str">
        <f t="shared" si="42"/>
        <v/>
      </c>
      <c r="Y155" s="69" t="e">
        <f t="shared" ca="1" si="43"/>
        <v>#VALUE!</v>
      </c>
      <c r="Z155" s="8">
        <v>350</v>
      </c>
      <c r="AA155" s="8">
        <v>480</v>
      </c>
      <c r="AB155" s="55">
        <f t="shared" si="44"/>
        <v>0.37142857142857144</v>
      </c>
      <c r="AC155" s="7">
        <v>195.15</v>
      </c>
      <c r="AD155" s="7">
        <v>282.5</v>
      </c>
      <c r="AE155" s="57">
        <f t="shared" si="45"/>
        <v>2.019932902828341E-5</v>
      </c>
      <c r="AF155" s="57">
        <f t="shared" si="46"/>
        <v>3.1791135056056495E-5</v>
      </c>
      <c r="AG155" s="57">
        <f t="shared" si="47"/>
        <v>0.57387084548907841</v>
      </c>
      <c r="AH155" s="56">
        <f t="shared" si="48"/>
        <v>0.44760440686651287</v>
      </c>
      <c r="AI155" s="56">
        <f t="shared" si="49"/>
        <v>4.8567477954007529E-3</v>
      </c>
      <c r="AJ155" s="56">
        <f t="shared" si="50"/>
        <v>4.2179239994945888E-3</v>
      </c>
      <c r="AK155" s="59">
        <f t="shared" si="51"/>
        <v>-0.13153324463566299</v>
      </c>
      <c r="AL155" s="7">
        <v>3.5792307692307683</v>
      </c>
      <c r="AM155" s="7">
        <v>37</v>
      </c>
      <c r="AN155" s="7">
        <v>43</v>
      </c>
      <c r="AO155" s="10">
        <f t="shared" si="52"/>
        <v>0.16216216216216217</v>
      </c>
      <c r="AP155" s="10">
        <v>1.912507036833079E-2</v>
      </c>
      <c r="AQ155" s="10">
        <v>2.3932270512842854E-2</v>
      </c>
      <c r="AR155" s="10">
        <f t="shared" si="55"/>
        <v>0.25135594546477108</v>
      </c>
      <c r="AS155" s="70">
        <v>177.935513628319</v>
      </c>
      <c r="AT155" s="7" t="s">
        <v>495</v>
      </c>
      <c r="AU155" s="7" t="str">
        <f t="shared" si="53"/>
        <v>2012</v>
      </c>
      <c r="AV155" s="7">
        <f t="shared" ca="1" si="54"/>
        <v>5</v>
      </c>
      <c r="AW155" s="7"/>
      <c r="AX155" s="7" t="s">
        <v>40</v>
      </c>
      <c r="AY155" s="7"/>
      <c r="AZ155" s="7">
        <v>10</v>
      </c>
      <c r="BA155" s="9"/>
      <c r="BB155" s="7" t="s">
        <v>41</v>
      </c>
      <c r="BC155" s="7" t="s">
        <v>42</v>
      </c>
    </row>
    <row r="156" spans="1:55" x14ac:dyDescent="0.15">
      <c r="A156" s="7">
        <v>4586</v>
      </c>
      <c r="B156" s="7" t="s">
        <v>30</v>
      </c>
      <c r="C156" s="7" t="s">
        <v>429</v>
      </c>
      <c r="D156" s="7" t="s">
        <v>496</v>
      </c>
      <c r="E156" s="8" t="s">
        <v>345</v>
      </c>
      <c r="F156" s="8">
        <v>1</v>
      </c>
      <c r="G156" s="8" t="s">
        <v>389</v>
      </c>
      <c r="H156" s="8" t="s">
        <v>1500</v>
      </c>
      <c r="I156" s="8" t="s">
        <v>485</v>
      </c>
      <c r="J156" s="8">
        <f t="shared" si="38"/>
        <v>1</v>
      </c>
      <c r="K156" s="8" t="s">
        <v>340</v>
      </c>
      <c r="L156" s="8">
        <v>1</v>
      </c>
      <c r="M156" s="8" t="s">
        <v>1552</v>
      </c>
      <c r="N156" s="8" t="s">
        <v>486</v>
      </c>
      <c r="O156" s="8">
        <v>20020912</v>
      </c>
      <c r="P156" s="8" t="str">
        <f t="shared" si="39"/>
        <v>2002</v>
      </c>
      <c r="Q156" s="8">
        <f t="shared" ca="1" si="40"/>
        <v>15</v>
      </c>
      <c r="R156" s="8" t="s">
        <v>342</v>
      </c>
      <c r="S156" s="8">
        <f t="shared" si="41"/>
        <v>0</v>
      </c>
      <c r="T156" s="8">
        <v>100</v>
      </c>
      <c r="U156" s="8">
        <v>8000</v>
      </c>
      <c r="V156" s="8" t="s">
        <v>343</v>
      </c>
      <c r="W156" s="8"/>
      <c r="X156" s="8" t="str">
        <f t="shared" si="42"/>
        <v/>
      </c>
      <c r="Y156" s="69" t="e">
        <f t="shared" ca="1" si="43"/>
        <v>#VALUE!</v>
      </c>
      <c r="Z156" s="8">
        <v>860</v>
      </c>
      <c r="AA156" s="8">
        <v>1000</v>
      </c>
      <c r="AB156" s="55">
        <f t="shared" si="44"/>
        <v>0.16279069767441862</v>
      </c>
      <c r="AC156" s="7">
        <v>106.15</v>
      </c>
      <c r="AD156" s="7">
        <v>194.02500000000001</v>
      </c>
      <c r="AE156" s="57">
        <f t="shared" si="45"/>
        <v>1.0987234313872836E-5</v>
      </c>
      <c r="AF156" s="57">
        <f t="shared" si="46"/>
        <v>2.1834601696464996E-5</v>
      </c>
      <c r="AG156" s="57">
        <f t="shared" si="47"/>
        <v>0.98727005110794119</v>
      </c>
      <c r="AH156" s="56">
        <f t="shared" si="48"/>
        <v>0.82783796514366459</v>
      </c>
      <c r="AI156" s="56">
        <f t="shared" si="49"/>
        <v>1.1933723154413279E-2</v>
      </c>
      <c r="AJ156" s="56">
        <f t="shared" si="50"/>
        <v>8.7873416656137262E-3</v>
      </c>
      <c r="AK156" s="59">
        <f t="shared" si="51"/>
        <v>-0.26365464055833837</v>
      </c>
      <c r="AL156" s="7">
        <v>2.0189230769230764</v>
      </c>
      <c r="AM156" s="7">
        <v>12</v>
      </c>
      <c r="AN156" s="7">
        <v>15</v>
      </c>
      <c r="AO156" s="10">
        <f t="shared" si="52"/>
        <v>0.25</v>
      </c>
      <c r="AP156" s="10">
        <v>7.9554112322994062E-3</v>
      </c>
      <c r="AQ156" s="10">
        <v>1.8870944301777416E-2</v>
      </c>
      <c r="AR156" s="10">
        <f t="shared" si="55"/>
        <v>1.3720891039749581</v>
      </c>
      <c r="AS156" s="70">
        <v>166.75007756732299</v>
      </c>
      <c r="AT156" s="7" t="s">
        <v>497</v>
      </c>
      <c r="AU156" s="7" t="str">
        <f t="shared" si="53"/>
        <v>2012</v>
      </c>
      <c r="AV156" s="7">
        <f t="shared" ca="1" si="54"/>
        <v>5</v>
      </c>
      <c r="AW156" s="7"/>
      <c r="AX156" s="7" t="s">
        <v>40</v>
      </c>
      <c r="AY156" s="7"/>
      <c r="AZ156" s="7">
        <v>5</v>
      </c>
      <c r="BA156" s="9"/>
      <c r="BB156" s="7" t="s">
        <v>41</v>
      </c>
      <c r="BC156" s="7" t="s">
        <v>42</v>
      </c>
    </row>
    <row r="157" spans="1:55" x14ac:dyDescent="0.15">
      <c r="A157" s="7">
        <v>5598</v>
      </c>
      <c r="B157" s="7" t="s">
        <v>30</v>
      </c>
      <c r="C157" s="7" t="s">
        <v>429</v>
      </c>
      <c r="D157" s="7" t="s">
        <v>498</v>
      </c>
      <c r="E157" s="8" t="s">
        <v>49</v>
      </c>
      <c r="F157" s="8">
        <v>0</v>
      </c>
      <c r="G157" s="8" t="s">
        <v>499</v>
      </c>
      <c r="H157" s="8" t="s">
        <v>1500</v>
      </c>
      <c r="I157" s="8" t="s">
        <v>485</v>
      </c>
      <c r="J157" s="8">
        <f t="shared" si="38"/>
        <v>1</v>
      </c>
      <c r="K157" s="8" t="s">
        <v>340</v>
      </c>
      <c r="L157" s="8">
        <v>1</v>
      </c>
      <c r="M157" s="8" t="s">
        <v>1552</v>
      </c>
      <c r="N157" s="8" t="s">
        <v>486</v>
      </c>
      <c r="O157" s="8">
        <v>20020531</v>
      </c>
      <c r="P157" s="8" t="str">
        <f t="shared" si="39"/>
        <v>2002</v>
      </c>
      <c r="Q157" s="8">
        <f t="shared" ca="1" si="40"/>
        <v>15</v>
      </c>
      <c r="R157" s="8" t="s">
        <v>342</v>
      </c>
      <c r="S157" s="8">
        <f t="shared" si="41"/>
        <v>0</v>
      </c>
      <c r="T157" s="8">
        <v>200</v>
      </c>
      <c r="U157" s="8">
        <v>15000</v>
      </c>
      <c r="V157" s="8" t="s">
        <v>343</v>
      </c>
      <c r="W157" s="8"/>
      <c r="X157" s="8" t="str">
        <f t="shared" si="42"/>
        <v/>
      </c>
      <c r="Y157" s="69" t="e">
        <f t="shared" ca="1" si="43"/>
        <v>#VALUE!</v>
      </c>
      <c r="Z157" s="8">
        <v>1100</v>
      </c>
      <c r="AA157" s="8">
        <v>1400</v>
      </c>
      <c r="AB157" s="55">
        <f t="shared" si="44"/>
        <v>0.27272727272727271</v>
      </c>
      <c r="AC157" s="7">
        <v>65</v>
      </c>
      <c r="AD157" s="7">
        <v>155</v>
      </c>
      <c r="AE157" s="57">
        <f t="shared" si="45"/>
        <v>6.7279343419852496E-6</v>
      </c>
      <c r="AF157" s="57">
        <f t="shared" si="46"/>
        <v>1.7442923659075243E-5</v>
      </c>
      <c r="AG157" s="57">
        <f t="shared" si="47"/>
        <v>1.5926120518483331</v>
      </c>
      <c r="AH157" s="56">
        <f t="shared" si="48"/>
        <v>1.3846153846153846</v>
      </c>
      <c r="AI157" s="56">
        <f t="shared" si="49"/>
        <v>1.5264064499830938E-2</v>
      </c>
      <c r="AJ157" s="56">
        <f t="shared" si="50"/>
        <v>1.2302278331859217E-2</v>
      </c>
      <c r="AK157" s="59">
        <f t="shared" si="51"/>
        <v>-0.19403653384749031</v>
      </c>
      <c r="AL157" s="7">
        <v>0.7076923076923074</v>
      </c>
      <c r="AM157" s="7">
        <v>7</v>
      </c>
      <c r="AN157" s="7">
        <v>9</v>
      </c>
      <c r="AO157" s="10">
        <f t="shared" si="52"/>
        <v>0.2857142857142857</v>
      </c>
      <c r="AP157" s="10">
        <v>1.8822710812209025E-2</v>
      </c>
      <c r="AQ157" s="10">
        <v>4.6429692404268679E-3</v>
      </c>
      <c r="AR157" s="10">
        <f t="shared" si="55"/>
        <v>-0.7533315319589734</v>
      </c>
      <c r="AS157" s="70">
        <v>6.0124741935483801</v>
      </c>
      <c r="AT157" s="7" t="s">
        <v>500</v>
      </c>
      <c r="AU157" s="7" t="str">
        <f t="shared" si="53"/>
        <v>2011</v>
      </c>
      <c r="AV157" s="7">
        <f t="shared" ca="1" si="54"/>
        <v>6</v>
      </c>
      <c r="AW157" s="7"/>
      <c r="AX157" s="7" t="s">
        <v>40</v>
      </c>
      <c r="AY157" s="7"/>
      <c r="AZ157" s="7">
        <v>7</v>
      </c>
      <c r="BA157" s="9"/>
      <c r="BB157" s="7" t="s">
        <v>41</v>
      </c>
      <c r="BC157" s="7" t="s">
        <v>42</v>
      </c>
    </row>
    <row r="158" spans="1:55" x14ac:dyDescent="0.15">
      <c r="A158" s="7">
        <v>3467</v>
      </c>
      <c r="B158" s="7" t="s">
        <v>30</v>
      </c>
      <c r="C158" s="7" t="s">
        <v>429</v>
      </c>
      <c r="D158" s="7" t="s">
        <v>501</v>
      </c>
      <c r="E158" s="8" t="s">
        <v>49</v>
      </c>
      <c r="F158" s="8">
        <v>0</v>
      </c>
      <c r="G158" s="8" t="s">
        <v>89</v>
      </c>
      <c r="H158" s="8" t="s">
        <v>1500</v>
      </c>
      <c r="I158" s="8" t="s">
        <v>485</v>
      </c>
      <c r="J158" s="8">
        <f t="shared" si="38"/>
        <v>1</v>
      </c>
      <c r="K158" s="8" t="s">
        <v>340</v>
      </c>
      <c r="L158" s="8">
        <v>1</v>
      </c>
      <c r="M158" s="8" t="s">
        <v>1550</v>
      </c>
      <c r="N158" s="8" t="s">
        <v>502</v>
      </c>
      <c r="O158" s="8">
        <v>2012</v>
      </c>
      <c r="P158" s="8" t="str">
        <f t="shared" si="39"/>
        <v>2012</v>
      </c>
      <c r="Q158" s="8">
        <f t="shared" ca="1" si="40"/>
        <v>5</v>
      </c>
      <c r="R158" s="8" t="s">
        <v>342</v>
      </c>
      <c r="S158" s="8">
        <f t="shared" si="41"/>
        <v>0</v>
      </c>
      <c r="T158" s="8">
        <v>50</v>
      </c>
      <c r="U158" s="8">
        <v>6000</v>
      </c>
      <c r="V158" s="8" t="s">
        <v>343</v>
      </c>
      <c r="W158" s="8"/>
      <c r="X158" s="8" t="str">
        <f t="shared" si="42"/>
        <v/>
      </c>
      <c r="Y158" s="69" t="e">
        <f t="shared" ca="1" si="43"/>
        <v>#VALUE!</v>
      </c>
      <c r="Z158" s="8">
        <v>280</v>
      </c>
      <c r="AA158" s="8">
        <v>360</v>
      </c>
      <c r="AB158" s="55">
        <f t="shared" si="44"/>
        <v>0.2857142857142857</v>
      </c>
      <c r="AC158" s="7">
        <v>95</v>
      </c>
      <c r="AD158" s="7">
        <v>87</v>
      </c>
      <c r="AE158" s="57">
        <f t="shared" si="45"/>
        <v>9.8331348075169041E-6</v>
      </c>
      <c r="AF158" s="57">
        <f t="shared" si="46"/>
        <v>9.7905442473519106E-6</v>
      </c>
      <c r="AG158" s="57">
        <f t="shared" si="47"/>
        <v>-4.3313308521342776E-3</v>
      </c>
      <c r="AH158" s="56">
        <f t="shared" si="48"/>
        <v>-8.4210526315789472E-2</v>
      </c>
      <c r="AI158" s="56">
        <f t="shared" si="49"/>
        <v>3.8853982363206024E-3</v>
      </c>
      <c r="AJ158" s="56">
        <f t="shared" si="50"/>
        <v>3.1634429996209414E-3</v>
      </c>
      <c r="AK158" s="59">
        <f t="shared" si="51"/>
        <v>-0.18581241684593411</v>
      </c>
      <c r="AL158" s="7">
        <v>0.51999999999999991</v>
      </c>
      <c r="AM158" s="7">
        <v>8</v>
      </c>
      <c r="AN158" s="7">
        <v>5</v>
      </c>
      <c r="AO158" s="10">
        <f t="shared" si="52"/>
        <v>-0.375</v>
      </c>
      <c r="AP158" s="10">
        <v>7.7944889458507185E-3</v>
      </c>
      <c r="AQ158" s="10">
        <v>3.9753272212598764E-2</v>
      </c>
      <c r="AR158" s="10">
        <f t="shared" si="55"/>
        <v>4.1001768671133769</v>
      </c>
      <c r="AS158" s="70">
        <v>405.19558160919502</v>
      </c>
      <c r="AT158" s="7" t="s">
        <v>503</v>
      </c>
      <c r="AU158" s="7" t="str">
        <f t="shared" si="53"/>
        <v>2014</v>
      </c>
      <c r="AV158" s="7">
        <f t="shared" ca="1" si="54"/>
        <v>3</v>
      </c>
      <c r="AW158" s="7"/>
      <c r="AX158" s="7" t="s">
        <v>40</v>
      </c>
      <c r="AY158" s="7"/>
      <c r="AZ158" s="7">
        <v>7</v>
      </c>
      <c r="BA158" s="9"/>
      <c r="BB158" s="7" t="s">
        <v>41</v>
      </c>
      <c r="BC158" s="7" t="s">
        <v>42</v>
      </c>
    </row>
    <row r="159" spans="1:55" x14ac:dyDescent="0.15">
      <c r="A159" s="7">
        <v>2354</v>
      </c>
      <c r="B159" s="7" t="s">
        <v>30</v>
      </c>
      <c r="C159" s="7" t="s">
        <v>429</v>
      </c>
      <c r="D159" s="7" t="s">
        <v>504</v>
      </c>
      <c r="E159" s="8" t="s">
        <v>49</v>
      </c>
      <c r="F159" s="8">
        <v>0</v>
      </c>
      <c r="G159" s="8" t="s">
        <v>505</v>
      </c>
      <c r="H159" s="8" t="s">
        <v>1500</v>
      </c>
      <c r="I159" s="8" t="s">
        <v>485</v>
      </c>
      <c r="J159" s="8">
        <f t="shared" si="38"/>
        <v>1</v>
      </c>
      <c r="K159" s="8" t="s">
        <v>340</v>
      </c>
      <c r="L159" s="8">
        <v>1</v>
      </c>
      <c r="M159" s="8" t="s">
        <v>1552</v>
      </c>
      <c r="N159" s="8" t="s">
        <v>486</v>
      </c>
      <c r="O159" s="8">
        <v>20020531</v>
      </c>
      <c r="P159" s="8" t="str">
        <f t="shared" si="39"/>
        <v>2002</v>
      </c>
      <c r="Q159" s="8">
        <f t="shared" ca="1" si="40"/>
        <v>15</v>
      </c>
      <c r="R159" s="8" t="s">
        <v>342</v>
      </c>
      <c r="S159" s="8">
        <f t="shared" si="41"/>
        <v>0</v>
      </c>
      <c r="T159" s="8">
        <v>100</v>
      </c>
      <c r="U159" s="8">
        <v>2000</v>
      </c>
      <c r="V159" s="8" t="s">
        <v>343</v>
      </c>
      <c r="W159" s="8"/>
      <c r="X159" s="8" t="str">
        <f t="shared" si="42"/>
        <v/>
      </c>
      <c r="Y159" s="69" t="e">
        <f t="shared" ca="1" si="43"/>
        <v>#VALUE!</v>
      </c>
      <c r="Z159" s="8">
        <v>200</v>
      </c>
      <c r="AA159" s="8">
        <v>260</v>
      </c>
      <c r="AB159" s="55">
        <f t="shared" si="44"/>
        <v>0.3</v>
      </c>
      <c r="AC159" s="7">
        <v>0</v>
      </c>
      <c r="AD159" s="7">
        <v>68</v>
      </c>
      <c r="AE159" s="57">
        <f t="shared" si="45"/>
        <v>0</v>
      </c>
      <c r="AF159" s="57">
        <f t="shared" si="46"/>
        <v>7.6523794117233328E-6</v>
      </c>
      <c r="AG159" s="57" t="e">
        <f t="shared" si="47"/>
        <v>#DIV/0!</v>
      </c>
      <c r="AH159" s="56" t="e">
        <f t="shared" si="48"/>
        <v>#DIV/0!</v>
      </c>
      <c r="AI159" s="56">
        <f t="shared" si="49"/>
        <v>2.7752844545147161E-3</v>
      </c>
      <c r="AJ159" s="56">
        <f t="shared" si="50"/>
        <v>2.2847088330595687E-3</v>
      </c>
      <c r="AK159" s="59">
        <f t="shared" si="51"/>
        <v>-0.17676588814422231</v>
      </c>
      <c r="AL159" s="7">
        <v>0.67384615384615376</v>
      </c>
      <c r="AM159" s="7">
        <v>0</v>
      </c>
      <c r="AN159" s="7">
        <v>7</v>
      </c>
      <c r="AO159" s="10" t="e">
        <f t="shared" si="52"/>
        <v>#DIV/0!</v>
      </c>
      <c r="AP159" s="10" t="e">
        <v>#N/A</v>
      </c>
      <c r="AQ159" s="10">
        <v>1.9156131877362502E-2</v>
      </c>
      <c r="AR159" s="10" t="e">
        <f t="shared" si="55"/>
        <v>#N/A</v>
      </c>
      <c r="AS159" s="70">
        <v>179.55997500000001</v>
      </c>
      <c r="AT159" s="7" t="s">
        <v>461</v>
      </c>
      <c r="AU159" s="7" t="str">
        <f t="shared" si="53"/>
        <v>2015</v>
      </c>
      <c r="AV159" s="7">
        <f t="shared" ca="1" si="54"/>
        <v>2</v>
      </c>
      <c r="AW159" s="7"/>
      <c r="AX159" s="7" t="s">
        <v>40</v>
      </c>
      <c r="AY159" s="7"/>
      <c r="AZ159" s="7">
        <v>7</v>
      </c>
      <c r="BA159" s="9"/>
      <c r="BB159" s="7" t="s">
        <v>41</v>
      </c>
      <c r="BC159" s="7" t="s">
        <v>42</v>
      </c>
    </row>
    <row r="160" spans="1:55" x14ac:dyDescent="0.15">
      <c r="A160" s="7">
        <v>6346</v>
      </c>
      <c r="B160" s="7" t="s">
        <v>30</v>
      </c>
      <c r="C160" s="7" t="s">
        <v>429</v>
      </c>
      <c r="D160" s="7" t="s">
        <v>506</v>
      </c>
      <c r="E160" s="8" t="s">
        <v>49</v>
      </c>
      <c r="F160" s="8">
        <v>0</v>
      </c>
      <c r="G160" s="8" t="s">
        <v>34</v>
      </c>
      <c r="H160" s="8" t="s">
        <v>1500</v>
      </c>
      <c r="I160" s="8" t="s">
        <v>35</v>
      </c>
      <c r="J160" s="8">
        <f t="shared" si="38"/>
        <v>1</v>
      </c>
      <c r="K160" s="8" t="s">
        <v>340</v>
      </c>
      <c r="L160" s="8">
        <v>1</v>
      </c>
      <c r="M160" s="8" t="s">
        <v>30</v>
      </c>
      <c r="N160" s="8" t="s">
        <v>507</v>
      </c>
      <c r="O160" s="8">
        <v>2006</v>
      </c>
      <c r="P160" s="8" t="str">
        <f t="shared" si="39"/>
        <v>2006</v>
      </c>
      <c r="Q160" s="8">
        <f t="shared" ca="1" si="40"/>
        <v>11</v>
      </c>
      <c r="R160" s="8" t="s">
        <v>342</v>
      </c>
      <c r="S160" s="8">
        <f t="shared" si="41"/>
        <v>0</v>
      </c>
      <c r="T160" s="8">
        <v>20</v>
      </c>
      <c r="U160" s="8">
        <v>500</v>
      </c>
      <c r="V160" s="8" t="s">
        <v>348</v>
      </c>
      <c r="W160" s="8"/>
      <c r="X160" s="8" t="str">
        <f t="shared" si="42"/>
        <v/>
      </c>
      <c r="Y160" s="69" t="e">
        <f t="shared" ca="1" si="43"/>
        <v>#VALUE!</v>
      </c>
      <c r="Z160" s="8">
        <v>140</v>
      </c>
      <c r="AA160" s="8">
        <v>180</v>
      </c>
      <c r="AB160" s="55">
        <f t="shared" si="44"/>
        <v>0.2857142857142857</v>
      </c>
      <c r="AC160" s="7">
        <v>76.25</v>
      </c>
      <c r="AD160" s="7">
        <v>63</v>
      </c>
      <c r="AE160" s="57">
        <f t="shared" si="45"/>
        <v>7.8923845165596196E-6</v>
      </c>
      <c r="AF160" s="57">
        <f t="shared" si="46"/>
        <v>7.0897044549789697E-6</v>
      </c>
      <c r="AG160" s="57">
        <f t="shared" si="47"/>
        <v>-0.10170311138496675</v>
      </c>
      <c r="AH160" s="56">
        <f t="shared" si="48"/>
        <v>-0.17377049180327869</v>
      </c>
      <c r="AI160" s="56">
        <f t="shared" si="49"/>
        <v>1.9426991181603012E-3</v>
      </c>
      <c r="AJ160" s="56">
        <f t="shared" si="50"/>
        <v>1.5817214998104707E-3</v>
      </c>
      <c r="AK160" s="59">
        <f t="shared" si="51"/>
        <v>-0.18581241684593411</v>
      </c>
      <c r="AL160" s="7">
        <v>0.76538461538461522</v>
      </c>
      <c r="AM160" s="7">
        <v>44</v>
      </c>
      <c r="AN160" s="7">
        <v>16</v>
      </c>
      <c r="AO160" s="10">
        <f t="shared" si="52"/>
        <v>-0.63636363636363635</v>
      </c>
      <c r="AP160" s="10">
        <v>-5.8595741324921187E-2</v>
      </c>
      <c r="AQ160" s="10">
        <v>-1.3646520874751491E-2</v>
      </c>
      <c r="AR160" s="10">
        <f t="shared" si="55"/>
        <v>-0.76710729199448624</v>
      </c>
      <c r="AS160" s="70">
        <v>-186.45158095238099</v>
      </c>
      <c r="AT160" s="7" t="s">
        <v>508</v>
      </c>
      <c r="AU160" s="7" t="str">
        <f t="shared" si="53"/>
        <v>2009</v>
      </c>
      <c r="AV160" s="7">
        <f t="shared" ca="1" si="54"/>
        <v>8</v>
      </c>
      <c r="AW160" s="7"/>
      <c r="AX160" s="7" t="s">
        <v>40</v>
      </c>
      <c r="AY160" s="7"/>
      <c r="AZ160" s="7">
        <v>1</v>
      </c>
      <c r="BA160" s="9"/>
      <c r="BB160" s="7" t="s">
        <v>41</v>
      </c>
      <c r="BC160" s="7" t="s">
        <v>42</v>
      </c>
    </row>
    <row r="161" spans="1:55" x14ac:dyDescent="0.15">
      <c r="A161" s="7">
        <v>6098</v>
      </c>
      <c r="B161" s="7" t="s">
        <v>30</v>
      </c>
      <c r="C161" s="7" t="s">
        <v>509</v>
      </c>
      <c r="D161" s="7" t="s">
        <v>510</v>
      </c>
      <c r="E161" s="8" t="s">
        <v>33</v>
      </c>
      <c r="F161" s="8">
        <v>1</v>
      </c>
      <c r="G161" s="8" t="s">
        <v>139</v>
      </c>
      <c r="H161" s="8" t="s">
        <v>1500</v>
      </c>
      <c r="I161" s="8" t="s">
        <v>35</v>
      </c>
      <c r="J161" s="8">
        <f t="shared" si="38"/>
        <v>1</v>
      </c>
      <c r="K161" s="8" t="s">
        <v>252</v>
      </c>
      <c r="L161" s="8">
        <v>1</v>
      </c>
      <c r="M161" s="8" t="s">
        <v>30</v>
      </c>
      <c r="N161" s="8" t="s">
        <v>511</v>
      </c>
      <c r="O161" s="8">
        <v>2001</v>
      </c>
      <c r="P161" s="8" t="str">
        <f t="shared" si="39"/>
        <v>2001</v>
      </c>
      <c r="Q161" s="8">
        <f t="shared" ca="1" si="40"/>
        <v>16</v>
      </c>
      <c r="R161" s="8" t="s">
        <v>37</v>
      </c>
      <c r="S161" s="8">
        <f t="shared" si="41"/>
        <v>0</v>
      </c>
      <c r="T161" s="8">
        <v>300</v>
      </c>
      <c r="U161" s="8">
        <v>10000</v>
      </c>
      <c r="V161" s="8" t="s">
        <v>38</v>
      </c>
      <c r="W161" s="8" t="s">
        <v>535</v>
      </c>
      <c r="X161" s="8" t="str">
        <f t="shared" si="42"/>
        <v>1974</v>
      </c>
      <c r="Y161" s="69">
        <f t="shared" ca="1" si="43"/>
        <v>43</v>
      </c>
      <c r="Z161" s="8">
        <v>600</v>
      </c>
      <c r="AA161" s="8">
        <v>600</v>
      </c>
      <c r="AB161" s="55">
        <f t="shared" si="44"/>
        <v>0</v>
      </c>
      <c r="AC161" s="7">
        <v>342</v>
      </c>
      <c r="AD161" s="7">
        <v>392</v>
      </c>
      <c r="AE161" s="57">
        <f t="shared" si="45"/>
        <v>3.5399285307060852E-5</v>
      </c>
      <c r="AF161" s="57">
        <f t="shared" si="46"/>
        <v>4.4113716608758034E-5</v>
      </c>
      <c r="AG161" s="57">
        <f t="shared" si="47"/>
        <v>0.24617534580448081</v>
      </c>
      <c r="AH161" s="56">
        <f t="shared" si="48"/>
        <v>0.14619883040935672</v>
      </c>
      <c r="AI161" s="56">
        <f t="shared" si="49"/>
        <v>8.325853363544149E-3</v>
      </c>
      <c r="AJ161" s="56">
        <f t="shared" si="50"/>
        <v>5.2724049993682354E-3</v>
      </c>
      <c r="AK161" s="59">
        <f t="shared" si="51"/>
        <v>-0.36674299088017109</v>
      </c>
      <c r="AL161" s="7">
        <v>3.5107692307692302</v>
      </c>
      <c r="AM161" s="7">
        <v>36</v>
      </c>
      <c r="AN161" s="7">
        <v>46</v>
      </c>
      <c r="AO161" s="10">
        <f t="shared" si="52"/>
        <v>0.27777777777777779</v>
      </c>
      <c r="AP161" s="10">
        <v>-1.1706705499995897E-3</v>
      </c>
      <c r="AQ161" s="10">
        <v>8.7933832857596383E-3</v>
      </c>
      <c r="AR161" s="10">
        <f t="shared" si="55"/>
        <v>-8.5114072748842275</v>
      </c>
      <c r="AS161" s="70">
        <v>21.468841454082401</v>
      </c>
      <c r="AT161" s="7" t="s">
        <v>186</v>
      </c>
      <c r="AU161" s="7" t="str">
        <f t="shared" si="53"/>
        <v>2010</v>
      </c>
      <c r="AV161" s="7">
        <f t="shared" ca="1" si="54"/>
        <v>7</v>
      </c>
      <c r="AW161" s="7"/>
      <c r="AX161" s="7" t="s">
        <v>40</v>
      </c>
      <c r="AY161" s="7">
        <v>500000</v>
      </c>
      <c r="AZ161" s="7">
        <v>10</v>
      </c>
      <c r="BA161" s="9"/>
      <c r="BB161" s="7" t="s">
        <v>41</v>
      </c>
      <c r="BC161" s="7" t="s">
        <v>42</v>
      </c>
    </row>
    <row r="162" spans="1:55" x14ac:dyDescent="0.15">
      <c r="A162" s="7">
        <v>5656</v>
      </c>
      <c r="B162" s="7" t="s">
        <v>30</v>
      </c>
      <c r="C162" s="7" t="s">
        <v>509</v>
      </c>
      <c r="D162" s="7" t="s">
        <v>512</v>
      </c>
      <c r="E162" s="8" t="s">
        <v>33</v>
      </c>
      <c r="F162" s="8">
        <v>1</v>
      </c>
      <c r="G162" s="8" t="s">
        <v>139</v>
      </c>
      <c r="H162" s="8" t="s">
        <v>1500</v>
      </c>
      <c r="I162" s="8" t="s">
        <v>35</v>
      </c>
      <c r="J162" s="8">
        <f t="shared" si="38"/>
        <v>1</v>
      </c>
      <c r="K162" s="8" t="s">
        <v>252</v>
      </c>
      <c r="L162" s="8">
        <v>1</v>
      </c>
      <c r="M162" s="8" t="s">
        <v>30</v>
      </c>
      <c r="N162" s="8" t="s">
        <v>511</v>
      </c>
      <c r="O162" s="8">
        <v>2006</v>
      </c>
      <c r="P162" s="8" t="str">
        <f t="shared" si="39"/>
        <v>2006</v>
      </c>
      <c r="Q162" s="8">
        <f t="shared" ca="1" si="40"/>
        <v>11</v>
      </c>
      <c r="R162" s="8" t="s">
        <v>37</v>
      </c>
      <c r="S162" s="8">
        <f t="shared" si="41"/>
        <v>0</v>
      </c>
      <c r="T162" s="8">
        <v>100</v>
      </c>
      <c r="U162" s="8">
        <v>3000</v>
      </c>
      <c r="V162" s="8" t="s">
        <v>38</v>
      </c>
      <c r="W162" s="8" t="s">
        <v>536</v>
      </c>
      <c r="X162" s="8" t="str">
        <f t="shared" si="42"/>
        <v>1985</v>
      </c>
      <c r="Y162" s="69">
        <f t="shared" ca="1" si="43"/>
        <v>32</v>
      </c>
      <c r="Z162" s="8">
        <v>700</v>
      </c>
      <c r="AA162" s="8">
        <v>700</v>
      </c>
      <c r="AB162" s="55">
        <f t="shared" si="44"/>
        <v>0</v>
      </c>
      <c r="AC162" s="7">
        <v>302.2</v>
      </c>
      <c r="AD162" s="7">
        <v>92</v>
      </c>
      <c r="AE162" s="57">
        <f t="shared" si="45"/>
        <v>3.1279719356122192E-5</v>
      </c>
      <c r="AF162" s="57">
        <f t="shared" si="46"/>
        <v>1.0353219204096273E-5</v>
      </c>
      <c r="AG162" s="57">
        <f t="shared" si="47"/>
        <v>-0.66901176170335741</v>
      </c>
      <c r="AH162" s="56">
        <f t="shared" si="48"/>
        <v>-0.69556585043017871</v>
      </c>
      <c r="AI162" s="56">
        <f t="shared" si="49"/>
        <v>9.7134955908015057E-3</v>
      </c>
      <c r="AJ162" s="56">
        <f t="shared" si="50"/>
        <v>6.1511391659296085E-3</v>
      </c>
      <c r="AK162" s="59">
        <f t="shared" si="51"/>
        <v>-0.36674299088017093</v>
      </c>
      <c r="AL162" s="7">
        <v>1.0338461538461539</v>
      </c>
      <c r="AM162" s="7">
        <v>29</v>
      </c>
      <c r="AN162" s="7">
        <v>14</v>
      </c>
      <c r="AO162" s="10">
        <f t="shared" si="52"/>
        <v>-0.51724137931034486</v>
      </c>
      <c r="AP162" s="10">
        <v>2.2640407117054895E-2</v>
      </c>
      <c r="AQ162" s="10">
        <v>2.6480521221770668E-2</v>
      </c>
      <c r="AR162" s="10">
        <f t="shared" si="55"/>
        <v>0.16961329736085159</v>
      </c>
      <c r="AS162" s="70">
        <v>165.54554782608699</v>
      </c>
      <c r="AT162" s="7" t="s">
        <v>513</v>
      </c>
      <c r="AU162" s="7" t="str">
        <f t="shared" si="53"/>
        <v>2011</v>
      </c>
      <c r="AV162" s="7">
        <f t="shared" ca="1" si="54"/>
        <v>6</v>
      </c>
      <c r="AW162" s="7"/>
      <c r="AX162" s="7" t="s">
        <v>61</v>
      </c>
      <c r="AY162" s="7">
        <v>750000</v>
      </c>
      <c r="AZ162" s="7">
        <v>30</v>
      </c>
      <c r="BA162" s="9"/>
      <c r="BB162" s="7" t="s">
        <v>41</v>
      </c>
      <c r="BC162" s="7" t="s">
        <v>42</v>
      </c>
    </row>
    <row r="163" spans="1:55" x14ac:dyDescent="0.15">
      <c r="A163" s="7">
        <v>4302</v>
      </c>
      <c r="B163" s="7" t="s">
        <v>30</v>
      </c>
      <c r="C163" s="7" t="s">
        <v>509</v>
      </c>
      <c r="D163" s="7" t="s">
        <v>514</v>
      </c>
      <c r="E163" s="8" t="s">
        <v>33</v>
      </c>
      <c r="F163" s="8">
        <v>1</v>
      </c>
      <c r="G163" s="8" t="s">
        <v>57</v>
      </c>
      <c r="H163" s="8" t="s">
        <v>57</v>
      </c>
      <c r="I163" s="8" t="s">
        <v>35</v>
      </c>
      <c r="J163" s="8">
        <f t="shared" si="38"/>
        <v>1</v>
      </c>
      <c r="K163" s="8" t="s">
        <v>252</v>
      </c>
      <c r="L163" s="8">
        <v>1</v>
      </c>
      <c r="M163" s="8" t="s">
        <v>30</v>
      </c>
      <c r="N163" s="8" t="s">
        <v>450</v>
      </c>
      <c r="O163" s="8">
        <v>2003</v>
      </c>
      <c r="P163" s="8" t="str">
        <f t="shared" si="39"/>
        <v>2003</v>
      </c>
      <c r="Q163" s="8">
        <f t="shared" ca="1" si="40"/>
        <v>14</v>
      </c>
      <c r="R163" s="8" t="s">
        <v>37</v>
      </c>
      <c r="S163" s="8">
        <f t="shared" si="41"/>
        <v>0</v>
      </c>
      <c r="T163" s="8">
        <v>200</v>
      </c>
      <c r="U163" s="8">
        <v>10000</v>
      </c>
      <c r="V163" s="8" t="s">
        <v>38</v>
      </c>
      <c r="W163" s="8" t="s">
        <v>537</v>
      </c>
      <c r="X163" s="8" t="str">
        <f t="shared" si="42"/>
        <v>1965</v>
      </c>
      <c r="Y163" s="69">
        <f t="shared" ca="1" si="43"/>
        <v>52</v>
      </c>
      <c r="Z163" s="8">
        <v>1000</v>
      </c>
      <c r="AA163" s="8">
        <v>1000</v>
      </c>
      <c r="AB163" s="55">
        <f t="shared" si="44"/>
        <v>0</v>
      </c>
      <c r="AC163" s="7">
        <v>259</v>
      </c>
      <c r="AD163" s="7">
        <v>265</v>
      </c>
      <c r="AE163" s="57">
        <f t="shared" si="45"/>
        <v>2.6808230685756611E-5</v>
      </c>
      <c r="AF163" s="57">
        <f t="shared" si="46"/>
        <v>2.9821772707451224E-5</v>
      </c>
      <c r="AG163" s="57">
        <f t="shared" si="47"/>
        <v>0.11241107468146819</v>
      </c>
      <c r="AH163" s="56">
        <f t="shared" si="48"/>
        <v>2.3166023166023165E-2</v>
      </c>
      <c r="AI163" s="56">
        <f t="shared" si="49"/>
        <v>1.3876422272573581E-2</v>
      </c>
      <c r="AJ163" s="56">
        <f t="shared" si="50"/>
        <v>8.7873416656137262E-3</v>
      </c>
      <c r="AK163" s="59">
        <f t="shared" si="51"/>
        <v>-0.36674299088017104</v>
      </c>
      <c r="AL163" s="7">
        <v>2.6230769230769231</v>
      </c>
      <c r="AM163" s="7">
        <v>12</v>
      </c>
      <c r="AN163" s="7">
        <v>13</v>
      </c>
      <c r="AO163" s="10">
        <f t="shared" si="52"/>
        <v>8.3333333333333329E-2</v>
      </c>
      <c r="AP163" s="10">
        <v>1.1644165331624431E-2</v>
      </c>
      <c r="AQ163" s="10">
        <v>6.116386006338217E-3</v>
      </c>
      <c r="AR163" s="10">
        <f t="shared" si="55"/>
        <v>-0.47472525233502977</v>
      </c>
      <c r="AS163" s="70">
        <v>12.466534339623299</v>
      </c>
      <c r="AT163" s="7" t="s">
        <v>515</v>
      </c>
      <c r="AU163" s="7" t="str">
        <f t="shared" si="53"/>
        <v>2013</v>
      </c>
      <c r="AV163" s="7">
        <f t="shared" ca="1" si="54"/>
        <v>4</v>
      </c>
      <c r="AW163" s="7"/>
      <c r="AX163" s="7" t="s">
        <v>40</v>
      </c>
      <c r="AY163" s="7"/>
      <c r="AZ163" s="7">
        <v>15</v>
      </c>
      <c r="BA163" s="9"/>
      <c r="BB163" s="7" t="s">
        <v>41</v>
      </c>
      <c r="BC163" s="7" t="s">
        <v>42</v>
      </c>
    </row>
    <row r="164" spans="1:55" x14ac:dyDescent="0.15">
      <c r="A164" s="7">
        <v>6186</v>
      </c>
      <c r="B164" s="7" t="s">
        <v>30</v>
      </c>
      <c r="C164" s="7" t="s">
        <v>509</v>
      </c>
      <c r="D164" s="7" t="s">
        <v>516</v>
      </c>
      <c r="E164" s="8" t="s">
        <v>33</v>
      </c>
      <c r="F164" s="8">
        <v>1</v>
      </c>
      <c r="G164" s="8" t="s">
        <v>57</v>
      </c>
      <c r="H164" s="8" t="s">
        <v>57</v>
      </c>
      <c r="I164" s="8" t="s">
        <v>35</v>
      </c>
      <c r="J164" s="8">
        <f t="shared" si="38"/>
        <v>1</v>
      </c>
      <c r="K164" s="8" t="s">
        <v>252</v>
      </c>
      <c r="L164" s="8">
        <v>1</v>
      </c>
      <c r="M164" s="8" t="s">
        <v>30</v>
      </c>
      <c r="N164" s="8" t="s">
        <v>450</v>
      </c>
      <c r="O164" s="8">
        <v>1991</v>
      </c>
      <c r="P164" s="8" t="str">
        <f t="shared" si="39"/>
        <v>1991</v>
      </c>
      <c r="Q164" s="8">
        <f t="shared" ca="1" si="40"/>
        <v>26</v>
      </c>
      <c r="R164" s="8" t="s">
        <v>37</v>
      </c>
      <c r="S164" s="8">
        <f t="shared" si="41"/>
        <v>0</v>
      </c>
      <c r="T164" s="8">
        <v>45</v>
      </c>
      <c r="U164" s="8">
        <v>6000</v>
      </c>
      <c r="V164" s="8" t="s">
        <v>38</v>
      </c>
      <c r="W164" s="8"/>
      <c r="X164" s="8" t="str">
        <f t="shared" si="42"/>
        <v/>
      </c>
      <c r="Y164" s="69" t="e">
        <f t="shared" ca="1" si="43"/>
        <v>#VALUE!</v>
      </c>
      <c r="Z164" s="8">
        <v>3000</v>
      </c>
      <c r="AA164" s="8">
        <v>3500</v>
      </c>
      <c r="AB164" s="55">
        <f t="shared" si="44"/>
        <v>0.16666666666666666</v>
      </c>
      <c r="AC164" s="7">
        <v>370.25</v>
      </c>
      <c r="AD164" s="7">
        <v>199.9</v>
      </c>
      <c r="AE164" s="57">
        <f t="shared" si="45"/>
        <v>3.8323349078769829E-5</v>
      </c>
      <c r="AF164" s="57">
        <f t="shared" si="46"/>
        <v>2.2495744770639621E-5</v>
      </c>
      <c r="AG164" s="57">
        <f t="shared" si="47"/>
        <v>-0.41300159533547404</v>
      </c>
      <c r="AH164" s="56">
        <f t="shared" si="48"/>
        <v>-0.4600945307224848</v>
      </c>
      <c r="AI164" s="56">
        <f t="shared" si="49"/>
        <v>4.1629266817720743E-2</v>
      </c>
      <c r="AJ164" s="56">
        <f t="shared" si="50"/>
        <v>3.0755695829648041E-2</v>
      </c>
      <c r="AK164" s="59">
        <f t="shared" si="51"/>
        <v>-0.26120015602686619</v>
      </c>
      <c r="AL164" s="7">
        <v>2.3701538461538458</v>
      </c>
      <c r="AM164" s="7">
        <v>34</v>
      </c>
      <c r="AN164" s="7">
        <v>21</v>
      </c>
      <c r="AO164" s="10">
        <f t="shared" si="52"/>
        <v>-0.38235294117647056</v>
      </c>
      <c r="AP164" s="10">
        <v>1.5226273944918701E-2</v>
      </c>
      <c r="AQ164" s="10">
        <v>1.8016515368797045E-2</v>
      </c>
      <c r="AR164" s="10">
        <f t="shared" si="55"/>
        <v>0.18325175508939937</v>
      </c>
      <c r="AS164" s="70">
        <v>165.455303651826</v>
      </c>
      <c r="AT164" s="7" t="s">
        <v>517</v>
      </c>
      <c r="AU164" s="7" t="str">
        <f t="shared" si="53"/>
        <v>2010</v>
      </c>
      <c r="AV164" s="7">
        <f t="shared" ca="1" si="54"/>
        <v>7</v>
      </c>
      <c r="AW164" s="7"/>
      <c r="AX164" s="7" t="s">
        <v>40</v>
      </c>
      <c r="AY164" s="7">
        <v>0</v>
      </c>
      <c r="AZ164" s="7">
        <v>15</v>
      </c>
      <c r="BA164" s="9"/>
      <c r="BB164" s="7" t="s">
        <v>41</v>
      </c>
      <c r="BC164" s="7" t="s">
        <v>42</v>
      </c>
    </row>
    <row r="165" spans="1:55" x14ac:dyDescent="0.15">
      <c r="A165" s="7">
        <v>4188</v>
      </c>
      <c r="B165" s="7" t="s">
        <v>30</v>
      </c>
      <c r="C165" s="7" t="s">
        <v>509</v>
      </c>
      <c r="D165" s="7" t="s">
        <v>518</v>
      </c>
      <c r="E165" s="8" t="s">
        <v>33</v>
      </c>
      <c r="F165" s="8">
        <v>1</v>
      </c>
      <c r="G165" s="8" t="s">
        <v>57</v>
      </c>
      <c r="H165" s="8" t="s">
        <v>57</v>
      </c>
      <c r="I165" s="8" t="s">
        <v>35</v>
      </c>
      <c r="J165" s="8">
        <f t="shared" si="38"/>
        <v>1</v>
      </c>
      <c r="K165" s="8" t="s">
        <v>252</v>
      </c>
      <c r="L165" s="8">
        <v>1</v>
      </c>
      <c r="M165" s="8" t="s">
        <v>30</v>
      </c>
      <c r="N165" s="8" t="s">
        <v>450</v>
      </c>
      <c r="O165" s="8">
        <v>1999</v>
      </c>
      <c r="P165" s="8" t="str">
        <f t="shared" si="39"/>
        <v>1999</v>
      </c>
      <c r="Q165" s="8">
        <f t="shared" ca="1" si="40"/>
        <v>18</v>
      </c>
      <c r="R165" s="8" t="s">
        <v>37</v>
      </c>
      <c r="S165" s="8">
        <f t="shared" si="41"/>
        <v>0</v>
      </c>
      <c r="T165" s="8">
        <v>500</v>
      </c>
      <c r="U165" s="8">
        <v>2000</v>
      </c>
      <c r="V165" s="8" t="s">
        <v>38</v>
      </c>
      <c r="W165" s="8" t="s">
        <v>538</v>
      </c>
      <c r="X165" s="8" t="str">
        <f t="shared" si="42"/>
        <v>1967</v>
      </c>
      <c r="Y165" s="69">
        <f t="shared" ca="1" si="43"/>
        <v>50</v>
      </c>
      <c r="Z165" s="8">
        <v>2300</v>
      </c>
      <c r="AA165" s="8">
        <v>2500</v>
      </c>
      <c r="AB165" s="55">
        <f t="shared" si="44"/>
        <v>8.6956521739130432E-2</v>
      </c>
      <c r="AC165" s="7">
        <v>473.5</v>
      </c>
      <c r="AD165" s="7">
        <v>92</v>
      </c>
      <c r="AE165" s="57">
        <f t="shared" si="45"/>
        <v>4.9010414014307937E-5</v>
      </c>
      <c r="AF165" s="57">
        <f t="shared" si="46"/>
        <v>1.0353219204096273E-5</v>
      </c>
      <c r="AG165" s="57">
        <f t="shared" si="47"/>
        <v>-0.78875470831415972</v>
      </c>
      <c r="AH165" s="56">
        <f t="shared" si="48"/>
        <v>-0.80570221752903903</v>
      </c>
      <c r="AI165" s="56">
        <f t="shared" si="49"/>
        <v>3.1915771226919236E-2</v>
      </c>
      <c r="AJ165" s="56">
        <f t="shared" si="50"/>
        <v>2.1968354164034316E-2</v>
      </c>
      <c r="AK165" s="59">
        <f t="shared" si="51"/>
        <v>-0.31167716400018586</v>
      </c>
      <c r="AL165" s="7">
        <v>0.95384615384615379</v>
      </c>
      <c r="AM165" s="7">
        <v>26</v>
      </c>
      <c r="AN165" s="7">
        <v>4</v>
      </c>
      <c r="AO165" s="10">
        <f t="shared" si="52"/>
        <v>-0.84615384615384615</v>
      </c>
      <c r="AP165" s="10">
        <v>1.0265100564140286E-2</v>
      </c>
      <c r="AQ165" s="10">
        <v>6.4259405419626412E-3</v>
      </c>
      <c r="AR165" s="10">
        <f t="shared" si="55"/>
        <v>-0.37400120906649675</v>
      </c>
      <c r="AS165" s="70">
        <v>5.8228717391304299</v>
      </c>
      <c r="AT165" s="7" t="s">
        <v>519</v>
      </c>
      <c r="AU165" s="7" t="str">
        <f t="shared" si="53"/>
        <v>2013</v>
      </c>
      <c r="AV165" s="7">
        <f t="shared" ca="1" si="54"/>
        <v>4</v>
      </c>
      <c r="AW165" s="7"/>
      <c r="AX165" s="7" t="s">
        <v>61</v>
      </c>
      <c r="AY165" s="7">
        <v>900000</v>
      </c>
      <c r="AZ165" s="7">
        <v>18</v>
      </c>
      <c r="BA165" s="9"/>
      <c r="BB165" s="7" t="s">
        <v>41</v>
      </c>
      <c r="BC165" s="7" t="s">
        <v>42</v>
      </c>
    </row>
    <row r="166" spans="1:55" x14ac:dyDescent="0.15">
      <c r="A166" s="7">
        <v>2427</v>
      </c>
      <c r="B166" s="7" t="s">
        <v>30</v>
      </c>
      <c r="C166" s="7" t="s">
        <v>509</v>
      </c>
      <c r="D166" s="7" t="s">
        <v>520</v>
      </c>
      <c r="E166" s="8" t="s">
        <v>33</v>
      </c>
      <c r="F166" s="8">
        <v>1</v>
      </c>
      <c r="G166" s="8" t="s">
        <v>82</v>
      </c>
      <c r="H166" s="8" t="s">
        <v>1500</v>
      </c>
      <c r="I166" s="8" t="s">
        <v>106</v>
      </c>
      <c r="J166" s="8">
        <f t="shared" si="38"/>
        <v>0</v>
      </c>
      <c r="K166" s="8" t="s">
        <v>252</v>
      </c>
      <c r="L166" s="8">
        <v>1</v>
      </c>
      <c r="M166" s="8" t="s">
        <v>106</v>
      </c>
      <c r="N166" s="8" t="s">
        <v>539</v>
      </c>
      <c r="O166" s="8">
        <v>2008</v>
      </c>
      <c r="P166" s="8" t="str">
        <f t="shared" si="39"/>
        <v>2008</v>
      </c>
      <c r="Q166" s="8">
        <f t="shared" ca="1" si="40"/>
        <v>9</v>
      </c>
      <c r="R166" s="8" t="s">
        <v>37</v>
      </c>
      <c r="S166" s="8">
        <f t="shared" si="41"/>
        <v>0</v>
      </c>
      <c r="T166" s="8">
        <v>2</v>
      </c>
      <c r="U166" s="8">
        <v>8000</v>
      </c>
      <c r="V166" s="8" t="s">
        <v>38</v>
      </c>
      <c r="W166" s="8" t="s">
        <v>540</v>
      </c>
      <c r="X166" s="8" t="str">
        <f t="shared" si="42"/>
        <v>1975</v>
      </c>
      <c r="Y166" s="69">
        <f t="shared" ca="1" si="43"/>
        <v>42</v>
      </c>
      <c r="Z166" s="8">
        <v>3000</v>
      </c>
      <c r="AA166" s="8">
        <v>4000</v>
      </c>
      <c r="AB166" s="55">
        <f t="shared" si="44"/>
        <v>0.33333333333333331</v>
      </c>
      <c r="AC166" s="7">
        <v>148</v>
      </c>
      <c r="AD166" s="7">
        <v>4340.3500000000004</v>
      </c>
      <c r="AE166" s="57">
        <f t="shared" si="45"/>
        <v>1.5318988963289491E-5</v>
      </c>
      <c r="AF166" s="57">
        <f t="shared" si="46"/>
        <v>4.8844124970107898E-4</v>
      </c>
      <c r="AG166" s="57">
        <f t="shared" si="47"/>
        <v>30.884692316939603</v>
      </c>
      <c r="AH166" s="56">
        <f t="shared" si="48"/>
        <v>28.326689189189192</v>
      </c>
      <c r="AI166" s="56">
        <f t="shared" si="49"/>
        <v>4.1629266817720743E-2</v>
      </c>
      <c r="AJ166" s="56">
        <f t="shared" si="50"/>
        <v>3.5149366662454905E-2</v>
      </c>
      <c r="AK166" s="59">
        <f t="shared" si="51"/>
        <v>-0.15565732117356137</v>
      </c>
      <c r="AL166" s="7">
        <v>44.630076923076913</v>
      </c>
      <c r="AM166" s="7">
        <v>5</v>
      </c>
      <c r="AN166" s="7">
        <v>131</v>
      </c>
      <c r="AO166" s="10">
        <f t="shared" si="52"/>
        <v>25.2</v>
      </c>
      <c r="AP166" s="10">
        <v>6.7110632699437347E-3</v>
      </c>
      <c r="AQ166" s="10">
        <v>9.9039976572276155E-3</v>
      </c>
      <c r="AR166" s="10">
        <f t="shared" si="55"/>
        <v>0.47577176057686765</v>
      </c>
      <c r="AS166" s="70">
        <v>115.010569136128</v>
      </c>
      <c r="AT166" s="7" t="s">
        <v>521</v>
      </c>
      <c r="AU166" s="7" t="str">
        <f t="shared" si="53"/>
        <v>2014</v>
      </c>
      <c r="AV166" s="7">
        <f t="shared" ca="1" si="54"/>
        <v>3</v>
      </c>
      <c r="AW166" s="7"/>
      <c r="AX166" s="7" t="s">
        <v>40</v>
      </c>
      <c r="AY166" s="7"/>
      <c r="AZ166" s="7">
        <v>7</v>
      </c>
      <c r="BA166" s="9"/>
      <c r="BB166" s="7" t="s">
        <v>41</v>
      </c>
      <c r="BC166" s="7" t="s">
        <v>41</v>
      </c>
    </row>
    <row r="167" spans="1:55" x14ac:dyDescent="0.15">
      <c r="A167" s="7">
        <v>3223</v>
      </c>
      <c r="B167" s="7" t="s">
        <v>30</v>
      </c>
      <c r="C167" s="7" t="s">
        <v>509</v>
      </c>
      <c r="D167" s="7" t="s">
        <v>522</v>
      </c>
      <c r="E167" s="8" t="s">
        <v>33</v>
      </c>
      <c r="F167" s="8">
        <v>1</v>
      </c>
      <c r="G167" s="8" t="s">
        <v>440</v>
      </c>
      <c r="H167" s="8" t="s">
        <v>1500</v>
      </c>
      <c r="I167" s="8" t="s">
        <v>485</v>
      </c>
      <c r="J167" s="8">
        <f t="shared" si="38"/>
        <v>1</v>
      </c>
      <c r="K167" s="8" t="s">
        <v>252</v>
      </c>
      <c r="L167" s="8">
        <v>1</v>
      </c>
      <c r="M167" s="8" t="s">
        <v>1552</v>
      </c>
      <c r="N167" s="8" t="s">
        <v>486</v>
      </c>
      <c r="O167" s="8">
        <v>2011</v>
      </c>
      <c r="P167" s="8" t="str">
        <f t="shared" si="39"/>
        <v>2011</v>
      </c>
      <c r="Q167" s="8">
        <f t="shared" ca="1" si="40"/>
        <v>6</v>
      </c>
      <c r="R167" s="8" t="s">
        <v>37</v>
      </c>
      <c r="S167" s="8">
        <f t="shared" si="41"/>
        <v>0</v>
      </c>
      <c r="T167" s="8">
        <v>400</v>
      </c>
      <c r="U167" s="8">
        <v>14000</v>
      </c>
      <c r="V167" s="8" t="s">
        <v>38</v>
      </c>
      <c r="W167" s="8" t="s">
        <v>541</v>
      </c>
      <c r="X167" s="8" t="str">
        <f t="shared" si="42"/>
        <v>1976</v>
      </c>
      <c r="Y167" s="69">
        <f t="shared" ca="1" si="43"/>
        <v>41</v>
      </c>
      <c r="Z167" s="8">
        <v>2000</v>
      </c>
      <c r="AA167" s="8">
        <v>2400</v>
      </c>
      <c r="AB167" s="55">
        <f t="shared" si="44"/>
        <v>0.2</v>
      </c>
      <c r="AC167" s="7">
        <v>318.2</v>
      </c>
      <c r="AD167" s="7">
        <v>806</v>
      </c>
      <c r="AE167" s="57">
        <f t="shared" si="45"/>
        <v>3.2935826271072405E-5</v>
      </c>
      <c r="AF167" s="57">
        <f t="shared" si="46"/>
        <v>9.0703203027191266E-5</v>
      </c>
      <c r="AG167" s="57">
        <f t="shared" si="47"/>
        <v>1.7539373775133145</v>
      </c>
      <c r="AH167" s="56">
        <f t="shared" si="48"/>
        <v>1.5329981143934632</v>
      </c>
      <c r="AI167" s="56">
        <f t="shared" si="49"/>
        <v>2.7752844545147162E-2</v>
      </c>
      <c r="AJ167" s="56">
        <f t="shared" si="50"/>
        <v>2.1089619997472941E-2</v>
      </c>
      <c r="AK167" s="59">
        <f t="shared" si="51"/>
        <v>-0.24009158905620528</v>
      </c>
      <c r="AL167" s="7">
        <v>9.4246153846153824</v>
      </c>
      <c r="AM167" s="7">
        <v>15</v>
      </c>
      <c r="AN167" s="7">
        <v>31</v>
      </c>
      <c r="AO167" s="10">
        <f t="shared" si="52"/>
        <v>1.0666666666666667</v>
      </c>
      <c r="AP167" s="10">
        <v>2.3954323156349443E-2</v>
      </c>
      <c r="AQ167" s="10">
        <v>3.4120607627799629E-2</v>
      </c>
      <c r="AR167" s="10">
        <f t="shared" si="55"/>
        <v>0.42440291070196501</v>
      </c>
      <c r="AS167" s="70">
        <v>256.44815521091698</v>
      </c>
      <c r="AT167" s="7" t="s">
        <v>523</v>
      </c>
      <c r="AU167" s="7" t="str">
        <f t="shared" si="53"/>
        <v>2014</v>
      </c>
      <c r="AV167" s="7">
        <f t="shared" ca="1" si="54"/>
        <v>3</v>
      </c>
      <c r="AW167" s="7"/>
      <c r="AX167" s="7" t="s">
        <v>61</v>
      </c>
      <c r="AY167" s="7">
        <v>1500000</v>
      </c>
      <c r="AZ167" s="7">
        <v>30</v>
      </c>
      <c r="BA167" s="9"/>
      <c r="BB167" s="7" t="s">
        <v>41</v>
      </c>
      <c r="BC167" s="7" t="s">
        <v>42</v>
      </c>
    </row>
    <row r="168" spans="1:55" x14ac:dyDescent="0.15">
      <c r="A168" s="7">
        <v>5779</v>
      </c>
      <c r="B168" s="7" t="s">
        <v>30</v>
      </c>
      <c r="C168" s="7" t="s">
        <v>509</v>
      </c>
      <c r="D168" s="7" t="s">
        <v>524</v>
      </c>
      <c r="E168" s="8" t="s">
        <v>33</v>
      </c>
      <c r="F168" s="8">
        <v>1</v>
      </c>
      <c r="G168" s="8" t="s">
        <v>440</v>
      </c>
      <c r="H168" s="8" t="s">
        <v>1500</v>
      </c>
      <c r="I168" s="8" t="s">
        <v>35</v>
      </c>
      <c r="J168" s="8">
        <f t="shared" si="38"/>
        <v>1</v>
      </c>
      <c r="K168" s="8" t="s">
        <v>252</v>
      </c>
      <c r="L168" s="8">
        <v>1</v>
      </c>
      <c r="M168" s="8" t="s">
        <v>1552</v>
      </c>
      <c r="N168" s="8" t="s">
        <v>486</v>
      </c>
      <c r="O168" s="8">
        <v>2010</v>
      </c>
      <c r="P168" s="8" t="str">
        <f t="shared" si="39"/>
        <v>2010</v>
      </c>
      <c r="Q168" s="8">
        <f t="shared" ca="1" si="40"/>
        <v>7</v>
      </c>
      <c r="R168" s="8" t="s">
        <v>37</v>
      </c>
      <c r="S168" s="8">
        <f t="shared" si="41"/>
        <v>0</v>
      </c>
      <c r="T168" s="8">
        <v>500</v>
      </c>
      <c r="U168" s="8">
        <v>15000</v>
      </c>
      <c r="V168" s="8" t="s">
        <v>38</v>
      </c>
      <c r="W168" s="8" t="s">
        <v>542</v>
      </c>
      <c r="X168" s="8" t="str">
        <f t="shared" si="42"/>
        <v>1965</v>
      </c>
      <c r="Y168" s="69">
        <f t="shared" ca="1" si="43"/>
        <v>52</v>
      </c>
      <c r="Z168" s="8">
        <v>2300</v>
      </c>
      <c r="AA168" s="8">
        <v>2800</v>
      </c>
      <c r="AB168" s="55">
        <f t="shared" si="44"/>
        <v>0.21739130434782608</v>
      </c>
      <c r="AC168" s="7">
        <v>329</v>
      </c>
      <c r="AD168" s="7">
        <v>650</v>
      </c>
      <c r="AE168" s="57">
        <f t="shared" si="45"/>
        <v>3.4053698438663805E-5</v>
      </c>
      <c r="AF168" s="57">
        <f t="shared" si="46"/>
        <v>7.3147744376767144E-5</v>
      </c>
      <c r="AG168" s="57">
        <f t="shared" si="47"/>
        <v>1.1480117499870979</v>
      </c>
      <c r="AH168" s="56">
        <f t="shared" si="48"/>
        <v>0.9756838905775076</v>
      </c>
      <c r="AI168" s="56">
        <f t="shared" si="49"/>
        <v>3.1915771226919236E-2</v>
      </c>
      <c r="AJ168" s="56">
        <f t="shared" si="50"/>
        <v>2.4604556663718434E-2</v>
      </c>
      <c r="AK168" s="59">
        <f t="shared" si="51"/>
        <v>-0.22907842368020817</v>
      </c>
      <c r="AL168" s="7">
        <v>5.1076923076923082</v>
      </c>
      <c r="AM168" s="7">
        <v>21</v>
      </c>
      <c r="AN168" s="7">
        <v>38</v>
      </c>
      <c r="AO168" s="10">
        <f t="shared" si="52"/>
        <v>0.80952380952380953</v>
      </c>
      <c r="AP168" s="10">
        <v>3.6833114914424847E-3</v>
      </c>
      <c r="AQ168" s="10">
        <v>1.6399595416378775E-2</v>
      </c>
      <c r="AR168" s="10">
        <f t="shared" si="55"/>
        <v>3.4524052485054004</v>
      </c>
      <c r="AS168" s="70">
        <v>133.106597999999</v>
      </c>
      <c r="AT168" s="7" t="s">
        <v>525</v>
      </c>
      <c r="AU168" s="7" t="str">
        <f t="shared" si="53"/>
        <v>2010</v>
      </c>
      <c r="AV168" s="7">
        <f t="shared" ca="1" si="54"/>
        <v>7</v>
      </c>
      <c r="AW168" s="7"/>
      <c r="AX168" s="7" t="s">
        <v>40</v>
      </c>
      <c r="AY168" s="7">
        <v>1060000</v>
      </c>
      <c r="AZ168" s="7">
        <v>7</v>
      </c>
      <c r="BA168" s="9"/>
      <c r="BB168" s="7" t="s">
        <v>41</v>
      </c>
      <c r="BC168" s="7" t="s">
        <v>42</v>
      </c>
    </row>
    <row r="169" spans="1:55" x14ac:dyDescent="0.15">
      <c r="A169" s="7">
        <v>6291</v>
      </c>
      <c r="B169" s="7" t="s">
        <v>30</v>
      </c>
      <c r="C169" s="7" t="s">
        <v>509</v>
      </c>
      <c r="D169" s="7" t="s">
        <v>526</v>
      </c>
      <c r="E169" s="8" t="s">
        <v>33</v>
      </c>
      <c r="F169" s="8">
        <v>1</v>
      </c>
      <c r="G169" s="8" t="s">
        <v>527</v>
      </c>
      <c r="H169" s="8" t="s">
        <v>1500</v>
      </c>
      <c r="I169" s="8" t="s">
        <v>35</v>
      </c>
      <c r="J169" s="8">
        <f t="shared" si="38"/>
        <v>1</v>
      </c>
      <c r="K169" s="8" t="s">
        <v>252</v>
      </c>
      <c r="L169" s="8">
        <v>1</v>
      </c>
      <c r="M169" s="8" t="s">
        <v>1552</v>
      </c>
      <c r="N169" s="8" t="s">
        <v>486</v>
      </c>
      <c r="O169" s="8">
        <v>1997</v>
      </c>
      <c r="P169" s="8" t="str">
        <f t="shared" si="39"/>
        <v>1997</v>
      </c>
      <c r="Q169" s="8">
        <f t="shared" ca="1" si="40"/>
        <v>20</v>
      </c>
      <c r="R169" s="8" t="s">
        <v>37</v>
      </c>
      <c r="S169" s="8">
        <f t="shared" si="41"/>
        <v>0</v>
      </c>
      <c r="T169" s="8">
        <v>750</v>
      </c>
      <c r="U169" s="8">
        <v>17000</v>
      </c>
      <c r="V169" s="8" t="s">
        <v>38</v>
      </c>
      <c r="W169" s="8" t="s">
        <v>543</v>
      </c>
      <c r="X169" s="8" t="str">
        <f t="shared" si="42"/>
        <v>1984</v>
      </c>
      <c r="Y169" s="69">
        <f t="shared" ca="1" si="43"/>
        <v>33</v>
      </c>
      <c r="Z169" s="8">
        <v>3000</v>
      </c>
      <c r="AA169" s="8">
        <v>3000</v>
      </c>
      <c r="AB169" s="55">
        <f t="shared" si="44"/>
        <v>0</v>
      </c>
      <c r="AC169" s="7">
        <v>613.875</v>
      </c>
      <c r="AD169" s="7">
        <v>528</v>
      </c>
      <c r="AE169" s="57">
        <f t="shared" si="45"/>
        <v>6.354016452594146E-5</v>
      </c>
      <c r="AF169" s="57">
        <f t="shared" si="46"/>
        <v>5.9418475432204699E-5</v>
      </c>
      <c r="AG169" s="57">
        <f t="shared" si="47"/>
        <v>-6.486746020391565E-2</v>
      </c>
      <c r="AH169" s="56">
        <f t="shared" si="48"/>
        <v>-0.13989004276114844</v>
      </c>
      <c r="AI169" s="56">
        <f t="shared" si="49"/>
        <v>4.1629266817720743E-2</v>
      </c>
      <c r="AJ169" s="56">
        <f t="shared" si="50"/>
        <v>2.6362024996841177E-2</v>
      </c>
      <c r="AK169" s="59">
        <f t="shared" si="51"/>
        <v>-0.36674299088017104</v>
      </c>
      <c r="AL169" s="7">
        <v>5.1369230769230763</v>
      </c>
      <c r="AM169" s="7">
        <v>24</v>
      </c>
      <c r="AN169" s="7">
        <v>18</v>
      </c>
      <c r="AO169" s="10">
        <f t="shared" si="52"/>
        <v>-0.25</v>
      </c>
      <c r="AP169" s="10">
        <v>1.0841280791254048E-2</v>
      </c>
      <c r="AQ169" s="10">
        <v>9.8066246796621771E-3</v>
      </c>
      <c r="AR169" s="10">
        <f t="shared" si="55"/>
        <v>-9.5436704529095501E-2</v>
      </c>
      <c r="AS169" s="70">
        <v>10.0120420454541</v>
      </c>
      <c r="AT169" s="7" t="s">
        <v>528</v>
      </c>
      <c r="AU169" s="7" t="str">
        <f t="shared" si="53"/>
        <v>2009</v>
      </c>
      <c r="AV169" s="7">
        <f t="shared" ca="1" si="54"/>
        <v>8</v>
      </c>
      <c r="AW169" s="7"/>
      <c r="AX169" s="7" t="s">
        <v>61</v>
      </c>
      <c r="AY169" s="7">
        <v>1500000</v>
      </c>
      <c r="AZ169" s="7">
        <v>18</v>
      </c>
      <c r="BA169" s="9"/>
      <c r="BB169" s="7" t="s">
        <v>41</v>
      </c>
      <c r="BC169" s="7" t="s">
        <v>42</v>
      </c>
    </row>
    <row r="170" spans="1:55" x14ac:dyDescent="0.15">
      <c r="A170" s="7">
        <v>2124</v>
      </c>
      <c r="B170" s="7" t="s">
        <v>30</v>
      </c>
      <c r="C170" s="7" t="s">
        <v>509</v>
      </c>
      <c r="D170" s="7" t="s">
        <v>529</v>
      </c>
      <c r="E170" s="8" t="s">
        <v>49</v>
      </c>
      <c r="F170" s="8">
        <v>0</v>
      </c>
      <c r="G170" s="8" t="s">
        <v>57</v>
      </c>
      <c r="H170" s="8" t="s">
        <v>57</v>
      </c>
      <c r="I170" s="8" t="s">
        <v>35</v>
      </c>
      <c r="J170" s="8">
        <f t="shared" si="38"/>
        <v>1</v>
      </c>
      <c r="K170" s="8" t="s">
        <v>252</v>
      </c>
      <c r="L170" s="8">
        <v>1</v>
      </c>
      <c r="M170" s="8" t="s">
        <v>1552</v>
      </c>
      <c r="N170" s="8" t="s">
        <v>486</v>
      </c>
      <c r="O170" s="8">
        <v>2014</v>
      </c>
      <c r="P170" s="8" t="str">
        <f t="shared" si="39"/>
        <v>2014</v>
      </c>
      <c r="Q170" s="8">
        <f t="shared" ca="1" si="40"/>
        <v>3</v>
      </c>
      <c r="R170" s="8" t="s">
        <v>37</v>
      </c>
      <c r="S170" s="8">
        <f t="shared" si="41"/>
        <v>0</v>
      </c>
      <c r="T170" s="8">
        <v>20</v>
      </c>
      <c r="U170" s="8">
        <v>2000</v>
      </c>
      <c r="V170" s="8" t="s">
        <v>38</v>
      </c>
      <c r="W170" s="8"/>
      <c r="X170" s="8" t="str">
        <f t="shared" si="42"/>
        <v/>
      </c>
      <c r="Y170" s="69" t="e">
        <f t="shared" ca="1" si="43"/>
        <v>#VALUE!</v>
      </c>
      <c r="Z170" s="8">
        <v>300</v>
      </c>
      <c r="AA170" s="8">
        <v>600</v>
      </c>
      <c r="AB170" s="55">
        <f t="shared" si="44"/>
        <v>1</v>
      </c>
      <c r="AC170" s="7">
        <v>0</v>
      </c>
      <c r="AD170" s="7">
        <v>130.1</v>
      </c>
      <c r="AE170" s="57">
        <f t="shared" si="45"/>
        <v>0</v>
      </c>
      <c r="AF170" s="57">
        <f t="shared" si="46"/>
        <v>1.4640802374488317E-5</v>
      </c>
      <c r="AG170" s="57" t="e">
        <f t="shared" si="47"/>
        <v>#DIV/0!</v>
      </c>
      <c r="AH170" s="56" t="e">
        <f t="shared" si="48"/>
        <v>#DIV/0!</v>
      </c>
      <c r="AI170" s="56">
        <f t="shared" si="49"/>
        <v>4.1629266817720745E-3</v>
      </c>
      <c r="AJ170" s="56">
        <f t="shared" si="50"/>
        <v>5.2724049993682354E-3</v>
      </c>
      <c r="AK170" s="59">
        <f t="shared" si="51"/>
        <v>0.26651401823965781</v>
      </c>
      <c r="AL170" s="7">
        <v>1.3239999999999998</v>
      </c>
      <c r="AM170" s="7">
        <v>0</v>
      </c>
      <c r="AN170" s="7">
        <v>14</v>
      </c>
      <c r="AO170" s="10" t="e">
        <f t="shared" si="52"/>
        <v>#DIV/0!</v>
      </c>
      <c r="AP170" s="10" t="e">
        <v>#N/A</v>
      </c>
      <c r="AQ170" s="10">
        <v>-5.6644954487933578E-3</v>
      </c>
      <c r="AR170" s="10" t="e">
        <f t="shared" si="55"/>
        <v>#N/A</v>
      </c>
      <c r="AS170" s="70">
        <v>-157.218799385089</v>
      </c>
      <c r="AT170" s="7" t="s">
        <v>530</v>
      </c>
      <c r="AU170" s="7" t="str">
        <f t="shared" si="53"/>
        <v>2015</v>
      </c>
      <c r="AV170" s="7">
        <f t="shared" ca="1" si="54"/>
        <v>2</v>
      </c>
      <c r="AW170" s="7"/>
      <c r="AX170" s="7" t="s">
        <v>40</v>
      </c>
      <c r="AY170" s="7"/>
      <c r="AZ170" s="7">
        <v>7</v>
      </c>
      <c r="BA170" s="9"/>
      <c r="BB170" s="7" t="s">
        <v>41</v>
      </c>
      <c r="BC170" s="7" t="s">
        <v>42</v>
      </c>
    </row>
    <row r="171" spans="1:55" x14ac:dyDescent="0.15">
      <c r="A171" s="7">
        <v>6150</v>
      </c>
      <c r="B171" s="7" t="s">
        <v>30</v>
      </c>
      <c r="C171" s="7" t="s">
        <v>509</v>
      </c>
      <c r="D171" s="7" t="s">
        <v>531</v>
      </c>
      <c r="E171" s="8" t="s">
        <v>33</v>
      </c>
      <c r="F171" s="8">
        <v>1</v>
      </c>
      <c r="G171" s="8" t="s">
        <v>328</v>
      </c>
      <c r="H171" s="8" t="s">
        <v>1500</v>
      </c>
      <c r="I171" s="8" t="s">
        <v>35</v>
      </c>
      <c r="J171" s="8">
        <f t="shared" si="38"/>
        <v>1</v>
      </c>
      <c r="K171" s="8" t="s">
        <v>252</v>
      </c>
      <c r="L171" s="8">
        <v>1</v>
      </c>
      <c r="M171" s="8" t="s">
        <v>1552</v>
      </c>
      <c r="N171" s="8" t="s">
        <v>486</v>
      </c>
      <c r="O171" s="8">
        <v>2000</v>
      </c>
      <c r="P171" s="8" t="str">
        <f t="shared" si="39"/>
        <v>2000</v>
      </c>
      <c r="Q171" s="8">
        <f t="shared" ca="1" si="40"/>
        <v>17</v>
      </c>
      <c r="R171" s="8" t="s">
        <v>37</v>
      </c>
      <c r="S171" s="8">
        <f t="shared" si="41"/>
        <v>0</v>
      </c>
      <c r="T171" s="8">
        <v>550</v>
      </c>
      <c r="U171" s="8">
        <v>31000</v>
      </c>
      <c r="V171" s="8" t="s">
        <v>38</v>
      </c>
      <c r="W171" s="16">
        <v>1967.6</v>
      </c>
      <c r="X171" s="8" t="str">
        <f t="shared" si="42"/>
        <v>1967</v>
      </c>
      <c r="Y171" s="69">
        <f t="shared" ca="1" si="43"/>
        <v>50</v>
      </c>
      <c r="Z171" s="8">
        <v>6000</v>
      </c>
      <c r="AA171" s="8">
        <v>4800</v>
      </c>
      <c r="AB171" s="55">
        <f t="shared" si="44"/>
        <v>-0.2</v>
      </c>
      <c r="AC171" s="7">
        <v>452</v>
      </c>
      <c r="AD171" s="7">
        <v>94</v>
      </c>
      <c r="AE171" s="57">
        <f t="shared" si="45"/>
        <v>4.6785020347343581E-5</v>
      </c>
      <c r="AF171" s="57">
        <f t="shared" si="46"/>
        <v>1.0578289186794019E-5</v>
      </c>
      <c r="AG171" s="57">
        <f t="shared" si="47"/>
        <v>-0.77389580878114028</v>
      </c>
      <c r="AH171" s="56">
        <f t="shared" si="48"/>
        <v>-0.79203539823008851</v>
      </c>
      <c r="AI171" s="56">
        <f t="shared" si="49"/>
        <v>8.3258533635441487E-2</v>
      </c>
      <c r="AJ171" s="56">
        <f t="shared" si="50"/>
        <v>4.2179239994945883E-2</v>
      </c>
      <c r="AK171" s="59">
        <f t="shared" si="51"/>
        <v>-0.49339439270413687</v>
      </c>
      <c r="AL171" s="7">
        <v>0.86461538461538434</v>
      </c>
      <c r="AM171" s="7">
        <v>15</v>
      </c>
      <c r="AN171" s="7">
        <v>7</v>
      </c>
      <c r="AO171" s="10">
        <f t="shared" si="52"/>
        <v>-0.53333333333333333</v>
      </c>
      <c r="AP171" s="10">
        <v>9.9040546341979101E-3</v>
      </c>
      <c r="AQ171" s="10">
        <v>2.4519157204907407E-2</v>
      </c>
      <c r="AR171" s="10">
        <f t="shared" si="55"/>
        <v>1.4756686135640562</v>
      </c>
      <c r="AS171" s="70">
        <v>210.07505</v>
      </c>
      <c r="AT171" s="7" t="s">
        <v>532</v>
      </c>
      <c r="AU171" s="7" t="str">
        <f t="shared" si="53"/>
        <v>2010</v>
      </c>
      <c r="AV171" s="7">
        <f t="shared" ca="1" si="54"/>
        <v>7</v>
      </c>
      <c r="AW171" s="7"/>
      <c r="AX171" s="7" t="s">
        <v>61</v>
      </c>
      <c r="AY171" s="7">
        <v>2000000</v>
      </c>
      <c r="AZ171" s="7">
        <v>18</v>
      </c>
      <c r="BA171" s="9"/>
      <c r="BB171" s="7" t="s">
        <v>41</v>
      </c>
      <c r="BC171" s="7" t="s">
        <v>42</v>
      </c>
    </row>
    <row r="172" spans="1:55" x14ac:dyDescent="0.15">
      <c r="A172" s="7">
        <v>8784</v>
      </c>
      <c r="B172" s="7" t="s">
        <v>30</v>
      </c>
      <c r="C172" s="7" t="s">
        <v>509</v>
      </c>
      <c r="D172" s="7" t="s">
        <v>533</v>
      </c>
      <c r="E172" s="8" t="s">
        <v>49</v>
      </c>
      <c r="F172" s="8">
        <v>0</v>
      </c>
      <c r="G172" s="8" t="s">
        <v>53</v>
      </c>
      <c r="H172" s="8" t="s">
        <v>1500</v>
      </c>
      <c r="I172" s="8" t="s">
        <v>35</v>
      </c>
      <c r="J172" s="8">
        <f t="shared" si="38"/>
        <v>1</v>
      </c>
      <c r="K172" s="8" t="s">
        <v>252</v>
      </c>
      <c r="L172" s="8">
        <v>1</v>
      </c>
      <c r="M172" s="8" t="s">
        <v>1547</v>
      </c>
      <c r="N172" s="8" t="s">
        <v>544</v>
      </c>
      <c r="O172" s="8"/>
      <c r="P172" s="8" t="str">
        <f t="shared" si="39"/>
        <v/>
      </c>
      <c r="Q172" s="8" t="e">
        <f t="shared" ca="1" si="40"/>
        <v>#VALUE!</v>
      </c>
      <c r="R172" s="8" t="s">
        <v>37</v>
      </c>
      <c r="S172" s="8">
        <f t="shared" si="41"/>
        <v>0</v>
      </c>
      <c r="T172" s="8"/>
      <c r="U172" s="8"/>
      <c r="V172" s="8" t="s">
        <v>38</v>
      </c>
      <c r="W172" s="8"/>
      <c r="X172" s="8" t="str">
        <f t="shared" si="42"/>
        <v/>
      </c>
      <c r="Y172" s="69" t="e">
        <f t="shared" ca="1" si="43"/>
        <v>#VALUE!</v>
      </c>
      <c r="Z172" s="8"/>
      <c r="AA172" s="8"/>
      <c r="AB172" s="55" t="e">
        <f t="shared" si="44"/>
        <v>#DIV/0!</v>
      </c>
      <c r="AC172" s="7">
        <v>137</v>
      </c>
      <c r="AD172" s="7">
        <v>90</v>
      </c>
      <c r="AE172" s="57">
        <f t="shared" si="45"/>
        <v>1.4180415459261218E-5</v>
      </c>
      <c r="AF172" s="57">
        <f t="shared" si="46"/>
        <v>1.0128149221398528E-5</v>
      </c>
      <c r="AG172" s="57">
        <f t="shared" si="47"/>
        <v>-0.28576498689367791</v>
      </c>
      <c r="AH172" s="56">
        <f t="shared" si="48"/>
        <v>-0.34306569343065696</v>
      </c>
      <c r="AI172" s="56">
        <f t="shared" si="49"/>
        <v>0</v>
      </c>
      <c r="AJ172" s="56">
        <f t="shared" si="50"/>
        <v>0</v>
      </c>
      <c r="AK172" s="59" t="e">
        <f t="shared" si="51"/>
        <v>#DIV/0!</v>
      </c>
      <c r="AL172" s="7">
        <v>0.83846153846153837</v>
      </c>
      <c r="AM172" s="7">
        <v>27</v>
      </c>
      <c r="AN172" s="7">
        <v>5</v>
      </c>
      <c r="AO172" s="10">
        <f t="shared" si="52"/>
        <v>-0.81481481481481477</v>
      </c>
      <c r="AP172" s="10">
        <v>-4.3838497129159867E-2</v>
      </c>
      <c r="AQ172" s="10">
        <v>-2.2020870693723472E-2</v>
      </c>
      <c r="AR172" s="10">
        <f t="shared" si="55"/>
        <v>-0.49768189751477721</v>
      </c>
      <c r="AS172" s="70">
        <v>-278.13230888888899</v>
      </c>
      <c r="AT172" s="7" t="s">
        <v>534</v>
      </c>
      <c r="AU172" s="7" t="str">
        <f t="shared" si="53"/>
        <v>2008</v>
      </c>
      <c r="AV172" s="7">
        <f t="shared" ca="1" si="54"/>
        <v>9</v>
      </c>
      <c r="AW172" s="7"/>
      <c r="AX172" s="7" t="s">
        <v>40</v>
      </c>
      <c r="AY172" s="7"/>
      <c r="AZ172" s="7">
        <v>15</v>
      </c>
      <c r="BA172" s="9"/>
      <c r="BB172" s="7" t="s">
        <v>41</v>
      </c>
      <c r="BC172" s="7" t="s">
        <v>42</v>
      </c>
    </row>
    <row r="173" spans="1:55" s="17" customFormat="1" ht="12" x14ac:dyDescent="0.15">
      <c r="A173" s="7">
        <v>1316</v>
      </c>
      <c r="B173" s="7" t="s">
        <v>545</v>
      </c>
      <c r="C173" s="7" t="s">
        <v>546</v>
      </c>
      <c r="D173" s="7" t="s">
        <v>547</v>
      </c>
      <c r="E173" s="8" t="s">
        <v>548</v>
      </c>
      <c r="F173" s="8">
        <v>1</v>
      </c>
      <c r="G173" s="8" t="s">
        <v>34</v>
      </c>
      <c r="H173" s="8" t="s">
        <v>1500</v>
      </c>
      <c r="I173" s="8" t="s">
        <v>35</v>
      </c>
      <c r="J173" s="8">
        <f t="shared" si="38"/>
        <v>1</v>
      </c>
      <c r="K173" s="8" t="s">
        <v>252</v>
      </c>
      <c r="L173" s="8">
        <v>1</v>
      </c>
      <c r="M173" s="8" t="s">
        <v>30</v>
      </c>
      <c r="N173" s="8" t="s">
        <v>549</v>
      </c>
      <c r="O173" s="8">
        <v>2006</v>
      </c>
      <c r="P173" s="8" t="str">
        <f t="shared" si="39"/>
        <v>2006</v>
      </c>
      <c r="Q173" s="8">
        <f t="shared" ca="1" si="40"/>
        <v>11</v>
      </c>
      <c r="R173" s="8" t="s">
        <v>550</v>
      </c>
      <c r="S173" s="8">
        <f t="shared" si="41"/>
        <v>0</v>
      </c>
      <c r="T173" s="8">
        <v>50</v>
      </c>
      <c r="U173" s="8">
        <v>6000</v>
      </c>
      <c r="V173" s="8" t="s">
        <v>551</v>
      </c>
      <c r="W173" s="8">
        <v>195503</v>
      </c>
      <c r="X173" s="8" t="str">
        <f t="shared" si="42"/>
        <v>1955</v>
      </c>
      <c r="Y173" s="69">
        <f t="shared" ca="1" si="43"/>
        <v>62</v>
      </c>
      <c r="Z173" s="8">
        <v>2500</v>
      </c>
      <c r="AA173" s="8">
        <v>2200</v>
      </c>
      <c r="AB173" s="55">
        <f t="shared" si="44"/>
        <v>-0.12</v>
      </c>
      <c r="AC173" s="7">
        <v>0</v>
      </c>
      <c r="AD173" s="7">
        <v>80</v>
      </c>
      <c r="AE173" s="57">
        <f t="shared" si="45"/>
        <v>0</v>
      </c>
      <c r="AF173" s="57">
        <f t="shared" si="46"/>
        <v>9.0027993079098037E-6</v>
      </c>
      <c r="AG173" s="57" t="e">
        <f t="shared" si="47"/>
        <v>#DIV/0!</v>
      </c>
      <c r="AH173" s="56" t="e">
        <f t="shared" si="48"/>
        <v>#DIV/0!</v>
      </c>
      <c r="AI173" s="56">
        <f t="shared" si="49"/>
        <v>3.4691055681433949E-2</v>
      </c>
      <c r="AJ173" s="56">
        <f t="shared" si="50"/>
        <v>1.9332151664350199E-2</v>
      </c>
      <c r="AK173" s="59">
        <f t="shared" si="51"/>
        <v>-0.44273383197455041</v>
      </c>
      <c r="AL173" s="7">
        <v>0.98461538461538456</v>
      </c>
      <c r="AM173" s="7">
        <v>0</v>
      </c>
      <c r="AN173" s="7">
        <v>2</v>
      </c>
      <c r="AO173" s="10" t="e">
        <f t="shared" si="52"/>
        <v>#DIV/0!</v>
      </c>
      <c r="AP173" s="10" t="e">
        <v>#N/A</v>
      </c>
      <c r="AQ173" s="10">
        <v>1.9346230820547032E-2</v>
      </c>
      <c r="AR173" s="10" t="e">
        <f t="shared" si="55"/>
        <v>#N/A</v>
      </c>
      <c r="AS173" s="70">
        <v>228.07307499999999</v>
      </c>
      <c r="AT173" s="7" t="s">
        <v>359</v>
      </c>
      <c r="AU173" s="7" t="str">
        <f t="shared" si="53"/>
        <v>2015</v>
      </c>
      <c r="AV173" s="7">
        <f t="shared" ca="1" si="54"/>
        <v>2</v>
      </c>
      <c r="AW173" s="7"/>
      <c r="AX173" s="7" t="s">
        <v>40</v>
      </c>
      <c r="AY173" s="7"/>
      <c r="AZ173" s="7">
        <v>1</v>
      </c>
      <c r="BA173" s="9"/>
      <c r="BB173" s="7" t="s">
        <v>41</v>
      </c>
      <c r="BC173" s="7" t="s">
        <v>42</v>
      </c>
    </row>
    <row r="174" spans="1:55" s="17" customFormat="1" ht="12" x14ac:dyDescent="0.15">
      <c r="A174" s="7">
        <v>3712</v>
      </c>
      <c r="B174" s="7" t="s">
        <v>545</v>
      </c>
      <c r="C174" s="7" t="s">
        <v>552</v>
      </c>
      <c r="D174" s="18" t="s">
        <v>553</v>
      </c>
      <c r="E174" s="8" t="s">
        <v>244</v>
      </c>
      <c r="F174" s="8">
        <v>1</v>
      </c>
      <c r="G174" s="19" t="s">
        <v>34</v>
      </c>
      <c r="H174" s="8" t="s">
        <v>1500</v>
      </c>
      <c r="I174" s="19" t="s">
        <v>35</v>
      </c>
      <c r="J174" s="8">
        <f t="shared" si="38"/>
        <v>1</v>
      </c>
      <c r="K174" s="19" t="s">
        <v>554</v>
      </c>
      <c r="L174" s="8">
        <v>1</v>
      </c>
      <c r="M174" s="19" t="s">
        <v>1549</v>
      </c>
      <c r="N174" s="19" t="s">
        <v>555</v>
      </c>
      <c r="O174" s="19">
        <v>2013</v>
      </c>
      <c r="P174" s="8" t="str">
        <f t="shared" si="39"/>
        <v>2013</v>
      </c>
      <c r="Q174" s="8">
        <f t="shared" ca="1" si="40"/>
        <v>4</v>
      </c>
      <c r="R174" s="19" t="s">
        <v>254</v>
      </c>
      <c r="S174" s="8">
        <f t="shared" si="41"/>
        <v>0</v>
      </c>
      <c r="T174" s="19">
        <v>200</v>
      </c>
      <c r="U174" s="19">
        <v>12000</v>
      </c>
      <c r="V174" s="19" t="s">
        <v>556</v>
      </c>
      <c r="W174" s="19"/>
      <c r="X174" s="8" t="str">
        <f t="shared" si="42"/>
        <v/>
      </c>
      <c r="Y174" s="69" t="e">
        <f t="shared" ca="1" si="43"/>
        <v>#VALUE!</v>
      </c>
      <c r="Z174" s="19">
        <v>300</v>
      </c>
      <c r="AA174" s="19">
        <v>500</v>
      </c>
      <c r="AB174" s="55">
        <f t="shared" si="44"/>
        <v>0.66666666666666663</v>
      </c>
      <c r="AC174" s="7">
        <v>183.45</v>
      </c>
      <c r="AD174" s="7">
        <v>199.15</v>
      </c>
      <c r="AE174" s="57">
        <f t="shared" si="45"/>
        <v>1.8988300846726063E-5</v>
      </c>
      <c r="AF174" s="57">
        <f t="shared" si="46"/>
        <v>2.2411343527127967E-5</v>
      </c>
      <c r="AG174" s="57">
        <f t="shared" si="47"/>
        <v>0.18027114211180725</v>
      </c>
      <c r="AH174" s="56">
        <f t="shared" si="48"/>
        <v>8.5581902425729175E-2</v>
      </c>
      <c r="AI174" s="56">
        <f t="shared" si="49"/>
        <v>4.1629266817720745E-3</v>
      </c>
      <c r="AJ174" s="56">
        <f t="shared" si="50"/>
        <v>4.3936708328068631E-3</v>
      </c>
      <c r="AK174" s="59">
        <f t="shared" si="51"/>
        <v>5.5428348533048247E-2</v>
      </c>
      <c r="AL174" s="7">
        <v>2.0046923076923071</v>
      </c>
      <c r="AM174" s="7">
        <v>15</v>
      </c>
      <c r="AN174" s="7">
        <v>18</v>
      </c>
      <c r="AO174" s="10">
        <f t="shared" si="52"/>
        <v>0.2</v>
      </c>
      <c r="AP174" s="10">
        <v>3.3188785429645374E-3</v>
      </c>
      <c r="AQ174" s="10">
        <v>-1.1203547007078632E-2</v>
      </c>
      <c r="AR174" s="10">
        <f t="shared" si="55"/>
        <v>-4.3757026242579018</v>
      </c>
      <c r="AS174" s="70">
        <v>-180.44216118503499</v>
      </c>
      <c r="AT174" s="7" t="s">
        <v>557</v>
      </c>
      <c r="AU174" s="7" t="str">
        <f t="shared" si="53"/>
        <v>2013</v>
      </c>
      <c r="AV174" s="7">
        <f t="shared" ca="1" si="54"/>
        <v>4</v>
      </c>
      <c r="AW174" s="7"/>
      <c r="AX174" s="7" t="s">
        <v>61</v>
      </c>
      <c r="AY174" s="7">
        <v>400000</v>
      </c>
      <c r="AZ174" s="7">
        <v>12</v>
      </c>
      <c r="BA174" s="9"/>
      <c r="BB174" s="7" t="s">
        <v>41</v>
      </c>
      <c r="BC174" s="7" t="s">
        <v>42</v>
      </c>
    </row>
    <row r="175" spans="1:55" s="17" customFormat="1" ht="12" x14ac:dyDescent="0.15">
      <c r="A175" s="7">
        <v>4067</v>
      </c>
      <c r="B175" s="7" t="s">
        <v>545</v>
      </c>
      <c r="C175" s="7" t="s">
        <v>558</v>
      </c>
      <c r="D175" s="20" t="s">
        <v>559</v>
      </c>
      <c r="E175" s="19" t="s">
        <v>244</v>
      </c>
      <c r="F175" s="8">
        <v>1</v>
      </c>
      <c r="G175" s="19" t="s">
        <v>215</v>
      </c>
      <c r="H175" s="8" t="s">
        <v>1501</v>
      </c>
      <c r="I175" s="19" t="s">
        <v>35</v>
      </c>
      <c r="J175" s="8">
        <f t="shared" si="38"/>
        <v>1</v>
      </c>
      <c r="K175" s="21" t="s">
        <v>252</v>
      </c>
      <c r="L175" s="8">
        <v>1</v>
      </c>
      <c r="M175" s="21" t="s">
        <v>30</v>
      </c>
      <c r="N175" s="22" t="s">
        <v>560</v>
      </c>
      <c r="O175" s="22">
        <v>2000</v>
      </c>
      <c r="P175" s="8" t="str">
        <f t="shared" si="39"/>
        <v>2000</v>
      </c>
      <c r="Q175" s="8">
        <f t="shared" ca="1" si="40"/>
        <v>17</v>
      </c>
      <c r="R175" s="23" t="s">
        <v>254</v>
      </c>
      <c r="S175" s="8">
        <f t="shared" si="41"/>
        <v>0</v>
      </c>
      <c r="T175" s="22">
        <v>500</v>
      </c>
      <c r="U175" s="24">
        <v>10000</v>
      </c>
      <c r="V175" s="19" t="s">
        <v>263</v>
      </c>
      <c r="W175" s="22">
        <v>197811</v>
      </c>
      <c r="X175" s="8" t="str">
        <f t="shared" si="42"/>
        <v>1978</v>
      </c>
      <c r="Y175" s="69">
        <f t="shared" ca="1" si="43"/>
        <v>39</v>
      </c>
      <c r="Z175" s="22">
        <v>2700</v>
      </c>
      <c r="AA175" s="22">
        <v>2300</v>
      </c>
      <c r="AB175" s="55">
        <f t="shared" si="44"/>
        <v>-0.14814814814814814</v>
      </c>
      <c r="AC175" s="7">
        <v>158.1</v>
      </c>
      <c r="AD175" s="7">
        <v>81.8</v>
      </c>
      <c r="AE175" s="57">
        <f t="shared" si="45"/>
        <v>1.6364406453351815E-5</v>
      </c>
      <c r="AF175" s="57">
        <f t="shared" si="46"/>
        <v>9.205362292337773E-6</v>
      </c>
      <c r="AG175" s="57">
        <f t="shared" si="47"/>
        <v>-0.43747655507222516</v>
      </c>
      <c r="AH175" s="56">
        <f t="shared" si="48"/>
        <v>-0.48260594560404807</v>
      </c>
      <c r="AI175" s="56">
        <f t="shared" si="49"/>
        <v>3.746634013594867E-2</v>
      </c>
      <c r="AJ175" s="56">
        <f t="shared" si="50"/>
        <v>2.021088583091157E-2</v>
      </c>
      <c r="AK175" s="59">
        <f t="shared" si="51"/>
        <v>-0.46055884408310865</v>
      </c>
      <c r="AL175" s="7">
        <v>0.73469230769230742</v>
      </c>
      <c r="AM175" s="7">
        <v>41</v>
      </c>
      <c r="AN175" s="7">
        <v>32</v>
      </c>
      <c r="AO175" s="10">
        <f t="shared" si="52"/>
        <v>-0.21951219512195122</v>
      </c>
      <c r="AP175" s="10">
        <v>-3.5429234535274655E-3</v>
      </c>
      <c r="AQ175" s="10">
        <v>8.1501983733386595E-3</v>
      </c>
      <c r="AR175" s="10">
        <f t="shared" si="55"/>
        <v>-3.3004161620325219</v>
      </c>
      <c r="AS175" s="70">
        <v>23.607030562347202</v>
      </c>
      <c r="AT175" s="7" t="s">
        <v>561</v>
      </c>
      <c r="AU175" s="7" t="str">
        <f t="shared" si="53"/>
        <v>2013</v>
      </c>
      <c r="AV175" s="7">
        <f t="shared" ca="1" si="54"/>
        <v>4</v>
      </c>
      <c r="AW175" s="7"/>
      <c r="AX175" s="7" t="s">
        <v>40</v>
      </c>
      <c r="AY175" s="7"/>
      <c r="AZ175" s="7">
        <v>7</v>
      </c>
      <c r="BA175" s="9"/>
      <c r="BB175" s="7" t="s">
        <v>41</v>
      </c>
      <c r="BC175" s="7" t="s">
        <v>42</v>
      </c>
    </row>
    <row r="176" spans="1:55" s="17" customFormat="1" ht="12" x14ac:dyDescent="0.15">
      <c r="A176" s="7">
        <v>1016</v>
      </c>
      <c r="B176" s="7" t="s">
        <v>545</v>
      </c>
      <c r="C176" s="7" t="s">
        <v>552</v>
      </c>
      <c r="D176" s="25" t="s">
        <v>562</v>
      </c>
      <c r="E176" s="8" t="s">
        <v>244</v>
      </c>
      <c r="F176" s="8">
        <v>1</v>
      </c>
      <c r="G176" s="8" t="s">
        <v>563</v>
      </c>
      <c r="H176" s="8" t="s">
        <v>1500</v>
      </c>
      <c r="I176" s="8" t="s">
        <v>35</v>
      </c>
      <c r="J176" s="8">
        <f t="shared" si="38"/>
        <v>1</v>
      </c>
      <c r="K176" s="8" t="s">
        <v>554</v>
      </c>
      <c r="L176" s="8">
        <v>1</v>
      </c>
      <c r="M176" s="8" t="s">
        <v>1547</v>
      </c>
      <c r="N176" s="8" t="s">
        <v>564</v>
      </c>
      <c r="O176" s="8">
        <v>2007</v>
      </c>
      <c r="P176" s="8" t="str">
        <f t="shared" si="39"/>
        <v>2007</v>
      </c>
      <c r="Q176" s="8">
        <f t="shared" ca="1" si="40"/>
        <v>10</v>
      </c>
      <c r="R176" s="8" t="s">
        <v>550</v>
      </c>
      <c r="S176" s="8">
        <f t="shared" si="41"/>
        <v>0</v>
      </c>
      <c r="T176" s="8">
        <v>300</v>
      </c>
      <c r="U176" s="8">
        <v>20000</v>
      </c>
      <c r="V176" s="8" t="s">
        <v>551</v>
      </c>
      <c r="W176" s="8"/>
      <c r="X176" s="8" t="str">
        <f t="shared" si="42"/>
        <v/>
      </c>
      <c r="Y176" s="69" t="e">
        <f t="shared" ca="1" si="43"/>
        <v>#VALUE!</v>
      </c>
      <c r="Z176" s="8">
        <v>500</v>
      </c>
      <c r="AA176" s="8">
        <v>600</v>
      </c>
      <c r="AB176" s="55">
        <f t="shared" si="44"/>
        <v>0.2</v>
      </c>
      <c r="AC176" s="7">
        <v>0</v>
      </c>
      <c r="AD176" s="7">
        <v>87.25</v>
      </c>
      <c r="AE176" s="57">
        <f t="shared" si="45"/>
        <v>0</v>
      </c>
      <c r="AF176" s="57">
        <f t="shared" si="46"/>
        <v>9.8186779951891285E-6</v>
      </c>
      <c r="AG176" s="57" t="e">
        <f t="shared" si="47"/>
        <v>#DIV/0!</v>
      </c>
      <c r="AH176" s="56" t="e">
        <f t="shared" si="48"/>
        <v>#DIV/0!</v>
      </c>
      <c r="AI176" s="56">
        <f t="shared" si="49"/>
        <v>6.9382111362867906E-3</v>
      </c>
      <c r="AJ176" s="56">
        <f t="shared" si="50"/>
        <v>5.2724049993682354E-3</v>
      </c>
      <c r="AK176" s="59">
        <f t="shared" si="51"/>
        <v>-0.24009158905620528</v>
      </c>
      <c r="AL176" s="7">
        <v>1.8490384615384612</v>
      </c>
      <c r="AM176" s="7">
        <v>0</v>
      </c>
      <c r="AN176" s="7">
        <v>6</v>
      </c>
      <c r="AO176" s="10" t="e">
        <f t="shared" si="52"/>
        <v>#DIV/0!</v>
      </c>
      <c r="AP176" s="10" t="e">
        <v>#N/A</v>
      </c>
      <c r="AQ176" s="10">
        <v>1.1627308587033501E-2</v>
      </c>
      <c r="AR176" s="10" t="e">
        <f t="shared" si="55"/>
        <v>#N/A</v>
      </c>
      <c r="AS176" s="70">
        <v>100.17888997668901</v>
      </c>
      <c r="AT176" s="7" t="s">
        <v>565</v>
      </c>
      <c r="AU176" s="7" t="str">
        <f t="shared" si="53"/>
        <v>2015</v>
      </c>
      <c r="AV176" s="7">
        <f t="shared" ca="1" si="54"/>
        <v>2</v>
      </c>
      <c r="AW176" s="7"/>
      <c r="AX176" s="7" t="s">
        <v>40</v>
      </c>
      <c r="AY176" s="7"/>
      <c r="AZ176" s="7">
        <v>1</v>
      </c>
      <c r="BA176" s="9"/>
      <c r="BB176" s="7" t="s">
        <v>41</v>
      </c>
      <c r="BC176" s="7" t="s">
        <v>42</v>
      </c>
    </row>
    <row r="177" spans="1:55" s="17" customFormat="1" ht="12" x14ac:dyDescent="0.15">
      <c r="A177" s="7">
        <v>3936</v>
      </c>
      <c r="B177" s="7" t="s">
        <v>545</v>
      </c>
      <c r="C177" s="7" t="s">
        <v>558</v>
      </c>
      <c r="D177" s="20" t="s">
        <v>566</v>
      </c>
      <c r="E177" s="19" t="s">
        <v>246</v>
      </c>
      <c r="F177" s="8">
        <v>0</v>
      </c>
      <c r="G177" s="19" t="s">
        <v>63</v>
      </c>
      <c r="H177" s="8" t="s">
        <v>1500</v>
      </c>
      <c r="I177" s="19" t="s">
        <v>35</v>
      </c>
      <c r="J177" s="8">
        <f t="shared" si="38"/>
        <v>1</v>
      </c>
      <c r="K177" s="19" t="s">
        <v>252</v>
      </c>
      <c r="L177" s="8">
        <v>1</v>
      </c>
      <c r="M177" s="19" t="s">
        <v>1548</v>
      </c>
      <c r="N177" s="19" t="s">
        <v>567</v>
      </c>
      <c r="O177" s="19">
        <v>1998010</v>
      </c>
      <c r="P177" s="8" t="str">
        <f t="shared" si="39"/>
        <v>1998</v>
      </c>
      <c r="Q177" s="8">
        <f t="shared" ca="1" si="40"/>
        <v>19</v>
      </c>
      <c r="R177" s="19" t="s">
        <v>254</v>
      </c>
      <c r="S177" s="8">
        <f t="shared" si="41"/>
        <v>0</v>
      </c>
      <c r="T177" s="19">
        <v>400</v>
      </c>
      <c r="U177" s="19">
        <v>20000</v>
      </c>
      <c r="V177" s="19" t="s">
        <v>263</v>
      </c>
      <c r="W177" s="19">
        <v>19800714</v>
      </c>
      <c r="X177" s="8" t="str">
        <f t="shared" si="42"/>
        <v>1980</v>
      </c>
      <c r="Y177" s="69">
        <f t="shared" ca="1" si="43"/>
        <v>37</v>
      </c>
      <c r="Z177" s="19">
        <v>5500</v>
      </c>
      <c r="AA177" s="19">
        <v>6000</v>
      </c>
      <c r="AB177" s="55">
        <f t="shared" si="44"/>
        <v>9.0909090909090912E-2</v>
      </c>
      <c r="AC177" s="7">
        <v>155.5</v>
      </c>
      <c r="AD177" s="7">
        <v>133.1</v>
      </c>
      <c r="AE177" s="57">
        <f t="shared" si="45"/>
        <v>1.6095289079672405E-5</v>
      </c>
      <c r="AF177" s="57">
        <f t="shared" si="46"/>
        <v>1.4978407348534935E-5</v>
      </c>
      <c r="AG177" s="57">
        <f t="shared" si="47"/>
        <v>-6.9391840408013508E-2</v>
      </c>
      <c r="AH177" s="56">
        <f t="shared" si="48"/>
        <v>-0.14405144694533767</v>
      </c>
      <c r="AI177" s="56">
        <f t="shared" si="49"/>
        <v>7.63203224991547E-2</v>
      </c>
      <c r="AJ177" s="56">
        <f t="shared" si="50"/>
        <v>5.2724049993682354E-2</v>
      </c>
      <c r="AK177" s="59">
        <f t="shared" si="51"/>
        <v>-0.30917417186927754</v>
      </c>
      <c r="AL177" s="7">
        <v>1.3223076923076922</v>
      </c>
      <c r="AM177" s="7">
        <v>23</v>
      </c>
      <c r="AN177" s="7">
        <v>23</v>
      </c>
      <c r="AO177" s="10">
        <f t="shared" si="52"/>
        <v>0</v>
      </c>
      <c r="AP177" s="10">
        <v>7.7511572029982084E-3</v>
      </c>
      <c r="AQ177" s="10">
        <v>1.9302950166973861E-2</v>
      </c>
      <c r="AR177" s="10">
        <f t="shared" si="55"/>
        <v>1.4903313997434253</v>
      </c>
      <c r="AS177" s="70">
        <v>140.451925553319</v>
      </c>
      <c r="AT177" s="7" t="s">
        <v>568</v>
      </c>
      <c r="AU177" s="7" t="str">
        <f t="shared" si="53"/>
        <v>2013</v>
      </c>
      <c r="AV177" s="7">
        <f t="shared" ca="1" si="54"/>
        <v>4</v>
      </c>
      <c r="AW177" s="7"/>
      <c r="AX177" s="7" t="s">
        <v>40</v>
      </c>
      <c r="AY177" s="7">
        <v>400000</v>
      </c>
      <c r="AZ177" s="7">
        <v>10</v>
      </c>
      <c r="BA177" s="9"/>
      <c r="BB177" s="7" t="s">
        <v>41</v>
      </c>
      <c r="BC177" s="7" t="s">
        <v>42</v>
      </c>
    </row>
    <row r="178" spans="1:55" s="17" customFormat="1" ht="12" x14ac:dyDescent="0.15">
      <c r="A178" s="7">
        <v>6565</v>
      </c>
      <c r="B178" s="7" t="s">
        <v>545</v>
      </c>
      <c r="C178" s="7" t="s">
        <v>552</v>
      </c>
      <c r="D178" s="18" t="s">
        <v>569</v>
      </c>
      <c r="E178" s="8" t="s">
        <v>244</v>
      </c>
      <c r="F178" s="8">
        <v>1</v>
      </c>
      <c r="G178" s="19" t="s">
        <v>92</v>
      </c>
      <c r="H178" s="8" t="s">
        <v>1500</v>
      </c>
      <c r="I178" s="19" t="s">
        <v>35</v>
      </c>
      <c r="J178" s="8">
        <f t="shared" si="38"/>
        <v>1</v>
      </c>
      <c r="K178" s="19" t="s">
        <v>252</v>
      </c>
      <c r="L178" s="8">
        <v>1</v>
      </c>
      <c r="M178" s="19" t="s">
        <v>1550</v>
      </c>
      <c r="N178" s="19" t="s">
        <v>570</v>
      </c>
      <c r="O178" s="19">
        <v>2008</v>
      </c>
      <c r="P178" s="8" t="str">
        <f t="shared" si="39"/>
        <v>2008</v>
      </c>
      <c r="Q178" s="8">
        <f t="shared" ca="1" si="40"/>
        <v>9</v>
      </c>
      <c r="R178" s="19" t="s">
        <v>254</v>
      </c>
      <c r="S178" s="8">
        <f t="shared" si="41"/>
        <v>0</v>
      </c>
      <c r="T178" s="19">
        <v>150</v>
      </c>
      <c r="U178" s="19">
        <v>3000</v>
      </c>
      <c r="V178" s="19" t="s">
        <v>255</v>
      </c>
      <c r="W178" s="19">
        <v>1965</v>
      </c>
      <c r="X178" s="8" t="str">
        <f t="shared" si="42"/>
        <v>1965</v>
      </c>
      <c r="Y178" s="69">
        <f t="shared" ca="1" si="43"/>
        <v>52</v>
      </c>
      <c r="Z178" s="19">
        <v>600</v>
      </c>
      <c r="AA178" s="19">
        <v>700</v>
      </c>
      <c r="AB178" s="55">
        <f t="shared" si="44"/>
        <v>0.16666666666666666</v>
      </c>
      <c r="AC178" s="7">
        <v>19.850000000000001</v>
      </c>
      <c r="AD178" s="7">
        <v>60</v>
      </c>
      <c r="AE178" s="57">
        <f t="shared" si="45"/>
        <v>2.0546076413601113E-6</v>
      </c>
      <c r="AF178" s="57">
        <f t="shared" si="46"/>
        <v>6.7520994809323528E-6</v>
      </c>
      <c r="AG178" s="57">
        <f t="shared" si="47"/>
        <v>2.2863206312532696</v>
      </c>
      <c r="AH178" s="56">
        <f t="shared" si="48"/>
        <v>2.0226700251889165</v>
      </c>
      <c r="AI178" s="56">
        <f t="shared" si="49"/>
        <v>8.325853363544149E-3</v>
      </c>
      <c r="AJ178" s="56">
        <f t="shared" si="50"/>
        <v>6.1511391659296085E-3</v>
      </c>
      <c r="AK178" s="59">
        <f t="shared" si="51"/>
        <v>-0.26120015602686619</v>
      </c>
      <c r="AL178" s="7">
        <v>0.6</v>
      </c>
      <c r="AM178" s="7">
        <v>15</v>
      </c>
      <c r="AN178" s="7">
        <v>17</v>
      </c>
      <c r="AO178" s="10">
        <f t="shared" si="52"/>
        <v>0.13333333333333333</v>
      </c>
      <c r="AP178" s="10">
        <v>8.3749786361304965E-4</v>
      </c>
      <c r="AQ178" s="10">
        <v>7.8147465437788579E-3</v>
      </c>
      <c r="AR178" s="10">
        <f t="shared" si="55"/>
        <v>8.331064451991864</v>
      </c>
      <c r="AS178" s="70">
        <v>39.287120000000598</v>
      </c>
      <c r="AT178" s="7" t="s">
        <v>238</v>
      </c>
      <c r="AU178" s="7" t="str">
        <f t="shared" si="53"/>
        <v>2009</v>
      </c>
      <c r="AV178" s="7">
        <f t="shared" ca="1" si="54"/>
        <v>8</v>
      </c>
      <c r="AW178" s="7"/>
      <c r="AX178" s="7" t="s">
        <v>40</v>
      </c>
      <c r="AY178" s="7"/>
      <c r="AZ178" s="7">
        <v>1</v>
      </c>
      <c r="BA178" s="9"/>
      <c r="BB178" s="7" t="s">
        <v>41</v>
      </c>
      <c r="BC178" s="7" t="s">
        <v>42</v>
      </c>
    </row>
    <row r="179" spans="1:55" s="17" customFormat="1" ht="12" x14ac:dyDescent="0.15">
      <c r="A179" s="7">
        <v>1440</v>
      </c>
      <c r="B179" s="7" t="s">
        <v>545</v>
      </c>
      <c r="C179" s="7" t="s">
        <v>546</v>
      </c>
      <c r="D179" s="25" t="s">
        <v>571</v>
      </c>
      <c r="E179" s="8" t="s">
        <v>548</v>
      </c>
      <c r="F179" s="8">
        <v>1</v>
      </c>
      <c r="G179" s="8" t="s">
        <v>34</v>
      </c>
      <c r="H179" s="8" t="s">
        <v>1500</v>
      </c>
      <c r="I179" s="8" t="s">
        <v>35</v>
      </c>
      <c r="J179" s="8">
        <f t="shared" si="38"/>
        <v>1</v>
      </c>
      <c r="K179" s="8" t="s">
        <v>252</v>
      </c>
      <c r="L179" s="8">
        <v>1</v>
      </c>
      <c r="M179" s="8" t="s">
        <v>30</v>
      </c>
      <c r="N179" s="8" t="s">
        <v>572</v>
      </c>
      <c r="O179" s="8">
        <v>2001</v>
      </c>
      <c r="P179" s="8" t="str">
        <f t="shared" si="39"/>
        <v>2001</v>
      </c>
      <c r="Q179" s="8">
        <f t="shared" ca="1" si="40"/>
        <v>16</v>
      </c>
      <c r="R179" s="8" t="s">
        <v>550</v>
      </c>
      <c r="S179" s="8">
        <f t="shared" si="41"/>
        <v>0</v>
      </c>
      <c r="T179" s="8">
        <v>150</v>
      </c>
      <c r="U179" s="8">
        <v>5000</v>
      </c>
      <c r="V179" s="8" t="s">
        <v>573</v>
      </c>
      <c r="W179" s="8">
        <v>196911</v>
      </c>
      <c r="X179" s="8" t="str">
        <f t="shared" si="42"/>
        <v>1969</v>
      </c>
      <c r="Y179" s="69">
        <f t="shared" ca="1" si="43"/>
        <v>48</v>
      </c>
      <c r="Z179" s="8">
        <v>700</v>
      </c>
      <c r="AA179" s="8">
        <v>800</v>
      </c>
      <c r="AB179" s="55">
        <f t="shared" si="44"/>
        <v>0.14285714285714285</v>
      </c>
      <c r="AC179" s="7">
        <v>0</v>
      </c>
      <c r="AD179" s="7">
        <v>120</v>
      </c>
      <c r="AE179" s="57">
        <f t="shared" si="45"/>
        <v>0</v>
      </c>
      <c r="AF179" s="57">
        <f t="shared" si="46"/>
        <v>1.3504198961864706E-5</v>
      </c>
      <c r="AG179" s="57" t="e">
        <f t="shared" si="47"/>
        <v>#DIV/0!</v>
      </c>
      <c r="AH179" s="56" t="e">
        <f t="shared" si="48"/>
        <v>#DIV/0!</v>
      </c>
      <c r="AI179" s="56">
        <f t="shared" si="49"/>
        <v>9.7134955908015057E-3</v>
      </c>
      <c r="AJ179" s="56">
        <f t="shared" si="50"/>
        <v>7.0298733324909808E-3</v>
      </c>
      <c r="AK179" s="59">
        <f t="shared" si="51"/>
        <v>-0.27627770386305256</v>
      </c>
      <c r="AL179" s="7">
        <v>1.7307692307692306</v>
      </c>
      <c r="AM179" s="7">
        <v>0</v>
      </c>
      <c r="AN179" s="7">
        <v>7</v>
      </c>
      <c r="AO179" s="10" t="e">
        <f t="shared" si="52"/>
        <v>#DIV/0!</v>
      </c>
      <c r="AP179" s="10" t="e">
        <v>#N/A</v>
      </c>
      <c r="AQ179" s="10">
        <v>6.0163197696361621E-3</v>
      </c>
      <c r="AR179" s="10" t="e">
        <f t="shared" si="55"/>
        <v>#N/A</v>
      </c>
      <c r="AS179" s="70">
        <v>12.8301408333335</v>
      </c>
      <c r="AT179" s="7" t="s">
        <v>574</v>
      </c>
      <c r="AU179" s="7" t="str">
        <f t="shared" si="53"/>
        <v>2015</v>
      </c>
      <c r="AV179" s="7">
        <f t="shared" ca="1" si="54"/>
        <v>2</v>
      </c>
      <c r="AW179" s="7"/>
      <c r="AX179" s="7" t="s">
        <v>40</v>
      </c>
      <c r="AY179" s="7"/>
      <c r="AZ179" s="7">
        <v>3</v>
      </c>
      <c r="BA179" s="9"/>
      <c r="BB179" s="7" t="s">
        <v>41</v>
      </c>
      <c r="BC179" s="7" t="s">
        <v>42</v>
      </c>
    </row>
    <row r="180" spans="1:55" s="17" customFormat="1" ht="12" x14ac:dyDescent="0.15">
      <c r="A180" s="7">
        <v>5886</v>
      </c>
      <c r="B180" s="7" t="s">
        <v>545</v>
      </c>
      <c r="C180" s="7" t="s">
        <v>558</v>
      </c>
      <c r="D180" s="20" t="s">
        <v>575</v>
      </c>
      <c r="E180" s="19" t="s">
        <v>244</v>
      </c>
      <c r="F180" s="8">
        <v>1</v>
      </c>
      <c r="G180" s="19" t="s">
        <v>576</v>
      </c>
      <c r="H180" s="8" t="s">
        <v>1501</v>
      </c>
      <c r="I180" s="19" t="s">
        <v>35</v>
      </c>
      <c r="J180" s="8">
        <f t="shared" si="38"/>
        <v>1</v>
      </c>
      <c r="K180" s="22" t="s">
        <v>252</v>
      </c>
      <c r="L180" s="8">
        <v>1</v>
      </c>
      <c r="M180" s="22" t="s">
        <v>1548</v>
      </c>
      <c r="N180" s="22" t="s">
        <v>577</v>
      </c>
      <c r="O180" s="22">
        <v>20090508</v>
      </c>
      <c r="P180" s="8" t="str">
        <f t="shared" si="39"/>
        <v>2009</v>
      </c>
      <c r="Q180" s="8">
        <f t="shared" ca="1" si="40"/>
        <v>8</v>
      </c>
      <c r="R180" s="22" t="s">
        <v>254</v>
      </c>
      <c r="S180" s="8">
        <f t="shared" si="41"/>
        <v>0</v>
      </c>
      <c r="T180" s="22">
        <v>350</v>
      </c>
      <c r="U180" s="22">
        <v>7000</v>
      </c>
      <c r="V180" s="22" t="s">
        <v>263</v>
      </c>
      <c r="W180" s="22">
        <v>19790701</v>
      </c>
      <c r="X180" s="8" t="str">
        <f t="shared" si="42"/>
        <v>1979</v>
      </c>
      <c r="Y180" s="69">
        <f t="shared" ca="1" si="43"/>
        <v>38</v>
      </c>
      <c r="Z180" s="22">
        <v>355</v>
      </c>
      <c r="AA180" s="22">
        <v>252</v>
      </c>
      <c r="AB180" s="55">
        <f t="shared" si="44"/>
        <v>-0.29014084507042254</v>
      </c>
      <c r="AC180" s="7">
        <v>355.52499999999998</v>
      </c>
      <c r="AD180" s="7">
        <v>252.125</v>
      </c>
      <c r="AE180" s="57">
        <f t="shared" si="45"/>
        <v>3.6799213183604705E-5</v>
      </c>
      <c r="AF180" s="57">
        <f t="shared" si="46"/>
        <v>2.8372884693834489E-5</v>
      </c>
      <c r="AG180" s="57">
        <f t="shared" si="47"/>
        <v>-0.22898121347671724</v>
      </c>
      <c r="AH180" s="56">
        <f t="shared" si="48"/>
        <v>-0.29083749384712743</v>
      </c>
      <c r="AI180" s="56">
        <f t="shared" si="49"/>
        <v>4.9261299067636212E-3</v>
      </c>
      <c r="AJ180" s="56">
        <f t="shared" si="50"/>
        <v>2.2144100997346589E-3</v>
      </c>
      <c r="AK180" s="59">
        <f t="shared" si="51"/>
        <v>-0.55047671465296644</v>
      </c>
      <c r="AL180" s="7">
        <v>2.4443461538461535</v>
      </c>
      <c r="AM180" s="7">
        <v>28</v>
      </c>
      <c r="AN180" s="7">
        <v>30</v>
      </c>
      <c r="AO180" s="10">
        <f t="shared" si="52"/>
        <v>7.1428571428571425E-2</v>
      </c>
      <c r="AP180" s="10">
        <v>4.011797333820228E-2</v>
      </c>
      <c r="AQ180" s="10">
        <v>7.1320796618100771E-2</v>
      </c>
      <c r="AR180" s="10">
        <f t="shared" si="55"/>
        <v>0.77777665927569795</v>
      </c>
      <c r="AS180" s="70">
        <v>686.71443173029104</v>
      </c>
      <c r="AT180" s="7" t="s">
        <v>127</v>
      </c>
      <c r="AU180" s="7" t="str">
        <f t="shared" si="53"/>
        <v>2010</v>
      </c>
      <c r="AV180" s="7">
        <f t="shared" ca="1" si="54"/>
        <v>7</v>
      </c>
      <c r="AW180" s="7"/>
      <c r="AX180" s="7" t="s">
        <v>61</v>
      </c>
      <c r="AY180" s="7">
        <v>500000</v>
      </c>
      <c r="AZ180" s="7">
        <v>15</v>
      </c>
      <c r="BA180" s="9"/>
      <c r="BB180" s="7" t="s">
        <v>41</v>
      </c>
      <c r="BC180" s="7" t="s">
        <v>42</v>
      </c>
    </row>
    <row r="181" spans="1:55" s="17" customFormat="1" ht="13.5" customHeight="1" x14ac:dyDescent="0.15">
      <c r="A181" s="7">
        <v>8788</v>
      </c>
      <c r="B181" s="7" t="s">
        <v>545</v>
      </c>
      <c r="C181" s="7" t="s">
        <v>558</v>
      </c>
      <c r="D181" s="20" t="s">
        <v>578</v>
      </c>
      <c r="E181" s="19" t="s">
        <v>246</v>
      </c>
      <c r="F181" s="8">
        <v>0</v>
      </c>
      <c r="G181" s="19" t="s">
        <v>234</v>
      </c>
      <c r="H181" s="8" t="s">
        <v>1500</v>
      </c>
      <c r="I181" s="19" t="s">
        <v>35</v>
      </c>
      <c r="J181" s="8">
        <f t="shared" si="38"/>
        <v>1</v>
      </c>
      <c r="K181" s="19" t="s">
        <v>252</v>
      </c>
      <c r="L181" s="8">
        <v>1</v>
      </c>
      <c r="M181" s="67" t="s">
        <v>1548</v>
      </c>
      <c r="N181" s="22" t="s">
        <v>579</v>
      </c>
      <c r="O181" s="22">
        <v>20040311</v>
      </c>
      <c r="P181" s="8" t="str">
        <f t="shared" si="39"/>
        <v>2004</v>
      </c>
      <c r="Q181" s="8">
        <f t="shared" ca="1" si="40"/>
        <v>13</v>
      </c>
      <c r="R181" s="22" t="s">
        <v>286</v>
      </c>
      <c r="S181" s="8">
        <f t="shared" si="41"/>
        <v>1</v>
      </c>
      <c r="T181" s="22">
        <v>500</v>
      </c>
      <c r="U181" s="22">
        <v>10523</v>
      </c>
      <c r="V181" s="22" t="s">
        <v>263</v>
      </c>
      <c r="W181" s="22">
        <v>19830419</v>
      </c>
      <c r="X181" s="8" t="str">
        <f t="shared" si="42"/>
        <v>1983</v>
      </c>
      <c r="Y181" s="69">
        <f t="shared" ca="1" si="43"/>
        <v>34</v>
      </c>
      <c r="Z181" s="22">
        <v>1000</v>
      </c>
      <c r="AA181" s="22">
        <v>1100</v>
      </c>
      <c r="AB181" s="55">
        <f t="shared" si="44"/>
        <v>0.1</v>
      </c>
      <c r="AC181" s="7">
        <v>0</v>
      </c>
      <c r="AD181" s="7">
        <v>127.72499999999999</v>
      </c>
      <c r="AE181" s="57">
        <f t="shared" si="45"/>
        <v>0</v>
      </c>
      <c r="AF181" s="57">
        <f t="shared" si="46"/>
        <v>1.4373531770034744E-5</v>
      </c>
      <c r="AG181" s="57" t="e">
        <f t="shared" si="47"/>
        <v>#DIV/0!</v>
      </c>
      <c r="AH181" s="56" t="e">
        <f t="shared" si="48"/>
        <v>#DIV/0!</v>
      </c>
      <c r="AI181" s="56">
        <f t="shared" si="49"/>
        <v>1.3876422272573581E-2</v>
      </c>
      <c r="AJ181" s="56">
        <f t="shared" si="50"/>
        <v>9.6660758321750993E-3</v>
      </c>
      <c r="AK181" s="59">
        <f t="shared" si="51"/>
        <v>-0.30341728996818806</v>
      </c>
      <c r="AL181" s="7">
        <v>1.7773846153846153</v>
      </c>
      <c r="AM181" s="7">
        <v>0</v>
      </c>
      <c r="AN181" s="7">
        <v>15</v>
      </c>
      <c r="AO181" s="10" t="e">
        <f t="shared" si="52"/>
        <v>#DIV/0!</v>
      </c>
      <c r="AP181" s="10" t="e">
        <v>#N/A</v>
      </c>
      <c r="AQ181" s="10">
        <v>2.4611670962030621E-2</v>
      </c>
      <c r="AR181" s="10" t="e">
        <f t="shared" si="55"/>
        <v>#N/A</v>
      </c>
      <c r="AS181" s="70">
        <v>187.147335290662</v>
      </c>
      <c r="AT181" s="7" t="s">
        <v>580</v>
      </c>
      <c r="AU181" s="7" t="str">
        <f t="shared" si="53"/>
        <v>2008</v>
      </c>
      <c r="AV181" s="7">
        <f t="shared" ca="1" si="54"/>
        <v>9</v>
      </c>
      <c r="AW181" s="7"/>
      <c r="AX181" s="7" t="s">
        <v>40</v>
      </c>
      <c r="AY181" s="7"/>
      <c r="AZ181" s="7">
        <v>15</v>
      </c>
      <c r="BA181" s="9"/>
      <c r="BB181" s="7" t="s">
        <v>41</v>
      </c>
      <c r="BC181" s="7" t="s">
        <v>42</v>
      </c>
    </row>
    <row r="182" spans="1:55" s="17" customFormat="1" ht="12" x14ac:dyDescent="0.15">
      <c r="A182" s="7">
        <v>6500</v>
      </c>
      <c r="B182" s="7" t="s">
        <v>545</v>
      </c>
      <c r="C182" s="7" t="s">
        <v>558</v>
      </c>
      <c r="D182" s="20" t="s">
        <v>581</v>
      </c>
      <c r="E182" s="19" t="s">
        <v>244</v>
      </c>
      <c r="F182" s="8">
        <v>1</v>
      </c>
      <c r="G182" s="19" t="s">
        <v>34</v>
      </c>
      <c r="H182" s="8" t="s">
        <v>1500</v>
      </c>
      <c r="I182" s="19" t="s">
        <v>35</v>
      </c>
      <c r="J182" s="8">
        <f t="shared" si="38"/>
        <v>1</v>
      </c>
      <c r="K182" s="22" t="s">
        <v>252</v>
      </c>
      <c r="L182" s="8">
        <v>1</v>
      </c>
      <c r="M182" s="22" t="s">
        <v>1548</v>
      </c>
      <c r="N182" s="22" t="s">
        <v>582</v>
      </c>
      <c r="O182" s="22">
        <v>20030813</v>
      </c>
      <c r="P182" s="8" t="str">
        <f t="shared" si="39"/>
        <v>2003</v>
      </c>
      <c r="Q182" s="8">
        <f t="shared" ca="1" si="40"/>
        <v>14</v>
      </c>
      <c r="R182" s="22" t="s">
        <v>254</v>
      </c>
      <c r="S182" s="8">
        <f t="shared" si="41"/>
        <v>0</v>
      </c>
      <c r="T182" s="22">
        <v>1200</v>
      </c>
      <c r="U182" s="22">
        <v>40000</v>
      </c>
      <c r="V182" s="22" t="s">
        <v>255</v>
      </c>
      <c r="W182" s="22">
        <v>1965</v>
      </c>
      <c r="X182" s="8" t="str">
        <f t="shared" si="42"/>
        <v>1965</v>
      </c>
      <c r="Y182" s="69">
        <f t="shared" ca="1" si="43"/>
        <v>52</v>
      </c>
      <c r="Z182" s="22">
        <v>3600</v>
      </c>
      <c r="AA182" s="22">
        <v>3900</v>
      </c>
      <c r="AB182" s="55">
        <f t="shared" si="44"/>
        <v>8.3333333333333329E-2</v>
      </c>
      <c r="AC182" s="7">
        <v>60.825000000000003</v>
      </c>
      <c r="AD182" s="7">
        <v>69.849999999999994</v>
      </c>
      <c r="AE182" s="57">
        <f t="shared" si="45"/>
        <v>6.2957939438654285E-6</v>
      </c>
      <c r="AF182" s="57">
        <f t="shared" si="46"/>
        <v>7.8605691457187464E-6</v>
      </c>
      <c r="AG182" s="57">
        <f t="shared" si="47"/>
        <v>0.24854295038960453</v>
      </c>
      <c r="AH182" s="56">
        <f t="shared" si="48"/>
        <v>0.14837648993012728</v>
      </c>
      <c r="AI182" s="56">
        <f t="shared" si="49"/>
        <v>4.9955120181264891E-2</v>
      </c>
      <c r="AJ182" s="56">
        <f t="shared" si="50"/>
        <v>3.427063249589353E-2</v>
      </c>
      <c r="AK182" s="59">
        <f t="shared" si="51"/>
        <v>-0.31397157345351862</v>
      </c>
      <c r="AL182" s="7">
        <v>1.0631153846153845</v>
      </c>
      <c r="AM182" s="7">
        <v>14</v>
      </c>
      <c r="AN182" s="7">
        <v>23</v>
      </c>
      <c r="AO182" s="10">
        <f t="shared" si="52"/>
        <v>0.6428571428571429</v>
      </c>
      <c r="AP182" s="10">
        <v>1.2038830641853893E-2</v>
      </c>
      <c r="AQ182" s="10">
        <v>2.0618846024963899E-2</v>
      </c>
      <c r="AR182" s="10">
        <f t="shared" si="55"/>
        <v>0.7126950813047358</v>
      </c>
      <c r="AS182" s="70">
        <v>200.80291214824899</v>
      </c>
      <c r="AT182" s="7" t="s">
        <v>583</v>
      </c>
      <c r="AU182" s="7" t="str">
        <f t="shared" si="53"/>
        <v>2009</v>
      </c>
      <c r="AV182" s="7">
        <f t="shared" ca="1" si="54"/>
        <v>8</v>
      </c>
      <c r="AW182" s="7"/>
      <c r="AX182" s="7" t="s">
        <v>40</v>
      </c>
      <c r="AY182" s="7"/>
      <c r="AZ182" s="7">
        <v>7</v>
      </c>
      <c r="BA182" s="9"/>
      <c r="BB182" s="7" t="s">
        <v>41</v>
      </c>
      <c r="BC182" s="7" t="s">
        <v>42</v>
      </c>
    </row>
    <row r="183" spans="1:55" s="17" customFormat="1" ht="12" x14ac:dyDescent="0.15">
      <c r="A183" s="7">
        <v>8092</v>
      </c>
      <c r="B183" s="7" t="s">
        <v>545</v>
      </c>
      <c r="C183" s="7" t="s">
        <v>552</v>
      </c>
      <c r="D183" s="18" t="s">
        <v>584</v>
      </c>
      <c r="E183" s="8" t="s">
        <v>246</v>
      </c>
      <c r="F183" s="8">
        <v>0</v>
      </c>
      <c r="G183" s="19" t="s">
        <v>139</v>
      </c>
      <c r="H183" s="8" t="s">
        <v>1500</v>
      </c>
      <c r="I183" s="19" t="s">
        <v>35</v>
      </c>
      <c r="J183" s="8">
        <f t="shared" si="38"/>
        <v>1</v>
      </c>
      <c r="K183" s="19" t="s">
        <v>252</v>
      </c>
      <c r="L183" s="8">
        <v>1</v>
      </c>
      <c r="M183" s="19" t="s">
        <v>1548</v>
      </c>
      <c r="N183" s="19" t="s">
        <v>585</v>
      </c>
      <c r="O183" s="19">
        <v>2001</v>
      </c>
      <c r="P183" s="8" t="str">
        <f t="shared" si="39"/>
        <v>2001</v>
      </c>
      <c r="Q183" s="8">
        <f t="shared" ca="1" si="40"/>
        <v>16</v>
      </c>
      <c r="R183" s="19" t="s">
        <v>254</v>
      </c>
      <c r="S183" s="8">
        <f t="shared" si="41"/>
        <v>0</v>
      </c>
      <c r="T183" s="19">
        <v>400</v>
      </c>
      <c r="U183" s="19">
        <v>15000</v>
      </c>
      <c r="V183" s="19" t="s">
        <v>255</v>
      </c>
      <c r="W183" s="19"/>
      <c r="X183" s="8" t="str">
        <f t="shared" si="42"/>
        <v/>
      </c>
      <c r="Y183" s="69" t="e">
        <f t="shared" ca="1" si="43"/>
        <v>#VALUE!</v>
      </c>
      <c r="Z183" s="19">
        <v>250</v>
      </c>
      <c r="AA183" s="19">
        <v>250</v>
      </c>
      <c r="AB183" s="55">
        <f t="shared" si="44"/>
        <v>0</v>
      </c>
      <c r="AC183" s="7">
        <v>95</v>
      </c>
      <c r="AD183" s="7">
        <v>91.025000000000006</v>
      </c>
      <c r="AE183" s="57">
        <f t="shared" si="45"/>
        <v>9.8331348075169041E-6</v>
      </c>
      <c r="AF183" s="57">
        <f t="shared" si="46"/>
        <v>1.0243497587531124E-5</v>
      </c>
      <c r="AG183" s="57">
        <f t="shared" si="47"/>
        <v>4.1732650680281452E-2</v>
      </c>
      <c r="AH183" s="56">
        <f t="shared" si="48"/>
        <v>-4.1842105263157833E-2</v>
      </c>
      <c r="AI183" s="56">
        <f t="shared" si="49"/>
        <v>3.4691055681433953E-3</v>
      </c>
      <c r="AJ183" s="56">
        <f t="shared" si="50"/>
        <v>2.1968354164034315E-3</v>
      </c>
      <c r="AK183" s="59">
        <f t="shared" si="51"/>
        <v>-0.36674299088017104</v>
      </c>
      <c r="AL183" s="7">
        <v>0.99861538461538446</v>
      </c>
      <c r="AM183" s="7">
        <v>9</v>
      </c>
      <c r="AN183" s="7">
        <v>12</v>
      </c>
      <c r="AO183" s="10">
        <f t="shared" si="52"/>
        <v>0.33333333333333331</v>
      </c>
      <c r="AP183" s="10">
        <v>-3.8592398011098893E-3</v>
      </c>
      <c r="AQ183" s="10">
        <v>5.6401161360169457E-3</v>
      </c>
      <c r="AR183" s="10">
        <f t="shared" si="55"/>
        <v>-2.4614578068962931</v>
      </c>
      <c r="AS183" s="70">
        <v>-24.530895358418199</v>
      </c>
      <c r="AT183" s="7" t="s">
        <v>47</v>
      </c>
      <c r="AU183" s="7" t="str">
        <f t="shared" si="53"/>
        <v>2008</v>
      </c>
      <c r="AV183" s="7">
        <f t="shared" ca="1" si="54"/>
        <v>9</v>
      </c>
      <c r="AW183" s="7"/>
      <c r="AX183" s="7" t="s">
        <v>40</v>
      </c>
      <c r="AY183" s="7"/>
      <c r="AZ183" s="7">
        <v>7</v>
      </c>
      <c r="BA183" s="9"/>
      <c r="BB183" s="7" t="s">
        <v>41</v>
      </c>
      <c r="BC183" s="7" t="s">
        <v>42</v>
      </c>
    </row>
    <row r="184" spans="1:55" s="17" customFormat="1" ht="12" x14ac:dyDescent="0.15">
      <c r="A184" s="7">
        <v>4996</v>
      </c>
      <c r="B184" s="7" t="s">
        <v>545</v>
      </c>
      <c r="C184" s="7" t="s">
        <v>552</v>
      </c>
      <c r="D184" s="18" t="s">
        <v>586</v>
      </c>
      <c r="E184" s="8" t="s">
        <v>244</v>
      </c>
      <c r="F184" s="8">
        <v>1</v>
      </c>
      <c r="G184" s="19" t="s">
        <v>85</v>
      </c>
      <c r="H184" s="8" t="s">
        <v>1500</v>
      </c>
      <c r="I184" s="19" t="s">
        <v>35</v>
      </c>
      <c r="J184" s="8">
        <f t="shared" si="38"/>
        <v>1</v>
      </c>
      <c r="K184" s="19" t="s">
        <v>252</v>
      </c>
      <c r="L184" s="8">
        <v>1</v>
      </c>
      <c r="M184" s="19" t="s">
        <v>1557</v>
      </c>
      <c r="N184" s="19" t="s">
        <v>587</v>
      </c>
      <c r="O184" s="19">
        <v>2009</v>
      </c>
      <c r="P184" s="8" t="str">
        <f t="shared" si="39"/>
        <v>2009</v>
      </c>
      <c r="Q184" s="8">
        <f t="shared" ca="1" si="40"/>
        <v>8</v>
      </c>
      <c r="R184" s="19" t="s">
        <v>254</v>
      </c>
      <c r="S184" s="8">
        <f t="shared" si="41"/>
        <v>0</v>
      </c>
      <c r="T184" s="19">
        <v>50</v>
      </c>
      <c r="U184" s="19">
        <v>2000</v>
      </c>
      <c r="V184" s="19" t="s">
        <v>255</v>
      </c>
      <c r="W184" s="19"/>
      <c r="X184" s="8" t="str">
        <f t="shared" si="42"/>
        <v/>
      </c>
      <c r="Y184" s="69" t="e">
        <f t="shared" ca="1" si="43"/>
        <v>#VALUE!</v>
      </c>
      <c r="Z184" s="19">
        <v>150</v>
      </c>
      <c r="AA184" s="19">
        <v>180</v>
      </c>
      <c r="AB184" s="55">
        <f t="shared" si="44"/>
        <v>0.2</v>
      </c>
      <c r="AC184" s="7">
        <v>71.375</v>
      </c>
      <c r="AD184" s="7">
        <v>81.075000000000003</v>
      </c>
      <c r="AE184" s="57">
        <f t="shared" si="45"/>
        <v>7.3877894409107261E-6</v>
      </c>
      <c r="AF184" s="57">
        <f t="shared" si="46"/>
        <v>9.1237744236098416E-6</v>
      </c>
      <c r="AG184" s="57">
        <f t="shared" si="47"/>
        <v>0.23498030047877391</v>
      </c>
      <c r="AH184" s="56">
        <f t="shared" si="48"/>
        <v>0.13590192644483368</v>
      </c>
      <c r="AI184" s="56">
        <f t="shared" si="49"/>
        <v>2.0814633408860373E-3</v>
      </c>
      <c r="AJ184" s="56">
        <f t="shared" si="50"/>
        <v>1.5817214998104707E-3</v>
      </c>
      <c r="AK184" s="59">
        <f t="shared" si="51"/>
        <v>-0.24009158905620526</v>
      </c>
      <c r="AL184" s="7">
        <v>0.87496153846153835</v>
      </c>
      <c r="AM184" s="7">
        <v>57</v>
      </c>
      <c r="AN184" s="7">
        <v>56</v>
      </c>
      <c r="AO184" s="10">
        <f t="shared" si="52"/>
        <v>-1.7543859649122806E-2</v>
      </c>
      <c r="AP184" s="10">
        <v>1.4283683775849392E-2</v>
      </c>
      <c r="AQ184" s="10">
        <v>2.5463496045152023E-2</v>
      </c>
      <c r="AR184" s="10">
        <f t="shared" si="55"/>
        <v>0.78269810818727781</v>
      </c>
      <c r="AS184" s="70">
        <v>221.73852667283299</v>
      </c>
      <c r="AT184" s="7" t="s">
        <v>588</v>
      </c>
      <c r="AU184" s="7" t="str">
        <f t="shared" si="53"/>
        <v>2012</v>
      </c>
      <c r="AV184" s="7">
        <f t="shared" ca="1" si="54"/>
        <v>5</v>
      </c>
      <c r="AW184" s="7"/>
      <c r="AX184" s="7" t="s">
        <v>40</v>
      </c>
      <c r="AY184" s="7"/>
      <c r="AZ184" s="7">
        <v>1</v>
      </c>
      <c r="BA184" s="9"/>
      <c r="BB184" s="7" t="s">
        <v>41</v>
      </c>
      <c r="BC184" s="7" t="s">
        <v>42</v>
      </c>
    </row>
    <row r="185" spans="1:55" s="17" customFormat="1" ht="12" x14ac:dyDescent="0.15">
      <c r="A185" s="7">
        <v>3776</v>
      </c>
      <c r="B185" s="7" t="s">
        <v>545</v>
      </c>
      <c r="C185" s="7" t="s">
        <v>552</v>
      </c>
      <c r="D185" s="18" t="s">
        <v>589</v>
      </c>
      <c r="E185" s="8" t="s">
        <v>246</v>
      </c>
      <c r="F185" s="8">
        <v>0</v>
      </c>
      <c r="G185" s="19" t="s">
        <v>234</v>
      </c>
      <c r="H185" s="8" t="s">
        <v>1500</v>
      </c>
      <c r="I185" s="19" t="s">
        <v>35</v>
      </c>
      <c r="J185" s="8">
        <f t="shared" si="38"/>
        <v>1</v>
      </c>
      <c r="K185" s="19" t="s">
        <v>252</v>
      </c>
      <c r="L185" s="8">
        <v>1</v>
      </c>
      <c r="M185" s="19" t="s">
        <v>1557</v>
      </c>
      <c r="N185" s="19" t="s">
        <v>587</v>
      </c>
      <c r="O185" s="19">
        <v>2008</v>
      </c>
      <c r="P185" s="8" t="str">
        <f t="shared" si="39"/>
        <v>2008</v>
      </c>
      <c r="Q185" s="8">
        <f t="shared" ca="1" si="40"/>
        <v>9</v>
      </c>
      <c r="R185" s="19" t="s">
        <v>254</v>
      </c>
      <c r="S185" s="8">
        <f t="shared" si="41"/>
        <v>0</v>
      </c>
      <c r="T185" s="19">
        <v>55</v>
      </c>
      <c r="U185" s="19">
        <v>2000</v>
      </c>
      <c r="V185" s="19" t="s">
        <v>255</v>
      </c>
      <c r="W185" s="19">
        <v>1975</v>
      </c>
      <c r="X185" s="8" t="str">
        <f t="shared" si="42"/>
        <v>1975</v>
      </c>
      <c r="Y185" s="69">
        <f t="shared" ca="1" si="43"/>
        <v>42</v>
      </c>
      <c r="Z185" s="19">
        <v>180</v>
      </c>
      <c r="AA185" s="19">
        <v>210</v>
      </c>
      <c r="AB185" s="55">
        <f t="shared" si="44"/>
        <v>0.16666666666666666</v>
      </c>
      <c r="AC185" s="7">
        <v>79.95</v>
      </c>
      <c r="AD185" s="7">
        <v>73.775000000000006</v>
      </c>
      <c r="AE185" s="57">
        <f t="shared" si="45"/>
        <v>8.275359240641857E-6</v>
      </c>
      <c r="AF185" s="57">
        <f t="shared" si="46"/>
        <v>8.3022689867630726E-6</v>
      </c>
      <c r="AG185" s="57">
        <f t="shared" si="47"/>
        <v>3.2517918967259743E-3</v>
      </c>
      <c r="AH185" s="56">
        <f t="shared" si="48"/>
        <v>-7.7235772357723539E-2</v>
      </c>
      <c r="AI185" s="56">
        <f t="shared" si="49"/>
        <v>2.4977560090632444E-3</v>
      </c>
      <c r="AJ185" s="56">
        <f t="shared" si="50"/>
        <v>1.8453417497788826E-3</v>
      </c>
      <c r="AK185" s="59">
        <f t="shared" si="51"/>
        <v>-0.26120015602686608</v>
      </c>
      <c r="AL185" s="7">
        <v>0.5238076923076922</v>
      </c>
      <c r="AM185" s="7">
        <v>46</v>
      </c>
      <c r="AN185" s="7">
        <v>38</v>
      </c>
      <c r="AO185" s="10">
        <f t="shared" si="52"/>
        <v>-0.17391304347826086</v>
      </c>
      <c r="AP185" s="10">
        <v>8.5878902214437426E-3</v>
      </c>
      <c r="AQ185" s="10">
        <v>9.1476648418840085E-3</v>
      </c>
      <c r="AR185" s="10">
        <f t="shared" si="55"/>
        <v>6.5181855613678313E-2</v>
      </c>
      <c r="AS185" s="70">
        <v>33.730913588613603</v>
      </c>
      <c r="AT185" s="7" t="s">
        <v>590</v>
      </c>
      <c r="AU185" s="7" t="str">
        <f t="shared" si="53"/>
        <v>2013</v>
      </c>
      <c r="AV185" s="7">
        <f t="shared" ca="1" si="54"/>
        <v>4</v>
      </c>
      <c r="AW185" s="7"/>
      <c r="AX185" s="7" t="s">
        <v>40</v>
      </c>
      <c r="AY185" s="7"/>
      <c r="AZ185" s="7">
        <v>3</v>
      </c>
      <c r="BA185" s="9"/>
      <c r="BB185" s="7" t="s">
        <v>41</v>
      </c>
      <c r="BC185" s="7" t="s">
        <v>42</v>
      </c>
    </row>
    <row r="186" spans="1:55" s="17" customFormat="1" ht="12" x14ac:dyDescent="0.15">
      <c r="A186" s="7">
        <v>2514</v>
      </c>
      <c r="B186" s="7" t="s">
        <v>545</v>
      </c>
      <c r="C186" s="7" t="s">
        <v>546</v>
      </c>
      <c r="D186" s="25" t="s">
        <v>591</v>
      </c>
      <c r="E186" s="8" t="s">
        <v>592</v>
      </c>
      <c r="F186" s="8">
        <v>0</v>
      </c>
      <c r="G186" s="8" t="s">
        <v>53</v>
      </c>
      <c r="H186" s="8" t="s">
        <v>1500</v>
      </c>
      <c r="I186" s="8" t="s">
        <v>35</v>
      </c>
      <c r="J186" s="8">
        <f t="shared" si="38"/>
        <v>1</v>
      </c>
      <c r="K186" s="8" t="s">
        <v>252</v>
      </c>
      <c r="L186" s="8">
        <v>1</v>
      </c>
      <c r="M186" s="8" t="s">
        <v>1557</v>
      </c>
      <c r="N186" s="8" t="s">
        <v>587</v>
      </c>
      <c r="O186" s="8">
        <v>2005</v>
      </c>
      <c r="P186" s="8" t="str">
        <f t="shared" si="39"/>
        <v>2005</v>
      </c>
      <c r="Q186" s="8">
        <f t="shared" ca="1" si="40"/>
        <v>12</v>
      </c>
      <c r="R186" s="8" t="s">
        <v>550</v>
      </c>
      <c r="S186" s="8">
        <f t="shared" si="41"/>
        <v>0</v>
      </c>
      <c r="T186" s="8">
        <v>300</v>
      </c>
      <c r="U186" s="8">
        <v>10000</v>
      </c>
      <c r="V186" s="8" t="s">
        <v>573</v>
      </c>
      <c r="W186" s="8">
        <v>197308</v>
      </c>
      <c r="X186" s="8" t="str">
        <f t="shared" si="42"/>
        <v>1973</v>
      </c>
      <c r="Y186" s="69">
        <f t="shared" ca="1" si="43"/>
        <v>44</v>
      </c>
      <c r="Z186" s="8">
        <v>450</v>
      </c>
      <c r="AA186" s="8">
        <v>500</v>
      </c>
      <c r="AB186" s="55">
        <f t="shared" si="44"/>
        <v>0.1111111111111111</v>
      </c>
      <c r="AC186" s="7">
        <v>0</v>
      </c>
      <c r="AD186" s="7">
        <v>88.8</v>
      </c>
      <c r="AE186" s="57">
        <f t="shared" si="45"/>
        <v>0</v>
      </c>
      <c r="AF186" s="57">
        <f t="shared" si="46"/>
        <v>9.9931072317798816E-6</v>
      </c>
      <c r="AG186" s="57" t="e">
        <f t="shared" si="47"/>
        <v>#DIV/0!</v>
      </c>
      <c r="AH186" s="56" t="e">
        <f t="shared" si="48"/>
        <v>#DIV/0!</v>
      </c>
      <c r="AI186" s="56">
        <f t="shared" si="49"/>
        <v>6.2443900226581113E-3</v>
      </c>
      <c r="AJ186" s="56">
        <f t="shared" si="50"/>
        <v>4.3936708328068631E-3</v>
      </c>
      <c r="AK186" s="59">
        <f t="shared" si="51"/>
        <v>-0.29638110097796777</v>
      </c>
      <c r="AL186" s="7">
        <v>1.1203076923076924</v>
      </c>
      <c r="AM186" s="7">
        <v>0</v>
      </c>
      <c r="AN186" s="7">
        <v>33</v>
      </c>
      <c r="AO186" s="10" t="e">
        <f t="shared" si="52"/>
        <v>#DIV/0!</v>
      </c>
      <c r="AP186" s="10" t="e">
        <v>#N/A</v>
      </c>
      <c r="AQ186" s="10">
        <v>4.0654233562551758E-4</v>
      </c>
      <c r="AR186" s="10" t="e">
        <f t="shared" si="55"/>
        <v>#N/A</v>
      </c>
      <c r="AS186" s="70">
        <v>-51.3408078682533</v>
      </c>
      <c r="AT186" s="7" t="s">
        <v>593</v>
      </c>
      <c r="AU186" s="7" t="str">
        <f t="shared" si="53"/>
        <v>2014</v>
      </c>
      <c r="AV186" s="7">
        <f t="shared" ca="1" si="54"/>
        <v>3</v>
      </c>
      <c r="AW186" s="7"/>
      <c r="AX186" s="7" t="s">
        <v>40</v>
      </c>
      <c r="AY186" s="7"/>
      <c r="AZ186" s="7">
        <v>7</v>
      </c>
      <c r="BA186" s="9"/>
      <c r="BB186" s="7" t="s">
        <v>41</v>
      </c>
      <c r="BC186" s="7" t="s">
        <v>42</v>
      </c>
    </row>
    <row r="187" spans="1:55" s="17" customFormat="1" ht="12" x14ac:dyDescent="0.15">
      <c r="A187" s="7">
        <v>1993</v>
      </c>
      <c r="B187" s="7" t="s">
        <v>545</v>
      </c>
      <c r="C187" s="7" t="s">
        <v>552</v>
      </c>
      <c r="D187" s="18" t="s">
        <v>594</v>
      </c>
      <c r="E187" s="8" t="s">
        <v>246</v>
      </c>
      <c r="F187" s="8">
        <v>0</v>
      </c>
      <c r="G187" s="19" t="s">
        <v>34</v>
      </c>
      <c r="H187" s="8" t="s">
        <v>1500</v>
      </c>
      <c r="I187" s="19" t="s">
        <v>35</v>
      </c>
      <c r="J187" s="8">
        <f t="shared" si="38"/>
        <v>1</v>
      </c>
      <c r="K187" s="19" t="s">
        <v>252</v>
      </c>
      <c r="L187" s="8">
        <v>1</v>
      </c>
      <c r="M187" s="19" t="s">
        <v>1548</v>
      </c>
      <c r="N187" s="19" t="s">
        <v>595</v>
      </c>
      <c r="O187" s="19">
        <v>2014</v>
      </c>
      <c r="P187" s="8" t="str">
        <f t="shared" si="39"/>
        <v>2014</v>
      </c>
      <c r="Q187" s="8">
        <f t="shared" ca="1" si="40"/>
        <v>3</v>
      </c>
      <c r="R187" s="19" t="s">
        <v>254</v>
      </c>
      <c r="S187" s="8">
        <f t="shared" si="41"/>
        <v>0</v>
      </c>
      <c r="T187" s="19">
        <v>800</v>
      </c>
      <c r="U187" s="19">
        <v>80000</v>
      </c>
      <c r="V187" s="19" t="s">
        <v>255</v>
      </c>
      <c r="W187" s="19"/>
      <c r="X187" s="8" t="str">
        <f t="shared" si="42"/>
        <v/>
      </c>
      <c r="Y187" s="69" t="e">
        <f t="shared" ca="1" si="43"/>
        <v>#VALUE!</v>
      </c>
      <c r="Z187" s="19">
        <v>400</v>
      </c>
      <c r="AA187" s="19">
        <v>360</v>
      </c>
      <c r="AB187" s="55">
        <f t="shared" si="44"/>
        <v>-0.1</v>
      </c>
      <c r="AC187" s="7">
        <v>0</v>
      </c>
      <c r="AD187" s="7">
        <v>73</v>
      </c>
      <c r="AE187" s="57">
        <f t="shared" si="45"/>
        <v>0</v>
      </c>
      <c r="AF187" s="57">
        <f t="shared" si="46"/>
        <v>8.2150543684676952E-6</v>
      </c>
      <c r="AG187" s="57" t="e">
        <f t="shared" si="47"/>
        <v>#DIV/0!</v>
      </c>
      <c r="AH187" s="56" t="e">
        <f t="shared" si="48"/>
        <v>#DIV/0!</v>
      </c>
      <c r="AI187" s="56">
        <f t="shared" si="49"/>
        <v>5.5505689090294321E-3</v>
      </c>
      <c r="AJ187" s="56">
        <f t="shared" si="50"/>
        <v>3.1634429996209414E-3</v>
      </c>
      <c r="AK187" s="59">
        <f t="shared" si="51"/>
        <v>-0.4300686917921539</v>
      </c>
      <c r="AL187" s="7">
        <v>0.72</v>
      </c>
      <c r="AM187" s="7">
        <v>0</v>
      </c>
      <c r="AN187" s="7">
        <v>4</v>
      </c>
      <c r="AO187" s="10" t="e">
        <f t="shared" si="52"/>
        <v>#DIV/0!</v>
      </c>
      <c r="AP187" s="10" t="e">
        <v>#N/A</v>
      </c>
      <c r="AQ187" s="10">
        <v>0.10102139266887339</v>
      </c>
      <c r="AR187" s="10" t="e">
        <f t="shared" si="55"/>
        <v>#N/A</v>
      </c>
      <c r="AS187" s="70">
        <v>924.240624657534</v>
      </c>
      <c r="AT187" s="7" t="s">
        <v>596</v>
      </c>
      <c r="AU187" s="7" t="str">
        <f t="shared" si="53"/>
        <v>2015</v>
      </c>
      <c r="AV187" s="7">
        <f t="shared" ca="1" si="54"/>
        <v>2</v>
      </c>
      <c r="AW187" s="7"/>
      <c r="AX187" s="7" t="s">
        <v>40</v>
      </c>
      <c r="AY187" s="7"/>
      <c r="AZ187" s="7">
        <v>1</v>
      </c>
      <c r="BA187" s="9"/>
      <c r="BB187" s="7" t="s">
        <v>41</v>
      </c>
      <c r="BC187" s="7" t="s">
        <v>42</v>
      </c>
    </row>
    <row r="188" spans="1:55" s="17" customFormat="1" ht="12" x14ac:dyDescent="0.15">
      <c r="A188" s="7">
        <v>7574</v>
      </c>
      <c r="B188" s="7" t="s">
        <v>545</v>
      </c>
      <c r="C188" s="7" t="s">
        <v>558</v>
      </c>
      <c r="D188" s="18" t="s">
        <v>597</v>
      </c>
      <c r="E188" s="19" t="s">
        <v>244</v>
      </c>
      <c r="F188" s="8">
        <v>1</v>
      </c>
      <c r="G188" s="19" t="s">
        <v>34</v>
      </c>
      <c r="H188" s="8" t="s">
        <v>1500</v>
      </c>
      <c r="I188" s="19" t="s">
        <v>35</v>
      </c>
      <c r="J188" s="8">
        <f t="shared" si="38"/>
        <v>1</v>
      </c>
      <c r="K188" s="19" t="s">
        <v>252</v>
      </c>
      <c r="L188" s="8">
        <v>1</v>
      </c>
      <c r="M188" s="19" t="s">
        <v>1549</v>
      </c>
      <c r="N188" s="19" t="s">
        <v>598</v>
      </c>
      <c r="O188" s="19">
        <v>20030113</v>
      </c>
      <c r="P188" s="8" t="str">
        <f t="shared" si="39"/>
        <v>2003</v>
      </c>
      <c r="Q188" s="8">
        <f t="shared" ca="1" si="40"/>
        <v>14</v>
      </c>
      <c r="R188" s="19" t="s">
        <v>254</v>
      </c>
      <c r="S188" s="8">
        <f t="shared" si="41"/>
        <v>0</v>
      </c>
      <c r="T188" s="19">
        <v>450</v>
      </c>
      <c r="U188" s="19">
        <v>10000</v>
      </c>
      <c r="V188" s="19" t="s">
        <v>263</v>
      </c>
      <c r="W188" s="19"/>
      <c r="X188" s="8"/>
      <c r="Y188" s="69"/>
      <c r="Z188" s="19">
        <v>3450</v>
      </c>
      <c r="AA188" s="19">
        <v>3600</v>
      </c>
      <c r="AB188" s="55">
        <f t="shared" si="44"/>
        <v>4.3478260869565216E-2</v>
      </c>
      <c r="AC188" s="7">
        <v>169.6</v>
      </c>
      <c r="AD188" s="7">
        <v>604.875</v>
      </c>
      <c r="AE188" s="57">
        <f t="shared" si="45"/>
        <v>1.7554733298472283E-5</v>
      </c>
      <c r="AF188" s="57">
        <f t="shared" si="46"/>
        <v>6.8069602892149278E-5</v>
      </c>
      <c r="AG188" s="57">
        <f t="shared" si="47"/>
        <v>2.8775640583541708</v>
      </c>
      <c r="AH188" s="56">
        <f t="shared" si="48"/>
        <v>2.5664799528301887</v>
      </c>
      <c r="AI188" s="56">
        <f t="shared" si="49"/>
        <v>4.787365684037885E-2</v>
      </c>
      <c r="AJ188" s="56">
        <f t="shared" si="50"/>
        <v>3.1634429996209412E-2</v>
      </c>
      <c r="AK188" s="59">
        <f t="shared" si="51"/>
        <v>-0.33921007744017845</v>
      </c>
      <c r="AL188" s="7">
        <v>7.2911153846153836</v>
      </c>
      <c r="AM188" s="7">
        <v>25</v>
      </c>
      <c r="AN188" s="7">
        <v>42</v>
      </c>
      <c r="AO188" s="10">
        <f t="shared" si="52"/>
        <v>0.68</v>
      </c>
      <c r="AP188" s="10">
        <v>2.6996573918208842E-3</v>
      </c>
      <c r="AQ188" s="10">
        <v>-3.9108938762122967E-3</v>
      </c>
      <c r="AR188" s="10">
        <f t="shared" si="55"/>
        <v>-2.4486630370435445</v>
      </c>
      <c r="AS188" s="70">
        <v>-86.264107129572196</v>
      </c>
      <c r="AT188" s="7" t="s">
        <v>47</v>
      </c>
      <c r="AU188" s="7" t="str">
        <f t="shared" si="53"/>
        <v>2008</v>
      </c>
      <c r="AV188" s="7">
        <f t="shared" ca="1" si="54"/>
        <v>9</v>
      </c>
      <c r="AW188" s="7"/>
      <c r="AX188" s="7" t="s">
        <v>40</v>
      </c>
      <c r="AY188" s="7"/>
      <c r="AZ188" s="7">
        <v>5</v>
      </c>
      <c r="BA188" s="9"/>
      <c r="BB188" s="7" t="s">
        <v>41</v>
      </c>
      <c r="BC188" s="7" t="s">
        <v>41</v>
      </c>
    </row>
    <row r="189" spans="1:55" s="17" customFormat="1" ht="12" x14ac:dyDescent="0.15">
      <c r="A189" s="7">
        <v>1867</v>
      </c>
      <c r="B189" s="7" t="s">
        <v>545</v>
      </c>
      <c r="C189" s="7" t="s">
        <v>552</v>
      </c>
      <c r="D189" s="18" t="s">
        <v>599</v>
      </c>
      <c r="E189" s="8" t="s">
        <v>244</v>
      </c>
      <c r="F189" s="8">
        <v>1</v>
      </c>
      <c r="G189" s="19" t="s">
        <v>600</v>
      </c>
      <c r="H189" s="8" t="s">
        <v>1501</v>
      </c>
      <c r="I189" s="19" t="s">
        <v>35</v>
      </c>
      <c r="J189" s="8">
        <f t="shared" si="38"/>
        <v>1</v>
      </c>
      <c r="K189" s="19" t="s">
        <v>252</v>
      </c>
      <c r="L189" s="8">
        <v>1</v>
      </c>
      <c r="M189" s="19" t="s">
        <v>1548</v>
      </c>
      <c r="N189" s="19" t="s">
        <v>601</v>
      </c>
      <c r="O189" s="19">
        <v>2012</v>
      </c>
      <c r="P189" s="8" t="str">
        <f t="shared" si="39"/>
        <v>2012</v>
      </c>
      <c r="Q189" s="8">
        <f t="shared" ca="1" si="40"/>
        <v>5</v>
      </c>
      <c r="R189" s="19" t="s">
        <v>254</v>
      </c>
      <c r="S189" s="8">
        <f t="shared" si="41"/>
        <v>0</v>
      </c>
      <c r="T189" s="19">
        <v>250</v>
      </c>
      <c r="U189" s="19">
        <v>30000</v>
      </c>
      <c r="V189" s="19" t="s">
        <v>263</v>
      </c>
      <c r="W189" s="19">
        <v>198707</v>
      </c>
      <c r="X189" s="8" t="str">
        <f t="shared" si="42"/>
        <v>1987</v>
      </c>
      <c r="Y189" s="69">
        <f t="shared" ca="1" si="43"/>
        <v>30</v>
      </c>
      <c r="Z189" s="19">
        <v>1200</v>
      </c>
      <c r="AA189" s="19">
        <v>1500</v>
      </c>
      <c r="AB189" s="55">
        <f t="shared" si="44"/>
        <v>0.25</v>
      </c>
      <c r="AC189" s="7">
        <v>20</v>
      </c>
      <c r="AD189" s="7">
        <v>115</v>
      </c>
      <c r="AE189" s="57">
        <f t="shared" si="45"/>
        <v>2.0701336436877692E-6</v>
      </c>
      <c r="AF189" s="57">
        <f t="shared" si="46"/>
        <v>1.2941524005120342E-5</v>
      </c>
      <c r="AG189" s="57">
        <f t="shared" si="47"/>
        <v>5.2515403508278347</v>
      </c>
      <c r="AH189" s="56">
        <f t="shared" si="48"/>
        <v>4.75</v>
      </c>
      <c r="AI189" s="56">
        <f t="shared" si="49"/>
        <v>1.6651706727088298E-2</v>
      </c>
      <c r="AJ189" s="56">
        <f t="shared" si="50"/>
        <v>1.3181012498420588E-2</v>
      </c>
      <c r="AK189" s="59">
        <f t="shared" si="51"/>
        <v>-0.20842873860021385</v>
      </c>
      <c r="AL189" s="7">
        <v>1.5999999999999999</v>
      </c>
      <c r="AM189" s="7">
        <v>1</v>
      </c>
      <c r="AN189" s="7">
        <v>5</v>
      </c>
      <c r="AO189" s="10">
        <f t="shared" si="52"/>
        <v>4</v>
      </c>
      <c r="AP189" s="10">
        <v>-4.1824242424242333E-2</v>
      </c>
      <c r="AQ189" s="10">
        <v>1.507882208400515E-2</v>
      </c>
      <c r="AR189" s="10">
        <f t="shared" si="55"/>
        <v>-1.3605282776207586</v>
      </c>
      <c r="AS189" s="70">
        <v>60.995613043477398</v>
      </c>
      <c r="AT189" s="7" t="s">
        <v>369</v>
      </c>
      <c r="AU189" s="7" t="str">
        <f t="shared" si="53"/>
        <v>2015</v>
      </c>
      <c r="AV189" s="7">
        <f t="shared" ca="1" si="54"/>
        <v>2</v>
      </c>
      <c r="AW189" s="7"/>
      <c r="AX189" s="7" t="s">
        <v>40</v>
      </c>
      <c r="AY189" s="7"/>
      <c r="AZ189" s="7">
        <v>1</v>
      </c>
      <c r="BA189" s="9"/>
      <c r="BB189" s="7" t="s">
        <v>41</v>
      </c>
      <c r="BC189" s="7" t="s">
        <v>42</v>
      </c>
    </row>
    <row r="190" spans="1:55" s="17" customFormat="1" ht="12" x14ac:dyDescent="0.15">
      <c r="A190" s="7">
        <v>2899</v>
      </c>
      <c r="B190" s="7" t="s">
        <v>545</v>
      </c>
      <c r="C190" s="7" t="s">
        <v>552</v>
      </c>
      <c r="D190" s="18" t="s">
        <v>602</v>
      </c>
      <c r="E190" s="8" t="s">
        <v>246</v>
      </c>
      <c r="F190" s="8">
        <v>0</v>
      </c>
      <c r="G190" s="19" t="s">
        <v>53</v>
      </c>
      <c r="H190" s="8" t="s">
        <v>1500</v>
      </c>
      <c r="I190" s="19" t="s">
        <v>35</v>
      </c>
      <c r="J190" s="8">
        <f t="shared" si="38"/>
        <v>1</v>
      </c>
      <c r="K190" s="19" t="s">
        <v>252</v>
      </c>
      <c r="L190" s="8">
        <v>1</v>
      </c>
      <c r="M190" s="19" t="s">
        <v>1549</v>
      </c>
      <c r="N190" s="19" t="s">
        <v>603</v>
      </c>
      <c r="O190" s="19">
        <v>2013</v>
      </c>
      <c r="P190" s="8" t="str">
        <f t="shared" si="39"/>
        <v>2013</v>
      </c>
      <c r="Q190" s="8">
        <f t="shared" ca="1" si="40"/>
        <v>4</v>
      </c>
      <c r="R190" s="19" t="s">
        <v>254</v>
      </c>
      <c r="S190" s="8">
        <f t="shared" si="41"/>
        <v>0</v>
      </c>
      <c r="T190" s="19">
        <v>180</v>
      </c>
      <c r="U190" s="19">
        <v>10000</v>
      </c>
      <c r="V190" s="19" t="s">
        <v>263</v>
      </c>
      <c r="W190" s="19"/>
      <c r="X190" s="8" t="str">
        <f t="shared" si="42"/>
        <v/>
      </c>
      <c r="Y190" s="69" t="e">
        <f t="shared" ca="1" si="43"/>
        <v>#VALUE!</v>
      </c>
      <c r="Z190" s="19">
        <v>500</v>
      </c>
      <c r="AA190" s="19">
        <v>300</v>
      </c>
      <c r="AB190" s="55">
        <f t="shared" si="44"/>
        <v>-0.4</v>
      </c>
      <c r="AC190" s="7">
        <v>12.324999999999999</v>
      </c>
      <c r="AD190" s="7">
        <v>63.15</v>
      </c>
      <c r="AE190" s="57">
        <f t="shared" si="45"/>
        <v>1.2757198579225877E-6</v>
      </c>
      <c r="AF190" s="57">
        <f t="shared" si="46"/>
        <v>7.1065847036813007E-6</v>
      </c>
      <c r="AG190" s="57">
        <f t="shared" si="47"/>
        <v>4.5706467682127574</v>
      </c>
      <c r="AH190" s="56">
        <f t="shared" si="48"/>
        <v>4.1237322515212984</v>
      </c>
      <c r="AI190" s="56">
        <f t="shared" si="49"/>
        <v>6.9382111362867906E-3</v>
      </c>
      <c r="AJ190" s="56">
        <f t="shared" si="50"/>
        <v>2.6362024996841177E-3</v>
      </c>
      <c r="AK190" s="59">
        <f t="shared" si="51"/>
        <v>-0.6200457945281026</v>
      </c>
      <c r="AL190" s="7">
        <v>0.70299999999999985</v>
      </c>
      <c r="AM190" s="7">
        <v>13</v>
      </c>
      <c r="AN190" s="7">
        <v>21</v>
      </c>
      <c r="AO190" s="10">
        <f t="shared" si="52"/>
        <v>0.61538461538461542</v>
      </c>
      <c r="AP190" s="10">
        <v>1.0272906172258843E-2</v>
      </c>
      <c r="AQ190" s="10">
        <v>8.9769627108490305E-3</v>
      </c>
      <c r="AR190" s="10">
        <f t="shared" si="55"/>
        <v>-0.12615159134903844</v>
      </c>
      <c r="AS190" s="70">
        <v>92.347299287410493</v>
      </c>
      <c r="AT190" s="7" t="s">
        <v>604</v>
      </c>
      <c r="AU190" s="7" t="str">
        <f t="shared" si="53"/>
        <v>2014</v>
      </c>
      <c r="AV190" s="7">
        <f t="shared" ca="1" si="54"/>
        <v>3</v>
      </c>
      <c r="AW190" s="7"/>
      <c r="AX190" s="7" t="s">
        <v>40</v>
      </c>
      <c r="AY190" s="7"/>
      <c r="AZ190" s="7">
        <v>1</v>
      </c>
      <c r="BA190" s="9"/>
      <c r="BB190" s="7" t="s">
        <v>41</v>
      </c>
      <c r="BC190" s="7" t="s">
        <v>42</v>
      </c>
    </row>
    <row r="191" spans="1:55" s="17" customFormat="1" ht="12" x14ac:dyDescent="0.15">
      <c r="A191" s="7">
        <v>2424</v>
      </c>
      <c r="B191" s="7" t="s">
        <v>545</v>
      </c>
      <c r="C191" s="7" t="s">
        <v>558</v>
      </c>
      <c r="D191" s="20" t="s">
        <v>605</v>
      </c>
      <c r="E191" s="19" t="s">
        <v>244</v>
      </c>
      <c r="F191" s="8">
        <v>1</v>
      </c>
      <c r="G191" s="19" t="s">
        <v>34</v>
      </c>
      <c r="H191" s="8" t="s">
        <v>1500</v>
      </c>
      <c r="I191" s="19" t="s">
        <v>35</v>
      </c>
      <c r="J191" s="8">
        <f t="shared" si="38"/>
        <v>1</v>
      </c>
      <c r="K191" s="19" t="s">
        <v>252</v>
      </c>
      <c r="L191" s="8">
        <v>1</v>
      </c>
      <c r="M191" s="19" t="s">
        <v>1548</v>
      </c>
      <c r="N191" s="19" t="s">
        <v>606</v>
      </c>
      <c r="O191" s="19">
        <v>20040722</v>
      </c>
      <c r="P191" s="8" t="str">
        <f t="shared" si="39"/>
        <v>2004</v>
      </c>
      <c r="Q191" s="8">
        <f t="shared" ca="1" si="40"/>
        <v>13</v>
      </c>
      <c r="R191" s="19" t="s">
        <v>254</v>
      </c>
      <c r="S191" s="8">
        <f t="shared" si="41"/>
        <v>0</v>
      </c>
      <c r="T191" s="19">
        <v>2000</v>
      </c>
      <c r="U191" s="19">
        <v>80000</v>
      </c>
      <c r="V191" s="19" t="s">
        <v>263</v>
      </c>
      <c r="W191" s="19">
        <v>19830317</v>
      </c>
      <c r="X191" s="8" t="str">
        <f t="shared" si="42"/>
        <v>1983</v>
      </c>
      <c r="Y191" s="69">
        <f t="shared" ca="1" si="43"/>
        <v>34</v>
      </c>
      <c r="Z191" s="19">
        <v>5000</v>
      </c>
      <c r="AA191" s="19">
        <v>5400</v>
      </c>
      <c r="AB191" s="55">
        <f t="shared" si="44"/>
        <v>0.08</v>
      </c>
      <c r="AC191" s="7">
        <v>0</v>
      </c>
      <c r="AD191" s="7">
        <v>183.17500000000001</v>
      </c>
      <c r="AE191" s="57">
        <f t="shared" si="45"/>
        <v>0</v>
      </c>
      <c r="AF191" s="57">
        <f t="shared" si="46"/>
        <v>2.0613597040329729E-5</v>
      </c>
      <c r="AG191" s="57" t="e">
        <f t="shared" si="47"/>
        <v>#DIV/0!</v>
      </c>
      <c r="AH191" s="56" t="e">
        <f t="shared" si="48"/>
        <v>#DIV/0!</v>
      </c>
      <c r="AI191" s="56">
        <f t="shared" si="49"/>
        <v>6.9382111362867899E-2</v>
      </c>
      <c r="AJ191" s="56">
        <f t="shared" si="50"/>
        <v>4.7451644994314118E-2</v>
      </c>
      <c r="AK191" s="59">
        <f t="shared" si="51"/>
        <v>-0.31608243015058468</v>
      </c>
      <c r="AL191" s="7">
        <v>1.2343076923076917</v>
      </c>
      <c r="AM191" s="7">
        <v>0</v>
      </c>
      <c r="AN191" s="7">
        <v>29</v>
      </c>
      <c r="AO191" s="10" t="e">
        <f t="shared" si="52"/>
        <v>#DIV/0!</v>
      </c>
      <c r="AP191" s="10" t="e">
        <v>#N/A</v>
      </c>
      <c r="AQ191" s="10">
        <v>1.5730385905688257E-2</v>
      </c>
      <c r="AR191" s="10" t="e">
        <f t="shared" si="55"/>
        <v>#N/A</v>
      </c>
      <c r="AS191" s="70">
        <v>157.43341831581799</v>
      </c>
      <c r="AT191" s="7" t="s">
        <v>607</v>
      </c>
      <c r="AU191" s="7" t="str">
        <f t="shared" si="53"/>
        <v>2014</v>
      </c>
      <c r="AV191" s="7">
        <f t="shared" ca="1" si="54"/>
        <v>3</v>
      </c>
      <c r="AW191" s="7"/>
      <c r="AX191" s="7" t="s">
        <v>40</v>
      </c>
      <c r="AY191" s="7"/>
      <c r="AZ191" s="7">
        <v>10</v>
      </c>
      <c r="BA191" s="9"/>
      <c r="BB191" s="7" t="s">
        <v>41</v>
      </c>
      <c r="BC191" s="7" t="s">
        <v>42</v>
      </c>
    </row>
    <row r="192" spans="1:55" s="17" customFormat="1" ht="12" x14ac:dyDescent="0.15">
      <c r="A192" s="7">
        <v>7201</v>
      </c>
      <c r="B192" s="7" t="s">
        <v>545</v>
      </c>
      <c r="C192" s="7" t="s">
        <v>558</v>
      </c>
      <c r="D192" s="18" t="s">
        <v>608</v>
      </c>
      <c r="E192" s="19" t="s">
        <v>244</v>
      </c>
      <c r="F192" s="8">
        <v>1</v>
      </c>
      <c r="G192" s="19" t="s">
        <v>53</v>
      </c>
      <c r="H192" s="8" t="s">
        <v>1500</v>
      </c>
      <c r="I192" s="19" t="s">
        <v>35</v>
      </c>
      <c r="J192" s="8">
        <f t="shared" si="38"/>
        <v>1</v>
      </c>
      <c r="K192" s="19" t="s">
        <v>252</v>
      </c>
      <c r="L192" s="8">
        <v>1</v>
      </c>
      <c r="M192" s="19" t="s">
        <v>1548</v>
      </c>
      <c r="N192" s="19" t="s">
        <v>606</v>
      </c>
      <c r="O192" s="19">
        <v>20040604</v>
      </c>
      <c r="P192" s="8" t="str">
        <f t="shared" si="39"/>
        <v>2004</v>
      </c>
      <c r="Q192" s="8">
        <f t="shared" ca="1" si="40"/>
        <v>13</v>
      </c>
      <c r="R192" s="19" t="s">
        <v>254</v>
      </c>
      <c r="S192" s="8">
        <f t="shared" si="41"/>
        <v>0</v>
      </c>
      <c r="T192" s="19">
        <v>500</v>
      </c>
      <c r="U192" s="19">
        <v>20000</v>
      </c>
      <c r="V192" s="19" t="s">
        <v>255</v>
      </c>
      <c r="W192" s="19"/>
      <c r="X192" s="8" t="str">
        <f t="shared" si="42"/>
        <v/>
      </c>
      <c r="Y192" s="69" t="e">
        <f t="shared" ca="1" si="43"/>
        <v>#VALUE!</v>
      </c>
      <c r="Z192" s="19">
        <v>1000</v>
      </c>
      <c r="AA192" s="19">
        <v>1200</v>
      </c>
      <c r="AB192" s="55">
        <f t="shared" si="44"/>
        <v>0.2</v>
      </c>
      <c r="AC192" s="7">
        <v>52</v>
      </c>
      <c r="AD192" s="7">
        <v>81.7</v>
      </c>
      <c r="AE192" s="57">
        <f t="shared" si="45"/>
        <v>5.3823474735881999E-6</v>
      </c>
      <c r="AF192" s="57">
        <f t="shared" si="46"/>
        <v>9.1941087932028862E-6</v>
      </c>
      <c r="AG192" s="57">
        <f t="shared" si="47"/>
        <v>0.70819681158071623</v>
      </c>
      <c r="AH192" s="56">
        <f t="shared" si="48"/>
        <v>0.57115384615384623</v>
      </c>
      <c r="AI192" s="56">
        <f t="shared" si="49"/>
        <v>1.3876422272573581E-2</v>
      </c>
      <c r="AJ192" s="56">
        <f t="shared" si="50"/>
        <v>1.0544809998736471E-2</v>
      </c>
      <c r="AK192" s="59">
        <f t="shared" si="51"/>
        <v>-0.24009158905620528</v>
      </c>
      <c r="AL192" s="7">
        <v>0.93353846153846143</v>
      </c>
      <c r="AM192" s="7">
        <v>5</v>
      </c>
      <c r="AN192" s="7">
        <v>3</v>
      </c>
      <c r="AO192" s="10">
        <f t="shared" si="52"/>
        <v>-0.4</v>
      </c>
      <c r="AP192" s="10">
        <v>2.3778229317851982E-2</v>
      </c>
      <c r="AQ192" s="10">
        <v>2.0500275531328657E-2</v>
      </c>
      <c r="AR192" s="10">
        <f t="shared" si="55"/>
        <v>-0.13785525165502277</v>
      </c>
      <c r="AS192" s="70">
        <v>166.82179926560599</v>
      </c>
      <c r="AT192" s="7" t="s">
        <v>47</v>
      </c>
      <c r="AU192" s="7" t="str">
        <f t="shared" si="53"/>
        <v>2008</v>
      </c>
      <c r="AV192" s="7">
        <f t="shared" ca="1" si="54"/>
        <v>9</v>
      </c>
      <c r="AW192" s="7"/>
      <c r="AX192" s="7" t="s">
        <v>61</v>
      </c>
      <c r="AY192" s="7">
        <v>500000</v>
      </c>
      <c r="AZ192" s="7">
        <v>15</v>
      </c>
      <c r="BA192" s="9"/>
      <c r="BB192" s="7" t="s">
        <v>41</v>
      </c>
      <c r="BC192" s="7" t="s">
        <v>42</v>
      </c>
    </row>
    <row r="193" spans="1:55" s="17" customFormat="1" ht="12" x14ac:dyDescent="0.15">
      <c r="A193" s="7">
        <v>1626</v>
      </c>
      <c r="B193" s="7" t="s">
        <v>545</v>
      </c>
      <c r="C193" s="7" t="s">
        <v>552</v>
      </c>
      <c r="D193" s="18" t="s">
        <v>609</v>
      </c>
      <c r="E193" s="8" t="s">
        <v>246</v>
      </c>
      <c r="F193" s="8">
        <v>0</v>
      </c>
      <c r="G193" s="19" t="s">
        <v>53</v>
      </c>
      <c r="H193" s="8" t="s">
        <v>1500</v>
      </c>
      <c r="I193" s="19" t="s">
        <v>35</v>
      </c>
      <c r="J193" s="8">
        <f t="shared" si="38"/>
        <v>1</v>
      </c>
      <c r="K193" s="19" t="s">
        <v>252</v>
      </c>
      <c r="L193" s="8">
        <v>1</v>
      </c>
      <c r="M193" s="19" t="s">
        <v>1549</v>
      </c>
      <c r="N193" s="19" t="s">
        <v>610</v>
      </c>
      <c r="O193" s="19">
        <v>2014</v>
      </c>
      <c r="P193" s="8" t="str">
        <f t="shared" si="39"/>
        <v>2014</v>
      </c>
      <c r="Q193" s="8">
        <f t="shared" ca="1" si="40"/>
        <v>3</v>
      </c>
      <c r="R193" s="19" t="s">
        <v>254</v>
      </c>
      <c r="S193" s="8">
        <f t="shared" si="41"/>
        <v>0</v>
      </c>
      <c r="T193" s="19">
        <v>80</v>
      </c>
      <c r="U193" s="19">
        <v>7000</v>
      </c>
      <c r="V193" s="19" t="s">
        <v>255</v>
      </c>
      <c r="W193" s="19"/>
      <c r="X193" s="8" t="str">
        <f t="shared" si="42"/>
        <v/>
      </c>
      <c r="Y193" s="69" t="e">
        <f t="shared" ca="1" si="43"/>
        <v>#VALUE!</v>
      </c>
      <c r="Z193" s="19">
        <v>800</v>
      </c>
      <c r="AA193" s="19">
        <v>800</v>
      </c>
      <c r="AB193" s="55">
        <f t="shared" si="44"/>
        <v>0</v>
      </c>
      <c r="AC193" s="7">
        <v>0</v>
      </c>
      <c r="AD193" s="7">
        <v>143.42500000000001</v>
      </c>
      <c r="AE193" s="57">
        <f t="shared" si="45"/>
        <v>0</v>
      </c>
      <c r="AF193" s="57">
        <f t="shared" si="46"/>
        <v>1.6140331134212045E-5</v>
      </c>
      <c r="AG193" s="57" t="e">
        <f t="shared" si="47"/>
        <v>#DIV/0!</v>
      </c>
      <c r="AH193" s="56" t="e">
        <f t="shared" si="48"/>
        <v>#DIV/0!</v>
      </c>
      <c r="AI193" s="56">
        <f t="shared" si="49"/>
        <v>1.1101137818058864E-2</v>
      </c>
      <c r="AJ193" s="56">
        <f t="shared" si="50"/>
        <v>7.0298733324909808E-3</v>
      </c>
      <c r="AK193" s="59">
        <f t="shared" si="51"/>
        <v>-0.36674299088017098</v>
      </c>
      <c r="AL193" s="7">
        <v>2.2546153846153847</v>
      </c>
      <c r="AM193" s="7">
        <v>0</v>
      </c>
      <c r="AN193" s="7">
        <v>39</v>
      </c>
      <c r="AO193" s="10" t="e">
        <f t="shared" si="52"/>
        <v>#DIV/0!</v>
      </c>
      <c r="AP193" s="10" t="e">
        <v>#N/A</v>
      </c>
      <c r="AQ193" s="10">
        <v>-7.977427029342116E-3</v>
      </c>
      <c r="AR193" s="10" t="e">
        <f t="shared" si="55"/>
        <v>#N/A</v>
      </c>
      <c r="AS193" s="70">
        <v>-130.38078751960899</v>
      </c>
      <c r="AT193" s="7" t="s">
        <v>611</v>
      </c>
      <c r="AU193" s="7" t="str">
        <f t="shared" si="53"/>
        <v>2015</v>
      </c>
      <c r="AV193" s="7">
        <f t="shared" ca="1" si="54"/>
        <v>2</v>
      </c>
      <c r="AW193" s="7"/>
      <c r="AX193" s="7" t="s">
        <v>40</v>
      </c>
      <c r="AY193" s="7"/>
      <c r="AZ193" s="7">
        <v>7</v>
      </c>
      <c r="BA193" s="9"/>
      <c r="BB193" s="7" t="s">
        <v>41</v>
      </c>
      <c r="BC193" s="7" t="s">
        <v>42</v>
      </c>
    </row>
    <row r="194" spans="1:55" s="17" customFormat="1" ht="12" x14ac:dyDescent="0.15">
      <c r="A194" s="7">
        <v>1317</v>
      </c>
      <c r="B194" s="7" t="s">
        <v>545</v>
      </c>
      <c r="C194" s="7" t="s">
        <v>552</v>
      </c>
      <c r="D194" s="18" t="s">
        <v>612</v>
      </c>
      <c r="E194" s="8" t="s">
        <v>244</v>
      </c>
      <c r="F194" s="8">
        <v>1</v>
      </c>
      <c r="G194" s="19" t="s">
        <v>234</v>
      </c>
      <c r="H194" s="8" t="s">
        <v>1500</v>
      </c>
      <c r="I194" s="19" t="s">
        <v>35</v>
      </c>
      <c r="J194" s="8">
        <f t="shared" si="38"/>
        <v>1</v>
      </c>
      <c r="K194" s="19" t="s">
        <v>252</v>
      </c>
      <c r="L194" s="8">
        <v>1</v>
      </c>
      <c r="M194" s="19" t="s">
        <v>1549</v>
      </c>
      <c r="N194" s="19" t="s">
        <v>373</v>
      </c>
      <c r="O194" s="19">
        <v>2008</v>
      </c>
      <c r="P194" s="8" t="str">
        <f t="shared" si="39"/>
        <v>2008</v>
      </c>
      <c r="Q194" s="8">
        <f t="shared" ca="1" si="40"/>
        <v>9</v>
      </c>
      <c r="R194" s="19" t="s">
        <v>254</v>
      </c>
      <c r="S194" s="8">
        <f t="shared" si="41"/>
        <v>0</v>
      </c>
      <c r="T194" s="19">
        <v>300</v>
      </c>
      <c r="U194" s="19">
        <v>20000</v>
      </c>
      <c r="V194" s="19" t="s">
        <v>255</v>
      </c>
      <c r="W194" s="19"/>
      <c r="X194" s="8" t="str">
        <f t="shared" si="42"/>
        <v/>
      </c>
      <c r="Y194" s="69" t="e">
        <f t="shared" ca="1" si="43"/>
        <v>#VALUE!</v>
      </c>
      <c r="Z194" s="19">
        <v>600</v>
      </c>
      <c r="AA194" s="19">
        <v>600</v>
      </c>
      <c r="AB194" s="55">
        <f t="shared" si="44"/>
        <v>0</v>
      </c>
      <c r="AC194" s="7">
        <v>0</v>
      </c>
      <c r="AD194" s="7">
        <v>126</v>
      </c>
      <c r="AE194" s="57">
        <f t="shared" si="45"/>
        <v>0</v>
      </c>
      <c r="AF194" s="57">
        <f t="shared" si="46"/>
        <v>1.4179408909957939E-5</v>
      </c>
      <c r="AG194" s="57" t="e">
        <f t="shared" si="47"/>
        <v>#DIV/0!</v>
      </c>
      <c r="AH194" s="56" t="e">
        <f t="shared" si="48"/>
        <v>#DIV/0!</v>
      </c>
      <c r="AI194" s="56">
        <f t="shared" si="49"/>
        <v>8.325853363544149E-3</v>
      </c>
      <c r="AJ194" s="56">
        <f t="shared" si="50"/>
        <v>5.2724049993682354E-3</v>
      </c>
      <c r="AK194" s="59">
        <f t="shared" si="51"/>
        <v>-0.36674299088017109</v>
      </c>
      <c r="AL194" s="7">
        <v>1.92</v>
      </c>
      <c r="AM194" s="7">
        <v>0</v>
      </c>
      <c r="AN194" s="7">
        <v>6</v>
      </c>
      <c r="AO194" s="10" t="e">
        <f t="shared" si="52"/>
        <v>#DIV/0!</v>
      </c>
      <c r="AP194" s="10" t="e">
        <v>#N/A</v>
      </c>
      <c r="AQ194" s="10">
        <v>1.9788188235294074E-2</v>
      </c>
      <c r="AR194" s="10" t="e">
        <f t="shared" si="55"/>
        <v>#N/A</v>
      </c>
      <c r="AS194" s="70">
        <v>117.02488492063399</v>
      </c>
      <c r="AT194" s="7" t="s">
        <v>359</v>
      </c>
      <c r="AU194" s="7" t="str">
        <f t="shared" si="53"/>
        <v>2015</v>
      </c>
      <c r="AV194" s="7">
        <f t="shared" ca="1" si="54"/>
        <v>2</v>
      </c>
      <c r="AW194" s="7"/>
      <c r="AX194" s="7" t="s">
        <v>40</v>
      </c>
      <c r="AY194" s="7"/>
      <c r="AZ194" s="7">
        <v>7</v>
      </c>
      <c r="BA194" s="9"/>
      <c r="BB194" s="7" t="s">
        <v>41</v>
      </c>
      <c r="BC194" s="7" t="s">
        <v>42</v>
      </c>
    </row>
    <row r="195" spans="1:55" s="17" customFormat="1" ht="12" x14ac:dyDescent="0.15">
      <c r="A195" s="7">
        <v>1854</v>
      </c>
      <c r="B195" s="7" t="s">
        <v>545</v>
      </c>
      <c r="C195" s="7" t="s">
        <v>552</v>
      </c>
      <c r="D195" s="18" t="s">
        <v>613</v>
      </c>
      <c r="E195" s="8" t="s">
        <v>246</v>
      </c>
      <c r="F195" s="8">
        <v>0</v>
      </c>
      <c r="G195" s="19" t="s">
        <v>53</v>
      </c>
      <c r="H195" s="8" t="s">
        <v>1500</v>
      </c>
      <c r="I195" s="19" t="s">
        <v>35</v>
      </c>
      <c r="J195" s="8">
        <f t="shared" ref="J195:J258" si="56">IF(I195="工厂",1,0)</f>
        <v>1</v>
      </c>
      <c r="K195" s="19" t="s">
        <v>252</v>
      </c>
      <c r="L195" s="8">
        <v>1</v>
      </c>
      <c r="M195" s="19" t="s">
        <v>1549</v>
      </c>
      <c r="N195" s="19" t="s">
        <v>373</v>
      </c>
      <c r="O195" s="19">
        <v>2006</v>
      </c>
      <c r="P195" s="8" t="str">
        <f t="shared" ref="P195:P258" si="57">LEFT(O195,4)</f>
        <v>2006</v>
      </c>
      <c r="Q195" s="8">
        <f t="shared" ref="Q195:Q258" ca="1" si="58">YEAR(TODAY())-P195+1</f>
        <v>11</v>
      </c>
      <c r="R195" s="19" t="s">
        <v>254</v>
      </c>
      <c r="S195" s="8">
        <f t="shared" ref="S195:S258" si="59">IF(R195="是",1,0)</f>
        <v>0</v>
      </c>
      <c r="T195" s="19">
        <v>400</v>
      </c>
      <c r="U195" s="19">
        <v>30000</v>
      </c>
      <c r="V195" s="19" t="s">
        <v>263</v>
      </c>
      <c r="W195" s="19">
        <v>1963</v>
      </c>
      <c r="X195" s="8" t="str">
        <f t="shared" ref="X195:X258" si="60">LEFT(W195,4)</f>
        <v>1963</v>
      </c>
      <c r="Y195" s="69">
        <f t="shared" ref="Y195:Y258" ca="1" si="61">YEAR(TODAY())-X195+1</f>
        <v>54</v>
      </c>
      <c r="Z195" s="19">
        <v>700</v>
      </c>
      <c r="AA195" s="19">
        <v>720</v>
      </c>
      <c r="AB195" s="55">
        <f t="shared" ref="AB195:AB258" si="62">(AA195-Z195)/Z195</f>
        <v>2.8571428571428571E-2</v>
      </c>
      <c r="AC195" s="7">
        <v>0</v>
      </c>
      <c r="AD195" s="7">
        <v>103.02500000000001</v>
      </c>
      <c r="AE195" s="57">
        <f t="shared" ref="AE195:AE258" si="63">AC195/$Z$528</f>
        <v>0</v>
      </c>
      <c r="AF195" s="57">
        <f t="shared" ref="AF195:AF258" si="64">AD195/$AA$528</f>
        <v>1.1593917483717595E-5</v>
      </c>
      <c r="AG195" s="57" t="e">
        <f t="shared" ref="AG195:AG258" si="65">(AF195-AE195)/AE195</f>
        <v>#DIV/0!</v>
      </c>
      <c r="AH195" s="56" t="e">
        <f t="shared" ref="AH195:AH258" si="66">(AD195-AC195)/AC195</f>
        <v>#DIV/0!</v>
      </c>
      <c r="AI195" s="56">
        <f t="shared" ref="AI195:AI258" si="67">Z195/$AC$528</f>
        <v>9.7134955908015057E-3</v>
      </c>
      <c r="AJ195" s="56">
        <f t="shared" ref="AJ195:AJ258" si="68">AA195/$AD$528</f>
        <v>6.3268859992418828E-3</v>
      </c>
      <c r="AK195" s="59">
        <f t="shared" ref="AK195:AK258" si="69">(AJ195-AI195)/AI195</f>
        <v>-0.34864993347674728</v>
      </c>
      <c r="AL195" s="7">
        <v>1.0741153846153846</v>
      </c>
      <c r="AM195" s="7">
        <v>0</v>
      </c>
      <c r="AN195" s="7">
        <v>15</v>
      </c>
      <c r="AO195" s="10" t="e">
        <f t="shared" ref="AO195:AO258" si="70">(AN195-AM195)/AM195</f>
        <v>#DIV/0!</v>
      </c>
      <c r="AP195" s="10" t="e">
        <v>#N/A</v>
      </c>
      <c r="AQ195" s="10">
        <v>2.9372133150603535E-2</v>
      </c>
      <c r="AR195" s="10" t="e">
        <f t="shared" si="55"/>
        <v>#N/A</v>
      </c>
      <c r="AS195" s="70">
        <v>254.24854404270701</v>
      </c>
      <c r="AT195" s="7" t="s">
        <v>369</v>
      </c>
      <c r="AU195" s="7" t="str">
        <f t="shared" ref="AU195:AU258" si="71">LEFT(AT195,4)</f>
        <v>2015</v>
      </c>
      <c r="AV195" s="7">
        <f t="shared" ref="AV195:AV258" ca="1" si="72">YEAR(TODAY())-AU195+1</f>
        <v>2</v>
      </c>
      <c r="AW195" s="7"/>
      <c r="AX195" s="7" t="s">
        <v>40</v>
      </c>
      <c r="AY195" s="7"/>
      <c r="AZ195" s="7">
        <v>7</v>
      </c>
      <c r="BA195" s="9"/>
      <c r="BB195" s="7" t="s">
        <v>41</v>
      </c>
      <c r="BC195" s="7" t="s">
        <v>42</v>
      </c>
    </row>
    <row r="196" spans="1:55" s="17" customFormat="1" ht="12" x14ac:dyDescent="0.15">
      <c r="A196" s="7">
        <v>2315</v>
      </c>
      <c r="B196" s="7" t="s">
        <v>545</v>
      </c>
      <c r="C196" s="7" t="s">
        <v>552</v>
      </c>
      <c r="D196" s="18" t="s">
        <v>614</v>
      </c>
      <c r="E196" s="8" t="s">
        <v>246</v>
      </c>
      <c r="F196" s="8">
        <v>0</v>
      </c>
      <c r="G196" s="19" t="s">
        <v>215</v>
      </c>
      <c r="H196" s="8" t="s">
        <v>1501</v>
      </c>
      <c r="I196" s="19" t="s">
        <v>35</v>
      </c>
      <c r="J196" s="8">
        <f t="shared" si="56"/>
        <v>1</v>
      </c>
      <c r="K196" s="19" t="s">
        <v>252</v>
      </c>
      <c r="L196" s="8">
        <v>1</v>
      </c>
      <c r="M196" s="19" t="s">
        <v>1549</v>
      </c>
      <c r="N196" s="19" t="s">
        <v>373</v>
      </c>
      <c r="O196" s="19">
        <v>2001</v>
      </c>
      <c r="P196" s="8" t="str">
        <f t="shared" si="57"/>
        <v>2001</v>
      </c>
      <c r="Q196" s="8">
        <f t="shared" ca="1" si="58"/>
        <v>16</v>
      </c>
      <c r="R196" s="19" t="s">
        <v>254</v>
      </c>
      <c r="S196" s="8">
        <f t="shared" si="59"/>
        <v>0</v>
      </c>
      <c r="T196" s="19">
        <v>600</v>
      </c>
      <c r="U196" s="19">
        <v>11000</v>
      </c>
      <c r="V196" s="19" t="s">
        <v>255</v>
      </c>
      <c r="W196" s="19"/>
      <c r="X196" s="8" t="str">
        <f t="shared" si="60"/>
        <v/>
      </c>
      <c r="Y196" s="69" t="e">
        <f t="shared" ca="1" si="61"/>
        <v>#VALUE!</v>
      </c>
      <c r="Z196" s="19">
        <v>300</v>
      </c>
      <c r="AA196" s="19">
        <v>320</v>
      </c>
      <c r="AB196" s="55">
        <f t="shared" si="62"/>
        <v>6.6666666666666666E-2</v>
      </c>
      <c r="AC196" s="7">
        <v>10</v>
      </c>
      <c r="AD196" s="7">
        <v>75</v>
      </c>
      <c r="AE196" s="57">
        <f t="shared" si="63"/>
        <v>1.0350668218438846E-6</v>
      </c>
      <c r="AF196" s="57">
        <f t="shared" si="64"/>
        <v>8.4401243511654397E-6</v>
      </c>
      <c r="AG196" s="57">
        <f t="shared" si="65"/>
        <v>7.1541830662971755</v>
      </c>
      <c r="AH196" s="56">
        <f t="shared" si="66"/>
        <v>6.5</v>
      </c>
      <c r="AI196" s="56">
        <f t="shared" si="67"/>
        <v>4.1629266817720745E-3</v>
      </c>
      <c r="AJ196" s="56">
        <f t="shared" si="68"/>
        <v>2.8119493329963924E-3</v>
      </c>
      <c r="AK196" s="59">
        <f t="shared" si="69"/>
        <v>-0.32452585693884911</v>
      </c>
      <c r="AL196" s="7">
        <v>0.56923076923076921</v>
      </c>
      <c r="AM196" s="7">
        <v>1</v>
      </c>
      <c r="AN196" s="7">
        <v>5</v>
      </c>
      <c r="AO196" s="10">
        <f t="shared" si="70"/>
        <v>4</v>
      </c>
      <c r="AP196" s="10">
        <v>2.5420560747663551E-2</v>
      </c>
      <c r="AQ196" s="10">
        <v>1.5444312729325484E-2</v>
      </c>
      <c r="AR196" s="10">
        <f t="shared" si="55"/>
        <v>-0.39244799189785778</v>
      </c>
      <c r="AS196" s="70">
        <v>102.85271333333399</v>
      </c>
      <c r="AT196" s="7" t="s">
        <v>615</v>
      </c>
      <c r="AU196" s="7" t="str">
        <f t="shared" si="71"/>
        <v>2015</v>
      </c>
      <c r="AV196" s="7">
        <f t="shared" ca="1" si="72"/>
        <v>2</v>
      </c>
      <c r="AW196" s="7"/>
      <c r="AX196" s="7" t="s">
        <v>40</v>
      </c>
      <c r="AY196" s="7"/>
      <c r="AZ196" s="7">
        <v>7</v>
      </c>
      <c r="BA196" s="9"/>
      <c r="BB196" s="7" t="s">
        <v>41</v>
      </c>
      <c r="BC196" s="7" t="s">
        <v>42</v>
      </c>
    </row>
    <row r="197" spans="1:55" s="17" customFormat="1" ht="12" x14ac:dyDescent="0.15">
      <c r="A197" s="7">
        <v>1870</v>
      </c>
      <c r="B197" s="7" t="s">
        <v>545</v>
      </c>
      <c r="C197" s="7" t="s">
        <v>552</v>
      </c>
      <c r="D197" s="18" t="s">
        <v>616</v>
      </c>
      <c r="E197" s="8" t="s">
        <v>246</v>
      </c>
      <c r="F197" s="8">
        <v>0</v>
      </c>
      <c r="G197" s="19" t="s">
        <v>53</v>
      </c>
      <c r="H197" s="8" t="s">
        <v>1500</v>
      </c>
      <c r="I197" s="19" t="s">
        <v>35</v>
      </c>
      <c r="J197" s="8">
        <f t="shared" si="56"/>
        <v>1</v>
      </c>
      <c r="K197" s="19" t="s">
        <v>252</v>
      </c>
      <c r="L197" s="8">
        <v>1</v>
      </c>
      <c r="M197" s="19" t="s">
        <v>1549</v>
      </c>
      <c r="N197" s="19" t="s">
        <v>373</v>
      </c>
      <c r="O197" s="19">
        <v>2005</v>
      </c>
      <c r="P197" s="8" t="str">
        <f t="shared" si="57"/>
        <v>2005</v>
      </c>
      <c r="Q197" s="8">
        <f t="shared" ca="1" si="58"/>
        <v>12</v>
      </c>
      <c r="R197" s="19" t="s">
        <v>254</v>
      </c>
      <c r="S197" s="8">
        <f t="shared" si="59"/>
        <v>0</v>
      </c>
      <c r="T197" s="19">
        <v>400</v>
      </c>
      <c r="U197" s="19">
        <v>25000</v>
      </c>
      <c r="V197" s="19" t="s">
        <v>263</v>
      </c>
      <c r="W197" s="19"/>
      <c r="X197" s="8" t="str">
        <f t="shared" si="60"/>
        <v/>
      </c>
      <c r="Y197" s="69" t="e">
        <f t="shared" ca="1" si="61"/>
        <v>#VALUE!</v>
      </c>
      <c r="Z197" s="19">
        <v>2300</v>
      </c>
      <c r="AA197" s="19">
        <v>3000</v>
      </c>
      <c r="AB197" s="55">
        <f t="shared" si="62"/>
        <v>0.30434782608695654</v>
      </c>
      <c r="AC197" s="7">
        <v>0</v>
      </c>
      <c r="AD197" s="7">
        <v>65</v>
      </c>
      <c r="AE197" s="57">
        <f t="shared" si="63"/>
        <v>0</v>
      </c>
      <c r="AF197" s="57">
        <f t="shared" si="64"/>
        <v>7.3147744376767151E-6</v>
      </c>
      <c r="AG197" s="57" t="e">
        <f t="shared" si="65"/>
        <v>#DIV/0!</v>
      </c>
      <c r="AH197" s="56" t="e">
        <f t="shared" si="66"/>
        <v>#DIV/0!</v>
      </c>
      <c r="AI197" s="56">
        <f t="shared" si="67"/>
        <v>3.1915771226919236E-2</v>
      </c>
      <c r="AJ197" s="56">
        <f t="shared" si="68"/>
        <v>2.6362024996841177E-2</v>
      </c>
      <c r="AK197" s="59">
        <f t="shared" si="69"/>
        <v>-0.1740125968002231</v>
      </c>
      <c r="AL197" s="7">
        <v>0.59230769230769231</v>
      </c>
      <c r="AM197" s="7">
        <v>0</v>
      </c>
      <c r="AN197" s="7">
        <v>8</v>
      </c>
      <c r="AO197" s="10" t="e">
        <f t="shared" si="70"/>
        <v>#DIV/0!</v>
      </c>
      <c r="AP197" s="10" t="e">
        <v>#N/A</v>
      </c>
      <c r="AQ197" s="10">
        <v>-8.3822920472536276E-3</v>
      </c>
      <c r="AR197" s="10" t="e">
        <f t="shared" ref="AR197:AR260" si="73">(AQ197-AP197)/AP197</f>
        <v>#N/A</v>
      </c>
      <c r="AS197" s="70">
        <v>-146.18773076923</v>
      </c>
      <c r="AT197" s="7" t="s">
        <v>617</v>
      </c>
      <c r="AU197" s="7" t="str">
        <f t="shared" si="71"/>
        <v>2015</v>
      </c>
      <c r="AV197" s="7">
        <f t="shared" ca="1" si="72"/>
        <v>2</v>
      </c>
      <c r="AW197" s="7"/>
      <c r="AX197" s="7" t="s">
        <v>40</v>
      </c>
      <c r="AY197" s="7"/>
      <c r="AZ197" s="7">
        <v>10</v>
      </c>
      <c r="BA197" s="9"/>
      <c r="BB197" s="7" t="s">
        <v>41</v>
      </c>
      <c r="BC197" s="7" t="s">
        <v>42</v>
      </c>
    </row>
    <row r="198" spans="1:55" s="17" customFormat="1" ht="12" x14ac:dyDescent="0.15">
      <c r="A198" s="7">
        <v>7484</v>
      </c>
      <c r="B198" s="7" t="s">
        <v>545</v>
      </c>
      <c r="C198" s="7" t="s">
        <v>552</v>
      </c>
      <c r="D198" s="18" t="s">
        <v>618</v>
      </c>
      <c r="E198" s="8" t="s">
        <v>244</v>
      </c>
      <c r="F198" s="8">
        <v>1</v>
      </c>
      <c r="G198" s="19" t="s">
        <v>53</v>
      </c>
      <c r="H198" s="8" t="s">
        <v>1500</v>
      </c>
      <c r="I198" s="19" t="s">
        <v>35</v>
      </c>
      <c r="J198" s="8">
        <f t="shared" si="56"/>
        <v>1</v>
      </c>
      <c r="K198" s="19" t="s">
        <v>252</v>
      </c>
      <c r="L198" s="8">
        <v>1</v>
      </c>
      <c r="M198" s="19" t="s">
        <v>1549</v>
      </c>
      <c r="N198" s="19" t="s">
        <v>619</v>
      </c>
      <c r="O198" s="19">
        <v>2006</v>
      </c>
      <c r="P198" s="8" t="str">
        <f t="shared" si="57"/>
        <v>2006</v>
      </c>
      <c r="Q198" s="8">
        <f t="shared" ca="1" si="58"/>
        <v>11</v>
      </c>
      <c r="R198" s="19" t="s">
        <v>254</v>
      </c>
      <c r="S198" s="8">
        <f t="shared" si="59"/>
        <v>0</v>
      </c>
      <c r="T198" s="19">
        <v>230</v>
      </c>
      <c r="U198" s="19">
        <v>8000</v>
      </c>
      <c r="V198" s="19" t="s">
        <v>556</v>
      </c>
      <c r="W198" s="19"/>
      <c r="X198" s="8" t="str">
        <f t="shared" si="60"/>
        <v/>
      </c>
      <c r="Y198" s="69" t="e">
        <f t="shared" ca="1" si="61"/>
        <v>#VALUE!</v>
      </c>
      <c r="Z198" s="19">
        <v>130</v>
      </c>
      <c r="AA198" s="19">
        <v>180</v>
      </c>
      <c r="AB198" s="55">
        <f t="shared" si="62"/>
        <v>0.38461538461538464</v>
      </c>
      <c r="AC198" s="7">
        <v>122</v>
      </c>
      <c r="AD198" s="7">
        <v>112.85</v>
      </c>
      <c r="AE198" s="57">
        <f t="shared" si="63"/>
        <v>1.2627815226495393E-5</v>
      </c>
      <c r="AF198" s="57">
        <f t="shared" si="64"/>
        <v>1.2699573773720266E-5</v>
      </c>
      <c r="AG198" s="57">
        <f t="shared" si="65"/>
        <v>5.6825781766517381E-3</v>
      </c>
      <c r="AH198" s="56">
        <f t="shared" si="66"/>
        <v>-7.5000000000000053E-2</v>
      </c>
      <c r="AI198" s="56">
        <f t="shared" si="67"/>
        <v>1.8039348954345656E-3</v>
      </c>
      <c r="AJ198" s="56">
        <f t="shared" si="68"/>
        <v>1.5817214998104707E-3</v>
      </c>
      <c r="AK198" s="59">
        <f t="shared" si="69"/>
        <v>-0.12318260275715989</v>
      </c>
      <c r="AL198" s="7">
        <v>1.4322692307692302</v>
      </c>
      <c r="AM198" s="7">
        <v>50</v>
      </c>
      <c r="AN198" s="7">
        <v>58</v>
      </c>
      <c r="AO198" s="10">
        <f t="shared" si="70"/>
        <v>0.16</v>
      </c>
      <c r="AP198" s="10">
        <v>1.3295714061127034E-2</v>
      </c>
      <c r="AQ198" s="10">
        <v>1.3975255511467357E-2</v>
      </c>
      <c r="AR198" s="10">
        <f t="shared" si="73"/>
        <v>5.1109812321183473E-2</v>
      </c>
      <c r="AS198" s="70">
        <v>106.68259415152799</v>
      </c>
      <c r="AT198" s="7" t="s">
        <v>47</v>
      </c>
      <c r="AU198" s="7" t="str">
        <f t="shared" si="71"/>
        <v>2008</v>
      </c>
      <c r="AV198" s="7">
        <f t="shared" ca="1" si="72"/>
        <v>9</v>
      </c>
      <c r="AW198" s="7"/>
      <c r="AX198" s="7" t="s">
        <v>40</v>
      </c>
      <c r="AY198" s="7"/>
      <c r="AZ198" s="7">
        <v>1</v>
      </c>
      <c r="BA198" s="9"/>
      <c r="BB198" s="7" t="s">
        <v>41</v>
      </c>
      <c r="BC198" s="7" t="s">
        <v>41</v>
      </c>
    </row>
    <row r="199" spans="1:55" s="17" customFormat="1" ht="12" x14ac:dyDescent="0.15">
      <c r="A199" s="7">
        <v>4502</v>
      </c>
      <c r="B199" s="7" t="s">
        <v>545</v>
      </c>
      <c r="C199" s="7" t="s">
        <v>558</v>
      </c>
      <c r="D199" s="20" t="s">
        <v>620</v>
      </c>
      <c r="E199" s="19" t="s">
        <v>246</v>
      </c>
      <c r="F199" s="8">
        <v>0</v>
      </c>
      <c r="G199" s="19" t="s">
        <v>53</v>
      </c>
      <c r="H199" s="8" t="s">
        <v>1500</v>
      </c>
      <c r="I199" s="19" t="s">
        <v>35</v>
      </c>
      <c r="J199" s="8">
        <f t="shared" si="56"/>
        <v>1</v>
      </c>
      <c r="K199" s="19" t="s">
        <v>252</v>
      </c>
      <c r="L199" s="8">
        <v>1</v>
      </c>
      <c r="M199" s="19" t="s">
        <v>1549</v>
      </c>
      <c r="N199" s="19" t="s">
        <v>621</v>
      </c>
      <c r="O199" s="19">
        <v>20011128</v>
      </c>
      <c r="P199" s="8" t="str">
        <f t="shared" si="57"/>
        <v>2001</v>
      </c>
      <c r="Q199" s="8">
        <f t="shared" ca="1" si="58"/>
        <v>16</v>
      </c>
      <c r="R199" s="19" t="s">
        <v>254</v>
      </c>
      <c r="S199" s="8">
        <f t="shared" si="59"/>
        <v>0</v>
      </c>
      <c r="T199" s="19">
        <v>200</v>
      </c>
      <c r="U199" s="19">
        <v>10000</v>
      </c>
      <c r="V199" s="19" t="s">
        <v>255</v>
      </c>
      <c r="W199" s="19">
        <v>19810326</v>
      </c>
      <c r="X199" s="8" t="str">
        <f t="shared" si="60"/>
        <v>1981</v>
      </c>
      <c r="Y199" s="69">
        <f t="shared" ca="1" si="61"/>
        <v>36</v>
      </c>
      <c r="Z199" s="19">
        <v>1200</v>
      </c>
      <c r="AA199" s="19">
        <v>1440</v>
      </c>
      <c r="AB199" s="55">
        <f t="shared" si="62"/>
        <v>0.2</v>
      </c>
      <c r="AC199" s="7">
        <v>0</v>
      </c>
      <c r="AD199" s="7">
        <v>87.9</v>
      </c>
      <c r="AE199" s="57">
        <f t="shared" si="63"/>
        <v>0</v>
      </c>
      <c r="AF199" s="57">
        <f t="shared" si="64"/>
        <v>9.891825739565897E-6</v>
      </c>
      <c r="AG199" s="57" t="e">
        <f t="shared" si="65"/>
        <v>#DIV/0!</v>
      </c>
      <c r="AH199" s="56" t="e">
        <f t="shared" si="66"/>
        <v>#DIV/0!</v>
      </c>
      <c r="AI199" s="56">
        <f t="shared" si="67"/>
        <v>1.6651706727088298E-2</v>
      </c>
      <c r="AJ199" s="56">
        <f t="shared" si="68"/>
        <v>1.2653771998483766E-2</v>
      </c>
      <c r="AK199" s="59">
        <f t="shared" si="69"/>
        <v>-0.24009158905620526</v>
      </c>
      <c r="AL199" s="7">
        <v>1.2350384615384615</v>
      </c>
      <c r="AM199" s="7">
        <v>0</v>
      </c>
      <c r="AN199" s="7">
        <v>13</v>
      </c>
      <c r="AO199" s="10" t="e">
        <f t="shared" si="70"/>
        <v>#DIV/0!</v>
      </c>
      <c r="AP199" s="10" t="e">
        <v>#N/A</v>
      </c>
      <c r="AQ199" s="10">
        <v>7.7068893926089043E-3</v>
      </c>
      <c r="AR199" s="10" t="e">
        <f t="shared" si="73"/>
        <v>#N/A</v>
      </c>
      <c r="AS199" s="70">
        <v>22.529277019339698</v>
      </c>
      <c r="AT199" s="7" t="s">
        <v>472</v>
      </c>
      <c r="AU199" s="7" t="str">
        <f t="shared" si="71"/>
        <v>2013</v>
      </c>
      <c r="AV199" s="7">
        <f t="shared" ca="1" si="72"/>
        <v>4</v>
      </c>
      <c r="AW199" s="7"/>
      <c r="AX199" s="7" t="s">
        <v>40</v>
      </c>
      <c r="AY199" s="7"/>
      <c r="AZ199" s="7">
        <v>10</v>
      </c>
      <c r="BA199" s="9"/>
      <c r="BB199" s="7" t="s">
        <v>41</v>
      </c>
      <c r="BC199" s="7" t="s">
        <v>42</v>
      </c>
    </row>
    <row r="200" spans="1:55" s="17" customFormat="1" ht="12" x14ac:dyDescent="0.15">
      <c r="A200" s="7">
        <v>2851</v>
      </c>
      <c r="B200" s="7" t="s">
        <v>545</v>
      </c>
      <c r="C200" s="7" t="s">
        <v>552</v>
      </c>
      <c r="D200" s="26" t="s">
        <v>622</v>
      </c>
      <c r="E200" s="8" t="s">
        <v>244</v>
      </c>
      <c r="F200" s="8">
        <v>1</v>
      </c>
      <c r="G200" s="19" t="s">
        <v>57</v>
      </c>
      <c r="H200" s="19" t="s">
        <v>57</v>
      </c>
      <c r="I200" s="19" t="s">
        <v>35</v>
      </c>
      <c r="J200" s="8">
        <f t="shared" si="56"/>
        <v>1</v>
      </c>
      <c r="K200" s="19" t="s">
        <v>252</v>
      </c>
      <c r="L200" s="8">
        <v>1</v>
      </c>
      <c r="M200" s="19" t="s">
        <v>1550</v>
      </c>
      <c r="N200" s="19" t="s">
        <v>623</v>
      </c>
      <c r="O200" s="19">
        <v>2008</v>
      </c>
      <c r="P200" s="8" t="str">
        <f t="shared" si="57"/>
        <v>2008</v>
      </c>
      <c r="Q200" s="8">
        <f t="shared" ca="1" si="58"/>
        <v>9</v>
      </c>
      <c r="R200" s="19" t="s">
        <v>254</v>
      </c>
      <c r="S200" s="8">
        <f t="shared" si="59"/>
        <v>0</v>
      </c>
      <c r="T200" s="19">
        <v>75</v>
      </c>
      <c r="U200" s="19">
        <v>1000</v>
      </c>
      <c r="V200" s="19" t="s">
        <v>255</v>
      </c>
      <c r="W200" s="19">
        <v>196808</v>
      </c>
      <c r="X200" s="8" t="str">
        <f t="shared" si="60"/>
        <v>1968</v>
      </c>
      <c r="Y200" s="69">
        <f t="shared" ca="1" si="61"/>
        <v>49</v>
      </c>
      <c r="Z200" s="19">
        <v>120</v>
      </c>
      <c r="AA200" s="19">
        <v>150</v>
      </c>
      <c r="AB200" s="55">
        <f t="shared" si="62"/>
        <v>0.25</v>
      </c>
      <c r="AC200" s="7">
        <v>23</v>
      </c>
      <c r="AD200" s="7">
        <v>115.9</v>
      </c>
      <c r="AE200" s="57">
        <f t="shared" si="63"/>
        <v>2.3806536902409346E-6</v>
      </c>
      <c r="AF200" s="57">
        <f t="shared" si="64"/>
        <v>1.3042805497334328E-5</v>
      </c>
      <c r="AG200" s="57">
        <f t="shared" si="65"/>
        <v>4.4786656080222773</v>
      </c>
      <c r="AH200" s="56">
        <f t="shared" si="66"/>
        <v>4.0391304347826091</v>
      </c>
      <c r="AI200" s="56">
        <f t="shared" si="67"/>
        <v>1.6651706727088297E-3</v>
      </c>
      <c r="AJ200" s="56">
        <f t="shared" si="68"/>
        <v>1.3181012498420588E-3</v>
      </c>
      <c r="AK200" s="59">
        <f t="shared" si="69"/>
        <v>-0.20842873860021383</v>
      </c>
      <c r="AL200" s="7">
        <v>1.1864615384615385</v>
      </c>
      <c r="AM200" s="7">
        <v>4</v>
      </c>
      <c r="AN200" s="7">
        <v>19</v>
      </c>
      <c r="AO200" s="10">
        <f t="shared" si="70"/>
        <v>3.75</v>
      </c>
      <c r="AP200" s="10">
        <v>-2.1042120765832244E-3</v>
      </c>
      <c r="AQ200" s="10">
        <v>-2.5807515704976886E-2</v>
      </c>
      <c r="AR200" s="10">
        <f t="shared" si="73"/>
        <v>11.264693275063125</v>
      </c>
      <c r="AS200" s="70">
        <v>-348.899160483174</v>
      </c>
      <c r="AT200" s="7" t="s">
        <v>624</v>
      </c>
      <c r="AU200" s="7" t="str">
        <f t="shared" si="71"/>
        <v>2014</v>
      </c>
      <c r="AV200" s="7">
        <f t="shared" ca="1" si="72"/>
        <v>3</v>
      </c>
      <c r="AW200" s="7"/>
      <c r="AX200" s="7" t="s">
        <v>40</v>
      </c>
      <c r="AY200" s="7"/>
      <c r="AZ200" s="7">
        <v>1</v>
      </c>
      <c r="BA200" s="9"/>
      <c r="BB200" s="7" t="s">
        <v>41</v>
      </c>
      <c r="BC200" s="7" t="s">
        <v>42</v>
      </c>
    </row>
    <row r="201" spans="1:55" s="17" customFormat="1" ht="12" x14ac:dyDescent="0.15">
      <c r="A201" s="7">
        <v>8565</v>
      </c>
      <c r="B201" s="7" t="s">
        <v>545</v>
      </c>
      <c r="C201" s="7" t="s">
        <v>552</v>
      </c>
      <c r="D201" s="26" t="s">
        <v>625</v>
      </c>
      <c r="E201" s="8" t="s">
        <v>244</v>
      </c>
      <c r="F201" s="8">
        <v>1</v>
      </c>
      <c r="G201" s="19" t="s">
        <v>139</v>
      </c>
      <c r="H201" s="8" t="s">
        <v>1500</v>
      </c>
      <c r="I201" s="19" t="s">
        <v>35</v>
      </c>
      <c r="J201" s="8">
        <f t="shared" si="56"/>
        <v>1</v>
      </c>
      <c r="K201" s="19" t="s">
        <v>252</v>
      </c>
      <c r="L201" s="8">
        <v>1</v>
      </c>
      <c r="M201" s="19" t="s">
        <v>30</v>
      </c>
      <c r="N201" s="19" t="s">
        <v>626</v>
      </c>
      <c r="O201" s="19">
        <v>2005</v>
      </c>
      <c r="P201" s="8" t="str">
        <f t="shared" si="57"/>
        <v>2005</v>
      </c>
      <c r="Q201" s="8">
        <f t="shared" ca="1" si="58"/>
        <v>12</v>
      </c>
      <c r="R201" s="19" t="s">
        <v>254</v>
      </c>
      <c r="S201" s="8">
        <f t="shared" si="59"/>
        <v>0</v>
      </c>
      <c r="T201" s="19">
        <v>600</v>
      </c>
      <c r="U201" s="19">
        <v>30000</v>
      </c>
      <c r="V201" s="19" t="s">
        <v>255</v>
      </c>
      <c r="W201" s="19"/>
      <c r="X201" s="8" t="str">
        <f t="shared" si="60"/>
        <v/>
      </c>
      <c r="Y201" s="69" t="e">
        <f t="shared" ca="1" si="61"/>
        <v>#VALUE!</v>
      </c>
      <c r="Z201" s="19">
        <v>2000</v>
      </c>
      <c r="AA201" s="19">
        <v>2400</v>
      </c>
      <c r="AB201" s="55">
        <f t="shared" si="62"/>
        <v>0.2</v>
      </c>
      <c r="AC201" s="7">
        <v>345</v>
      </c>
      <c r="AD201" s="7">
        <v>848.75</v>
      </c>
      <c r="AE201" s="57">
        <f t="shared" si="63"/>
        <v>3.5709805353614018E-5</v>
      </c>
      <c r="AF201" s="57">
        <f t="shared" si="64"/>
        <v>9.5514073907355571E-5</v>
      </c>
      <c r="AG201" s="57">
        <f t="shared" si="65"/>
        <v>1.6747296145003785</v>
      </c>
      <c r="AH201" s="56">
        <f t="shared" si="66"/>
        <v>1.4601449275362319</v>
      </c>
      <c r="AI201" s="56">
        <f t="shared" si="67"/>
        <v>2.7752844545147162E-2</v>
      </c>
      <c r="AJ201" s="56">
        <f t="shared" si="68"/>
        <v>2.1089619997472941E-2</v>
      </c>
      <c r="AK201" s="59">
        <f t="shared" si="69"/>
        <v>-0.24009158905620528</v>
      </c>
      <c r="AL201" s="7">
        <v>9.25</v>
      </c>
      <c r="AM201" s="7">
        <v>33</v>
      </c>
      <c r="AN201" s="7">
        <v>76</v>
      </c>
      <c r="AO201" s="10">
        <f t="shared" si="70"/>
        <v>1.303030303030303</v>
      </c>
      <c r="AP201" s="10">
        <v>1.6767824486576523E-2</v>
      </c>
      <c r="AQ201" s="10">
        <v>8.8235977210800245E-3</v>
      </c>
      <c r="AR201" s="10">
        <f t="shared" si="73"/>
        <v>-0.47377802480317271</v>
      </c>
      <c r="AS201" s="70">
        <v>14.0046894845356</v>
      </c>
      <c r="AT201" s="7" t="s">
        <v>627</v>
      </c>
      <c r="AU201" s="7" t="str">
        <f t="shared" si="71"/>
        <v>2008</v>
      </c>
      <c r="AV201" s="7">
        <f t="shared" ca="1" si="72"/>
        <v>9</v>
      </c>
      <c r="AW201" s="7"/>
      <c r="AX201" s="7" t="s">
        <v>61</v>
      </c>
      <c r="AY201" s="7">
        <v>1500000</v>
      </c>
      <c r="AZ201" s="7">
        <v>16</v>
      </c>
      <c r="BA201" s="9"/>
      <c r="BB201" s="7" t="s">
        <v>41</v>
      </c>
      <c r="BC201" s="7" t="s">
        <v>42</v>
      </c>
    </row>
    <row r="202" spans="1:55" s="17" customFormat="1" ht="12" x14ac:dyDescent="0.15">
      <c r="A202" s="7">
        <v>4438</v>
      </c>
      <c r="B202" s="7" t="s">
        <v>545</v>
      </c>
      <c r="C202" s="7" t="s">
        <v>552</v>
      </c>
      <c r="D202" s="7" t="s">
        <v>628</v>
      </c>
      <c r="E202" s="8" t="s">
        <v>244</v>
      </c>
      <c r="F202" s="8">
        <v>1</v>
      </c>
      <c r="G202" s="8" t="s">
        <v>629</v>
      </c>
      <c r="H202" s="8" t="s">
        <v>1507</v>
      </c>
      <c r="I202" s="8" t="s">
        <v>35</v>
      </c>
      <c r="J202" s="8">
        <f t="shared" si="56"/>
        <v>1</v>
      </c>
      <c r="K202" s="8" t="s">
        <v>554</v>
      </c>
      <c r="L202" s="8">
        <v>1</v>
      </c>
      <c r="M202" s="8" t="s">
        <v>30</v>
      </c>
      <c r="N202" s="8" t="s">
        <v>626</v>
      </c>
      <c r="O202" s="8">
        <v>2012</v>
      </c>
      <c r="P202" s="8" t="str">
        <f t="shared" si="57"/>
        <v>2012</v>
      </c>
      <c r="Q202" s="8">
        <f t="shared" ca="1" si="58"/>
        <v>5</v>
      </c>
      <c r="R202" s="8" t="s">
        <v>550</v>
      </c>
      <c r="S202" s="8">
        <f t="shared" si="59"/>
        <v>0</v>
      </c>
      <c r="T202" s="8">
        <v>250</v>
      </c>
      <c r="U202" s="8">
        <v>10000</v>
      </c>
      <c r="V202" s="8" t="s">
        <v>551</v>
      </c>
      <c r="W202" s="8"/>
      <c r="X202" s="8" t="str">
        <f t="shared" si="60"/>
        <v/>
      </c>
      <c r="Y202" s="69" t="e">
        <f t="shared" ca="1" si="61"/>
        <v>#VALUE!</v>
      </c>
      <c r="Z202" s="8">
        <v>1200</v>
      </c>
      <c r="AA202" s="8">
        <v>1500</v>
      </c>
      <c r="AB202" s="55">
        <f t="shared" si="62"/>
        <v>0.25</v>
      </c>
      <c r="AC202" s="7">
        <v>264.02499999999998</v>
      </c>
      <c r="AD202" s="7">
        <v>489</v>
      </c>
      <c r="AE202" s="57">
        <f t="shared" si="63"/>
        <v>2.7328351763733159E-5</v>
      </c>
      <c r="AF202" s="57">
        <f t="shared" si="64"/>
        <v>5.5029610769598672E-5</v>
      </c>
      <c r="AG202" s="57">
        <f t="shared" si="65"/>
        <v>1.013645434798129</v>
      </c>
      <c r="AH202" s="56">
        <f t="shared" si="66"/>
        <v>0.85209733926711506</v>
      </c>
      <c r="AI202" s="56">
        <f t="shared" si="67"/>
        <v>1.6651706727088298E-2</v>
      </c>
      <c r="AJ202" s="56">
        <f t="shared" si="68"/>
        <v>1.3181012498420588E-2</v>
      </c>
      <c r="AK202" s="59">
        <f t="shared" si="69"/>
        <v>-0.20842873860021385</v>
      </c>
      <c r="AL202" s="7">
        <v>4.4123076923076923</v>
      </c>
      <c r="AM202" s="7">
        <v>31</v>
      </c>
      <c r="AN202" s="7">
        <v>66</v>
      </c>
      <c r="AO202" s="10">
        <f t="shared" si="70"/>
        <v>1.1290322580645162</v>
      </c>
      <c r="AP202" s="10">
        <v>3.4423949615360354E-3</v>
      </c>
      <c r="AQ202" s="10">
        <v>1.2120943233469317E-2</v>
      </c>
      <c r="AR202" s="10">
        <f t="shared" si="73"/>
        <v>2.5210786004813395</v>
      </c>
      <c r="AS202" s="70">
        <v>49.691843967279603</v>
      </c>
      <c r="AT202" s="7" t="s">
        <v>630</v>
      </c>
      <c r="AU202" s="7" t="str">
        <f t="shared" si="71"/>
        <v>2013</v>
      </c>
      <c r="AV202" s="7">
        <f t="shared" ca="1" si="72"/>
        <v>4</v>
      </c>
      <c r="AW202" s="7"/>
      <c r="AX202" s="7" t="s">
        <v>61</v>
      </c>
      <c r="AY202" s="7">
        <v>700000</v>
      </c>
      <c r="AZ202" s="7">
        <v>15</v>
      </c>
      <c r="BA202" s="9"/>
      <c r="BB202" s="7" t="s">
        <v>41</v>
      </c>
      <c r="BC202" s="7" t="s">
        <v>42</v>
      </c>
    </row>
    <row r="203" spans="1:55" s="17" customFormat="1" ht="12" x14ac:dyDescent="0.15">
      <c r="A203" s="7">
        <v>5157</v>
      </c>
      <c r="B203" s="7" t="s">
        <v>545</v>
      </c>
      <c r="C203" s="7" t="s">
        <v>552</v>
      </c>
      <c r="D203" s="26" t="s">
        <v>631</v>
      </c>
      <c r="E203" s="8" t="s">
        <v>244</v>
      </c>
      <c r="F203" s="8">
        <v>1</v>
      </c>
      <c r="G203" s="19" t="s">
        <v>629</v>
      </c>
      <c r="H203" s="8" t="s">
        <v>1507</v>
      </c>
      <c r="I203" s="19" t="s">
        <v>632</v>
      </c>
      <c r="J203" s="8">
        <f t="shared" si="56"/>
        <v>1</v>
      </c>
      <c r="K203" s="19" t="s">
        <v>252</v>
      </c>
      <c r="L203" s="8">
        <v>1</v>
      </c>
      <c r="M203" s="19" t="s">
        <v>30</v>
      </c>
      <c r="N203" s="19" t="s">
        <v>626</v>
      </c>
      <c r="O203" s="19">
        <v>2011</v>
      </c>
      <c r="P203" s="8" t="str">
        <f t="shared" si="57"/>
        <v>2011</v>
      </c>
      <c r="Q203" s="8">
        <f t="shared" ca="1" si="58"/>
        <v>6</v>
      </c>
      <c r="R203" s="19" t="s">
        <v>254</v>
      </c>
      <c r="S203" s="8">
        <f t="shared" si="59"/>
        <v>0</v>
      </c>
      <c r="T203" s="19">
        <v>1200</v>
      </c>
      <c r="U203" s="19">
        <v>50000</v>
      </c>
      <c r="V203" s="19" t="s">
        <v>255</v>
      </c>
      <c r="W203" s="19"/>
      <c r="X203" s="8" t="str">
        <f t="shared" si="60"/>
        <v/>
      </c>
      <c r="Y203" s="69" t="e">
        <f t="shared" ca="1" si="61"/>
        <v>#VALUE!</v>
      </c>
      <c r="Z203" s="19">
        <v>1500</v>
      </c>
      <c r="AA203" s="19">
        <v>1800</v>
      </c>
      <c r="AB203" s="55">
        <f t="shared" si="62"/>
        <v>0.2</v>
      </c>
      <c r="AC203" s="7">
        <v>260</v>
      </c>
      <c r="AD203" s="7">
        <v>350</v>
      </c>
      <c r="AE203" s="57">
        <f t="shared" si="63"/>
        <v>2.6911737367940998E-5</v>
      </c>
      <c r="AF203" s="57">
        <f t="shared" si="64"/>
        <v>3.9387246972105392E-5</v>
      </c>
      <c r="AG203" s="57">
        <f t="shared" si="65"/>
        <v>0.46357131959180115</v>
      </c>
      <c r="AH203" s="56">
        <f t="shared" si="66"/>
        <v>0.34615384615384615</v>
      </c>
      <c r="AI203" s="56">
        <f t="shared" si="67"/>
        <v>2.0814633408860372E-2</v>
      </c>
      <c r="AJ203" s="56">
        <f t="shared" si="68"/>
        <v>1.5817214998104706E-2</v>
      </c>
      <c r="AK203" s="59">
        <f t="shared" si="69"/>
        <v>-0.24009158905620528</v>
      </c>
      <c r="AL203" s="7">
        <v>2.6153846153846154</v>
      </c>
      <c r="AM203" s="7">
        <v>13</v>
      </c>
      <c r="AN203" s="7">
        <v>14</v>
      </c>
      <c r="AO203" s="10">
        <f t="shared" si="70"/>
        <v>7.6923076923076927E-2</v>
      </c>
      <c r="AP203" s="10">
        <v>6.6640561803382597E-3</v>
      </c>
      <c r="AQ203" s="10">
        <v>1.309255178492728E-2</v>
      </c>
      <c r="AR203" s="10">
        <f t="shared" si="73"/>
        <v>0.96465207234533212</v>
      </c>
      <c r="AS203" s="70">
        <v>72.923567428571403</v>
      </c>
      <c r="AT203" s="7" t="s">
        <v>633</v>
      </c>
      <c r="AU203" s="7" t="str">
        <f t="shared" si="71"/>
        <v>2011</v>
      </c>
      <c r="AV203" s="7">
        <f t="shared" ca="1" si="72"/>
        <v>6</v>
      </c>
      <c r="AW203" s="7"/>
      <c r="AX203" s="7" t="s">
        <v>61</v>
      </c>
      <c r="AY203" s="7">
        <v>1000000</v>
      </c>
      <c r="AZ203" s="7">
        <v>18</v>
      </c>
      <c r="BA203" s="9"/>
      <c r="BB203" s="7" t="s">
        <v>41</v>
      </c>
      <c r="BC203" s="7" t="s">
        <v>42</v>
      </c>
    </row>
    <row r="204" spans="1:55" s="17" customFormat="1" ht="12" x14ac:dyDescent="0.15">
      <c r="A204" s="7">
        <v>2003</v>
      </c>
      <c r="B204" s="7" t="s">
        <v>545</v>
      </c>
      <c r="C204" s="7" t="s">
        <v>552</v>
      </c>
      <c r="D204" s="26" t="s">
        <v>634</v>
      </c>
      <c r="E204" s="8" t="s">
        <v>246</v>
      </c>
      <c r="F204" s="8">
        <v>0</v>
      </c>
      <c r="G204" s="19" t="s">
        <v>139</v>
      </c>
      <c r="H204" s="8" t="s">
        <v>1500</v>
      </c>
      <c r="I204" s="19" t="s">
        <v>35</v>
      </c>
      <c r="J204" s="8">
        <f t="shared" si="56"/>
        <v>1</v>
      </c>
      <c r="K204" s="19" t="s">
        <v>252</v>
      </c>
      <c r="L204" s="8">
        <v>1</v>
      </c>
      <c r="M204" s="19" t="s">
        <v>30</v>
      </c>
      <c r="N204" s="19" t="s">
        <v>626</v>
      </c>
      <c r="O204" s="19">
        <v>2008</v>
      </c>
      <c r="P204" s="8" t="str">
        <f t="shared" si="57"/>
        <v>2008</v>
      </c>
      <c r="Q204" s="8">
        <f t="shared" ca="1" si="58"/>
        <v>9</v>
      </c>
      <c r="R204" s="19" t="s">
        <v>254</v>
      </c>
      <c r="S204" s="8">
        <f t="shared" si="59"/>
        <v>0</v>
      </c>
      <c r="T204" s="19">
        <v>350</v>
      </c>
      <c r="U204" s="19">
        <v>20000</v>
      </c>
      <c r="V204" s="19" t="s">
        <v>255</v>
      </c>
      <c r="W204" s="19"/>
      <c r="X204" s="8" t="str">
        <f t="shared" si="60"/>
        <v/>
      </c>
      <c r="Y204" s="69" t="e">
        <f t="shared" ca="1" si="61"/>
        <v>#VALUE!</v>
      </c>
      <c r="Z204" s="19">
        <v>1500</v>
      </c>
      <c r="AA204" s="19">
        <v>1500</v>
      </c>
      <c r="AB204" s="55">
        <f t="shared" si="62"/>
        <v>0</v>
      </c>
      <c r="AC204" s="7">
        <v>0</v>
      </c>
      <c r="AD204" s="7">
        <v>265.5</v>
      </c>
      <c r="AE204" s="57">
        <f t="shared" si="63"/>
        <v>0</v>
      </c>
      <c r="AF204" s="57">
        <f t="shared" si="64"/>
        <v>2.987804020312566E-5</v>
      </c>
      <c r="AG204" s="57" t="e">
        <f t="shared" si="65"/>
        <v>#DIV/0!</v>
      </c>
      <c r="AH204" s="56" t="e">
        <f t="shared" si="66"/>
        <v>#DIV/0!</v>
      </c>
      <c r="AI204" s="56">
        <f t="shared" si="67"/>
        <v>2.0814633408860372E-2</v>
      </c>
      <c r="AJ204" s="56">
        <f t="shared" si="68"/>
        <v>1.3181012498420588E-2</v>
      </c>
      <c r="AK204" s="59">
        <f t="shared" si="69"/>
        <v>-0.36674299088017104</v>
      </c>
      <c r="AL204" s="7">
        <v>2.7207692307692302</v>
      </c>
      <c r="AM204" s="7">
        <v>0</v>
      </c>
      <c r="AN204" s="7">
        <v>26</v>
      </c>
      <c r="AO204" s="10" t="e">
        <f t="shared" si="70"/>
        <v>#DIV/0!</v>
      </c>
      <c r="AP204" s="10" t="e">
        <v>#N/A</v>
      </c>
      <c r="AQ204" s="10">
        <v>3.0179309198681514E-2</v>
      </c>
      <c r="AR204" s="10" t="e">
        <f t="shared" si="73"/>
        <v>#N/A</v>
      </c>
      <c r="AS204" s="70">
        <v>242.00599020715501</v>
      </c>
      <c r="AT204" s="7" t="s">
        <v>635</v>
      </c>
      <c r="AU204" s="7" t="str">
        <f t="shared" si="71"/>
        <v>2015</v>
      </c>
      <c r="AV204" s="7">
        <f t="shared" ca="1" si="72"/>
        <v>2</v>
      </c>
      <c r="AW204" s="7"/>
      <c r="AX204" s="7" t="s">
        <v>61</v>
      </c>
      <c r="AY204" s="7">
        <v>800000</v>
      </c>
      <c r="AZ204" s="7">
        <v>22</v>
      </c>
      <c r="BA204" s="9"/>
      <c r="BB204" s="7" t="s">
        <v>41</v>
      </c>
      <c r="BC204" s="7" t="s">
        <v>42</v>
      </c>
    </row>
    <row r="205" spans="1:55" s="17" customFormat="1" ht="12" x14ac:dyDescent="0.15">
      <c r="A205" s="7">
        <v>4770</v>
      </c>
      <c r="B205" s="7" t="s">
        <v>545</v>
      </c>
      <c r="C205" s="7" t="s">
        <v>552</v>
      </c>
      <c r="D205" s="26" t="s">
        <v>636</v>
      </c>
      <c r="E205" s="8" t="s">
        <v>246</v>
      </c>
      <c r="F205" s="8">
        <v>0</v>
      </c>
      <c r="G205" s="19" t="s">
        <v>457</v>
      </c>
      <c r="H205" s="8" t="s">
        <v>1500</v>
      </c>
      <c r="I205" s="19" t="s">
        <v>35</v>
      </c>
      <c r="J205" s="8">
        <f t="shared" si="56"/>
        <v>1</v>
      </c>
      <c r="K205" s="19" t="s">
        <v>252</v>
      </c>
      <c r="L205" s="8">
        <v>1</v>
      </c>
      <c r="M205" s="19" t="s">
        <v>30</v>
      </c>
      <c r="N205" s="19" t="s">
        <v>626</v>
      </c>
      <c r="O205" s="19">
        <v>2010</v>
      </c>
      <c r="P205" s="8" t="str">
        <f t="shared" si="57"/>
        <v>2010</v>
      </c>
      <c r="Q205" s="8">
        <f t="shared" ca="1" si="58"/>
        <v>7</v>
      </c>
      <c r="R205" s="19" t="s">
        <v>254</v>
      </c>
      <c r="S205" s="8">
        <f t="shared" si="59"/>
        <v>0</v>
      </c>
      <c r="T205" s="19">
        <v>280</v>
      </c>
      <c r="U205" s="19">
        <v>15000</v>
      </c>
      <c r="V205" s="19" t="s">
        <v>263</v>
      </c>
      <c r="W205" s="19">
        <v>1987</v>
      </c>
      <c r="X205" s="8" t="str">
        <f t="shared" si="60"/>
        <v>1987</v>
      </c>
      <c r="Y205" s="69">
        <f t="shared" ca="1" si="61"/>
        <v>30</v>
      </c>
      <c r="Z205" s="19">
        <v>800</v>
      </c>
      <c r="AA205" s="19">
        <v>1000</v>
      </c>
      <c r="AB205" s="55">
        <f t="shared" si="62"/>
        <v>0.25</v>
      </c>
      <c r="AC205" s="7">
        <v>160.125</v>
      </c>
      <c r="AD205" s="7">
        <v>170.02500000000001</v>
      </c>
      <c r="AE205" s="57">
        <f t="shared" si="63"/>
        <v>1.6574007484775201E-5</v>
      </c>
      <c r="AF205" s="57">
        <f t="shared" si="64"/>
        <v>1.9133761904092054E-5</v>
      </c>
      <c r="AG205" s="57">
        <f t="shared" si="65"/>
        <v>0.15444390390605475</v>
      </c>
      <c r="AH205" s="56">
        <f t="shared" si="66"/>
        <v>6.1826697892271701E-2</v>
      </c>
      <c r="AI205" s="56">
        <f t="shared" si="67"/>
        <v>1.1101137818058864E-2</v>
      </c>
      <c r="AJ205" s="56">
        <f t="shared" si="68"/>
        <v>8.7873416656137262E-3</v>
      </c>
      <c r="AK205" s="59">
        <f t="shared" si="69"/>
        <v>-0.20842873860021374</v>
      </c>
      <c r="AL205" s="7">
        <v>1.9693076923076922</v>
      </c>
      <c r="AM205" s="7">
        <v>13</v>
      </c>
      <c r="AN205" s="7">
        <v>18</v>
      </c>
      <c r="AO205" s="10">
        <f t="shared" si="70"/>
        <v>0.38461538461538464</v>
      </c>
      <c r="AP205" s="10">
        <v>6.0570336421253272E-4</v>
      </c>
      <c r="AQ205" s="10">
        <v>2.6084289303855764E-2</v>
      </c>
      <c r="AR205" s="10">
        <f t="shared" si="73"/>
        <v>42.064461657345454</v>
      </c>
      <c r="AS205" s="70">
        <v>192.46860873400999</v>
      </c>
      <c r="AT205" s="7" t="s">
        <v>637</v>
      </c>
      <c r="AU205" s="7" t="str">
        <f t="shared" si="71"/>
        <v>2012</v>
      </c>
      <c r="AV205" s="7">
        <f t="shared" ca="1" si="72"/>
        <v>5</v>
      </c>
      <c r="AW205" s="7"/>
      <c r="AX205" s="7" t="s">
        <v>61</v>
      </c>
      <c r="AY205" s="7">
        <v>1500000</v>
      </c>
      <c r="AZ205" s="7">
        <v>21</v>
      </c>
      <c r="BA205" s="9"/>
      <c r="BB205" s="7" t="s">
        <v>41</v>
      </c>
      <c r="BC205" s="7" t="s">
        <v>42</v>
      </c>
    </row>
    <row r="206" spans="1:55" s="17" customFormat="1" ht="12" x14ac:dyDescent="0.15">
      <c r="A206" s="7">
        <v>6302</v>
      </c>
      <c r="B206" s="7" t="s">
        <v>545</v>
      </c>
      <c r="C206" s="7" t="s">
        <v>552</v>
      </c>
      <c r="D206" s="26" t="s">
        <v>638</v>
      </c>
      <c r="E206" s="8" t="s">
        <v>246</v>
      </c>
      <c r="F206" s="8">
        <v>0</v>
      </c>
      <c r="G206" s="19" t="s">
        <v>139</v>
      </c>
      <c r="H206" s="8" t="s">
        <v>1500</v>
      </c>
      <c r="I206" s="19" t="s">
        <v>35</v>
      </c>
      <c r="J206" s="8">
        <f t="shared" si="56"/>
        <v>1</v>
      </c>
      <c r="K206" s="19" t="s">
        <v>252</v>
      </c>
      <c r="L206" s="8">
        <v>1</v>
      </c>
      <c r="M206" s="19" t="s">
        <v>30</v>
      </c>
      <c r="N206" s="19" t="s">
        <v>626</v>
      </c>
      <c r="O206" s="19">
        <v>2014</v>
      </c>
      <c r="P206" s="8" t="str">
        <f t="shared" si="57"/>
        <v>2014</v>
      </c>
      <c r="Q206" s="8">
        <f t="shared" ca="1" si="58"/>
        <v>3</v>
      </c>
      <c r="R206" s="19" t="s">
        <v>254</v>
      </c>
      <c r="S206" s="8">
        <f t="shared" si="59"/>
        <v>0</v>
      </c>
      <c r="T206" s="19">
        <v>350</v>
      </c>
      <c r="U206" s="19">
        <v>20000</v>
      </c>
      <c r="V206" s="19" t="s">
        <v>255</v>
      </c>
      <c r="W206" s="19"/>
      <c r="X206" s="8" t="str">
        <f t="shared" si="60"/>
        <v/>
      </c>
      <c r="Y206" s="69" t="e">
        <f t="shared" ca="1" si="61"/>
        <v>#VALUE!</v>
      </c>
      <c r="Z206" s="19">
        <v>1500</v>
      </c>
      <c r="AA206" s="19">
        <v>1500</v>
      </c>
      <c r="AB206" s="55">
        <f t="shared" si="62"/>
        <v>0</v>
      </c>
      <c r="AC206" s="7">
        <v>211.5</v>
      </c>
      <c r="AD206" s="7">
        <v>140.52099999999999</v>
      </c>
      <c r="AE206" s="57">
        <f t="shared" si="63"/>
        <v>2.1891663281998161E-5</v>
      </c>
      <c r="AF206" s="57">
        <f t="shared" si="64"/>
        <v>1.5813529519334917E-5</v>
      </c>
      <c r="AG206" s="57">
        <f t="shared" si="65"/>
        <v>-0.27764604655057812</v>
      </c>
      <c r="AH206" s="56">
        <f t="shared" si="66"/>
        <v>-0.33559810874704499</v>
      </c>
      <c r="AI206" s="56">
        <f t="shared" si="67"/>
        <v>2.0814633408860372E-2</v>
      </c>
      <c r="AJ206" s="56">
        <f t="shared" si="68"/>
        <v>1.3181012498420588E-2</v>
      </c>
      <c r="AK206" s="59">
        <f t="shared" si="69"/>
        <v>-0.36674299088017104</v>
      </c>
      <c r="AL206" s="7">
        <v>0.44080169230769239</v>
      </c>
      <c r="AM206" s="7">
        <v>23</v>
      </c>
      <c r="AN206" s="7">
        <v>15</v>
      </c>
      <c r="AO206" s="10">
        <f t="shared" si="70"/>
        <v>-0.34782608695652173</v>
      </c>
      <c r="AP206" s="10">
        <v>1.3757280779268801E-2</v>
      </c>
      <c r="AQ206" s="10">
        <v>1.5958144350211773E-2</v>
      </c>
      <c r="AR206" s="10">
        <f t="shared" si="73"/>
        <v>0.15997809496332374</v>
      </c>
      <c r="AS206" s="70">
        <v>91.316961317554203</v>
      </c>
      <c r="AT206" s="7" t="s">
        <v>639</v>
      </c>
      <c r="AU206" s="7" t="str">
        <f t="shared" si="71"/>
        <v>2009</v>
      </c>
      <c r="AV206" s="7">
        <f t="shared" ca="1" si="72"/>
        <v>8</v>
      </c>
      <c r="AW206" s="7"/>
      <c r="AX206" s="7" t="s">
        <v>40</v>
      </c>
      <c r="AY206" s="7">
        <v>0</v>
      </c>
      <c r="AZ206" s="7">
        <v>0</v>
      </c>
      <c r="BA206" s="9"/>
      <c r="BB206" s="7" t="s">
        <v>41</v>
      </c>
      <c r="BC206" s="7" t="s">
        <v>42</v>
      </c>
    </row>
    <row r="207" spans="1:55" s="17" customFormat="1" ht="12" x14ac:dyDescent="0.15">
      <c r="A207" s="7">
        <v>4711</v>
      </c>
      <c r="B207" s="7" t="s">
        <v>545</v>
      </c>
      <c r="C207" s="7" t="s">
        <v>552</v>
      </c>
      <c r="D207" s="26" t="s">
        <v>640</v>
      </c>
      <c r="E207" s="8" t="s">
        <v>246</v>
      </c>
      <c r="F207" s="8">
        <v>0</v>
      </c>
      <c r="G207" s="19" t="s">
        <v>457</v>
      </c>
      <c r="H207" s="8" t="s">
        <v>1500</v>
      </c>
      <c r="I207" s="19" t="s">
        <v>35</v>
      </c>
      <c r="J207" s="8">
        <f t="shared" si="56"/>
        <v>1</v>
      </c>
      <c r="K207" s="19" t="s">
        <v>252</v>
      </c>
      <c r="L207" s="8">
        <v>1</v>
      </c>
      <c r="M207" s="19" t="s">
        <v>30</v>
      </c>
      <c r="N207" s="19" t="s">
        <v>626</v>
      </c>
      <c r="O207" s="19">
        <v>2010</v>
      </c>
      <c r="P207" s="8" t="str">
        <f t="shared" si="57"/>
        <v>2010</v>
      </c>
      <c r="Q207" s="8">
        <f t="shared" ca="1" si="58"/>
        <v>7</v>
      </c>
      <c r="R207" s="19" t="s">
        <v>254</v>
      </c>
      <c r="S207" s="8">
        <f t="shared" si="59"/>
        <v>0</v>
      </c>
      <c r="T207" s="19">
        <v>300</v>
      </c>
      <c r="U207" s="19">
        <v>20000</v>
      </c>
      <c r="V207" s="19" t="s">
        <v>255</v>
      </c>
      <c r="W207" s="19"/>
      <c r="X207" s="8" t="str">
        <f t="shared" si="60"/>
        <v/>
      </c>
      <c r="Y207" s="69" t="e">
        <f t="shared" ca="1" si="61"/>
        <v>#VALUE!</v>
      </c>
      <c r="Z207" s="19">
        <v>800</v>
      </c>
      <c r="AA207" s="19">
        <v>1000</v>
      </c>
      <c r="AB207" s="55">
        <f t="shared" si="62"/>
        <v>0.25</v>
      </c>
      <c r="AC207" s="7">
        <v>55</v>
      </c>
      <c r="AD207" s="7">
        <v>135</v>
      </c>
      <c r="AE207" s="57">
        <f t="shared" si="63"/>
        <v>5.6928675201413656E-6</v>
      </c>
      <c r="AF207" s="57">
        <f t="shared" si="64"/>
        <v>1.5192223832097793E-5</v>
      </c>
      <c r="AG207" s="57">
        <f t="shared" si="65"/>
        <v>1.6686417307881665</v>
      </c>
      <c r="AH207" s="56">
        <f t="shared" si="66"/>
        <v>1.4545454545454546</v>
      </c>
      <c r="AI207" s="56">
        <f t="shared" si="67"/>
        <v>1.1101137818058864E-2</v>
      </c>
      <c r="AJ207" s="56">
        <f t="shared" si="68"/>
        <v>8.7873416656137262E-3</v>
      </c>
      <c r="AK207" s="59">
        <f t="shared" si="69"/>
        <v>-0.20842873860021374</v>
      </c>
      <c r="AL207" s="7">
        <v>1.1769230769230767</v>
      </c>
      <c r="AM207" s="7">
        <v>4</v>
      </c>
      <c r="AN207" s="7">
        <v>13</v>
      </c>
      <c r="AO207" s="10">
        <f t="shared" si="70"/>
        <v>2.25</v>
      </c>
      <c r="AP207" s="10">
        <v>9.837878933692654E-3</v>
      </c>
      <c r="AQ207" s="10">
        <v>2.038644886363631E-2</v>
      </c>
      <c r="AR207" s="10">
        <f t="shared" si="73"/>
        <v>1.0722402665291026</v>
      </c>
      <c r="AS207" s="70">
        <v>140.146668148147</v>
      </c>
      <c r="AT207" s="7" t="s">
        <v>641</v>
      </c>
      <c r="AU207" s="7" t="str">
        <f t="shared" si="71"/>
        <v>2012</v>
      </c>
      <c r="AV207" s="7">
        <f t="shared" ca="1" si="72"/>
        <v>5</v>
      </c>
      <c r="AW207" s="7"/>
      <c r="AX207" s="7" t="s">
        <v>61</v>
      </c>
      <c r="AY207" s="7">
        <v>500000</v>
      </c>
      <c r="AZ207" s="7">
        <v>21</v>
      </c>
      <c r="BA207" s="9"/>
      <c r="BB207" s="7" t="s">
        <v>41</v>
      </c>
      <c r="BC207" s="7" t="s">
        <v>42</v>
      </c>
    </row>
    <row r="208" spans="1:55" s="17" customFormat="1" ht="12" x14ac:dyDescent="0.15">
      <c r="A208" s="7">
        <v>3222</v>
      </c>
      <c r="B208" s="7" t="s">
        <v>545</v>
      </c>
      <c r="C208" s="7" t="s">
        <v>558</v>
      </c>
      <c r="D208" s="18" t="s">
        <v>642</v>
      </c>
      <c r="E208" s="19" t="s">
        <v>244</v>
      </c>
      <c r="F208" s="8">
        <v>1</v>
      </c>
      <c r="G208" s="19" t="s">
        <v>643</v>
      </c>
      <c r="H208" s="8" t="s">
        <v>1500</v>
      </c>
      <c r="I208" s="19" t="s">
        <v>35</v>
      </c>
      <c r="J208" s="8">
        <f t="shared" si="56"/>
        <v>1</v>
      </c>
      <c r="K208" s="19" t="s">
        <v>252</v>
      </c>
      <c r="L208" s="8">
        <v>1</v>
      </c>
      <c r="M208" s="19" t="s">
        <v>1548</v>
      </c>
      <c r="N208" s="19" t="s">
        <v>644</v>
      </c>
      <c r="O208" s="19">
        <v>20090323</v>
      </c>
      <c r="P208" s="8" t="str">
        <f t="shared" si="57"/>
        <v>2009</v>
      </c>
      <c r="Q208" s="8">
        <f t="shared" ca="1" si="58"/>
        <v>8</v>
      </c>
      <c r="R208" s="19" t="s">
        <v>254</v>
      </c>
      <c r="S208" s="8">
        <f t="shared" si="59"/>
        <v>0</v>
      </c>
      <c r="T208" s="19">
        <v>75</v>
      </c>
      <c r="U208" s="19">
        <v>8700</v>
      </c>
      <c r="V208" s="19" t="s">
        <v>255</v>
      </c>
      <c r="W208" s="19">
        <v>19710816</v>
      </c>
      <c r="X208" s="8" t="str">
        <f t="shared" si="60"/>
        <v>1971</v>
      </c>
      <c r="Y208" s="69">
        <f t="shared" ca="1" si="61"/>
        <v>46</v>
      </c>
      <c r="Z208" s="19">
        <v>900</v>
      </c>
      <c r="AA208" s="19">
        <v>960</v>
      </c>
      <c r="AB208" s="55">
        <f t="shared" si="62"/>
        <v>6.6666666666666666E-2</v>
      </c>
      <c r="AC208" s="7">
        <v>47.075000000000003</v>
      </c>
      <c r="AD208" s="7">
        <v>150.32499999999999</v>
      </c>
      <c r="AE208" s="57">
        <f t="shared" si="63"/>
        <v>4.8725770638300873E-6</v>
      </c>
      <c r="AF208" s="57">
        <f t="shared" si="64"/>
        <v>1.6916822574519264E-5</v>
      </c>
      <c r="AG208" s="57">
        <f t="shared" si="65"/>
        <v>2.4718430007183514</v>
      </c>
      <c r="AH208" s="56">
        <f t="shared" si="66"/>
        <v>2.1933085501858733</v>
      </c>
      <c r="AI208" s="56">
        <f t="shared" si="67"/>
        <v>1.2488780045316223E-2</v>
      </c>
      <c r="AJ208" s="56">
        <f t="shared" si="68"/>
        <v>8.4358479989891776E-3</v>
      </c>
      <c r="AK208" s="59">
        <f t="shared" si="69"/>
        <v>-0.32452585693884906</v>
      </c>
      <c r="AL208" s="7">
        <v>1.1393461538461538</v>
      </c>
      <c r="AM208" s="7">
        <v>5</v>
      </c>
      <c r="AN208" s="7">
        <v>13</v>
      </c>
      <c r="AO208" s="10">
        <f t="shared" si="70"/>
        <v>1.6</v>
      </c>
      <c r="AP208" s="10">
        <v>2.4251528384278934E-3</v>
      </c>
      <c r="AQ208" s="10">
        <v>3.3523826963199742E-2</v>
      </c>
      <c r="AR208" s="10">
        <f t="shared" si="73"/>
        <v>12.823387306563152</v>
      </c>
      <c r="AS208" s="70">
        <v>292.30167237651699</v>
      </c>
      <c r="AT208" s="7" t="s">
        <v>523</v>
      </c>
      <c r="AU208" s="7" t="str">
        <f t="shared" si="71"/>
        <v>2014</v>
      </c>
      <c r="AV208" s="7">
        <f t="shared" ca="1" si="72"/>
        <v>3</v>
      </c>
      <c r="AW208" s="7"/>
      <c r="AX208" s="7" t="s">
        <v>40</v>
      </c>
      <c r="AY208" s="7"/>
      <c r="AZ208" s="7">
        <v>7</v>
      </c>
      <c r="BA208" s="9"/>
      <c r="BB208" s="7" t="s">
        <v>41</v>
      </c>
      <c r="BC208" s="7" t="s">
        <v>42</v>
      </c>
    </row>
    <row r="209" spans="1:55" s="17" customFormat="1" ht="12" x14ac:dyDescent="0.15">
      <c r="A209" s="7">
        <v>1814</v>
      </c>
      <c r="B209" s="7" t="s">
        <v>545</v>
      </c>
      <c r="C209" s="7" t="s">
        <v>552</v>
      </c>
      <c r="D209" s="25" t="s">
        <v>645</v>
      </c>
      <c r="E209" s="8" t="s">
        <v>33</v>
      </c>
      <c r="F209" s="8">
        <v>1</v>
      </c>
      <c r="G209" s="8" t="s">
        <v>646</v>
      </c>
      <c r="H209" s="8" t="s">
        <v>1500</v>
      </c>
      <c r="I209" s="8" t="s">
        <v>35</v>
      </c>
      <c r="J209" s="8">
        <f t="shared" si="56"/>
        <v>1</v>
      </c>
      <c r="K209" s="8" t="s">
        <v>340</v>
      </c>
      <c r="L209" s="8">
        <v>1</v>
      </c>
      <c r="M209" s="8" t="s">
        <v>1550</v>
      </c>
      <c r="N209" s="8" t="s">
        <v>648</v>
      </c>
      <c r="O209" s="8">
        <v>1993</v>
      </c>
      <c r="P209" s="8" t="str">
        <f t="shared" si="57"/>
        <v>1993</v>
      </c>
      <c r="Q209" s="8">
        <f t="shared" ca="1" si="58"/>
        <v>24</v>
      </c>
      <c r="R209" s="8" t="s">
        <v>37</v>
      </c>
      <c r="S209" s="8">
        <f t="shared" si="59"/>
        <v>0</v>
      </c>
      <c r="T209" s="8">
        <v>300</v>
      </c>
      <c r="U209" s="8">
        <v>10000</v>
      </c>
      <c r="V209" s="8" t="s">
        <v>38</v>
      </c>
      <c r="W209" s="8"/>
      <c r="X209" s="8" t="str">
        <f t="shared" si="60"/>
        <v/>
      </c>
      <c r="Y209" s="69" t="e">
        <f t="shared" ca="1" si="61"/>
        <v>#VALUE!</v>
      </c>
      <c r="Z209" s="8">
        <v>150</v>
      </c>
      <c r="AA209" s="8">
        <v>200</v>
      </c>
      <c r="AB209" s="55">
        <f t="shared" si="62"/>
        <v>0.33333333333333331</v>
      </c>
      <c r="AC209" s="7">
        <v>0</v>
      </c>
      <c r="AD209" s="7">
        <v>76.05</v>
      </c>
      <c r="AE209" s="57">
        <f t="shared" si="63"/>
        <v>0</v>
      </c>
      <c r="AF209" s="57">
        <f t="shared" si="64"/>
        <v>8.5582860920817571E-6</v>
      </c>
      <c r="AG209" s="57" t="e">
        <f t="shared" si="65"/>
        <v>#DIV/0!</v>
      </c>
      <c r="AH209" s="56" t="e">
        <f t="shared" si="66"/>
        <v>#DIV/0!</v>
      </c>
      <c r="AI209" s="56">
        <f t="shared" si="67"/>
        <v>2.0814633408860373E-3</v>
      </c>
      <c r="AJ209" s="56">
        <f t="shared" si="68"/>
        <v>1.7574683331227452E-3</v>
      </c>
      <c r="AK209" s="59">
        <f t="shared" si="69"/>
        <v>-0.15565732117356143</v>
      </c>
      <c r="AL209" s="7">
        <v>1.0622307692307693</v>
      </c>
      <c r="AM209" s="7">
        <v>0</v>
      </c>
      <c r="AN209" s="7">
        <v>8</v>
      </c>
      <c r="AO209" s="10" t="e">
        <f t="shared" si="70"/>
        <v>#DIV/0!</v>
      </c>
      <c r="AP209" s="10" t="e">
        <v>#N/A</v>
      </c>
      <c r="AQ209" s="10">
        <v>1.5786990169829356E-2</v>
      </c>
      <c r="AR209" s="10" t="e">
        <f t="shared" si="73"/>
        <v>#N/A</v>
      </c>
      <c r="AS209" s="70">
        <v>115.98423142669201</v>
      </c>
      <c r="AT209" s="7" t="s">
        <v>649</v>
      </c>
      <c r="AU209" s="7" t="str">
        <f t="shared" si="71"/>
        <v>2015</v>
      </c>
      <c r="AV209" s="7">
        <f t="shared" ca="1" si="72"/>
        <v>2</v>
      </c>
      <c r="AW209" s="7"/>
      <c r="AX209" s="7" t="s">
        <v>40</v>
      </c>
      <c r="AY209" s="7"/>
      <c r="AZ209" s="7">
        <v>1</v>
      </c>
      <c r="BA209" s="9"/>
      <c r="BB209" s="7" t="s">
        <v>41</v>
      </c>
      <c r="BC209" s="7" t="s">
        <v>42</v>
      </c>
    </row>
    <row r="210" spans="1:55" s="17" customFormat="1" ht="12" x14ac:dyDescent="0.15">
      <c r="A210" s="7">
        <v>8472</v>
      </c>
      <c r="B210" s="7" t="s">
        <v>545</v>
      </c>
      <c r="C210" s="7" t="s">
        <v>558</v>
      </c>
      <c r="D210" s="20" t="s">
        <v>650</v>
      </c>
      <c r="E210" s="19" t="s">
        <v>244</v>
      </c>
      <c r="F210" s="8">
        <v>1</v>
      </c>
      <c r="G210" s="19" t="s">
        <v>53</v>
      </c>
      <c r="H210" s="8" t="s">
        <v>1500</v>
      </c>
      <c r="I210" s="19" t="s">
        <v>35</v>
      </c>
      <c r="J210" s="8">
        <f t="shared" si="56"/>
        <v>1</v>
      </c>
      <c r="K210" s="23" t="s">
        <v>252</v>
      </c>
      <c r="L210" s="8">
        <v>1</v>
      </c>
      <c r="M210" s="23" t="s">
        <v>1548</v>
      </c>
      <c r="N210" s="27" t="s">
        <v>651</v>
      </c>
      <c r="O210" s="27">
        <v>20010711</v>
      </c>
      <c r="P210" s="8" t="str">
        <f t="shared" si="57"/>
        <v>2001</v>
      </c>
      <c r="Q210" s="8">
        <f t="shared" ca="1" si="58"/>
        <v>16</v>
      </c>
      <c r="R210" s="23" t="s">
        <v>254</v>
      </c>
      <c r="S210" s="8">
        <f t="shared" si="59"/>
        <v>0</v>
      </c>
      <c r="T210" s="22">
        <v>450</v>
      </c>
      <c r="U210" s="22">
        <v>15000</v>
      </c>
      <c r="V210" s="22" t="s">
        <v>255</v>
      </c>
      <c r="W210" s="22">
        <v>19850923</v>
      </c>
      <c r="X210" s="8" t="str">
        <f t="shared" si="60"/>
        <v>1985</v>
      </c>
      <c r="Y210" s="69">
        <f t="shared" ca="1" si="61"/>
        <v>32</v>
      </c>
      <c r="Z210" s="22">
        <v>1600</v>
      </c>
      <c r="AA210" s="22">
        <v>1800</v>
      </c>
      <c r="AB210" s="55">
        <f t="shared" si="62"/>
        <v>0.125</v>
      </c>
      <c r="AC210" s="7">
        <v>150.19999999999999</v>
      </c>
      <c r="AD210" s="7">
        <v>232.9</v>
      </c>
      <c r="AE210" s="57">
        <f t="shared" si="63"/>
        <v>1.5546703664095145E-5</v>
      </c>
      <c r="AF210" s="57">
        <f t="shared" si="64"/>
        <v>2.6209399485152416E-5</v>
      </c>
      <c r="AG210" s="57">
        <f t="shared" si="65"/>
        <v>0.68584929972535535</v>
      </c>
      <c r="AH210" s="56">
        <f t="shared" si="66"/>
        <v>0.55059920106524651</v>
      </c>
      <c r="AI210" s="56">
        <f t="shared" si="67"/>
        <v>2.2202275636117728E-2</v>
      </c>
      <c r="AJ210" s="56">
        <f t="shared" si="68"/>
        <v>1.5817214998104706E-2</v>
      </c>
      <c r="AK210" s="59">
        <f t="shared" si="69"/>
        <v>-0.28758586474019243</v>
      </c>
      <c r="AL210" s="7">
        <v>2.2635384615384613</v>
      </c>
      <c r="AM210" s="7">
        <v>16</v>
      </c>
      <c r="AN210" s="7">
        <v>22</v>
      </c>
      <c r="AO210" s="10">
        <f t="shared" si="70"/>
        <v>0.375</v>
      </c>
      <c r="AP210" s="10">
        <v>2.4298989258697643E-2</v>
      </c>
      <c r="AQ210" s="10">
        <v>6.1681908847426602E-2</v>
      </c>
      <c r="AR210" s="10">
        <f t="shared" si="73"/>
        <v>1.5384557436004469</v>
      </c>
      <c r="AS210" s="70">
        <v>552.454411335337</v>
      </c>
      <c r="AT210" s="7" t="s">
        <v>47</v>
      </c>
      <c r="AU210" s="7" t="str">
        <f t="shared" si="71"/>
        <v>2008</v>
      </c>
      <c r="AV210" s="7">
        <f t="shared" ca="1" si="72"/>
        <v>9</v>
      </c>
      <c r="AW210" s="7"/>
      <c r="AX210" s="7" t="s">
        <v>40</v>
      </c>
      <c r="AY210" s="7"/>
      <c r="AZ210" s="7">
        <v>7</v>
      </c>
      <c r="BA210" s="9"/>
      <c r="BB210" s="7" t="s">
        <v>41</v>
      </c>
      <c r="BC210" s="7" t="s">
        <v>42</v>
      </c>
    </row>
    <row r="211" spans="1:55" s="17" customFormat="1" ht="12" customHeight="1" x14ac:dyDescent="0.15">
      <c r="A211" s="7">
        <v>7891</v>
      </c>
      <c r="B211" s="7" t="s">
        <v>545</v>
      </c>
      <c r="C211" s="7" t="s">
        <v>558</v>
      </c>
      <c r="D211" s="20" t="s">
        <v>652</v>
      </c>
      <c r="E211" s="19" t="s">
        <v>244</v>
      </c>
      <c r="F211" s="8">
        <v>1</v>
      </c>
      <c r="G211" s="19" t="s">
        <v>63</v>
      </c>
      <c r="H211" s="8" t="s">
        <v>1500</v>
      </c>
      <c r="I211" s="19" t="s">
        <v>35</v>
      </c>
      <c r="J211" s="8">
        <f t="shared" si="56"/>
        <v>1</v>
      </c>
      <c r="K211" s="22" t="s">
        <v>252</v>
      </c>
      <c r="L211" s="8">
        <v>1</v>
      </c>
      <c r="M211" s="22" t="s">
        <v>1548</v>
      </c>
      <c r="N211" s="22" t="s">
        <v>653</v>
      </c>
      <c r="O211" s="22">
        <v>19921125</v>
      </c>
      <c r="P211" s="8" t="str">
        <f t="shared" si="57"/>
        <v>1992</v>
      </c>
      <c r="Q211" s="8">
        <f t="shared" ca="1" si="58"/>
        <v>25</v>
      </c>
      <c r="R211" s="22" t="s">
        <v>254</v>
      </c>
      <c r="S211" s="8">
        <f t="shared" si="59"/>
        <v>0</v>
      </c>
      <c r="T211" s="22">
        <v>750</v>
      </c>
      <c r="U211" s="22">
        <v>19200</v>
      </c>
      <c r="V211" s="22" t="s">
        <v>255</v>
      </c>
      <c r="W211" s="22">
        <v>19641205</v>
      </c>
      <c r="X211" s="8" t="str">
        <f t="shared" si="60"/>
        <v>1964</v>
      </c>
      <c r="Y211" s="69">
        <f t="shared" ca="1" si="61"/>
        <v>53</v>
      </c>
      <c r="Z211" s="22">
        <v>3100</v>
      </c>
      <c r="AA211" s="22">
        <v>3200</v>
      </c>
      <c r="AB211" s="55">
        <f t="shared" si="62"/>
        <v>3.2258064516129031E-2</v>
      </c>
      <c r="AC211" s="7">
        <v>615.82500000000005</v>
      </c>
      <c r="AD211" s="7">
        <v>1124.7750000000001</v>
      </c>
      <c r="AE211" s="57">
        <f t="shared" si="63"/>
        <v>6.3742002556201033E-5</v>
      </c>
      <c r="AF211" s="57">
        <f t="shared" si="64"/>
        <v>1.2657654489442812E-4</v>
      </c>
      <c r="AG211" s="57">
        <f t="shared" si="65"/>
        <v>0.98576354394931598</v>
      </c>
      <c r="AH211" s="56">
        <f t="shared" si="66"/>
        <v>0.82645232005845815</v>
      </c>
      <c r="AI211" s="56">
        <f t="shared" si="67"/>
        <v>4.3016909044978097E-2</v>
      </c>
      <c r="AJ211" s="56">
        <f t="shared" si="68"/>
        <v>2.8119493329963923E-2</v>
      </c>
      <c r="AK211" s="59">
        <f t="shared" si="69"/>
        <v>-0.34631534542469261</v>
      </c>
      <c r="AL211" s="7">
        <v>12.10176923076923</v>
      </c>
      <c r="AM211" s="7">
        <v>93</v>
      </c>
      <c r="AN211" s="7">
        <v>207</v>
      </c>
      <c r="AO211" s="10">
        <f t="shared" si="70"/>
        <v>1.2258064516129032</v>
      </c>
      <c r="AP211" s="10">
        <v>1.1632321530456824E-2</v>
      </c>
      <c r="AQ211" s="10">
        <v>1.505282477043143E-2</v>
      </c>
      <c r="AR211" s="10">
        <f t="shared" si="73"/>
        <v>0.29405164145598345</v>
      </c>
      <c r="AS211" s="70">
        <v>80.558586872930803</v>
      </c>
      <c r="AT211" s="7" t="s">
        <v>47</v>
      </c>
      <c r="AU211" s="7" t="str">
        <f t="shared" si="71"/>
        <v>2008</v>
      </c>
      <c r="AV211" s="7">
        <f t="shared" ca="1" si="72"/>
        <v>9</v>
      </c>
      <c r="AW211" s="7"/>
      <c r="AX211" s="7" t="s">
        <v>61</v>
      </c>
      <c r="AY211" s="7">
        <v>3720000</v>
      </c>
      <c r="AZ211" s="7">
        <v>17</v>
      </c>
      <c r="BA211" s="9"/>
      <c r="BB211" s="7" t="s">
        <v>41</v>
      </c>
      <c r="BC211" s="7" t="s">
        <v>42</v>
      </c>
    </row>
    <row r="212" spans="1:55" s="17" customFormat="1" ht="12" x14ac:dyDescent="0.15">
      <c r="A212" s="7">
        <v>8976</v>
      </c>
      <c r="B212" s="7" t="s">
        <v>545</v>
      </c>
      <c r="C212" s="7" t="s">
        <v>558</v>
      </c>
      <c r="D212" s="20" t="s">
        <v>654</v>
      </c>
      <c r="E212" s="19" t="s">
        <v>246</v>
      </c>
      <c r="F212" s="8">
        <v>0</v>
      </c>
      <c r="G212" s="19" t="s">
        <v>234</v>
      </c>
      <c r="H212" s="8" t="s">
        <v>1500</v>
      </c>
      <c r="I212" s="19" t="s">
        <v>35</v>
      </c>
      <c r="J212" s="8">
        <f t="shared" si="56"/>
        <v>1</v>
      </c>
      <c r="K212" s="28" t="s">
        <v>252</v>
      </c>
      <c r="L212" s="8">
        <v>1</v>
      </c>
      <c r="M212" s="28" t="s">
        <v>1549</v>
      </c>
      <c r="N212" s="28" t="s">
        <v>655</v>
      </c>
      <c r="O212" s="28">
        <v>20020613</v>
      </c>
      <c r="P212" s="8" t="str">
        <f t="shared" si="57"/>
        <v>2002</v>
      </c>
      <c r="Q212" s="8">
        <f t="shared" ca="1" si="58"/>
        <v>15</v>
      </c>
      <c r="R212" s="28" t="s">
        <v>254</v>
      </c>
      <c r="S212" s="8">
        <f t="shared" si="59"/>
        <v>0</v>
      </c>
      <c r="T212" s="28">
        <v>450</v>
      </c>
      <c r="U212" s="28">
        <v>20000</v>
      </c>
      <c r="V212" s="28" t="s">
        <v>255</v>
      </c>
      <c r="W212" s="28">
        <v>19730613</v>
      </c>
      <c r="X212" s="8" t="str">
        <f t="shared" si="60"/>
        <v>1973</v>
      </c>
      <c r="Y212" s="69">
        <f t="shared" ca="1" si="61"/>
        <v>44</v>
      </c>
      <c r="Z212" s="28">
        <v>2600</v>
      </c>
      <c r="AA212" s="19">
        <v>3000</v>
      </c>
      <c r="AB212" s="55">
        <f t="shared" si="62"/>
        <v>0.15384615384615385</v>
      </c>
      <c r="AC212" s="7">
        <v>169.17500000000001</v>
      </c>
      <c r="AD212" s="7">
        <v>258.64999999999998</v>
      </c>
      <c r="AE212" s="57">
        <f t="shared" si="63"/>
        <v>1.751074295854392E-5</v>
      </c>
      <c r="AF212" s="57">
        <f t="shared" si="64"/>
        <v>2.9107175512385879E-5</v>
      </c>
      <c r="AG212" s="57">
        <f t="shared" si="65"/>
        <v>0.66224674654274318</v>
      </c>
      <c r="AH212" s="56">
        <f t="shared" si="66"/>
        <v>0.52889020245308094</v>
      </c>
      <c r="AI212" s="56">
        <f t="shared" si="67"/>
        <v>3.607869790869131E-2</v>
      </c>
      <c r="AJ212" s="56">
        <f t="shared" si="68"/>
        <v>2.6362024996841177E-2</v>
      </c>
      <c r="AK212" s="59">
        <f t="shared" si="69"/>
        <v>-0.26931883563096659</v>
      </c>
      <c r="AL212" s="7">
        <v>1.6826153846153844</v>
      </c>
      <c r="AM212" s="7">
        <v>23</v>
      </c>
      <c r="AN212" s="7">
        <v>34</v>
      </c>
      <c r="AO212" s="10">
        <f t="shared" si="70"/>
        <v>0.47826086956521741</v>
      </c>
      <c r="AP212" s="10">
        <v>9.3598728673238707E-3</v>
      </c>
      <c r="AQ212" s="10">
        <v>1.4102543163966134E-2</v>
      </c>
      <c r="AR212" s="10">
        <f t="shared" si="73"/>
        <v>0.50670242682454991</v>
      </c>
      <c r="AS212" s="70">
        <v>92.547947805914902</v>
      </c>
      <c r="AT212" s="7" t="s">
        <v>656</v>
      </c>
      <c r="AU212" s="7" t="str">
        <f t="shared" si="71"/>
        <v>2008</v>
      </c>
      <c r="AV212" s="7">
        <f t="shared" ca="1" si="72"/>
        <v>9</v>
      </c>
      <c r="AW212" s="7"/>
      <c r="AX212" s="7" t="s">
        <v>61</v>
      </c>
      <c r="AY212" s="7">
        <v>400000</v>
      </c>
      <c r="AZ212" s="7">
        <v>12</v>
      </c>
      <c r="BA212" s="9"/>
      <c r="BB212" s="7" t="s">
        <v>41</v>
      </c>
      <c r="BC212" s="7" t="s">
        <v>42</v>
      </c>
    </row>
    <row r="213" spans="1:55" s="17" customFormat="1" ht="12" x14ac:dyDescent="0.15">
      <c r="A213" s="7">
        <v>6067</v>
      </c>
      <c r="B213" s="7" t="s">
        <v>545</v>
      </c>
      <c r="C213" s="7" t="s">
        <v>552</v>
      </c>
      <c r="D213" s="18" t="s">
        <v>657</v>
      </c>
      <c r="E213" s="8" t="s">
        <v>246</v>
      </c>
      <c r="F213" s="8">
        <v>0</v>
      </c>
      <c r="G213" s="19" t="s">
        <v>89</v>
      </c>
      <c r="H213" s="8" t="s">
        <v>1500</v>
      </c>
      <c r="I213" s="19" t="s">
        <v>35</v>
      </c>
      <c r="J213" s="8">
        <f t="shared" si="56"/>
        <v>1</v>
      </c>
      <c r="K213" s="19" t="s">
        <v>252</v>
      </c>
      <c r="L213" s="8">
        <v>1</v>
      </c>
      <c r="M213" s="19" t="s">
        <v>1547</v>
      </c>
      <c r="N213" s="19" t="s">
        <v>658</v>
      </c>
      <c r="O213" s="19">
        <v>2004</v>
      </c>
      <c r="P213" s="8" t="str">
        <f t="shared" si="57"/>
        <v>2004</v>
      </c>
      <c r="Q213" s="8">
        <f t="shared" ca="1" si="58"/>
        <v>13</v>
      </c>
      <c r="R213" s="19" t="s">
        <v>254</v>
      </c>
      <c r="S213" s="8">
        <f t="shared" si="59"/>
        <v>0</v>
      </c>
      <c r="T213" s="19">
        <v>200</v>
      </c>
      <c r="U213" s="19">
        <v>5000</v>
      </c>
      <c r="V213" s="19" t="s">
        <v>263</v>
      </c>
      <c r="W213" s="19"/>
      <c r="X213" s="8" t="str">
        <f t="shared" si="60"/>
        <v/>
      </c>
      <c r="Y213" s="69" t="e">
        <f t="shared" ca="1" si="61"/>
        <v>#VALUE!</v>
      </c>
      <c r="Z213" s="19">
        <v>150</v>
      </c>
      <c r="AA213" s="19">
        <v>200</v>
      </c>
      <c r="AB213" s="55">
        <f t="shared" si="62"/>
        <v>0.33333333333333331</v>
      </c>
      <c r="AC213" s="7">
        <v>53.825000000000003</v>
      </c>
      <c r="AD213" s="7">
        <v>64.599999999999994</v>
      </c>
      <c r="AE213" s="57">
        <f t="shared" si="63"/>
        <v>5.5712471685747094E-6</v>
      </c>
      <c r="AF213" s="57">
        <f t="shared" si="64"/>
        <v>7.2697604411371654E-6</v>
      </c>
      <c r="AG213" s="57">
        <f t="shared" si="65"/>
        <v>0.30487128306622702</v>
      </c>
      <c r="AH213" s="56">
        <f t="shared" si="66"/>
        <v>0.20018578727357159</v>
      </c>
      <c r="AI213" s="56">
        <f t="shared" si="67"/>
        <v>2.0814633408860373E-3</v>
      </c>
      <c r="AJ213" s="56">
        <f t="shared" si="68"/>
        <v>1.7574683331227452E-3</v>
      </c>
      <c r="AK213" s="59">
        <f t="shared" si="69"/>
        <v>-0.15565732117356143</v>
      </c>
      <c r="AL213" s="7">
        <v>0.5943076923076922</v>
      </c>
      <c r="AM213" s="7">
        <v>29</v>
      </c>
      <c r="AN213" s="7">
        <v>24</v>
      </c>
      <c r="AO213" s="10">
        <f t="shared" si="70"/>
        <v>-0.17241379310344829</v>
      </c>
      <c r="AP213" s="10">
        <v>1.2918240365449489E-2</v>
      </c>
      <c r="AQ213" s="10">
        <v>1.9110507916432973E-2</v>
      </c>
      <c r="AR213" s="10">
        <f t="shared" si="73"/>
        <v>0.47934295815899419</v>
      </c>
      <c r="AS213" s="70">
        <v>146.75215634674899</v>
      </c>
      <c r="AT213" s="7" t="s">
        <v>659</v>
      </c>
      <c r="AU213" s="7" t="str">
        <f t="shared" si="71"/>
        <v>2010</v>
      </c>
      <c r="AV213" s="7">
        <f t="shared" ca="1" si="72"/>
        <v>7</v>
      </c>
      <c r="AW213" s="7"/>
      <c r="AX213" s="7" t="s">
        <v>40</v>
      </c>
      <c r="AY213" s="7"/>
      <c r="AZ213" s="7">
        <v>7</v>
      </c>
      <c r="BA213" s="9"/>
      <c r="BB213" s="7" t="s">
        <v>41</v>
      </c>
      <c r="BC213" s="7" t="s">
        <v>42</v>
      </c>
    </row>
    <row r="214" spans="1:55" s="17" customFormat="1" ht="12" x14ac:dyDescent="0.15">
      <c r="A214" s="7">
        <v>6258</v>
      </c>
      <c r="B214" s="7" t="s">
        <v>545</v>
      </c>
      <c r="C214" s="7" t="s">
        <v>552</v>
      </c>
      <c r="D214" s="25" t="s">
        <v>660</v>
      </c>
      <c r="E214" s="8" t="s">
        <v>244</v>
      </c>
      <c r="F214" s="8">
        <v>1</v>
      </c>
      <c r="G214" s="8" t="s">
        <v>53</v>
      </c>
      <c r="H214" s="8" t="s">
        <v>1500</v>
      </c>
      <c r="I214" s="8" t="s">
        <v>35</v>
      </c>
      <c r="J214" s="8">
        <f t="shared" si="56"/>
        <v>1</v>
      </c>
      <c r="K214" s="19" t="s">
        <v>252</v>
      </c>
      <c r="L214" s="8">
        <v>1</v>
      </c>
      <c r="M214" s="19" t="s">
        <v>1548</v>
      </c>
      <c r="N214" s="8" t="s">
        <v>661</v>
      </c>
      <c r="O214" s="8">
        <v>1978</v>
      </c>
      <c r="P214" s="8" t="str">
        <f t="shared" si="57"/>
        <v>1978</v>
      </c>
      <c r="Q214" s="8">
        <f t="shared" ca="1" si="58"/>
        <v>39</v>
      </c>
      <c r="R214" s="8" t="s">
        <v>550</v>
      </c>
      <c r="S214" s="8">
        <f t="shared" si="59"/>
        <v>0</v>
      </c>
      <c r="T214" s="8">
        <v>700</v>
      </c>
      <c r="U214" s="8">
        <v>50000</v>
      </c>
      <c r="V214" s="8" t="s">
        <v>573</v>
      </c>
      <c r="W214" s="22">
        <v>19621101</v>
      </c>
      <c r="X214" s="8" t="str">
        <f t="shared" si="60"/>
        <v>1962</v>
      </c>
      <c r="Y214" s="69">
        <f t="shared" ca="1" si="61"/>
        <v>55</v>
      </c>
      <c r="Z214" s="8">
        <v>1200</v>
      </c>
      <c r="AA214" s="8">
        <v>1200</v>
      </c>
      <c r="AB214" s="55">
        <f t="shared" si="62"/>
        <v>0</v>
      </c>
      <c r="AC214" s="7">
        <v>353.15</v>
      </c>
      <c r="AD214" s="7">
        <v>151.52500000000001</v>
      </c>
      <c r="AE214" s="57">
        <f t="shared" si="63"/>
        <v>3.6553384813416782E-5</v>
      </c>
      <c r="AF214" s="57">
        <f t="shared" si="64"/>
        <v>1.7051864564137912E-5</v>
      </c>
      <c r="AG214" s="57">
        <f t="shared" si="65"/>
        <v>-0.5335079185914654</v>
      </c>
      <c r="AH214" s="56">
        <f t="shared" si="66"/>
        <v>-0.57093303128982009</v>
      </c>
      <c r="AI214" s="56">
        <f t="shared" si="67"/>
        <v>1.6651706727088298E-2</v>
      </c>
      <c r="AJ214" s="56">
        <f t="shared" si="68"/>
        <v>1.0544809998736471E-2</v>
      </c>
      <c r="AK214" s="59">
        <f t="shared" si="69"/>
        <v>-0.36674299088017109</v>
      </c>
      <c r="AL214" s="7">
        <v>1.9463846153846154</v>
      </c>
      <c r="AM214" s="7">
        <v>65</v>
      </c>
      <c r="AN214" s="7">
        <v>37</v>
      </c>
      <c r="AO214" s="10">
        <f t="shared" si="70"/>
        <v>-0.43076923076923079</v>
      </c>
      <c r="AP214" s="10">
        <v>2.0745047048007642E-2</v>
      </c>
      <c r="AQ214" s="10">
        <v>3.9090921857710528E-2</v>
      </c>
      <c r="AR214" s="10">
        <f t="shared" si="73"/>
        <v>0.88434963619254969</v>
      </c>
      <c r="AS214" s="70">
        <v>351.16839150668898</v>
      </c>
      <c r="AT214" s="7" t="s">
        <v>662</v>
      </c>
      <c r="AU214" s="7" t="str">
        <f t="shared" si="71"/>
        <v>2009</v>
      </c>
      <c r="AV214" s="7">
        <f t="shared" ca="1" si="72"/>
        <v>8</v>
      </c>
      <c r="AW214" s="7"/>
      <c r="AX214" s="7" t="s">
        <v>40</v>
      </c>
      <c r="AY214" s="7">
        <v>270000</v>
      </c>
      <c r="AZ214" s="7">
        <v>10</v>
      </c>
      <c r="BA214" s="9"/>
      <c r="BB214" s="7" t="s">
        <v>41</v>
      </c>
      <c r="BC214" s="7" t="s">
        <v>42</v>
      </c>
    </row>
    <row r="215" spans="1:55" s="17" customFormat="1" ht="12" x14ac:dyDescent="0.15">
      <c r="A215" s="7">
        <v>8098</v>
      </c>
      <c r="B215" s="7" t="s">
        <v>545</v>
      </c>
      <c r="C215" s="7" t="s">
        <v>552</v>
      </c>
      <c r="D215" s="18" t="s">
        <v>663</v>
      </c>
      <c r="E215" s="8" t="s">
        <v>246</v>
      </c>
      <c r="F215" s="8">
        <v>0</v>
      </c>
      <c r="G215" s="19" t="s">
        <v>53</v>
      </c>
      <c r="H215" s="8" t="s">
        <v>1500</v>
      </c>
      <c r="I215" s="19" t="s">
        <v>35</v>
      </c>
      <c r="J215" s="8">
        <f t="shared" si="56"/>
        <v>1</v>
      </c>
      <c r="K215" s="19" t="s">
        <v>252</v>
      </c>
      <c r="L215" s="8">
        <v>1</v>
      </c>
      <c r="M215" s="19" t="s">
        <v>1548</v>
      </c>
      <c r="N215" s="19" t="s">
        <v>661</v>
      </c>
      <c r="O215" s="19">
        <v>2001</v>
      </c>
      <c r="P215" s="8" t="str">
        <f t="shared" si="57"/>
        <v>2001</v>
      </c>
      <c r="Q215" s="8">
        <f t="shared" ca="1" si="58"/>
        <v>16</v>
      </c>
      <c r="R215" s="19" t="s">
        <v>254</v>
      </c>
      <c r="S215" s="8">
        <f t="shared" si="59"/>
        <v>0</v>
      </c>
      <c r="T215" s="19">
        <v>700</v>
      </c>
      <c r="U215" s="19">
        <v>23000</v>
      </c>
      <c r="V215" s="19" t="s">
        <v>255</v>
      </c>
      <c r="W215" s="19">
        <v>198604</v>
      </c>
      <c r="X215" s="8" t="str">
        <f t="shared" si="60"/>
        <v>1986</v>
      </c>
      <c r="Y215" s="69">
        <f t="shared" ca="1" si="61"/>
        <v>31</v>
      </c>
      <c r="Z215" s="19">
        <v>700</v>
      </c>
      <c r="AA215" s="19">
        <v>700</v>
      </c>
      <c r="AB215" s="55">
        <f t="shared" si="62"/>
        <v>0</v>
      </c>
      <c r="AC215" s="7">
        <v>10.1</v>
      </c>
      <c r="AD215" s="7">
        <v>77.099999999999994</v>
      </c>
      <c r="AE215" s="57">
        <f t="shared" si="63"/>
        <v>1.0454174900623233E-6</v>
      </c>
      <c r="AF215" s="57">
        <f t="shared" si="64"/>
        <v>8.6764478329980728E-6</v>
      </c>
      <c r="AG215" s="57">
        <f t="shared" si="65"/>
        <v>7.2995051407460387</v>
      </c>
      <c r="AH215" s="56">
        <f t="shared" si="66"/>
        <v>6.6336633663366342</v>
      </c>
      <c r="AI215" s="56">
        <f t="shared" si="67"/>
        <v>9.7134955908015057E-3</v>
      </c>
      <c r="AJ215" s="56">
        <f t="shared" si="68"/>
        <v>6.1511391659296085E-3</v>
      </c>
      <c r="AK215" s="59">
        <f t="shared" si="69"/>
        <v>-0.36674299088017093</v>
      </c>
      <c r="AL215" s="7">
        <v>1.0364615384615385</v>
      </c>
      <c r="AM215" s="7">
        <v>2</v>
      </c>
      <c r="AN215" s="7">
        <v>12</v>
      </c>
      <c r="AO215" s="10">
        <f t="shared" si="70"/>
        <v>5</v>
      </c>
      <c r="AP215" s="10">
        <v>8.2965572549692796E-3</v>
      </c>
      <c r="AQ215" s="10">
        <v>1.2218555402663461E-2</v>
      </c>
      <c r="AR215" s="10">
        <f t="shared" si="73"/>
        <v>0.47272597863952226</v>
      </c>
      <c r="AS215" s="70">
        <v>84.819130998702306</v>
      </c>
      <c r="AT215" s="7" t="s">
        <v>47</v>
      </c>
      <c r="AU215" s="7" t="str">
        <f t="shared" si="71"/>
        <v>2008</v>
      </c>
      <c r="AV215" s="7">
        <f t="shared" ca="1" si="72"/>
        <v>9</v>
      </c>
      <c r="AW215" s="7"/>
      <c r="AX215" s="7" t="s">
        <v>40</v>
      </c>
      <c r="AY215" s="7"/>
      <c r="AZ215" s="7">
        <v>7</v>
      </c>
      <c r="BA215" s="9"/>
      <c r="BB215" s="7" t="s">
        <v>41</v>
      </c>
      <c r="BC215" s="7" t="s">
        <v>42</v>
      </c>
    </row>
    <row r="216" spans="1:55" s="17" customFormat="1" ht="12" x14ac:dyDescent="0.15">
      <c r="A216" s="7">
        <v>7440</v>
      </c>
      <c r="B216" s="7" t="s">
        <v>545</v>
      </c>
      <c r="C216" s="7" t="s">
        <v>558</v>
      </c>
      <c r="D216" s="18" t="s">
        <v>664</v>
      </c>
      <c r="E216" s="19" t="s">
        <v>246</v>
      </c>
      <c r="F216" s="8">
        <v>0</v>
      </c>
      <c r="G216" s="19" t="s">
        <v>53</v>
      </c>
      <c r="H216" s="8" t="s">
        <v>1500</v>
      </c>
      <c r="I216" s="19" t="s">
        <v>35</v>
      </c>
      <c r="J216" s="8">
        <f t="shared" si="56"/>
        <v>1</v>
      </c>
      <c r="K216" s="23" t="s">
        <v>252</v>
      </c>
      <c r="L216" s="8">
        <v>1</v>
      </c>
      <c r="M216" s="23" t="s">
        <v>1548</v>
      </c>
      <c r="N216" s="27" t="s">
        <v>665</v>
      </c>
      <c r="O216" s="27">
        <v>199607</v>
      </c>
      <c r="P216" s="8" t="str">
        <f t="shared" si="57"/>
        <v>1996</v>
      </c>
      <c r="Q216" s="8">
        <f t="shared" ca="1" si="58"/>
        <v>21</v>
      </c>
      <c r="R216" s="23" t="s">
        <v>254</v>
      </c>
      <c r="S216" s="8">
        <f t="shared" si="59"/>
        <v>0</v>
      </c>
      <c r="T216" s="28">
        <v>1760</v>
      </c>
      <c r="U216" s="28">
        <v>49988</v>
      </c>
      <c r="V216" s="28" t="s">
        <v>255</v>
      </c>
      <c r="W216" s="22">
        <v>19591118</v>
      </c>
      <c r="X216" s="8" t="str">
        <f t="shared" si="60"/>
        <v>1959</v>
      </c>
      <c r="Y216" s="69">
        <f t="shared" ca="1" si="61"/>
        <v>58</v>
      </c>
      <c r="Z216" s="22">
        <v>1520</v>
      </c>
      <c r="AA216" s="22">
        <v>1720</v>
      </c>
      <c r="AB216" s="55">
        <f t="shared" si="62"/>
        <v>0.13157894736842105</v>
      </c>
      <c r="AC216" s="7">
        <v>270.5</v>
      </c>
      <c r="AD216" s="7">
        <v>349.5</v>
      </c>
      <c r="AE216" s="57">
        <f t="shared" si="63"/>
        <v>2.7998557530877079E-5</v>
      </c>
      <c r="AF216" s="57">
        <f t="shared" si="64"/>
        <v>3.933097947643095E-5</v>
      </c>
      <c r="AG216" s="57">
        <f t="shared" si="65"/>
        <v>0.40475020661533606</v>
      </c>
      <c r="AH216" s="56">
        <f t="shared" si="66"/>
        <v>0.29205175600739369</v>
      </c>
      <c r="AI216" s="56">
        <f t="shared" si="67"/>
        <v>2.1092161854311842E-2</v>
      </c>
      <c r="AJ216" s="56">
        <f t="shared" si="68"/>
        <v>1.5114227664855609E-2</v>
      </c>
      <c r="AK216" s="59">
        <f t="shared" si="69"/>
        <v>-0.28341970020650925</v>
      </c>
      <c r="AL216" s="7">
        <v>3.2569230769230768</v>
      </c>
      <c r="AM216" s="7">
        <v>12</v>
      </c>
      <c r="AN216" s="7">
        <v>27</v>
      </c>
      <c r="AO216" s="10">
        <f t="shared" si="70"/>
        <v>1.25</v>
      </c>
      <c r="AP216" s="10">
        <v>1.626015522264904E-2</v>
      </c>
      <c r="AQ216" s="10">
        <v>3.8324441845757347E-2</v>
      </c>
      <c r="AR216" s="10">
        <f t="shared" si="73"/>
        <v>1.3569542431166091</v>
      </c>
      <c r="AS216" s="70">
        <v>317.95868497854099</v>
      </c>
      <c r="AT216" s="7" t="s">
        <v>47</v>
      </c>
      <c r="AU216" s="7" t="str">
        <f t="shared" si="71"/>
        <v>2008</v>
      </c>
      <c r="AV216" s="7">
        <f t="shared" ca="1" si="72"/>
        <v>9</v>
      </c>
      <c r="AW216" s="7"/>
      <c r="AX216" s="7" t="s">
        <v>61</v>
      </c>
      <c r="AY216" s="7">
        <v>500000</v>
      </c>
      <c r="AZ216" s="7">
        <v>15</v>
      </c>
      <c r="BA216" s="9"/>
      <c r="BB216" s="7" t="s">
        <v>41</v>
      </c>
      <c r="BC216" s="7" t="s">
        <v>42</v>
      </c>
    </row>
    <row r="217" spans="1:55" s="17" customFormat="1" ht="12" x14ac:dyDescent="0.15">
      <c r="A217" s="7">
        <v>7743</v>
      </c>
      <c r="B217" s="7" t="s">
        <v>545</v>
      </c>
      <c r="C217" s="7" t="s">
        <v>558</v>
      </c>
      <c r="D217" s="20" t="s">
        <v>666</v>
      </c>
      <c r="E217" s="19" t="s">
        <v>246</v>
      </c>
      <c r="F217" s="8">
        <v>0</v>
      </c>
      <c r="G217" s="19" t="s">
        <v>53</v>
      </c>
      <c r="H217" s="8" t="s">
        <v>1500</v>
      </c>
      <c r="I217" s="19" t="s">
        <v>35</v>
      </c>
      <c r="J217" s="8">
        <f t="shared" si="56"/>
        <v>1</v>
      </c>
      <c r="K217" s="28" t="s">
        <v>252</v>
      </c>
      <c r="L217" s="8">
        <v>1</v>
      </c>
      <c r="M217" s="28" t="s">
        <v>1548</v>
      </c>
      <c r="N217" s="28" t="s">
        <v>661</v>
      </c>
      <c r="O217" s="28">
        <v>19960903</v>
      </c>
      <c r="P217" s="8" t="str">
        <f t="shared" si="57"/>
        <v>1996</v>
      </c>
      <c r="Q217" s="8">
        <f t="shared" ca="1" si="58"/>
        <v>21</v>
      </c>
      <c r="R217" s="28" t="s">
        <v>254</v>
      </c>
      <c r="S217" s="8">
        <f t="shared" si="59"/>
        <v>0</v>
      </c>
      <c r="T217" s="28">
        <v>4500</v>
      </c>
      <c r="U217" s="28"/>
      <c r="V217" s="28" t="s">
        <v>263</v>
      </c>
      <c r="W217" s="28">
        <v>19810911</v>
      </c>
      <c r="X217" s="8" t="str">
        <f t="shared" si="60"/>
        <v>1981</v>
      </c>
      <c r="Y217" s="69">
        <f t="shared" ca="1" si="61"/>
        <v>36</v>
      </c>
      <c r="Z217" s="28">
        <v>11000</v>
      </c>
      <c r="AA217" s="19">
        <v>12000</v>
      </c>
      <c r="AB217" s="55">
        <f t="shared" si="62"/>
        <v>9.0909090909090912E-2</v>
      </c>
      <c r="AC217" s="7">
        <v>243.15</v>
      </c>
      <c r="AD217" s="7">
        <v>307.75</v>
      </c>
      <c r="AE217" s="57">
        <f t="shared" si="63"/>
        <v>2.5167649773134056E-5</v>
      </c>
      <c r="AF217" s="57">
        <f t="shared" si="64"/>
        <v>3.4632643587615523E-5</v>
      </c>
      <c r="AG217" s="57">
        <f t="shared" si="65"/>
        <v>0.37607777841001078</v>
      </c>
      <c r="AH217" s="56">
        <f t="shared" si="66"/>
        <v>0.26567962163273695</v>
      </c>
      <c r="AI217" s="56">
        <f t="shared" si="67"/>
        <v>0.1526406449983094</v>
      </c>
      <c r="AJ217" s="56">
        <f t="shared" si="68"/>
        <v>0.10544809998736471</v>
      </c>
      <c r="AK217" s="59">
        <f t="shared" si="69"/>
        <v>-0.30917417186927754</v>
      </c>
      <c r="AL217" s="7">
        <v>3.4703076923076921</v>
      </c>
      <c r="AM217" s="7">
        <v>12</v>
      </c>
      <c r="AN217" s="7">
        <v>21</v>
      </c>
      <c r="AO217" s="10">
        <f t="shared" si="70"/>
        <v>0.75</v>
      </c>
      <c r="AP217" s="10">
        <v>2.2190503656387001E-2</v>
      </c>
      <c r="AQ217" s="10">
        <v>2.5800797790236984E-2</v>
      </c>
      <c r="AR217" s="10">
        <f t="shared" si="73"/>
        <v>0.16269545701865343</v>
      </c>
      <c r="AS217" s="70">
        <v>209.80314833468699</v>
      </c>
      <c r="AT217" s="7" t="s">
        <v>47</v>
      </c>
      <c r="AU217" s="7" t="str">
        <f t="shared" si="71"/>
        <v>2008</v>
      </c>
      <c r="AV217" s="7">
        <f t="shared" ca="1" si="72"/>
        <v>9</v>
      </c>
      <c r="AW217" s="7"/>
      <c r="AX217" s="7" t="s">
        <v>61</v>
      </c>
      <c r="AY217" s="7">
        <v>1200000</v>
      </c>
      <c r="AZ217" s="7">
        <v>15</v>
      </c>
      <c r="BA217" s="9"/>
      <c r="BB217" s="7" t="s">
        <v>41</v>
      </c>
      <c r="BC217" s="7" t="s">
        <v>42</v>
      </c>
    </row>
    <row r="218" spans="1:55" s="17" customFormat="1" ht="12" x14ac:dyDescent="0.15">
      <c r="A218" s="7">
        <v>7459</v>
      </c>
      <c r="B218" s="7" t="s">
        <v>545</v>
      </c>
      <c r="C218" s="7" t="s">
        <v>558</v>
      </c>
      <c r="D218" s="20" t="s">
        <v>667</v>
      </c>
      <c r="E218" s="19" t="s">
        <v>244</v>
      </c>
      <c r="F218" s="8">
        <v>1</v>
      </c>
      <c r="G218" s="19" t="s">
        <v>53</v>
      </c>
      <c r="H218" s="8" t="s">
        <v>1500</v>
      </c>
      <c r="I218" s="19" t="s">
        <v>35</v>
      </c>
      <c r="J218" s="8">
        <f t="shared" si="56"/>
        <v>1</v>
      </c>
      <c r="K218" s="29" t="s">
        <v>252</v>
      </c>
      <c r="L218" s="8">
        <v>1</v>
      </c>
      <c r="M218" s="29" t="s">
        <v>1548</v>
      </c>
      <c r="N218" s="28" t="s">
        <v>661</v>
      </c>
      <c r="O218" s="28">
        <v>19960624</v>
      </c>
      <c r="P218" s="8" t="str">
        <f t="shared" si="57"/>
        <v>1996</v>
      </c>
      <c r="Q218" s="8">
        <f t="shared" ca="1" si="58"/>
        <v>21</v>
      </c>
      <c r="R218" s="29" t="s">
        <v>254</v>
      </c>
      <c r="S218" s="8">
        <f t="shared" si="59"/>
        <v>0</v>
      </c>
      <c r="T218" s="28">
        <v>7000</v>
      </c>
      <c r="U218" s="28">
        <v>183000</v>
      </c>
      <c r="V218" s="29" t="s">
        <v>263</v>
      </c>
      <c r="W218" s="28">
        <v>19690123</v>
      </c>
      <c r="X218" s="8" t="str">
        <f t="shared" si="60"/>
        <v>1969</v>
      </c>
      <c r="Y218" s="69">
        <f t="shared" ca="1" si="61"/>
        <v>48</v>
      </c>
      <c r="Z218" s="28">
        <v>9000</v>
      </c>
      <c r="AA218" s="19">
        <v>10800</v>
      </c>
      <c r="AB218" s="55">
        <f t="shared" si="62"/>
        <v>0.2</v>
      </c>
      <c r="AC218" s="7">
        <v>1.1499999999999999</v>
      </c>
      <c r="AD218" s="7">
        <v>72</v>
      </c>
      <c r="AE218" s="57">
        <f t="shared" si="63"/>
        <v>1.1903268451204673E-7</v>
      </c>
      <c r="AF218" s="57">
        <f t="shared" si="64"/>
        <v>8.1025193771188237E-6</v>
      </c>
      <c r="AG218" s="57">
        <f t="shared" si="65"/>
        <v>67.069702118654703</v>
      </c>
      <c r="AH218" s="56">
        <f t="shared" si="66"/>
        <v>61.608695652173914</v>
      </c>
      <c r="AI218" s="56">
        <f t="shared" si="67"/>
        <v>0.12488780045316222</v>
      </c>
      <c r="AJ218" s="56">
        <f t="shared" si="68"/>
        <v>9.4903289988628237E-2</v>
      </c>
      <c r="AK218" s="59">
        <f t="shared" si="69"/>
        <v>-0.24009158905620523</v>
      </c>
      <c r="AL218" s="7">
        <v>0.95846153846153825</v>
      </c>
      <c r="AM218" s="7">
        <v>2</v>
      </c>
      <c r="AN218" s="7">
        <v>11</v>
      </c>
      <c r="AO218" s="10">
        <f t="shared" si="70"/>
        <v>4.5</v>
      </c>
      <c r="AP218" s="10">
        <v>3.6770251716247156E-2</v>
      </c>
      <c r="AQ218" s="10">
        <v>5.0672121532054609E-2</v>
      </c>
      <c r="AR218" s="10">
        <f t="shared" si="73"/>
        <v>0.37807382780751619</v>
      </c>
      <c r="AS218" s="70">
        <v>458.76950555555402</v>
      </c>
      <c r="AT218" s="7" t="s">
        <v>47</v>
      </c>
      <c r="AU218" s="7" t="str">
        <f t="shared" si="71"/>
        <v>2008</v>
      </c>
      <c r="AV218" s="7">
        <f t="shared" ca="1" si="72"/>
        <v>9</v>
      </c>
      <c r="AW218" s="7"/>
      <c r="AX218" s="7" t="s">
        <v>40</v>
      </c>
      <c r="AY218" s="7"/>
      <c r="AZ218" s="7">
        <v>7</v>
      </c>
      <c r="BA218" s="9"/>
      <c r="BB218" s="7" t="s">
        <v>41</v>
      </c>
      <c r="BC218" s="7" t="s">
        <v>42</v>
      </c>
    </row>
    <row r="219" spans="1:55" s="17" customFormat="1" ht="12" x14ac:dyDescent="0.15">
      <c r="A219" s="7">
        <v>8530</v>
      </c>
      <c r="B219" s="7" t="s">
        <v>545</v>
      </c>
      <c r="C219" s="7" t="s">
        <v>552</v>
      </c>
      <c r="D219" s="18" t="s">
        <v>668</v>
      </c>
      <c r="E219" s="8" t="s">
        <v>244</v>
      </c>
      <c r="F219" s="8">
        <v>1</v>
      </c>
      <c r="G219" s="19" t="s">
        <v>646</v>
      </c>
      <c r="H219" s="8" t="s">
        <v>1500</v>
      </c>
      <c r="I219" s="19" t="s">
        <v>35</v>
      </c>
      <c r="J219" s="8">
        <f t="shared" si="56"/>
        <v>1</v>
      </c>
      <c r="K219" s="19" t="s">
        <v>252</v>
      </c>
      <c r="L219" s="8">
        <v>1</v>
      </c>
      <c r="M219" s="19" t="s">
        <v>1548</v>
      </c>
      <c r="N219" s="19" t="s">
        <v>669</v>
      </c>
      <c r="O219" s="19">
        <v>2001</v>
      </c>
      <c r="P219" s="8" t="str">
        <f t="shared" si="57"/>
        <v>2001</v>
      </c>
      <c r="Q219" s="8">
        <f t="shared" ca="1" si="58"/>
        <v>16</v>
      </c>
      <c r="R219" s="19" t="s">
        <v>254</v>
      </c>
      <c r="S219" s="8">
        <f t="shared" si="59"/>
        <v>0</v>
      </c>
      <c r="T219" s="19">
        <v>200</v>
      </c>
      <c r="U219" s="19">
        <v>6000</v>
      </c>
      <c r="V219" s="19" t="s">
        <v>255</v>
      </c>
      <c r="W219" s="19">
        <v>1966</v>
      </c>
      <c r="X219" s="8" t="str">
        <f t="shared" si="60"/>
        <v>1966</v>
      </c>
      <c r="Y219" s="69">
        <f t="shared" ca="1" si="61"/>
        <v>51</v>
      </c>
      <c r="Z219" s="19">
        <v>120</v>
      </c>
      <c r="AA219" s="19">
        <v>130</v>
      </c>
      <c r="AB219" s="55">
        <f t="shared" si="62"/>
        <v>8.3333333333333329E-2</v>
      </c>
      <c r="AC219" s="7">
        <v>120.97499999999999</v>
      </c>
      <c r="AD219" s="7">
        <v>102</v>
      </c>
      <c r="AE219" s="57">
        <f t="shared" si="63"/>
        <v>1.2521720877256393E-5</v>
      </c>
      <c r="AF219" s="57">
        <f t="shared" si="64"/>
        <v>1.1478569117584999E-5</v>
      </c>
      <c r="AG219" s="57">
        <f t="shared" si="65"/>
        <v>-8.3307380023627892E-2</v>
      </c>
      <c r="AH219" s="56">
        <f t="shared" si="66"/>
        <v>-0.15685058896466209</v>
      </c>
      <c r="AI219" s="56">
        <f t="shared" si="67"/>
        <v>1.6651706727088297E-3</v>
      </c>
      <c r="AJ219" s="56">
        <f t="shared" si="68"/>
        <v>1.1423544165297843E-3</v>
      </c>
      <c r="AK219" s="59">
        <f t="shared" si="69"/>
        <v>-0.31397157345351862</v>
      </c>
      <c r="AL219" s="7">
        <v>1.0938461538461537</v>
      </c>
      <c r="AM219" s="7">
        <v>31</v>
      </c>
      <c r="AN219" s="7">
        <v>18</v>
      </c>
      <c r="AO219" s="10">
        <f t="shared" si="70"/>
        <v>-0.41935483870967744</v>
      </c>
      <c r="AP219" s="10">
        <v>9.726474369370363E-3</v>
      </c>
      <c r="AQ219" s="10">
        <v>2.4071366844919714E-2</v>
      </c>
      <c r="AR219" s="10">
        <f t="shared" si="73"/>
        <v>1.4748296176796443</v>
      </c>
      <c r="AS219" s="70">
        <v>185.978011764705</v>
      </c>
      <c r="AT219" s="7" t="s">
        <v>670</v>
      </c>
      <c r="AU219" s="7" t="str">
        <f t="shared" si="71"/>
        <v>2008</v>
      </c>
      <c r="AV219" s="7">
        <f t="shared" ca="1" si="72"/>
        <v>9</v>
      </c>
      <c r="AW219" s="7"/>
      <c r="AX219" s="7" t="s">
        <v>40</v>
      </c>
      <c r="AY219" s="7"/>
      <c r="AZ219" s="7">
        <v>1</v>
      </c>
      <c r="BA219" s="9"/>
      <c r="BB219" s="7" t="s">
        <v>41</v>
      </c>
      <c r="BC219" s="7" t="s">
        <v>42</v>
      </c>
    </row>
    <row r="220" spans="1:55" s="17" customFormat="1" ht="12" x14ac:dyDescent="0.15">
      <c r="A220" s="7">
        <v>6567</v>
      </c>
      <c r="B220" s="7" t="s">
        <v>545</v>
      </c>
      <c r="C220" s="7" t="s">
        <v>552</v>
      </c>
      <c r="D220" s="18" t="s">
        <v>671</v>
      </c>
      <c r="E220" s="8" t="s">
        <v>246</v>
      </c>
      <c r="F220" s="8">
        <v>0</v>
      </c>
      <c r="G220" s="19" t="s">
        <v>53</v>
      </c>
      <c r="H220" s="8" t="s">
        <v>1500</v>
      </c>
      <c r="I220" s="19" t="s">
        <v>35</v>
      </c>
      <c r="J220" s="8">
        <f t="shared" si="56"/>
        <v>1</v>
      </c>
      <c r="K220" s="19" t="s">
        <v>252</v>
      </c>
      <c r="L220" s="8">
        <v>1</v>
      </c>
      <c r="M220" s="19" t="s">
        <v>1548</v>
      </c>
      <c r="N220" s="19" t="s">
        <v>672</v>
      </c>
      <c r="O220" s="19">
        <v>1999</v>
      </c>
      <c r="P220" s="8" t="str">
        <f t="shared" si="57"/>
        <v>1999</v>
      </c>
      <c r="Q220" s="8">
        <f t="shared" ca="1" si="58"/>
        <v>18</v>
      </c>
      <c r="R220" s="19" t="s">
        <v>254</v>
      </c>
      <c r="S220" s="8">
        <f t="shared" si="59"/>
        <v>0</v>
      </c>
      <c r="T220" s="19">
        <v>500</v>
      </c>
      <c r="U220" s="19">
        <v>15000</v>
      </c>
      <c r="V220" s="19" t="s">
        <v>255</v>
      </c>
      <c r="W220" s="19"/>
      <c r="X220" s="8" t="str">
        <f t="shared" si="60"/>
        <v/>
      </c>
      <c r="Y220" s="69" t="e">
        <f t="shared" ca="1" si="61"/>
        <v>#VALUE!</v>
      </c>
      <c r="Z220" s="19">
        <v>1500</v>
      </c>
      <c r="AA220" s="19">
        <v>1500</v>
      </c>
      <c r="AB220" s="55">
        <f t="shared" si="62"/>
        <v>0</v>
      </c>
      <c r="AC220" s="7">
        <v>20</v>
      </c>
      <c r="AD220" s="7">
        <v>60</v>
      </c>
      <c r="AE220" s="57">
        <f t="shared" si="63"/>
        <v>2.0701336436877692E-6</v>
      </c>
      <c r="AF220" s="57">
        <f t="shared" si="64"/>
        <v>6.7520994809323528E-6</v>
      </c>
      <c r="AG220" s="57">
        <f t="shared" si="65"/>
        <v>2.2616732265188708</v>
      </c>
      <c r="AH220" s="56">
        <f t="shared" si="66"/>
        <v>2</v>
      </c>
      <c r="AI220" s="56">
        <f t="shared" si="67"/>
        <v>2.0814633408860372E-2</v>
      </c>
      <c r="AJ220" s="56">
        <f t="shared" si="68"/>
        <v>1.3181012498420588E-2</v>
      </c>
      <c r="AK220" s="59">
        <f t="shared" si="69"/>
        <v>-0.36674299088017104</v>
      </c>
      <c r="AL220" s="7">
        <v>9.2307692307692507E-2</v>
      </c>
      <c r="AM220" s="7">
        <v>1</v>
      </c>
      <c r="AN220" s="7">
        <v>1</v>
      </c>
      <c r="AO220" s="10">
        <f t="shared" si="70"/>
        <v>0</v>
      </c>
      <c r="AP220" s="10">
        <v>-6.1907894736842103E-3</v>
      </c>
      <c r="AQ220" s="10">
        <v>-3.8891200000000029E-2</v>
      </c>
      <c r="AR220" s="10">
        <f t="shared" si="73"/>
        <v>5.2821066950053179</v>
      </c>
      <c r="AS220" s="70">
        <v>-498.42632333333302</v>
      </c>
      <c r="AT220" s="7" t="s">
        <v>238</v>
      </c>
      <c r="AU220" s="7" t="str">
        <f t="shared" si="71"/>
        <v>2009</v>
      </c>
      <c r="AV220" s="7">
        <f t="shared" ca="1" si="72"/>
        <v>8</v>
      </c>
      <c r="AW220" s="7"/>
      <c r="AX220" s="7" t="s">
        <v>40</v>
      </c>
      <c r="AY220" s="7"/>
      <c r="AZ220" s="7">
        <v>7</v>
      </c>
      <c r="BA220" s="9"/>
      <c r="BB220" s="7" t="s">
        <v>41</v>
      </c>
      <c r="BC220" s="7" t="s">
        <v>41</v>
      </c>
    </row>
    <row r="221" spans="1:55" s="17" customFormat="1" ht="12" x14ac:dyDescent="0.15">
      <c r="A221" s="7">
        <v>4151</v>
      </c>
      <c r="B221" s="7" t="s">
        <v>545</v>
      </c>
      <c r="C221" s="7" t="s">
        <v>552</v>
      </c>
      <c r="D221" s="18" t="s">
        <v>673</v>
      </c>
      <c r="E221" s="8" t="s">
        <v>244</v>
      </c>
      <c r="F221" s="8">
        <v>1</v>
      </c>
      <c r="G221" s="19" t="s">
        <v>278</v>
      </c>
      <c r="H221" s="8" t="s">
        <v>1500</v>
      </c>
      <c r="I221" s="19" t="s">
        <v>35</v>
      </c>
      <c r="J221" s="8">
        <f t="shared" si="56"/>
        <v>1</v>
      </c>
      <c r="K221" s="19" t="s">
        <v>252</v>
      </c>
      <c r="L221" s="8">
        <v>1</v>
      </c>
      <c r="M221" s="19" t="s">
        <v>1548</v>
      </c>
      <c r="N221" s="19" t="s">
        <v>674</v>
      </c>
      <c r="O221" s="19">
        <v>2004</v>
      </c>
      <c r="P221" s="8" t="str">
        <f t="shared" si="57"/>
        <v>2004</v>
      </c>
      <c r="Q221" s="8">
        <f t="shared" ca="1" si="58"/>
        <v>13</v>
      </c>
      <c r="R221" s="19" t="s">
        <v>254</v>
      </c>
      <c r="S221" s="8">
        <f t="shared" si="59"/>
        <v>0</v>
      </c>
      <c r="T221" s="19">
        <v>200</v>
      </c>
      <c r="U221" s="19">
        <v>10000</v>
      </c>
      <c r="V221" s="19" t="s">
        <v>255</v>
      </c>
      <c r="W221" s="19">
        <v>198009</v>
      </c>
      <c r="X221" s="8" t="str">
        <f t="shared" si="60"/>
        <v>1980</v>
      </c>
      <c r="Y221" s="69">
        <f t="shared" ca="1" si="61"/>
        <v>37</v>
      </c>
      <c r="Z221" s="19">
        <v>400</v>
      </c>
      <c r="AA221" s="19">
        <v>450</v>
      </c>
      <c r="AB221" s="55">
        <f t="shared" si="62"/>
        <v>0.125</v>
      </c>
      <c r="AC221" s="7">
        <v>95.174999999999997</v>
      </c>
      <c r="AD221" s="7">
        <v>260</v>
      </c>
      <c r="AE221" s="57">
        <f t="shared" si="63"/>
        <v>9.8512484768991711E-6</v>
      </c>
      <c r="AF221" s="57">
        <f t="shared" si="64"/>
        <v>2.925909775070686E-5</v>
      </c>
      <c r="AG221" s="57">
        <f t="shared" si="65"/>
        <v>1.9700903209698153</v>
      </c>
      <c r="AH221" s="56">
        <f t="shared" si="66"/>
        <v>1.7318098240084054</v>
      </c>
      <c r="AI221" s="56">
        <f t="shared" si="67"/>
        <v>5.5505689090294321E-3</v>
      </c>
      <c r="AJ221" s="56">
        <f t="shared" si="68"/>
        <v>3.9543037495261765E-3</v>
      </c>
      <c r="AK221" s="59">
        <f t="shared" si="69"/>
        <v>-0.28758586474019243</v>
      </c>
      <c r="AL221" s="7">
        <v>3.7538461538461538</v>
      </c>
      <c r="AM221" s="7">
        <v>8</v>
      </c>
      <c r="AN221" s="7">
        <v>6</v>
      </c>
      <c r="AO221" s="10">
        <f t="shared" si="70"/>
        <v>-0.25</v>
      </c>
      <c r="AP221" s="10">
        <v>3.6087576540942239E-2</v>
      </c>
      <c r="AQ221" s="10">
        <v>7.4098765130211491E-2</v>
      </c>
      <c r="AR221" s="10">
        <f t="shared" si="73"/>
        <v>1.0533039963530006</v>
      </c>
      <c r="AS221" s="70">
        <v>932.76535115384502</v>
      </c>
      <c r="AT221" s="7" t="s">
        <v>675</v>
      </c>
      <c r="AU221" s="7" t="str">
        <f t="shared" si="71"/>
        <v>2013</v>
      </c>
      <c r="AV221" s="7">
        <f t="shared" ca="1" si="72"/>
        <v>4</v>
      </c>
      <c r="AW221" s="7"/>
      <c r="AX221" s="7" t="s">
        <v>40</v>
      </c>
      <c r="AY221" s="7"/>
      <c r="AZ221" s="7">
        <v>7</v>
      </c>
      <c r="BA221" s="9"/>
      <c r="BB221" s="7" t="s">
        <v>41</v>
      </c>
      <c r="BC221" s="7" t="s">
        <v>42</v>
      </c>
    </row>
    <row r="222" spans="1:55" s="17" customFormat="1" ht="12" x14ac:dyDescent="0.15">
      <c r="A222" s="7">
        <v>4173</v>
      </c>
      <c r="B222" s="7" t="s">
        <v>545</v>
      </c>
      <c r="C222" s="7" t="s">
        <v>552</v>
      </c>
      <c r="D222" s="18" t="s">
        <v>676</v>
      </c>
      <c r="E222" s="8" t="s">
        <v>244</v>
      </c>
      <c r="F222" s="8">
        <v>1</v>
      </c>
      <c r="G222" s="19" t="s">
        <v>234</v>
      </c>
      <c r="H222" s="8" t="s">
        <v>1500</v>
      </c>
      <c r="I222" s="19" t="s">
        <v>35</v>
      </c>
      <c r="J222" s="8">
        <f t="shared" si="56"/>
        <v>1</v>
      </c>
      <c r="K222" s="19" t="s">
        <v>252</v>
      </c>
      <c r="L222" s="8">
        <v>1</v>
      </c>
      <c r="M222" s="19" t="s">
        <v>1548</v>
      </c>
      <c r="N222" s="19" t="s">
        <v>677</v>
      </c>
      <c r="O222" s="19">
        <v>2002</v>
      </c>
      <c r="P222" s="8" t="str">
        <f t="shared" si="57"/>
        <v>2002</v>
      </c>
      <c r="Q222" s="8">
        <f t="shared" ca="1" si="58"/>
        <v>15</v>
      </c>
      <c r="R222" s="19" t="s">
        <v>254</v>
      </c>
      <c r="S222" s="8">
        <f t="shared" si="59"/>
        <v>0</v>
      </c>
      <c r="T222" s="19">
        <v>150</v>
      </c>
      <c r="U222" s="19">
        <v>5000</v>
      </c>
      <c r="V222" s="19" t="s">
        <v>255</v>
      </c>
      <c r="W222" s="19">
        <v>1987</v>
      </c>
      <c r="X222" s="8" t="str">
        <f t="shared" si="60"/>
        <v>1987</v>
      </c>
      <c r="Y222" s="69">
        <f t="shared" ca="1" si="61"/>
        <v>30</v>
      </c>
      <c r="Z222" s="19">
        <v>360</v>
      </c>
      <c r="AA222" s="19">
        <v>300</v>
      </c>
      <c r="AB222" s="55">
        <f t="shared" si="62"/>
        <v>-0.16666666666666666</v>
      </c>
      <c r="AC222" s="7">
        <v>94.95</v>
      </c>
      <c r="AD222" s="7">
        <v>123.575</v>
      </c>
      <c r="AE222" s="57">
        <f t="shared" si="63"/>
        <v>9.8279594734076842E-6</v>
      </c>
      <c r="AF222" s="57">
        <f t="shared" si="64"/>
        <v>1.3906511555936924E-5</v>
      </c>
      <c r="AG222" s="57">
        <f t="shared" si="65"/>
        <v>0.41499480065672967</v>
      </c>
      <c r="AH222" s="56">
        <f t="shared" si="66"/>
        <v>0.30147446024223273</v>
      </c>
      <c r="AI222" s="56">
        <f t="shared" si="67"/>
        <v>4.9955120181264887E-3</v>
      </c>
      <c r="AJ222" s="56">
        <f t="shared" si="68"/>
        <v>2.6362024996841177E-3</v>
      </c>
      <c r="AK222" s="59">
        <f t="shared" si="69"/>
        <v>-0.47228582573347583</v>
      </c>
      <c r="AL222" s="7">
        <v>1.253807692307692</v>
      </c>
      <c r="AM222" s="7">
        <v>22</v>
      </c>
      <c r="AN222" s="7">
        <v>52</v>
      </c>
      <c r="AO222" s="10">
        <f t="shared" si="70"/>
        <v>1.3636363636363635</v>
      </c>
      <c r="AP222" s="10">
        <v>3.2074177508612974E-3</v>
      </c>
      <c r="AQ222" s="10">
        <v>9.6033551519215422E-3</v>
      </c>
      <c r="AR222" s="10">
        <f t="shared" si="73"/>
        <v>1.9941080014733736</v>
      </c>
      <c r="AS222" s="70">
        <v>58.430583046733297</v>
      </c>
      <c r="AT222" s="7" t="s">
        <v>678</v>
      </c>
      <c r="AU222" s="7" t="str">
        <f t="shared" si="71"/>
        <v>2013</v>
      </c>
      <c r="AV222" s="7">
        <f t="shared" ca="1" si="72"/>
        <v>4</v>
      </c>
      <c r="AW222" s="7"/>
      <c r="AX222" s="7" t="s">
        <v>40</v>
      </c>
      <c r="AY222" s="7"/>
      <c r="AZ222" s="7">
        <v>7</v>
      </c>
      <c r="BA222" s="9"/>
      <c r="BB222" s="7" t="s">
        <v>41</v>
      </c>
      <c r="BC222" s="7" t="s">
        <v>41</v>
      </c>
    </row>
    <row r="223" spans="1:55" s="17" customFormat="1" ht="12" x14ac:dyDescent="0.15">
      <c r="A223" s="7">
        <v>3534</v>
      </c>
      <c r="B223" s="7" t="s">
        <v>545</v>
      </c>
      <c r="C223" s="7" t="s">
        <v>558</v>
      </c>
      <c r="D223" s="20" t="s">
        <v>679</v>
      </c>
      <c r="E223" s="19" t="s">
        <v>244</v>
      </c>
      <c r="F223" s="8">
        <v>1</v>
      </c>
      <c r="G223" s="19" t="s">
        <v>85</v>
      </c>
      <c r="H223" s="8" t="s">
        <v>1500</v>
      </c>
      <c r="I223" s="19" t="s">
        <v>35</v>
      </c>
      <c r="J223" s="8">
        <f t="shared" si="56"/>
        <v>1</v>
      </c>
      <c r="K223" s="28" t="s">
        <v>252</v>
      </c>
      <c r="L223" s="8">
        <v>1</v>
      </c>
      <c r="M223" s="29" t="s">
        <v>1548</v>
      </c>
      <c r="N223" s="29" t="s">
        <v>680</v>
      </c>
      <c r="O223" s="29">
        <v>20090519</v>
      </c>
      <c r="P223" s="8" t="str">
        <f t="shared" si="57"/>
        <v>2009</v>
      </c>
      <c r="Q223" s="8">
        <f t="shared" ca="1" si="58"/>
        <v>8</v>
      </c>
      <c r="R223" s="29" t="s">
        <v>254</v>
      </c>
      <c r="S223" s="8">
        <f t="shared" si="59"/>
        <v>0</v>
      </c>
      <c r="T223" s="29">
        <v>400</v>
      </c>
      <c r="U223" s="29">
        <v>18000</v>
      </c>
      <c r="V223" s="29" t="s">
        <v>255</v>
      </c>
      <c r="W223" s="29">
        <v>19730615</v>
      </c>
      <c r="X223" s="8" t="str">
        <f t="shared" si="60"/>
        <v>1973</v>
      </c>
      <c r="Y223" s="69">
        <f t="shared" ca="1" si="61"/>
        <v>44</v>
      </c>
      <c r="Z223" s="29">
        <v>1440</v>
      </c>
      <c r="AA223" s="29">
        <v>2500</v>
      </c>
      <c r="AB223" s="55">
        <f t="shared" si="62"/>
        <v>0.73611111111111116</v>
      </c>
      <c r="AC223" s="7">
        <v>171</v>
      </c>
      <c r="AD223" s="7">
        <v>270.72500000000002</v>
      </c>
      <c r="AE223" s="57">
        <f t="shared" si="63"/>
        <v>1.7699642653530426E-5</v>
      </c>
      <c r="AF223" s="57">
        <f t="shared" si="64"/>
        <v>3.046603553292352E-5</v>
      </c>
      <c r="AG223" s="57">
        <f t="shared" si="65"/>
        <v>0.72127969639243927</v>
      </c>
      <c r="AH223" s="56">
        <f t="shared" si="66"/>
        <v>0.58318713450292414</v>
      </c>
      <c r="AI223" s="56">
        <f t="shared" si="67"/>
        <v>1.9982048072505955E-2</v>
      </c>
      <c r="AJ223" s="56">
        <f t="shared" si="68"/>
        <v>2.1968354164034316E-2</v>
      </c>
      <c r="AK223" s="59">
        <f t="shared" si="69"/>
        <v>9.9404529721925455E-2</v>
      </c>
      <c r="AL223" s="7">
        <v>3.2122692307692304</v>
      </c>
      <c r="AM223" s="7">
        <v>23</v>
      </c>
      <c r="AN223" s="7">
        <v>43</v>
      </c>
      <c r="AO223" s="10">
        <f t="shared" si="70"/>
        <v>0.86956521739130432</v>
      </c>
      <c r="AP223" s="10">
        <v>1.4497536063806061E-2</v>
      </c>
      <c r="AQ223" s="10">
        <v>1.5410570471006748E-2</v>
      </c>
      <c r="AR223" s="10">
        <f t="shared" si="73"/>
        <v>6.297859189190981E-2</v>
      </c>
      <c r="AS223" s="70">
        <v>92.196184689260605</v>
      </c>
      <c r="AT223" s="7" t="s">
        <v>681</v>
      </c>
      <c r="AU223" s="7" t="str">
        <f t="shared" si="71"/>
        <v>2014</v>
      </c>
      <c r="AV223" s="7">
        <f t="shared" ca="1" si="72"/>
        <v>3</v>
      </c>
      <c r="AW223" s="7"/>
      <c r="AX223" s="7" t="s">
        <v>40</v>
      </c>
      <c r="AY223" s="7"/>
      <c r="AZ223" s="7">
        <v>7</v>
      </c>
      <c r="BA223" s="9"/>
      <c r="BB223" s="7" t="s">
        <v>41</v>
      </c>
      <c r="BC223" s="7" t="s">
        <v>42</v>
      </c>
    </row>
    <row r="224" spans="1:55" s="17" customFormat="1" ht="12" x14ac:dyDescent="0.15">
      <c r="A224" s="7">
        <v>3745</v>
      </c>
      <c r="B224" s="7" t="s">
        <v>545</v>
      </c>
      <c r="C224" s="7" t="s">
        <v>552</v>
      </c>
      <c r="D224" s="18" t="s">
        <v>682</v>
      </c>
      <c r="E224" s="8" t="s">
        <v>244</v>
      </c>
      <c r="F224" s="8">
        <v>1</v>
      </c>
      <c r="G224" s="19" t="s">
        <v>34</v>
      </c>
      <c r="H224" s="8" t="s">
        <v>1500</v>
      </c>
      <c r="I224" s="19" t="s">
        <v>35</v>
      </c>
      <c r="J224" s="8">
        <f t="shared" si="56"/>
        <v>1</v>
      </c>
      <c r="K224" s="19" t="s">
        <v>252</v>
      </c>
      <c r="L224" s="8">
        <v>1</v>
      </c>
      <c r="M224" s="19" t="s">
        <v>1548</v>
      </c>
      <c r="N224" s="19" t="s">
        <v>683</v>
      </c>
      <c r="O224" s="19">
        <v>2009</v>
      </c>
      <c r="P224" s="8" t="str">
        <f t="shared" si="57"/>
        <v>2009</v>
      </c>
      <c r="Q224" s="8">
        <f t="shared" ca="1" si="58"/>
        <v>8</v>
      </c>
      <c r="R224" s="19" t="s">
        <v>254</v>
      </c>
      <c r="S224" s="8">
        <f t="shared" si="59"/>
        <v>0</v>
      </c>
      <c r="T224" s="19">
        <v>200</v>
      </c>
      <c r="U224" s="19">
        <v>9000</v>
      </c>
      <c r="V224" s="19" t="s">
        <v>255</v>
      </c>
      <c r="W224" s="19"/>
      <c r="X224" s="8" t="str">
        <f t="shared" si="60"/>
        <v/>
      </c>
      <c r="Y224" s="69" t="e">
        <f t="shared" ca="1" si="61"/>
        <v>#VALUE!</v>
      </c>
      <c r="Z224" s="19">
        <v>600</v>
      </c>
      <c r="AA224" s="19">
        <v>800</v>
      </c>
      <c r="AB224" s="55">
        <f t="shared" si="62"/>
        <v>0.33333333333333331</v>
      </c>
      <c r="AC224" s="7">
        <v>16.95</v>
      </c>
      <c r="AD224" s="7">
        <v>227</v>
      </c>
      <c r="AE224" s="57">
        <f t="shared" si="63"/>
        <v>1.7544382630253844E-6</v>
      </c>
      <c r="AF224" s="57">
        <f t="shared" si="64"/>
        <v>2.5545443036194065E-5</v>
      </c>
      <c r="AG224" s="57">
        <f t="shared" si="65"/>
        <v>13.560468484164868</v>
      </c>
      <c r="AH224" s="56">
        <f t="shared" si="66"/>
        <v>12.392330383480827</v>
      </c>
      <c r="AI224" s="56">
        <f t="shared" si="67"/>
        <v>8.325853363544149E-3</v>
      </c>
      <c r="AJ224" s="56">
        <f t="shared" si="68"/>
        <v>7.0298733324909808E-3</v>
      </c>
      <c r="AK224" s="59">
        <f t="shared" si="69"/>
        <v>-0.15565732117356143</v>
      </c>
      <c r="AL224" s="7">
        <v>2.7169230769230768</v>
      </c>
      <c r="AM224" s="7">
        <v>3</v>
      </c>
      <c r="AN224" s="7">
        <v>17</v>
      </c>
      <c r="AO224" s="10">
        <f t="shared" si="70"/>
        <v>4.666666666666667</v>
      </c>
      <c r="AP224" s="10">
        <v>6.2946685502015152E-3</v>
      </c>
      <c r="AQ224" s="10">
        <v>2.2568158252748508E-2</v>
      </c>
      <c r="AR224" s="10">
        <f t="shared" si="73"/>
        <v>2.5852814286823755</v>
      </c>
      <c r="AS224" s="70">
        <v>173.137995594714</v>
      </c>
      <c r="AT224" s="7" t="s">
        <v>684</v>
      </c>
      <c r="AU224" s="7" t="str">
        <f t="shared" si="71"/>
        <v>2013</v>
      </c>
      <c r="AV224" s="7">
        <f t="shared" ca="1" si="72"/>
        <v>4</v>
      </c>
      <c r="AW224" s="7"/>
      <c r="AX224" s="7" t="s">
        <v>61</v>
      </c>
      <c r="AY224" s="7">
        <v>450000</v>
      </c>
      <c r="AZ224" s="7">
        <v>15</v>
      </c>
      <c r="BA224" s="9"/>
      <c r="BB224" s="7" t="s">
        <v>41</v>
      </c>
      <c r="BC224" s="7" t="s">
        <v>42</v>
      </c>
    </row>
    <row r="225" spans="1:55" s="17" customFormat="1" ht="12" x14ac:dyDescent="0.15">
      <c r="A225" s="7">
        <v>5877</v>
      </c>
      <c r="B225" s="7" t="s">
        <v>545</v>
      </c>
      <c r="C225" s="7" t="s">
        <v>552</v>
      </c>
      <c r="D225" s="18" t="s">
        <v>685</v>
      </c>
      <c r="E225" s="8" t="s">
        <v>246</v>
      </c>
      <c r="F225" s="8">
        <v>0</v>
      </c>
      <c r="G225" s="19" t="s">
        <v>57</v>
      </c>
      <c r="H225" s="19" t="s">
        <v>57</v>
      </c>
      <c r="I225" s="19" t="s">
        <v>35</v>
      </c>
      <c r="J225" s="8">
        <f t="shared" si="56"/>
        <v>1</v>
      </c>
      <c r="K225" s="19" t="s">
        <v>252</v>
      </c>
      <c r="L225" s="8">
        <v>1</v>
      </c>
      <c r="M225" s="19" t="s">
        <v>1548</v>
      </c>
      <c r="N225" s="19" t="s">
        <v>683</v>
      </c>
      <c r="O225" s="19">
        <v>2010</v>
      </c>
      <c r="P225" s="8" t="str">
        <f t="shared" si="57"/>
        <v>2010</v>
      </c>
      <c r="Q225" s="8">
        <f t="shared" ca="1" si="58"/>
        <v>7</v>
      </c>
      <c r="R225" s="19" t="s">
        <v>254</v>
      </c>
      <c r="S225" s="8">
        <f t="shared" si="59"/>
        <v>0</v>
      </c>
      <c r="T225" s="19">
        <v>250</v>
      </c>
      <c r="U225" s="19">
        <v>10000</v>
      </c>
      <c r="V225" s="19" t="s">
        <v>255</v>
      </c>
      <c r="W225" s="19"/>
      <c r="X225" s="8" t="str">
        <f t="shared" si="60"/>
        <v/>
      </c>
      <c r="Y225" s="69" t="e">
        <f t="shared" ca="1" si="61"/>
        <v>#VALUE!</v>
      </c>
      <c r="Z225" s="19">
        <v>360</v>
      </c>
      <c r="AA225" s="19">
        <v>420</v>
      </c>
      <c r="AB225" s="55">
        <f t="shared" si="62"/>
        <v>0.16666666666666666</v>
      </c>
      <c r="AC225" s="7">
        <v>141.5</v>
      </c>
      <c r="AD225" s="7">
        <v>138.75</v>
      </c>
      <c r="AE225" s="57">
        <f t="shared" si="63"/>
        <v>1.4646195529090967E-5</v>
      </c>
      <c r="AF225" s="57">
        <f t="shared" si="64"/>
        <v>1.5614230049656066E-5</v>
      </c>
      <c r="AG225" s="57">
        <f t="shared" si="65"/>
        <v>6.6094605840973694E-2</v>
      </c>
      <c r="AH225" s="56">
        <f t="shared" si="66"/>
        <v>-1.9434628975265017E-2</v>
      </c>
      <c r="AI225" s="56">
        <f t="shared" si="67"/>
        <v>4.9955120181264887E-3</v>
      </c>
      <c r="AJ225" s="56">
        <f t="shared" si="68"/>
        <v>3.6906834995577651E-3</v>
      </c>
      <c r="AK225" s="59">
        <f t="shared" si="69"/>
        <v>-0.26120015602686608</v>
      </c>
      <c r="AL225" s="7">
        <v>0.91730769230769249</v>
      </c>
      <c r="AM225" s="7">
        <v>16</v>
      </c>
      <c r="AN225" s="7">
        <v>15</v>
      </c>
      <c r="AO225" s="10">
        <f t="shared" si="70"/>
        <v>-6.25E-2</v>
      </c>
      <c r="AP225" s="10">
        <v>7.5989604801131212E-3</v>
      </c>
      <c r="AQ225" s="10">
        <v>2.2892308113509688E-2</v>
      </c>
      <c r="AR225" s="10">
        <f t="shared" si="73"/>
        <v>2.0125578588571504</v>
      </c>
      <c r="AS225" s="70">
        <v>192.08659171171101</v>
      </c>
      <c r="AT225" s="7" t="s">
        <v>686</v>
      </c>
      <c r="AU225" s="7" t="str">
        <f t="shared" si="71"/>
        <v>2010</v>
      </c>
      <c r="AV225" s="7">
        <f t="shared" ca="1" si="72"/>
        <v>7</v>
      </c>
      <c r="AW225" s="7"/>
      <c r="AX225" s="7" t="s">
        <v>61</v>
      </c>
      <c r="AY225" s="7">
        <v>500000</v>
      </c>
      <c r="AZ225" s="7">
        <v>20</v>
      </c>
      <c r="BA225" s="9"/>
      <c r="BB225" s="7" t="s">
        <v>41</v>
      </c>
      <c r="BC225" s="7" t="s">
        <v>42</v>
      </c>
    </row>
    <row r="226" spans="1:55" s="17" customFormat="1" ht="12" x14ac:dyDescent="0.15">
      <c r="A226" s="7">
        <v>5197</v>
      </c>
      <c r="B226" s="7" t="s">
        <v>545</v>
      </c>
      <c r="C226" s="7" t="s">
        <v>558</v>
      </c>
      <c r="D226" s="20" t="s">
        <v>687</v>
      </c>
      <c r="E226" s="19" t="s">
        <v>244</v>
      </c>
      <c r="F226" s="8">
        <v>1</v>
      </c>
      <c r="G226" s="19" t="s">
        <v>53</v>
      </c>
      <c r="H226" s="8" t="s">
        <v>1500</v>
      </c>
      <c r="I226" s="19" t="s">
        <v>35</v>
      </c>
      <c r="J226" s="8">
        <f t="shared" si="56"/>
        <v>1</v>
      </c>
      <c r="K226" s="23" t="s">
        <v>252</v>
      </c>
      <c r="L226" s="8">
        <v>1</v>
      </c>
      <c r="M226" s="23" t="s">
        <v>1548</v>
      </c>
      <c r="N226" s="23" t="s">
        <v>688</v>
      </c>
      <c r="O226" s="23">
        <v>20030529</v>
      </c>
      <c r="P226" s="8" t="str">
        <f t="shared" si="57"/>
        <v>2003</v>
      </c>
      <c r="Q226" s="8">
        <f t="shared" ca="1" si="58"/>
        <v>14</v>
      </c>
      <c r="R226" s="23" t="s">
        <v>254</v>
      </c>
      <c r="S226" s="8">
        <f t="shared" si="59"/>
        <v>0</v>
      </c>
      <c r="T226" s="23">
        <v>230</v>
      </c>
      <c r="U226" s="23">
        <v>9000</v>
      </c>
      <c r="V226" s="23" t="s">
        <v>255</v>
      </c>
      <c r="W226" s="23">
        <v>19701225</v>
      </c>
      <c r="X226" s="8" t="str">
        <f t="shared" si="60"/>
        <v>1970</v>
      </c>
      <c r="Y226" s="69">
        <f t="shared" ca="1" si="61"/>
        <v>47</v>
      </c>
      <c r="Z226" s="23">
        <v>100</v>
      </c>
      <c r="AA226" s="23">
        <v>120</v>
      </c>
      <c r="AB226" s="55">
        <f t="shared" si="62"/>
        <v>0.2</v>
      </c>
      <c r="AC226" s="7">
        <v>86</v>
      </c>
      <c r="AD226" s="7">
        <v>103.97499999999999</v>
      </c>
      <c r="AE226" s="57">
        <f t="shared" si="63"/>
        <v>8.9015746678574067E-6</v>
      </c>
      <c r="AF226" s="57">
        <f t="shared" si="64"/>
        <v>1.1700825725499022E-5</v>
      </c>
      <c r="AG226" s="57">
        <f t="shared" si="65"/>
        <v>0.31446695243139378</v>
      </c>
      <c r="AH226" s="56">
        <f t="shared" si="66"/>
        <v>0.20901162790697667</v>
      </c>
      <c r="AI226" s="56">
        <f t="shared" si="67"/>
        <v>1.387642227257358E-3</v>
      </c>
      <c r="AJ226" s="56">
        <f t="shared" si="68"/>
        <v>1.0544809998736472E-3</v>
      </c>
      <c r="AK226" s="59">
        <f t="shared" si="69"/>
        <v>-0.24009158905620515</v>
      </c>
      <c r="AL226" s="7">
        <v>1.1477307692307694</v>
      </c>
      <c r="AM226" s="7">
        <v>14</v>
      </c>
      <c r="AN226" s="7">
        <v>11</v>
      </c>
      <c r="AO226" s="10">
        <f t="shared" si="70"/>
        <v>-0.21428571428571427</v>
      </c>
      <c r="AP226" s="10">
        <v>1.8598684265242812E-3</v>
      </c>
      <c r="AQ226" s="10">
        <v>1.7244764223056631E-2</v>
      </c>
      <c r="AR226" s="10">
        <f t="shared" si="73"/>
        <v>8.2720345036899285</v>
      </c>
      <c r="AS226" s="70">
        <v>109.894418980521</v>
      </c>
      <c r="AT226" s="7" t="s">
        <v>689</v>
      </c>
      <c r="AU226" s="7" t="str">
        <f t="shared" si="71"/>
        <v>2011</v>
      </c>
      <c r="AV226" s="7">
        <f t="shared" ca="1" si="72"/>
        <v>6</v>
      </c>
      <c r="AW226" s="7"/>
      <c r="AX226" s="7" t="s">
        <v>40</v>
      </c>
      <c r="AY226" s="7"/>
      <c r="AZ226" s="7">
        <v>7</v>
      </c>
      <c r="BA226" s="9"/>
      <c r="BB226" s="7" t="s">
        <v>41</v>
      </c>
      <c r="BC226" s="7" t="s">
        <v>42</v>
      </c>
    </row>
    <row r="227" spans="1:55" s="17" customFormat="1" ht="12" x14ac:dyDescent="0.15">
      <c r="A227" s="7">
        <v>3369</v>
      </c>
      <c r="B227" s="7" t="s">
        <v>545</v>
      </c>
      <c r="C227" s="7" t="s">
        <v>552</v>
      </c>
      <c r="D227" s="26" t="s">
        <v>690</v>
      </c>
      <c r="E227" s="8" t="s">
        <v>244</v>
      </c>
      <c r="F227" s="8">
        <v>1</v>
      </c>
      <c r="G227" s="19" t="s">
        <v>563</v>
      </c>
      <c r="H227" s="8" t="s">
        <v>1500</v>
      </c>
      <c r="I227" s="19" t="s">
        <v>35</v>
      </c>
      <c r="J227" s="8">
        <f t="shared" si="56"/>
        <v>1</v>
      </c>
      <c r="K227" s="19" t="s">
        <v>252</v>
      </c>
      <c r="L227" s="8">
        <v>1</v>
      </c>
      <c r="M227" s="19" t="s">
        <v>1547</v>
      </c>
      <c r="N227" s="19" t="s">
        <v>691</v>
      </c>
      <c r="O227" s="19">
        <v>2013</v>
      </c>
      <c r="P227" s="8" t="str">
        <f t="shared" si="57"/>
        <v>2013</v>
      </c>
      <c r="Q227" s="8">
        <f t="shared" ca="1" si="58"/>
        <v>4</v>
      </c>
      <c r="R227" s="19" t="s">
        <v>254</v>
      </c>
      <c r="S227" s="8">
        <f t="shared" si="59"/>
        <v>0</v>
      </c>
      <c r="T227" s="19">
        <v>120</v>
      </c>
      <c r="U227" s="19">
        <v>600</v>
      </c>
      <c r="V227" s="19" t="s">
        <v>255</v>
      </c>
      <c r="W227" s="19"/>
      <c r="X227" s="8" t="str">
        <f t="shared" si="60"/>
        <v/>
      </c>
      <c r="Y227" s="69" t="e">
        <f t="shared" ca="1" si="61"/>
        <v>#VALUE!</v>
      </c>
      <c r="Z227" s="19">
        <v>100</v>
      </c>
      <c r="AA227" s="19">
        <v>190</v>
      </c>
      <c r="AB227" s="55">
        <f t="shared" si="62"/>
        <v>0.9</v>
      </c>
      <c r="AC227" s="7">
        <v>67</v>
      </c>
      <c r="AD227" s="7">
        <v>160</v>
      </c>
      <c r="AE227" s="57">
        <f t="shared" si="63"/>
        <v>6.9349477063540271E-6</v>
      </c>
      <c r="AF227" s="57">
        <f t="shared" si="64"/>
        <v>1.8005598615819607E-5</v>
      </c>
      <c r="AG227" s="57">
        <f t="shared" si="65"/>
        <v>1.5963567972289516</v>
      </c>
      <c r="AH227" s="56">
        <f t="shared" si="66"/>
        <v>1.3880597014925373</v>
      </c>
      <c r="AI227" s="56">
        <f t="shared" si="67"/>
        <v>1.387642227257358E-3</v>
      </c>
      <c r="AJ227" s="56">
        <f t="shared" si="68"/>
        <v>1.6695949164666081E-3</v>
      </c>
      <c r="AK227" s="59">
        <f t="shared" si="69"/>
        <v>0.2031883173276752</v>
      </c>
      <c r="AL227" s="7">
        <v>1.6046153846153843</v>
      </c>
      <c r="AM227" s="7">
        <v>22</v>
      </c>
      <c r="AN227" s="7">
        <v>30</v>
      </c>
      <c r="AO227" s="10">
        <f t="shared" si="70"/>
        <v>0.36363636363636365</v>
      </c>
      <c r="AP227" s="10">
        <v>1.1949832516141541E-2</v>
      </c>
      <c r="AQ227" s="10">
        <v>8.5149012912688875E-3</v>
      </c>
      <c r="AR227" s="10">
        <f t="shared" si="73"/>
        <v>-0.28744597217013984</v>
      </c>
      <c r="AS227" s="70">
        <v>39.503046249999699</v>
      </c>
      <c r="AT227" s="7" t="s">
        <v>692</v>
      </c>
      <c r="AU227" s="7" t="str">
        <f t="shared" si="71"/>
        <v>2014</v>
      </c>
      <c r="AV227" s="7">
        <f t="shared" ca="1" si="72"/>
        <v>3</v>
      </c>
      <c r="AW227" s="7"/>
      <c r="AX227" s="7" t="s">
        <v>40</v>
      </c>
      <c r="AY227" s="7"/>
      <c r="AZ227" s="7">
        <v>3</v>
      </c>
      <c r="BA227" s="9"/>
      <c r="BB227" s="7" t="s">
        <v>41</v>
      </c>
      <c r="BC227" s="7" t="s">
        <v>42</v>
      </c>
    </row>
    <row r="228" spans="1:55" s="17" customFormat="1" ht="12" x14ac:dyDescent="0.15">
      <c r="A228" s="7">
        <v>1340</v>
      </c>
      <c r="B228" s="7" t="s">
        <v>545</v>
      </c>
      <c r="C228" s="7" t="s">
        <v>693</v>
      </c>
      <c r="D228" s="7" t="s">
        <v>694</v>
      </c>
      <c r="E228" s="8" t="s">
        <v>33</v>
      </c>
      <c r="F228" s="8">
        <v>1</v>
      </c>
      <c r="G228" s="8" t="s">
        <v>328</v>
      </c>
      <c r="H228" s="8" t="s">
        <v>1500</v>
      </c>
      <c r="I228" s="8" t="s">
        <v>695</v>
      </c>
      <c r="J228" s="8">
        <f t="shared" si="56"/>
        <v>1</v>
      </c>
      <c r="K228" s="8" t="s">
        <v>647</v>
      </c>
      <c r="L228" s="8">
        <v>1</v>
      </c>
      <c r="M228" s="8" t="s">
        <v>1547</v>
      </c>
      <c r="N228" s="8" t="s">
        <v>696</v>
      </c>
      <c r="O228" s="8">
        <v>2009</v>
      </c>
      <c r="P228" s="8" t="str">
        <f t="shared" si="57"/>
        <v>2009</v>
      </c>
      <c r="Q228" s="8">
        <f t="shared" ca="1" si="58"/>
        <v>8</v>
      </c>
      <c r="R228" s="8" t="s">
        <v>550</v>
      </c>
      <c r="S228" s="8">
        <f t="shared" si="59"/>
        <v>0</v>
      </c>
      <c r="T228" s="8">
        <v>150</v>
      </c>
      <c r="U228" s="8">
        <v>20000</v>
      </c>
      <c r="V228" s="8" t="s">
        <v>551</v>
      </c>
      <c r="W228" s="8">
        <v>19790709</v>
      </c>
      <c r="X228" s="8" t="str">
        <f t="shared" si="60"/>
        <v>1979</v>
      </c>
      <c r="Y228" s="69">
        <f t="shared" ca="1" si="61"/>
        <v>38</v>
      </c>
      <c r="Z228" s="8">
        <v>5000</v>
      </c>
      <c r="AA228" s="8">
        <v>11000</v>
      </c>
      <c r="AB228" s="55">
        <f t="shared" si="62"/>
        <v>1.2</v>
      </c>
      <c r="AC228" s="7">
        <v>0</v>
      </c>
      <c r="AD228" s="7">
        <v>1395.9</v>
      </c>
      <c r="AE228" s="57">
        <f t="shared" si="63"/>
        <v>0</v>
      </c>
      <c r="AF228" s="57">
        <f t="shared" si="64"/>
        <v>1.5708759442389119E-4</v>
      </c>
      <c r="AG228" s="57" t="e">
        <f t="shared" si="65"/>
        <v>#DIV/0!</v>
      </c>
      <c r="AH228" s="56" t="e">
        <f t="shared" si="66"/>
        <v>#DIV/0!</v>
      </c>
      <c r="AI228" s="56">
        <f t="shared" si="67"/>
        <v>6.9382111362867899E-2</v>
      </c>
      <c r="AJ228" s="56">
        <f t="shared" si="68"/>
        <v>9.6660758321750986E-2</v>
      </c>
      <c r="AK228" s="59">
        <f t="shared" si="69"/>
        <v>0.39316542006362387</v>
      </c>
      <c r="AL228" s="7">
        <v>21.716307692307691</v>
      </c>
      <c r="AM228" s="7">
        <v>0</v>
      </c>
      <c r="AN228" s="7">
        <v>24</v>
      </c>
      <c r="AO228" s="10" t="e">
        <f t="shared" si="70"/>
        <v>#DIV/0!</v>
      </c>
      <c r="AP228" s="10" t="e">
        <v>#N/A</v>
      </c>
      <c r="AQ228" s="10">
        <v>1.1593489922297109E-2</v>
      </c>
      <c r="AR228" s="10" t="e">
        <f t="shared" si="73"/>
        <v>#N/A</v>
      </c>
      <c r="AS228" s="70">
        <v>64.620956300595196</v>
      </c>
      <c r="AT228" s="7" t="s">
        <v>697</v>
      </c>
      <c r="AU228" s="7" t="str">
        <f t="shared" si="71"/>
        <v>2015</v>
      </c>
      <c r="AV228" s="7">
        <f t="shared" ca="1" si="72"/>
        <v>2</v>
      </c>
      <c r="AW228" s="7"/>
      <c r="AX228" s="7" t="s">
        <v>61</v>
      </c>
      <c r="AY228" s="7">
        <v>1500000</v>
      </c>
      <c r="AZ228" s="7">
        <v>7</v>
      </c>
      <c r="BA228" s="9"/>
      <c r="BB228" s="7" t="s">
        <v>41</v>
      </c>
      <c r="BC228" s="7" t="s">
        <v>42</v>
      </c>
    </row>
    <row r="229" spans="1:55" s="17" customFormat="1" ht="12" x14ac:dyDescent="0.15">
      <c r="A229" s="7">
        <v>7149</v>
      </c>
      <c r="B229" s="7" t="s">
        <v>545</v>
      </c>
      <c r="C229" s="7" t="s">
        <v>693</v>
      </c>
      <c r="D229" s="7" t="s">
        <v>698</v>
      </c>
      <c r="E229" s="8" t="s">
        <v>33</v>
      </c>
      <c r="F229" s="8">
        <v>1</v>
      </c>
      <c r="G229" s="8" t="s">
        <v>215</v>
      </c>
      <c r="H229" s="8" t="s">
        <v>1500</v>
      </c>
      <c r="I229" s="8" t="s">
        <v>695</v>
      </c>
      <c r="J229" s="8">
        <f t="shared" si="56"/>
        <v>1</v>
      </c>
      <c r="K229" s="8" t="s">
        <v>647</v>
      </c>
      <c r="L229" s="8">
        <v>1</v>
      </c>
      <c r="M229" s="8" t="s">
        <v>1548</v>
      </c>
      <c r="N229" s="8" t="s">
        <v>699</v>
      </c>
      <c r="O229" s="8">
        <v>1997</v>
      </c>
      <c r="P229" s="8" t="str">
        <f t="shared" si="57"/>
        <v>1997</v>
      </c>
      <c r="Q229" s="8">
        <f t="shared" ca="1" si="58"/>
        <v>20</v>
      </c>
      <c r="R229" s="8" t="s">
        <v>550</v>
      </c>
      <c r="S229" s="8">
        <f t="shared" si="59"/>
        <v>0</v>
      </c>
      <c r="T229" s="8">
        <v>500</v>
      </c>
      <c r="U229" s="8">
        <v>120000</v>
      </c>
      <c r="V229" s="8" t="s">
        <v>551</v>
      </c>
      <c r="W229" s="8">
        <v>19790927</v>
      </c>
      <c r="X229" s="8" t="str">
        <f t="shared" si="60"/>
        <v>1979</v>
      </c>
      <c r="Y229" s="69">
        <f t="shared" ca="1" si="61"/>
        <v>38</v>
      </c>
      <c r="Z229" s="8">
        <v>6900</v>
      </c>
      <c r="AA229" s="8">
        <v>7200</v>
      </c>
      <c r="AB229" s="55">
        <f t="shared" si="62"/>
        <v>4.3478260869565216E-2</v>
      </c>
      <c r="AC229" s="7">
        <v>251.07499999999999</v>
      </c>
      <c r="AD229" s="7">
        <v>748.05</v>
      </c>
      <c r="AE229" s="57">
        <f t="shared" si="63"/>
        <v>2.598794022944533E-5</v>
      </c>
      <c r="AF229" s="57">
        <f t="shared" si="64"/>
        <v>8.4181800278524099E-5</v>
      </c>
      <c r="AG229" s="57">
        <f t="shared" si="65"/>
        <v>2.2392640407546764</v>
      </c>
      <c r="AH229" s="56">
        <f t="shared" si="66"/>
        <v>1.9793886288957483</v>
      </c>
      <c r="AI229" s="56">
        <f t="shared" si="67"/>
        <v>9.5747313680757701E-2</v>
      </c>
      <c r="AJ229" s="56">
        <f t="shared" si="68"/>
        <v>6.3268859992418824E-2</v>
      </c>
      <c r="AK229" s="59">
        <f t="shared" si="69"/>
        <v>-0.33921007744017845</v>
      </c>
      <c r="AL229" s="7">
        <v>7.7843076923076922</v>
      </c>
      <c r="AM229" s="7">
        <v>23</v>
      </c>
      <c r="AN229" s="7">
        <v>29</v>
      </c>
      <c r="AO229" s="10">
        <f t="shared" si="70"/>
        <v>0.2608695652173913</v>
      </c>
      <c r="AP229" s="10">
        <v>1.0293726900911324E-2</v>
      </c>
      <c r="AQ229" s="10">
        <v>9.0005822210037379E-3</v>
      </c>
      <c r="AR229" s="10">
        <f t="shared" si="73"/>
        <v>-0.12562453738626986</v>
      </c>
      <c r="AS229" s="70">
        <v>-10.3670690461869</v>
      </c>
      <c r="AT229" s="7" t="s">
        <v>47</v>
      </c>
      <c r="AU229" s="7" t="str">
        <f t="shared" si="71"/>
        <v>2008</v>
      </c>
      <c r="AV229" s="7">
        <f t="shared" ca="1" si="72"/>
        <v>9</v>
      </c>
      <c r="AW229" s="7"/>
      <c r="AX229" s="7" t="s">
        <v>61</v>
      </c>
      <c r="AY229" s="7">
        <v>1500000</v>
      </c>
      <c r="AZ229" s="7">
        <v>20</v>
      </c>
      <c r="BA229" s="9"/>
      <c r="BB229" s="7" t="s">
        <v>41</v>
      </c>
      <c r="BC229" s="7" t="s">
        <v>41</v>
      </c>
    </row>
    <row r="230" spans="1:55" s="17" customFormat="1" ht="12" x14ac:dyDescent="0.15">
      <c r="A230" s="7">
        <v>7460</v>
      </c>
      <c r="B230" s="7" t="s">
        <v>545</v>
      </c>
      <c r="C230" s="7" t="s">
        <v>693</v>
      </c>
      <c r="D230" s="7" t="s">
        <v>700</v>
      </c>
      <c r="E230" s="8" t="s">
        <v>33</v>
      </c>
      <c r="F230" s="8">
        <v>1</v>
      </c>
      <c r="G230" s="8" t="s">
        <v>34</v>
      </c>
      <c r="H230" s="8" t="s">
        <v>1500</v>
      </c>
      <c r="I230" s="8" t="s">
        <v>695</v>
      </c>
      <c r="J230" s="8">
        <f t="shared" si="56"/>
        <v>1</v>
      </c>
      <c r="K230" s="8" t="s">
        <v>647</v>
      </c>
      <c r="L230" s="8">
        <v>1</v>
      </c>
      <c r="M230" s="8" t="s">
        <v>1548</v>
      </c>
      <c r="N230" s="8" t="s">
        <v>699</v>
      </c>
      <c r="O230" s="8">
        <v>1999</v>
      </c>
      <c r="P230" s="8" t="str">
        <f t="shared" si="57"/>
        <v>1999</v>
      </c>
      <c r="Q230" s="8">
        <f t="shared" ca="1" si="58"/>
        <v>18</v>
      </c>
      <c r="R230" s="8" t="s">
        <v>550</v>
      </c>
      <c r="S230" s="8">
        <f t="shared" si="59"/>
        <v>0</v>
      </c>
      <c r="T230" s="8">
        <v>250</v>
      </c>
      <c r="U230" s="8">
        <v>35000</v>
      </c>
      <c r="V230" s="8" t="s">
        <v>573</v>
      </c>
      <c r="W230" s="8">
        <v>19770112</v>
      </c>
      <c r="X230" s="8" t="str">
        <f t="shared" si="60"/>
        <v>1977</v>
      </c>
      <c r="Y230" s="69">
        <f t="shared" ca="1" si="61"/>
        <v>40</v>
      </c>
      <c r="Z230" s="8">
        <v>1900</v>
      </c>
      <c r="AA230" s="8">
        <v>2000</v>
      </c>
      <c r="AB230" s="55">
        <f t="shared" si="62"/>
        <v>5.2631578947368418E-2</v>
      </c>
      <c r="AC230" s="7">
        <v>321.10000000000002</v>
      </c>
      <c r="AD230" s="7">
        <v>464.22500000000002</v>
      </c>
      <c r="AE230" s="57">
        <f t="shared" si="63"/>
        <v>3.3235995649407135E-5</v>
      </c>
      <c r="AF230" s="57">
        <f t="shared" si="64"/>
        <v>5.2241556358930358E-5</v>
      </c>
      <c r="AG230" s="57">
        <f t="shared" si="65"/>
        <v>0.57183665896472835</v>
      </c>
      <c r="AH230" s="56">
        <f t="shared" si="66"/>
        <v>0.44573341638118963</v>
      </c>
      <c r="AI230" s="56">
        <f t="shared" si="67"/>
        <v>2.6365202317889802E-2</v>
      </c>
      <c r="AJ230" s="56">
        <f t="shared" si="68"/>
        <v>1.7574683331227452E-2</v>
      </c>
      <c r="AK230" s="59">
        <f t="shared" si="69"/>
        <v>-0.33341367461070631</v>
      </c>
      <c r="AL230" s="7">
        <v>5.7666923076923071</v>
      </c>
      <c r="AM230" s="7">
        <v>35</v>
      </c>
      <c r="AN230" s="7">
        <v>55</v>
      </c>
      <c r="AO230" s="10">
        <f t="shared" si="70"/>
        <v>0.5714285714285714</v>
      </c>
      <c r="AP230" s="10">
        <v>1.5212157917843904E-2</v>
      </c>
      <c r="AQ230" s="10">
        <v>3.2743144080349847E-2</v>
      </c>
      <c r="AR230" s="10">
        <f t="shared" si="73"/>
        <v>1.1524325646095253</v>
      </c>
      <c r="AS230" s="70">
        <v>241.03215681116799</v>
      </c>
      <c r="AT230" s="7" t="s">
        <v>47</v>
      </c>
      <c r="AU230" s="7" t="str">
        <f t="shared" si="71"/>
        <v>2008</v>
      </c>
      <c r="AV230" s="7">
        <f t="shared" ca="1" si="72"/>
        <v>9</v>
      </c>
      <c r="AW230" s="7"/>
      <c r="AX230" s="7" t="s">
        <v>61</v>
      </c>
      <c r="AY230" s="7">
        <v>600000</v>
      </c>
      <c r="AZ230" s="7">
        <v>20</v>
      </c>
      <c r="BA230" s="9"/>
      <c r="BB230" s="7" t="s">
        <v>41</v>
      </c>
      <c r="BC230" s="7" t="s">
        <v>42</v>
      </c>
    </row>
    <row r="231" spans="1:55" s="17" customFormat="1" ht="12" x14ac:dyDescent="0.15">
      <c r="A231" s="7">
        <v>6742</v>
      </c>
      <c r="B231" s="7" t="s">
        <v>545</v>
      </c>
      <c r="C231" s="7" t="s">
        <v>693</v>
      </c>
      <c r="D231" s="7" t="s">
        <v>701</v>
      </c>
      <c r="E231" s="8" t="s">
        <v>33</v>
      </c>
      <c r="F231" s="8">
        <v>1</v>
      </c>
      <c r="G231" s="8" t="s">
        <v>53</v>
      </c>
      <c r="H231" s="8" t="s">
        <v>1500</v>
      </c>
      <c r="I231" s="8" t="s">
        <v>695</v>
      </c>
      <c r="J231" s="8">
        <f t="shared" si="56"/>
        <v>1</v>
      </c>
      <c r="K231" s="8" t="s">
        <v>647</v>
      </c>
      <c r="L231" s="8">
        <v>1</v>
      </c>
      <c r="M231" s="8" t="s">
        <v>1548</v>
      </c>
      <c r="N231" s="8" t="s">
        <v>702</v>
      </c>
      <c r="O231" s="8">
        <v>2004</v>
      </c>
      <c r="P231" s="8" t="str">
        <f t="shared" si="57"/>
        <v>2004</v>
      </c>
      <c r="Q231" s="8">
        <f t="shared" ca="1" si="58"/>
        <v>13</v>
      </c>
      <c r="R231" s="8" t="s">
        <v>550</v>
      </c>
      <c r="S231" s="8">
        <f t="shared" si="59"/>
        <v>0</v>
      </c>
      <c r="T231" s="8">
        <v>40</v>
      </c>
      <c r="U231" s="8">
        <v>2000</v>
      </c>
      <c r="V231" s="8" t="s">
        <v>551</v>
      </c>
      <c r="W231" s="8">
        <v>19650706</v>
      </c>
      <c r="X231" s="8" t="str">
        <f t="shared" si="60"/>
        <v>1965</v>
      </c>
      <c r="Y231" s="69">
        <f t="shared" ca="1" si="61"/>
        <v>52</v>
      </c>
      <c r="Z231" s="8">
        <v>240</v>
      </c>
      <c r="AA231" s="8">
        <v>400</v>
      </c>
      <c r="AB231" s="55">
        <f t="shared" si="62"/>
        <v>0.66666666666666663</v>
      </c>
      <c r="AC231" s="7">
        <v>108.55</v>
      </c>
      <c r="AD231" s="7">
        <v>367.1</v>
      </c>
      <c r="AE231" s="57">
        <f t="shared" si="63"/>
        <v>1.1235650351115367E-5</v>
      </c>
      <c r="AF231" s="57">
        <f t="shared" si="64"/>
        <v>4.1311595324171109E-5</v>
      </c>
      <c r="AG231" s="57">
        <f t="shared" si="65"/>
        <v>2.6768316949334485</v>
      </c>
      <c r="AH231" s="56">
        <f t="shared" si="66"/>
        <v>2.3818516812528792</v>
      </c>
      <c r="AI231" s="56">
        <f t="shared" si="67"/>
        <v>3.3303413454176594E-3</v>
      </c>
      <c r="AJ231" s="56">
        <f t="shared" si="68"/>
        <v>3.5149366662454904E-3</v>
      </c>
      <c r="AK231" s="59">
        <f t="shared" si="69"/>
        <v>5.5428348533048281E-2</v>
      </c>
      <c r="AL231" s="7">
        <v>4.1337692307692304</v>
      </c>
      <c r="AM231" s="7">
        <v>24</v>
      </c>
      <c r="AN231" s="7">
        <v>32</v>
      </c>
      <c r="AO231" s="10">
        <f t="shared" si="70"/>
        <v>0.33333333333333331</v>
      </c>
      <c r="AP231" s="10">
        <v>8.5475837222526857E-3</v>
      </c>
      <c r="AQ231" s="10">
        <v>-1.5289322328684766E-2</v>
      </c>
      <c r="AR231" s="10">
        <f t="shared" si="73"/>
        <v>-2.788730338947218</v>
      </c>
      <c r="AS231" s="70">
        <v>-192.13529583219801</v>
      </c>
      <c r="AT231" s="7" t="s">
        <v>47</v>
      </c>
      <c r="AU231" s="7" t="str">
        <f t="shared" si="71"/>
        <v>2008</v>
      </c>
      <c r="AV231" s="7">
        <f t="shared" ca="1" si="72"/>
        <v>9</v>
      </c>
      <c r="AW231" s="7"/>
      <c r="AX231" s="7" t="s">
        <v>40</v>
      </c>
      <c r="AY231" s="7"/>
      <c r="AZ231" s="7">
        <v>7</v>
      </c>
      <c r="BA231" s="9"/>
      <c r="BB231" s="7" t="s">
        <v>41</v>
      </c>
      <c r="BC231" s="7" t="s">
        <v>42</v>
      </c>
    </row>
    <row r="232" spans="1:55" s="17" customFormat="1" ht="12" x14ac:dyDescent="0.15">
      <c r="A232" s="7">
        <v>6615</v>
      </c>
      <c r="B232" s="7" t="s">
        <v>545</v>
      </c>
      <c r="C232" s="7" t="s">
        <v>693</v>
      </c>
      <c r="D232" s="7" t="s">
        <v>703</v>
      </c>
      <c r="E232" s="8" t="s">
        <v>33</v>
      </c>
      <c r="F232" s="8">
        <v>1</v>
      </c>
      <c r="G232" s="8" t="s">
        <v>73</v>
      </c>
      <c r="H232" s="8" t="s">
        <v>1501</v>
      </c>
      <c r="I232" s="8" t="s">
        <v>695</v>
      </c>
      <c r="J232" s="8">
        <f t="shared" si="56"/>
        <v>1</v>
      </c>
      <c r="K232" s="8" t="s">
        <v>647</v>
      </c>
      <c r="L232" s="8">
        <v>1</v>
      </c>
      <c r="M232" s="8" t="s">
        <v>1548</v>
      </c>
      <c r="N232" s="8" t="s">
        <v>704</v>
      </c>
      <c r="O232" s="8">
        <v>1995</v>
      </c>
      <c r="P232" s="8" t="str">
        <f t="shared" si="57"/>
        <v>1995</v>
      </c>
      <c r="Q232" s="8">
        <f t="shared" ca="1" si="58"/>
        <v>22</v>
      </c>
      <c r="R232" s="8" t="s">
        <v>550</v>
      </c>
      <c r="S232" s="8">
        <f t="shared" si="59"/>
        <v>0</v>
      </c>
      <c r="T232" s="8">
        <v>500</v>
      </c>
      <c r="U232" s="8">
        <v>120000</v>
      </c>
      <c r="V232" s="8" t="s">
        <v>551</v>
      </c>
      <c r="W232" s="8">
        <v>19870909</v>
      </c>
      <c r="X232" s="8" t="str">
        <f t="shared" si="60"/>
        <v>1987</v>
      </c>
      <c r="Y232" s="69">
        <f t="shared" ca="1" si="61"/>
        <v>30</v>
      </c>
      <c r="Z232" s="8">
        <v>8000</v>
      </c>
      <c r="AA232" s="8">
        <v>7500</v>
      </c>
      <c r="AB232" s="55">
        <f t="shared" si="62"/>
        <v>-6.25E-2</v>
      </c>
      <c r="AC232" s="7">
        <v>350.625</v>
      </c>
      <c r="AD232" s="7">
        <v>292.75</v>
      </c>
      <c r="AE232" s="57">
        <f t="shared" si="63"/>
        <v>3.6292030440901201E-5</v>
      </c>
      <c r="AF232" s="57">
        <f t="shared" si="64"/>
        <v>3.2944618717382438E-5</v>
      </c>
      <c r="AG232" s="57">
        <f t="shared" si="65"/>
        <v>-9.2235449018752691E-2</v>
      </c>
      <c r="AH232" s="56">
        <f t="shared" si="66"/>
        <v>-0.16506238859180036</v>
      </c>
      <c r="AI232" s="56">
        <f t="shared" si="67"/>
        <v>0.11101137818058865</v>
      </c>
      <c r="AJ232" s="56">
        <f t="shared" si="68"/>
        <v>6.5905062492102942E-2</v>
      </c>
      <c r="AK232" s="59">
        <f t="shared" si="69"/>
        <v>-0.4063215539501604</v>
      </c>
      <c r="AL232" s="7">
        <v>3.2831923076923073</v>
      </c>
      <c r="AM232" s="7">
        <v>36</v>
      </c>
      <c r="AN232" s="7">
        <v>32</v>
      </c>
      <c r="AO232" s="10">
        <f t="shared" si="70"/>
        <v>-0.1111111111111111</v>
      </c>
      <c r="AP232" s="10">
        <v>1.8250354743562503E-2</v>
      </c>
      <c r="AQ232" s="10">
        <v>2.8901084246006088E-2</v>
      </c>
      <c r="AR232" s="10">
        <f t="shared" si="73"/>
        <v>0.58359027274253095</v>
      </c>
      <c r="AS232" s="70">
        <v>374.98402152006901</v>
      </c>
      <c r="AT232" s="7" t="s">
        <v>705</v>
      </c>
      <c r="AU232" s="7" t="str">
        <f t="shared" si="71"/>
        <v>2009</v>
      </c>
      <c r="AV232" s="7">
        <f t="shared" ca="1" si="72"/>
        <v>8</v>
      </c>
      <c r="AW232" s="7"/>
      <c r="AX232" s="7" t="s">
        <v>40</v>
      </c>
      <c r="AY232" s="7"/>
      <c r="AZ232" s="7">
        <v>4</v>
      </c>
      <c r="BA232" s="9"/>
      <c r="BB232" s="7" t="s">
        <v>41</v>
      </c>
      <c r="BC232" s="7" t="s">
        <v>42</v>
      </c>
    </row>
    <row r="233" spans="1:55" s="17" customFormat="1" ht="12" x14ac:dyDescent="0.15">
      <c r="A233" s="7">
        <v>5718</v>
      </c>
      <c r="B233" s="7" t="s">
        <v>545</v>
      </c>
      <c r="C233" s="7" t="s">
        <v>693</v>
      </c>
      <c r="D233" s="7" t="s">
        <v>706</v>
      </c>
      <c r="E233" s="8" t="s">
        <v>33</v>
      </c>
      <c r="F233" s="8">
        <v>1</v>
      </c>
      <c r="G233" s="8" t="s">
        <v>53</v>
      </c>
      <c r="H233" s="8" t="s">
        <v>1500</v>
      </c>
      <c r="I233" s="8" t="s">
        <v>695</v>
      </c>
      <c r="J233" s="8">
        <f t="shared" si="56"/>
        <v>1</v>
      </c>
      <c r="K233" s="8" t="s">
        <v>647</v>
      </c>
      <c r="L233" s="8">
        <v>1</v>
      </c>
      <c r="M233" s="8" t="s">
        <v>1548</v>
      </c>
      <c r="N233" s="8" t="s">
        <v>704</v>
      </c>
      <c r="O233" s="8">
        <v>1997</v>
      </c>
      <c r="P233" s="8" t="str">
        <f t="shared" si="57"/>
        <v>1997</v>
      </c>
      <c r="Q233" s="8">
        <f t="shared" ca="1" si="58"/>
        <v>20</v>
      </c>
      <c r="R233" s="8" t="s">
        <v>550</v>
      </c>
      <c r="S233" s="8">
        <f t="shared" si="59"/>
        <v>0</v>
      </c>
      <c r="T233" s="8">
        <v>350</v>
      </c>
      <c r="U233" s="8">
        <v>40000</v>
      </c>
      <c r="V233" s="8" t="s">
        <v>573</v>
      </c>
      <c r="W233" s="8">
        <v>19610121</v>
      </c>
      <c r="X233" s="8" t="str">
        <f t="shared" si="60"/>
        <v>1961</v>
      </c>
      <c r="Y233" s="69">
        <f t="shared" ca="1" si="61"/>
        <v>56</v>
      </c>
      <c r="Z233" s="8">
        <v>8000</v>
      </c>
      <c r="AA233" s="8">
        <v>7000</v>
      </c>
      <c r="AB233" s="55">
        <f t="shared" si="62"/>
        <v>-0.125</v>
      </c>
      <c r="AC233" s="7">
        <v>500.4</v>
      </c>
      <c r="AD233" s="7">
        <v>268</v>
      </c>
      <c r="AE233" s="57">
        <f t="shared" si="63"/>
        <v>5.179474376506798E-5</v>
      </c>
      <c r="AF233" s="57">
        <f t="shared" si="64"/>
        <v>3.0159377681497842E-5</v>
      </c>
      <c r="AG233" s="57">
        <f t="shared" si="65"/>
        <v>-0.41771354602514155</v>
      </c>
      <c r="AH233" s="56">
        <f t="shared" si="66"/>
        <v>-0.46442845723421261</v>
      </c>
      <c r="AI233" s="56">
        <f t="shared" si="67"/>
        <v>0.11101137818058865</v>
      </c>
      <c r="AJ233" s="56">
        <f t="shared" si="68"/>
        <v>6.1511391659296082E-2</v>
      </c>
      <c r="AK233" s="59">
        <f t="shared" si="69"/>
        <v>-0.44590011702014964</v>
      </c>
      <c r="AL233" s="7">
        <v>1.5661538461538458</v>
      </c>
      <c r="AM233" s="7">
        <v>29</v>
      </c>
      <c r="AN233" s="7">
        <v>21</v>
      </c>
      <c r="AO233" s="10">
        <f t="shared" si="70"/>
        <v>-0.27586206896551724</v>
      </c>
      <c r="AP233" s="10">
        <v>5.7206943682555796E-4</v>
      </c>
      <c r="AQ233" s="10">
        <v>3.0302035760673793E-2</v>
      </c>
      <c r="AR233" s="10">
        <f t="shared" si="73"/>
        <v>51.969156906583429</v>
      </c>
      <c r="AS233" s="70">
        <v>319.753324626866</v>
      </c>
      <c r="AT233" s="7" t="s">
        <v>707</v>
      </c>
      <c r="AU233" s="7" t="str">
        <f t="shared" si="71"/>
        <v>2010</v>
      </c>
      <c r="AV233" s="7">
        <f t="shared" ca="1" si="72"/>
        <v>7</v>
      </c>
      <c r="AW233" s="7"/>
      <c r="AX233" s="7" t="s">
        <v>40</v>
      </c>
      <c r="AY233" s="7">
        <v>852000</v>
      </c>
      <c r="AZ233" s="7">
        <v>7</v>
      </c>
      <c r="BA233" s="9"/>
      <c r="BB233" s="7" t="s">
        <v>41</v>
      </c>
      <c r="BC233" s="7" t="s">
        <v>42</v>
      </c>
    </row>
    <row r="234" spans="1:55" s="17" customFormat="1" ht="12" x14ac:dyDescent="0.15">
      <c r="A234" s="7">
        <v>7012</v>
      </c>
      <c r="B234" s="7" t="s">
        <v>545</v>
      </c>
      <c r="C234" s="7" t="s">
        <v>693</v>
      </c>
      <c r="D234" s="7" t="s">
        <v>708</v>
      </c>
      <c r="E234" s="8" t="s">
        <v>33</v>
      </c>
      <c r="F234" s="8">
        <v>1</v>
      </c>
      <c r="G234" s="8" t="s">
        <v>53</v>
      </c>
      <c r="H234" s="8" t="s">
        <v>1500</v>
      </c>
      <c r="I234" s="8" t="s">
        <v>695</v>
      </c>
      <c r="J234" s="8">
        <f t="shared" si="56"/>
        <v>1</v>
      </c>
      <c r="K234" s="8" t="s">
        <v>647</v>
      </c>
      <c r="L234" s="8">
        <v>1</v>
      </c>
      <c r="M234" s="8" t="s">
        <v>1548</v>
      </c>
      <c r="N234" s="8" t="s">
        <v>702</v>
      </c>
      <c r="O234" s="8">
        <v>2004</v>
      </c>
      <c r="P234" s="8" t="str">
        <f t="shared" si="57"/>
        <v>2004</v>
      </c>
      <c r="Q234" s="8">
        <f t="shared" ca="1" si="58"/>
        <v>13</v>
      </c>
      <c r="R234" s="8" t="s">
        <v>550</v>
      </c>
      <c r="S234" s="8">
        <f t="shared" si="59"/>
        <v>0</v>
      </c>
      <c r="T234" s="8">
        <v>150</v>
      </c>
      <c r="U234" s="8">
        <v>4000</v>
      </c>
      <c r="V234" s="8" t="s">
        <v>551</v>
      </c>
      <c r="W234" s="8">
        <v>19710309</v>
      </c>
      <c r="X234" s="8" t="str">
        <f t="shared" si="60"/>
        <v>1971</v>
      </c>
      <c r="Y234" s="69">
        <f t="shared" ca="1" si="61"/>
        <v>46</v>
      </c>
      <c r="Z234" s="8">
        <v>450</v>
      </c>
      <c r="AA234" s="8">
        <v>550</v>
      </c>
      <c r="AB234" s="55">
        <f t="shared" si="62"/>
        <v>0.22222222222222221</v>
      </c>
      <c r="AC234" s="7">
        <v>138.32499999999999</v>
      </c>
      <c r="AD234" s="7">
        <v>237.72499999999999</v>
      </c>
      <c r="AE234" s="57">
        <f t="shared" si="63"/>
        <v>1.4317561813155532E-5</v>
      </c>
      <c r="AF234" s="57">
        <f t="shared" si="64"/>
        <v>2.6752380818410725E-5</v>
      </c>
      <c r="AG234" s="57">
        <f t="shared" si="65"/>
        <v>0.86850115735694589</v>
      </c>
      <c r="AH234" s="56">
        <f t="shared" si="66"/>
        <v>0.71859750587384796</v>
      </c>
      <c r="AI234" s="56">
        <f t="shared" si="67"/>
        <v>6.2443900226581113E-3</v>
      </c>
      <c r="AJ234" s="56">
        <f t="shared" si="68"/>
        <v>4.8330379160875497E-3</v>
      </c>
      <c r="AK234" s="59">
        <f t="shared" si="69"/>
        <v>-0.22601921107576453</v>
      </c>
      <c r="AL234" s="7">
        <v>2.3975769230769224</v>
      </c>
      <c r="AM234" s="7">
        <v>25</v>
      </c>
      <c r="AN234" s="7">
        <v>32</v>
      </c>
      <c r="AO234" s="10">
        <f t="shared" si="70"/>
        <v>0.28000000000000003</v>
      </c>
      <c r="AP234" s="10">
        <v>1.3488856297765611E-2</v>
      </c>
      <c r="AQ234" s="10">
        <v>1.5037962883630077E-2</v>
      </c>
      <c r="AR234" s="10">
        <f t="shared" si="73"/>
        <v>0.11484343458541188</v>
      </c>
      <c r="AS234" s="70">
        <v>110.91802565990101</v>
      </c>
      <c r="AT234" s="7" t="s">
        <v>47</v>
      </c>
      <c r="AU234" s="7" t="str">
        <f t="shared" si="71"/>
        <v>2008</v>
      </c>
      <c r="AV234" s="7">
        <f t="shared" ca="1" si="72"/>
        <v>9</v>
      </c>
      <c r="AW234" s="7"/>
      <c r="AX234" s="7" t="s">
        <v>40</v>
      </c>
      <c r="AY234" s="7"/>
      <c r="AZ234" s="7">
        <v>7</v>
      </c>
      <c r="BA234" s="9"/>
      <c r="BB234" s="7" t="s">
        <v>41</v>
      </c>
      <c r="BC234" s="7" t="s">
        <v>42</v>
      </c>
    </row>
    <row r="235" spans="1:55" s="17" customFormat="1" ht="12" x14ac:dyDescent="0.15">
      <c r="A235" s="7">
        <v>8644</v>
      </c>
      <c r="B235" s="7" t="s">
        <v>545</v>
      </c>
      <c r="C235" s="7" t="s">
        <v>693</v>
      </c>
      <c r="D235" s="7" t="s">
        <v>709</v>
      </c>
      <c r="E235" s="8" t="s">
        <v>33</v>
      </c>
      <c r="F235" s="8">
        <v>1</v>
      </c>
      <c r="G235" s="8" t="s">
        <v>53</v>
      </c>
      <c r="H235" s="8" t="s">
        <v>1500</v>
      </c>
      <c r="I235" s="8" t="s">
        <v>695</v>
      </c>
      <c r="J235" s="8">
        <f t="shared" si="56"/>
        <v>1</v>
      </c>
      <c r="K235" s="8" t="s">
        <v>647</v>
      </c>
      <c r="L235" s="8">
        <v>1</v>
      </c>
      <c r="M235" s="8" t="s">
        <v>1548</v>
      </c>
      <c r="N235" s="8" t="s">
        <v>704</v>
      </c>
      <c r="O235" s="8">
        <v>1999</v>
      </c>
      <c r="P235" s="8" t="str">
        <f t="shared" si="57"/>
        <v>1999</v>
      </c>
      <c r="Q235" s="8">
        <f t="shared" ca="1" si="58"/>
        <v>18</v>
      </c>
      <c r="R235" s="8" t="s">
        <v>550</v>
      </c>
      <c r="S235" s="8">
        <f t="shared" si="59"/>
        <v>0</v>
      </c>
      <c r="T235" s="8">
        <v>300</v>
      </c>
      <c r="U235" s="8">
        <v>21000</v>
      </c>
      <c r="V235" s="8" t="s">
        <v>551</v>
      </c>
      <c r="W235" s="8">
        <v>19880427</v>
      </c>
      <c r="X235" s="8" t="str">
        <f t="shared" si="60"/>
        <v>1988</v>
      </c>
      <c r="Y235" s="69">
        <f t="shared" ca="1" si="61"/>
        <v>29</v>
      </c>
      <c r="Z235" s="8">
        <v>10000</v>
      </c>
      <c r="AA235" s="8">
        <v>7000</v>
      </c>
      <c r="AB235" s="55">
        <f t="shared" si="62"/>
        <v>-0.3</v>
      </c>
      <c r="AC235" s="7">
        <v>301.64</v>
      </c>
      <c r="AD235" s="7">
        <v>215</v>
      </c>
      <c r="AE235" s="57">
        <f t="shared" si="63"/>
        <v>3.1221755614098931E-5</v>
      </c>
      <c r="AF235" s="57">
        <f t="shared" si="64"/>
        <v>2.4195023140007595E-5</v>
      </c>
      <c r="AG235" s="57">
        <f t="shared" si="65"/>
        <v>-0.22505885194099229</v>
      </c>
      <c r="AH235" s="56">
        <f t="shared" si="66"/>
        <v>-0.28722981036997741</v>
      </c>
      <c r="AI235" s="56">
        <f t="shared" si="67"/>
        <v>0.1387642227257358</v>
      </c>
      <c r="AJ235" s="56">
        <f t="shared" si="68"/>
        <v>6.1511391659296082E-2</v>
      </c>
      <c r="AK235" s="59">
        <f t="shared" si="69"/>
        <v>-0.55672009361611963</v>
      </c>
      <c r="AL235" s="7">
        <v>2.52</v>
      </c>
      <c r="AM235" s="7">
        <v>33</v>
      </c>
      <c r="AN235" s="7">
        <v>23</v>
      </c>
      <c r="AO235" s="10">
        <f t="shared" si="70"/>
        <v>-0.30303030303030304</v>
      </c>
      <c r="AP235" s="10">
        <v>1.398196815443762E-2</v>
      </c>
      <c r="AQ235" s="10">
        <v>1.2054191556286651E-2</v>
      </c>
      <c r="AR235" s="10">
        <f t="shared" si="73"/>
        <v>-0.13787591109189645</v>
      </c>
      <c r="AS235" s="70">
        <v>75.811822368421602</v>
      </c>
      <c r="AT235" s="7" t="s">
        <v>710</v>
      </c>
      <c r="AU235" s="7" t="str">
        <f t="shared" si="71"/>
        <v>2008</v>
      </c>
      <c r="AV235" s="7">
        <f t="shared" ca="1" si="72"/>
        <v>9</v>
      </c>
      <c r="AW235" s="7"/>
      <c r="AX235" s="7" t="s">
        <v>61</v>
      </c>
      <c r="AY235" s="7">
        <v>800000</v>
      </c>
      <c r="AZ235" s="7">
        <v>17</v>
      </c>
      <c r="BA235" s="9"/>
      <c r="BB235" s="7" t="s">
        <v>41</v>
      </c>
      <c r="BC235" s="7" t="s">
        <v>42</v>
      </c>
    </row>
    <row r="236" spans="1:55" s="17" customFormat="1" ht="12" x14ac:dyDescent="0.15">
      <c r="A236" s="7">
        <v>5977</v>
      </c>
      <c r="B236" s="7" t="s">
        <v>545</v>
      </c>
      <c r="C236" s="7" t="s">
        <v>693</v>
      </c>
      <c r="D236" s="7" t="s">
        <v>711</v>
      </c>
      <c r="E236" s="8" t="s">
        <v>49</v>
      </c>
      <c r="F236" s="8">
        <v>0</v>
      </c>
      <c r="G236" s="8" t="s">
        <v>85</v>
      </c>
      <c r="H236" s="8" t="s">
        <v>1500</v>
      </c>
      <c r="I236" s="8" t="s">
        <v>695</v>
      </c>
      <c r="J236" s="8">
        <f t="shared" si="56"/>
        <v>1</v>
      </c>
      <c r="K236" s="8" t="s">
        <v>647</v>
      </c>
      <c r="L236" s="8">
        <v>1</v>
      </c>
      <c r="M236" s="8" t="s">
        <v>1548</v>
      </c>
      <c r="N236" s="8" t="s">
        <v>712</v>
      </c>
      <c r="O236" s="8">
        <v>2007</v>
      </c>
      <c r="P236" s="8" t="str">
        <f t="shared" si="57"/>
        <v>2007</v>
      </c>
      <c r="Q236" s="8">
        <f t="shared" ca="1" si="58"/>
        <v>10</v>
      </c>
      <c r="R236" s="8" t="s">
        <v>550</v>
      </c>
      <c r="S236" s="8">
        <f t="shared" si="59"/>
        <v>0</v>
      </c>
      <c r="T236" s="8">
        <v>100</v>
      </c>
      <c r="U236" s="8">
        <v>4000</v>
      </c>
      <c r="V236" s="8" t="s">
        <v>573</v>
      </c>
      <c r="W236" s="8">
        <v>19760709</v>
      </c>
      <c r="X236" s="8" t="str">
        <f t="shared" si="60"/>
        <v>1976</v>
      </c>
      <c r="Y236" s="69">
        <f t="shared" ca="1" si="61"/>
        <v>41</v>
      </c>
      <c r="Z236" s="8">
        <v>800</v>
      </c>
      <c r="AA236" s="8">
        <v>1100</v>
      </c>
      <c r="AB236" s="55">
        <f t="shared" si="62"/>
        <v>0.375</v>
      </c>
      <c r="AC236" s="7">
        <v>150.75</v>
      </c>
      <c r="AD236" s="7">
        <v>204.3</v>
      </c>
      <c r="AE236" s="57">
        <f t="shared" si="63"/>
        <v>1.5603632339296562E-5</v>
      </c>
      <c r="AF236" s="57">
        <f t="shared" si="64"/>
        <v>2.2990898732574661E-5</v>
      </c>
      <c r="AG236" s="57">
        <f t="shared" si="65"/>
        <v>0.47343248242743002</v>
      </c>
      <c r="AH236" s="56">
        <f t="shared" si="66"/>
        <v>0.35522388059701498</v>
      </c>
      <c r="AI236" s="56">
        <f t="shared" si="67"/>
        <v>1.1101137818058864E-2</v>
      </c>
      <c r="AJ236" s="56">
        <f t="shared" si="68"/>
        <v>9.6660758321750993E-3</v>
      </c>
      <c r="AK236" s="59">
        <f t="shared" si="69"/>
        <v>-0.12927161246023505</v>
      </c>
      <c r="AL236" s="7">
        <v>2.3509230769230762</v>
      </c>
      <c r="AM236" s="7">
        <v>56</v>
      </c>
      <c r="AN236" s="7">
        <v>31</v>
      </c>
      <c r="AO236" s="10">
        <f t="shared" si="70"/>
        <v>-0.44642857142857145</v>
      </c>
      <c r="AP236" s="10">
        <v>3.0317971396982731E-2</v>
      </c>
      <c r="AQ236" s="10">
        <v>6.2919690777910903E-2</v>
      </c>
      <c r="AR236" s="10">
        <f t="shared" si="73"/>
        <v>1.0753265432585217</v>
      </c>
      <c r="AS236" s="70">
        <v>553.056530102789</v>
      </c>
      <c r="AT236" s="7" t="s">
        <v>713</v>
      </c>
      <c r="AU236" s="7" t="str">
        <f t="shared" si="71"/>
        <v>2010</v>
      </c>
      <c r="AV236" s="7">
        <f t="shared" ca="1" si="72"/>
        <v>7</v>
      </c>
      <c r="AW236" s="7"/>
      <c r="AX236" s="7" t="s">
        <v>40</v>
      </c>
      <c r="AY236" s="7"/>
      <c r="AZ236" s="7">
        <v>7</v>
      </c>
      <c r="BA236" s="9"/>
      <c r="BB236" s="7" t="s">
        <v>41</v>
      </c>
      <c r="BC236" s="7" t="s">
        <v>42</v>
      </c>
    </row>
    <row r="237" spans="1:55" s="17" customFormat="1" ht="12" x14ac:dyDescent="0.15">
      <c r="A237" s="7">
        <v>5033</v>
      </c>
      <c r="B237" s="7" t="s">
        <v>545</v>
      </c>
      <c r="C237" s="7" t="s">
        <v>693</v>
      </c>
      <c r="D237" s="7" t="s">
        <v>714</v>
      </c>
      <c r="E237" s="8" t="s">
        <v>33</v>
      </c>
      <c r="F237" s="8">
        <v>1</v>
      </c>
      <c r="G237" s="8" t="s">
        <v>234</v>
      </c>
      <c r="H237" s="8" t="s">
        <v>1500</v>
      </c>
      <c r="I237" s="8" t="s">
        <v>695</v>
      </c>
      <c r="J237" s="8">
        <f t="shared" si="56"/>
        <v>1</v>
      </c>
      <c r="K237" s="8" t="s">
        <v>647</v>
      </c>
      <c r="L237" s="8">
        <v>1</v>
      </c>
      <c r="M237" s="8" t="s">
        <v>1547</v>
      </c>
      <c r="N237" s="8" t="s">
        <v>715</v>
      </c>
      <c r="O237" s="8">
        <v>2005</v>
      </c>
      <c r="P237" s="8" t="str">
        <f t="shared" si="57"/>
        <v>2005</v>
      </c>
      <c r="Q237" s="8">
        <f t="shared" ca="1" si="58"/>
        <v>12</v>
      </c>
      <c r="R237" s="8" t="s">
        <v>550</v>
      </c>
      <c r="S237" s="8">
        <f t="shared" si="59"/>
        <v>0</v>
      </c>
      <c r="T237" s="8">
        <v>50</v>
      </c>
      <c r="U237" s="8">
        <v>3000</v>
      </c>
      <c r="V237" s="8" t="s">
        <v>573</v>
      </c>
      <c r="W237" s="8">
        <v>19820401</v>
      </c>
      <c r="X237" s="8" t="str">
        <f t="shared" si="60"/>
        <v>1982</v>
      </c>
      <c r="Y237" s="69">
        <f t="shared" ca="1" si="61"/>
        <v>35</v>
      </c>
      <c r="Z237" s="8">
        <v>600</v>
      </c>
      <c r="AA237" s="8">
        <v>500</v>
      </c>
      <c r="AB237" s="55">
        <f t="shared" si="62"/>
        <v>-0.16666666666666666</v>
      </c>
      <c r="AC237" s="7">
        <v>136.02500000000001</v>
      </c>
      <c r="AD237" s="7">
        <v>172.6</v>
      </c>
      <c r="AE237" s="57">
        <f t="shared" si="63"/>
        <v>1.4079496444131442E-5</v>
      </c>
      <c r="AF237" s="57">
        <f t="shared" si="64"/>
        <v>1.9423539506815399E-5</v>
      </c>
      <c r="AG237" s="57">
        <f t="shared" si="65"/>
        <v>0.37956208759947802</v>
      </c>
      <c r="AH237" s="56">
        <f t="shared" si="66"/>
        <v>0.26888439625068911</v>
      </c>
      <c r="AI237" s="56">
        <f t="shared" si="67"/>
        <v>8.325853363544149E-3</v>
      </c>
      <c r="AJ237" s="56">
        <f t="shared" si="68"/>
        <v>4.3936708328068631E-3</v>
      </c>
      <c r="AK237" s="59">
        <f t="shared" si="69"/>
        <v>-0.47228582573347588</v>
      </c>
      <c r="AL237" s="7">
        <v>1.2513461538461537</v>
      </c>
      <c r="AM237" s="7">
        <v>22</v>
      </c>
      <c r="AN237" s="7">
        <v>22</v>
      </c>
      <c r="AO237" s="10">
        <f t="shared" si="70"/>
        <v>0</v>
      </c>
      <c r="AP237" s="10">
        <v>6.0646323102299862E-3</v>
      </c>
      <c r="AQ237" s="10">
        <v>-2.3780400480754558E-2</v>
      </c>
      <c r="AR237" s="10">
        <f t="shared" si="73"/>
        <v>-4.9211611296930782</v>
      </c>
      <c r="AS237" s="70">
        <v>-400.50769090382403</v>
      </c>
      <c r="AT237" s="7" t="s">
        <v>716</v>
      </c>
      <c r="AU237" s="7" t="str">
        <f t="shared" si="71"/>
        <v>2012</v>
      </c>
      <c r="AV237" s="7">
        <f t="shared" ca="1" si="72"/>
        <v>5</v>
      </c>
      <c r="AW237" s="7"/>
      <c r="AX237" s="7" t="s">
        <v>40</v>
      </c>
      <c r="AY237" s="7">
        <v>350000</v>
      </c>
      <c r="AZ237" s="7">
        <v>10</v>
      </c>
      <c r="BA237" s="9"/>
      <c r="BB237" s="7" t="s">
        <v>41</v>
      </c>
      <c r="BC237" s="7" t="s">
        <v>42</v>
      </c>
    </row>
    <row r="238" spans="1:55" s="17" customFormat="1" ht="12" x14ac:dyDescent="0.15">
      <c r="A238" s="7">
        <v>4999</v>
      </c>
      <c r="B238" s="7" t="s">
        <v>545</v>
      </c>
      <c r="C238" s="7" t="s">
        <v>693</v>
      </c>
      <c r="D238" s="7" t="s">
        <v>717</v>
      </c>
      <c r="E238" s="8" t="s">
        <v>33</v>
      </c>
      <c r="F238" s="8">
        <v>1</v>
      </c>
      <c r="G238" s="8" t="s">
        <v>34</v>
      </c>
      <c r="H238" s="8" t="s">
        <v>1500</v>
      </c>
      <c r="I238" s="8" t="s">
        <v>695</v>
      </c>
      <c r="J238" s="8">
        <f t="shared" si="56"/>
        <v>1</v>
      </c>
      <c r="K238" s="8" t="s">
        <v>647</v>
      </c>
      <c r="L238" s="8">
        <v>1</v>
      </c>
      <c r="M238" s="8" t="s">
        <v>1549</v>
      </c>
      <c r="N238" s="8" t="s">
        <v>718</v>
      </c>
      <c r="O238" s="8">
        <v>2005</v>
      </c>
      <c r="P238" s="8" t="str">
        <f t="shared" si="57"/>
        <v>2005</v>
      </c>
      <c r="Q238" s="8">
        <f t="shared" ca="1" si="58"/>
        <v>12</v>
      </c>
      <c r="R238" s="8" t="s">
        <v>550</v>
      </c>
      <c r="S238" s="8">
        <f t="shared" si="59"/>
        <v>0</v>
      </c>
      <c r="T238" s="8">
        <v>160</v>
      </c>
      <c r="U238" s="8">
        <v>4500</v>
      </c>
      <c r="V238" s="8" t="s">
        <v>573</v>
      </c>
      <c r="W238" s="8">
        <v>19710913</v>
      </c>
      <c r="X238" s="8" t="str">
        <f t="shared" si="60"/>
        <v>1971</v>
      </c>
      <c r="Y238" s="69">
        <f t="shared" ca="1" si="61"/>
        <v>46</v>
      </c>
      <c r="Z238" s="8">
        <v>600</v>
      </c>
      <c r="AA238" s="8">
        <v>650</v>
      </c>
      <c r="AB238" s="55">
        <f t="shared" si="62"/>
        <v>8.3333333333333329E-2</v>
      </c>
      <c r="AC238" s="7">
        <v>410.05</v>
      </c>
      <c r="AD238" s="7">
        <v>165.55</v>
      </c>
      <c r="AE238" s="57">
        <f t="shared" si="63"/>
        <v>4.2442915029708489E-5</v>
      </c>
      <c r="AF238" s="57">
        <f t="shared" si="64"/>
        <v>1.8630167817805851E-5</v>
      </c>
      <c r="AG238" s="57">
        <f t="shared" si="65"/>
        <v>-0.56105352790293939</v>
      </c>
      <c r="AH238" s="56">
        <f t="shared" si="66"/>
        <v>-0.59626874771369343</v>
      </c>
      <c r="AI238" s="56">
        <f t="shared" si="67"/>
        <v>8.325853363544149E-3</v>
      </c>
      <c r="AJ238" s="56">
        <f t="shared" si="68"/>
        <v>5.7117720826489219E-3</v>
      </c>
      <c r="AK238" s="59">
        <f t="shared" si="69"/>
        <v>-0.31397157345351867</v>
      </c>
      <c r="AL238" s="7">
        <v>1.8534230769230768</v>
      </c>
      <c r="AM238" s="7">
        <v>74</v>
      </c>
      <c r="AN238" s="7">
        <v>36</v>
      </c>
      <c r="AO238" s="10">
        <f t="shared" si="70"/>
        <v>-0.51351351351351349</v>
      </c>
      <c r="AP238" s="10">
        <v>1.5447894077467562E-2</v>
      </c>
      <c r="AQ238" s="10">
        <v>1.7511022351475874E-2</v>
      </c>
      <c r="AR238" s="10">
        <f t="shared" si="73"/>
        <v>0.13355401478429407</v>
      </c>
      <c r="AS238" s="70">
        <v>114.09348082150299</v>
      </c>
      <c r="AT238" s="7" t="s">
        <v>588</v>
      </c>
      <c r="AU238" s="7" t="str">
        <f t="shared" si="71"/>
        <v>2012</v>
      </c>
      <c r="AV238" s="7">
        <f t="shared" ca="1" si="72"/>
        <v>5</v>
      </c>
      <c r="AW238" s="7"/>
      <c r="AX238" s="7" t="s">
        <v>40</v>
      </c>
      <c r="AY238" s="7"/>
      <c r="AZ238" s="7">
        <v>7</v>
      </c>
      <c r="BA238" s="9"/>
      <c r="BB238" s="7" t="s">
        <v>41</v>
      </c>
      <c r="BC238" s="7" t="s">
        <v>42</v>
      </c>
    </row>
    <row r="239" spans="1:55" s="17" customFormat="1" ht="12" x14ac:dyDescent="0.15">
      <c r="A239" s="7">
        <v>6143</v>
      </c>
      <c r="B239" s="7" t="s">
        <v>545</v>
      </c>
      <c r="C239" s="7" t="s">
        <v>693</v>
      </c>
      <c r="D239" s="7" t="s">
        <v>719</v>
      </c>
      <c r="E239" s="8" t="s">
        <v>33</v>
      </c>
      <c r="F239" s="8">
        <v>1</v>
      </c>
      <c r="G239" s="8" t="s">
        <v>57</v>
      </c>
      <c r="H239" s="8" t="s">
        <v>57</v>
      </c>
      <c r="I239" s="8" t="s">
        <v>695</v>
      </c>
      <c r="J239" s="8">
        <f t="shared" si="56"/>
        <v>1</v>
      </c>
      <c r="K239" s="8" t="s">
        <v>647</v>
      </c>
      <c r="L239" s="8">
        <v>1</v>
      </c>
      <c r="M239" s="8" t="s">
        <v>1549</v>
      </c>
      <c r="N239" s="8" t="s">
        <v>718</v>
      </c>
      <c r="O239" s="8">
        <v>1995</v>
      </c>
      <c r="P239" s="8" t="str">
        <f t="shared" si="57"/>
        <v>1995</v>
      </c>
      <c r="Q239" s="8">
        <f t="shared" ca="1" si="58"/>
        <v>22</v>
      </c>
      <c r="R239" s="8" t="s">
        <v>550</v>
      </c>
      <c r="S239" s="8">
        <f t="shared" si="59"/>
        <v>0</v>
      </c>
      <c r="T239" s="8">
        <v>40</v>
      </c>
      <c r="U239" s="8">
        <v>1500</v>
      </c>
      <c r="V239" s="8" t="s">
        <v>551</v>
      </c>
      <c r="W239" s="8">
        <v>19600710</v>
      </c>
      <c r="X239" s="8" t="str">
        <f t="shared" si="60"/>
        <v>1960</v>
      </c>
      <c r="Y239" s="69">
        <f t="shared" ca="1" si="61"/>
        <v>57</v>
      </c>
      <c r="Z239" s="8">
        <v>300</v>
      </c>
      <c r="AA239" s="8">
        <v>300</v>
      </c>
      <c r="AB239" s="55">
        <f t="shared" si="62"/>
        <v>0</v>
      </c>
      <c r="AC239" s="7">
        <v>53.125</v>
      </c>
      <c r="AD239" s="7">
        <v>152.5</v>
      </c>
      <c r="AE239" s="57">
        <f t="shared" si="63"/>
        <v>5.498792491045637E-6</v>
      </c>
      <c r="AF239" s="57">
        <f t="shared" si="64"/>
        <v>1.7161586180703061E-5</v>
      </c>
      <c r="AG239" s="57">
        <f t="shared" si="65"/>
        <v>2.1209735971396251</v>
      </c>
      <c r="AH239" s="56">
        <f t="shared" si="66"/>
        <v>1.8705882352941177</v>
      </c>
      <c r="AI239" s="56">
        <f t="shared" si="67"/>
        <v>4.1629266817720745E-3</v>
      </c>
      <c r="AJ239" s="56">
        <f t="shared" si="68"/>
        <v>2.6362024996841177E-3</v>
      </c>
      <c r="AK239" s="59">
        <f t="shared" si="69"/>
        <v>-0.36674299088017109</v>
      </c>
      <c r="AL239" s="7">
        <v>1.6215384615384612</v>
      </c>
      <c r="AM239" s="7">
        <v>27</v>
      </c>
      <c r="AN239" s="7">
        <v>38</v>
      </c>
      <c r="AO239" s="10">
        <f t="shared" si="70"/>
        <v>0.40740740740740738</v>
      </c>
      <c r="AP239" s="10">
        <v>1.023847976564609E-2</v>
      </c>
      <c r="AQ239" s="10">
        <v>1.8210489280719316E-2</v>
      </c>
      <c r="AR239" s="10">
        <f t="shared" si="73"/>
        <v>0.77863215023604238</v>
      </c>
      <c r="AS239" s="70">
        <v>137.15597377049099</v>
      </c>
      <c r="AT239" s="7" t="s">
        <v>720</v>
      </c>
      <c r="AU239" s="7" t="str">
        <f t="shared" si="71"/>
        <v>2010</v>
      </c>
      <c r="AV239" s="7">
        <f t="shared" ca="1" si="72"/>
        <v>7</v>
      </c>
      <c r="AW239" s="7"/>
      <c r="AX239" s="7" t="s">
        <v>40</v>
      </c>
      <c r="AY239" s="7"/>
      <c r="AZ239" s="7">
        <v>1</v>
      </c>
      <c r="BA239" s="9"/>
      <c r="BB239" s="7" t="s">
        <v>41</v>
      </c>
      <c r="BC239" s="7" t="s">
        <v>42</v>
      </c>
    </row>
    <row r="240" spans="1:55" s="17" customFormat="1" ht="12" x14ac:dyDescent="0.15">
      <c r="A240" s="7">
        <v>8581</v>
      </c>
      <c r="B240" s="7" t="s">
        <v>545</v>
      </c>
      <c r="C240" s="7" t="s">
        <v>693</v>
      </c>
      <c r="D240" s="7" t="s">
        <v>721</v>
      </c>
      <c r="E240" s="8" t="s">
        <v>33</v>
      </c>
      <c r="F240" s="8">
        <v>1</v>
      </c>
      <c r="G240" s="8" t="s">
        <v>63</v>
      </c>
      <c r="H240" s="8" t="s">
        <v>1500</v>
      </c>
      <c r="I240" s="8" t="s">
        <v>695</v>
      </c>
      <c r="J240" s="8">
        <f t="shared" si="56"/>
        <v>1</v>
      </c>
      <c r="K240" s="8" t="s">
        <v>647</v>
      </c>
      <c r="L240" s="8">
        <v>1</v>
      </c>
      <c r="M240" s="8" t="s">
        <v>30</v>
      </c>
      <c r="N240" s="8" t="s">
        <v>722</v>
      </c>
      <c r="O240" s="8">
        <v>2007</v>
      </c>
      <c r="P240" s="8" t="str">
        <f t="shared" si="57"/>
        <v>2007</v>
      </c>
      <c r="Q240" s="8">
        <f t="shared" ca="1" si="58"/>
        <v>10</v>
      </c>
      <c r="R240" s="8" t="s">
        <v>550</v>
      </c>
      <c r="S240" s="8">
        <f t="shared" si="59"/>
        <v>0</v>
      </c>
      <c r="T240" s="8">
        <v>210</v>
      </c>
      <c r="U240" s="8">
        <v>3500</v>
      </c>
      <c r="V240" s="8" t="s">
        <v>551</v>
      </c>
      <c r="W240" s="8">
        <v>19650917</v>
      </c>
      <c r="X240" s="8" t="str">
        <f t="shared" si="60"/>
        <v>1965</v>
      </c>
      <c r="Y240" s="69">
        <f t="shared" ca="1" si="61"/>
        <v>52</v>
      </c>
      <c r="Z240" s="8">
        <v>720</v>
      </c>
      <c r="AA240" s="8">
        <v>600</v>
      </c>
      <c r="AB240" s="55">
        <f t="shared" si="62"/>
        <v>-0.16666666666666666</v>
      </c>
      <c r="AC240" s="7">
        <v>26</v>
      </c>
      <c r="AD240" s="7">
        <v>149.55000000000001</v>
      </c>
      <c r="AE240" s="57">
        <f t="shared" si="63"/>
        <v>2.6911737367940999E-6</v>
      </c>
      <c r="AF240" s="57">
        <f t="shared" si="64"/>
        <v>1.6829607956223888E-5</v>
      </c>
      <c r="AG240" s="57">
        <f t="shared" si="65"/>
        <v>5.253631166998681</v>
      </c>
      <c r="AH240" s="56">
        <f t="shared" si="66"/>
        <v>4.7519230769230774</v>
      </c>
      <c r="AI240" s="56">
        <f t="shared" si="67"/>
        <v>9.9910240362529774E-3</v>
      </c>
      <c r="AJ240" s="56">
        <f t="shared" si="68"/>
        <v>5.2724049993682354E-3</v>
      </c>
      <c r="AK240" s="59">
        <f t="shared" si="69"/>
        <v>-0.47228582573347583</v>
      </c>
      <c r="AL240" s="7">
        <v>1.5016153846153846</v>
      </c>
      <c r="AM240" s="7">
        <v>3</v>
      </c>
      <c r="AN240" s="7">
        <v>19</v>
      </c>
      <c r="AO240" s="10">
        <f t="shared" si="70"/>
        <v>5.333333333333333</v>
      </c>
      <c r="AP240" s="10">
        <v>-0.15389324780553679</v>
      </c>
      <c r="AQ240" s="10">
        <v>-6.0154037134902132E-2</v>
      </c>
      <c r="AR240" s="10">
        <f t="shared" si="73"/>
        <v>-0.60911841167382319</v>
      </c>
      <c r="AS240" s="70">
        <v>-600.33548244734197</v>
      </c>
      <c r="AT240" s="7" t="s">
        <v>723</v>
      </c>
      <c r="AU240" s="7" t="str">
        <f t="shared" si="71"/>
        <v>2008</v>
      </c>
      <c r="AV240" s="7">
        <f t="shared" ca="1" si="72"/>
        <v>9</v>
      </c>
      <c r="AW240" s="7"/>
      <c r="AX240" s="7" t="s">
        <v>40</v>
      </c>
      <c r="AY240" s="7"/>
      <c r="AZ240" s="7">
        <v>7</v>
      </c>
      <c r="BA240" s="9"/>
      <c r="BB240" s="7" t="s">
        <v>41</v>
      </c>
      <c r="BC240" s="7" t="s">
        <v>42</v>
      </c>
    </row>
    <row r="241" spans="1:55" s="17" customFormat="1" ht="12" x14ac:dyDescent="0.15">
      <c r="A241" s="7">
        <v>6265</v>
      </c>
      <c r="B241" s="7" t="s">
        <v>545</v>
      </c>
      <c r="C241" s="7" t="s">
        <v>693</v>
      </c>
      <c r="D241" s="7" t="s">
        <v>724</v>
      </c>
      <c r="E241" s="8" t="s">
        <v>33</v>
      </c>
      <c r="F241" s="8">
        <v>1</v>
      </c>
      <c r="G241" s="8" t="s">
        <v>328</v>
      </c>
      <c r="H241" s="8" t="s">
        <v>1500</v>
      </c>
      <c r="I241" s="8" t="s">
        <v>695</v>
      </c>
      <c r="J241" s="8">
        <f t="shared" si="56"/>
        <v>1</v>
      </c>
      <c r="K241" s="8" t="s">
        <v>647</v>
      </c>
      <c r="L241" s="8">
        <v>1</v>
      </c>
      <c r="M241" s="8" t="s">
        <v>1547</v>
      </c>
      <c r="N241" s="8" t="s">
        <v>725</v>
      </c>
      <c r="O241" s="8">
        <v>2008</v>
      </c>
      <c r="P241" s="8" t="str">
        <f t="shared" si="57"/>
        <v>2008</v>
      </c>
      <c r="Q241" s="8">
        <f t="shared" ca="1" si="58"/>
        <v>9</v>
      </c>
      <c r="R241" s="8" t="s">
        <v>550</v>
      </c>
      <c r="S241" s="8">
        <f t="shared" si="59"/>
        <v>0</v>
      </c>
      <c r="T241" s="8">
        <v>10</v>
      </c>
      <c r="U241" s="8">
        <v>1000</v>
      </c>
      <c r="V241" s="8" t="s">
        <v>551</v>
      </c>
      <c r="W241" s="8">
        <v>19800726</v>
      </c>
      <c r="X241" s="8" t="str">
        <f t="shared" si="60"/>
        <v>1980</v>
      </c>
      <c r="Y241" s="69">
        <f t="shared" ca="1" si="61"/>
        <v>37</v>
      </c>
      <c r="Z241" s="8">
        <v>170</v>
      </c>
      <c r="AA241" s="8">
        <v>200</v>
      </c>
      <c r="AB241" s="55">
        <f t="shared" si="62"/>
        <v>0.17647058823529413</v>
      </c>
      <c r="AC241" s="7">
        <v>117.05</v>
      </c>
      <c r="AD241" s="7">
        <v>149</v>
      </c>
      <c r="AE241" s="57">
        <f t="shared" si="63"/>
        <v>1.2115457149682669E-5</v>
      </c>
      <c r="AF241" s="57">
        <f t="shared" si="64"/>
        <v>1.6767713710982008E-5</v>
      </c>
      <c r="AG241" s="57">
        <f t="shared" si="65"/>
        <v>0.38399348070998646</v>
      </c>
      <c r="AH241" s="56">
        <f t="shared" si="66"/>
        <v>0.27296027338744128</v>
      </c>
      <c r="AI241" s="56">
        <f t="shared" si="67"/>
        <v>2.3589917863375085E-3</v>
      </c>
      <c r="AJ241" s="56">
        <f t="shared" si="68"/>
        <v>1.7574683331227452E-3</v>
      </c>
      <c r="AK241" s="59">
        <f t="shared" si="69"/>
        <v>-0.25499175397667173</v>
      </c>
      <c r="AL241" s="7">
        <v>1.3507692307692305</v>
      </c>
      <c r="AM241" s="7">
        <v>24</v>
      </c>
      <c r="AN241" s="7">
        <v>19</v>
      </c>
      <c r="AO241" s="10">
        <f t="shared" si="70"/>
        <v>-0.20833333333333334</v>
      </c>
      <c r="AP241" s="10">
        <v>1.0036886528949284E-2</v>
      </c>
      <c r="AQ241" s="10">
        <v>1.0814412204606664E-2</v>
      </c>
      <c r="AR241" s="10">
        <f t="shared" si="73"/>
        <v>7.746681935825131E-2</v>
      </c>
      <c r="AS241" s="70">
        <v>54.374902684563999</v>
      </c>
      <c r="AT241" s="7" t="s">
        <v>726</v>
      </c>
      <c r="AU241" s="7" t="str">
        <f t="shared" si="71"/>
        <v>2009</v>
      </c>
      <c r="AV241" s="7">
        <f t="shared" ca="1" si="72"/>
        <v>8</v>
      </c>
      <c r="AW241" s="7"/>
      <c r="AX241" s="7" t="s">
        <v>40</v>
      </c>
      <c r="AY241" s="7"/>
      <c r="AZ241" s="7">
        <v>7</v>
      </c>
      <c r="BA241" s="9"/>
      <c r="BB241" s="7" t="s">
        <v>41</v>
      </c>
      <c r="BC241" s="7" t="s">
        <v>42</v>
      </c>
    </row>
    <row r="242" spans="1:55" s="17" customFormat="1" ht="12" x14ac:dyDescent="0.15">
      <c r="A242" s="7">
        <v>1129</v>
      </c>
      <c r="B242" s="7" t="s">
        <v>545</v>
      </c>
      <c r="C242" s="7" t="s">
        <v>693</v>
      </c>
      <c r="D242" s="7" t="s">
        <v>727</v>
      </c>
      <c r="E242" s="8" t="s">
        <v>33</v>
      </c>
      <c r="F242" s="8">
        <v>1</v>
      </c>
      <c r="G242" s="8" t="s">
        <v>728</v>
      </c>
      <c r="H242" s="8" t="s">
        <v>728</v>
      </c>
      <c r="I242" s="8" t="s">
        <v>695</v>
      </c>
      <c r="J242" s="8">
        <f t="shared" si="56"/>
        <v>1</v>
      </c>
      <c r="K242" s="8" t="s">
        <v>647</v>
      </c>
      <c r="L242" s="8">
        <v>1</v>
      </c>
      <c r="M242" s="8" t="s">
        <v>1550</v>
      </c>
      <c r="N242" s="8" t="s">
        <v>729</v>
      </c>
      <c r="O242" s="8">
        <v>2012</v>
      </c>
      <c r="P242" s="8" t="str">
        <f t="shared" si="57"/>
        <v>2012</v>
      </c>
      <c r="Q242" s="8">
        <f t="shared" ca="1" si="58"/>
        <v>5</v>
      </c>
      <c r="R242" s="8" t="s">
        <v>550</v>
      </c>
      <c r="S242" s="8">
        <f t="shared" si="59"/>
        <v>0</v>
      </c>
      <c r="T242" s="8">
        <v>50</v>
      </c>
      <c r="U242" s="8">
        <v>3500</v>
      </c>
      <c r="V242" s="8" t="s">
        <v>551</v>
      </c>
      <c r="W242" s="8">
        <v>19810611</v>
      </c>
      <c r="X242" s="8" t="str">
        <f t="shared" si="60"/>
        <v>1981</v>
      </c>
      <c r="Y242" s="69">
        <f t="shared" ca="1" si="61"/>
        <v>36</v>
      </c>
      <c r="Z242" s="8">
        <v>1400</v>
      </c>
      <c r="AA242" s="8">
        <v>2000</v>
      </c>
      <c r="AB242" s="55">
        <f t="shared" si="62"/>
        <v>0.42857142857142855</v>
      </c>
      <c r="AC242" s="7">
        <v>0</v>
      </c>
      <c r="AD242" s="7">
        <v>125</v>
      </c>
      <c r="AE242" s="57">
        <f t="shared" si="63"/>
        <v>0</v>
      </c>
      <c r="AF242" s="57">
        <f t="shared" si="64"/>
        <v>1.4066873918609068E-5</v>
      </c>
      <c r="AG242" s="57" t="e">
        <f t="shared" si="65"/>
        <v>#DIV/0!</v>
      </c>
      <c r="AH242" s="56" t="e">
        <f t="shared" si="66"/>
        <v>#DIV/0!</v>
      </c>
      <c r="AI242" s="56">
        <f t="shared" si="67"/>
        <v>1.9426991181603011E-2</v>
      </c>
      <c r="AJ242" s="56">
        <f t="shared" si="68"/>
        <v>1.7574683331227452E-2</v>
      </c>
      <c r="AK242" s="59">
        <f t="shared" si="69"/>
        <v>-9.5347129828815658E-2</v>
      </c>
      <c r="AL242" s="7">
        <v>1.9799999999999998</v>
      </c>
      <c r="AM242" s="7">
        <v>0</v>
      </c>
      <c r="AN242" s="7">
        <v>6</v>
      </c>
      <c r="AO242" s="10" t="e">
        <f t="shared" si="70"/>
        <v>#DIV/0!</v>
      </c>
      <c r="AP242" s="10" t="e">
        <v>#N/A</v>
      </c>
      <c r="AQ242" s="10">
        <v>1.2591297774838216E-2</v>
      </c>
      <c r="AR242" s="10" t="e">
        <f t="shared" si="73"/>
        <v>#N/A</v>
      </c>
      <c r="AS242" s="70">
        <v>141.470912</v>
      </c>
      <c r="AT242" s="7" t="s">
        <v>730</v>
      </c>
      <c r="AU242" s="7" t="str">
        <f t="shared" si="71"/>
        <v>2015</v>
      </c>
      <c r="AV242" s="7">
        <f t="shared" ca="1" si="72"/>
        <v>2</v>
      </c>
      <c r="AW242" s="7"/>
      <c r="AX242" s="7" t="s">
        <v>40</v>
      </c>
      <c r="AY242" s="7"/>
      <c r="AZ242" s="7">
        <v>5</v>
      </c>
      <c r="BA242" s="9"/>
      <c r="BB242" s="7" t="s">
        <v>41</v>
      </c>
      <c r="BC242" s="7" t="s">
        <v>42</v>
      </c>
    </row>
    <row r="243" spans="1:55" s="17" customFormat="1" ht="12" x14ac:dyDescent="0.15">
      <c r="A243" s="7">
        <v>5757</v>
      </c>
      <c r="B243" s="7" t="s">
        <v>545</v>
      </c>
      <c r="C243" s="7" t="s">
        <v>693</v>
      </c>
      <c r="D243" s="7" t="s">
        <v>731</v>
      </c>
      <c r="E243" s="8" t="s">
        <v>33</v>
      </c>
      <c r="F243" s="8">
        <v>1</v>
      </c>
      <c r="G243" s="8" t="s">
        <v>63</v>
      </c>
      <c r="H243" s="8" t="s">
        <v>1500</v>
      </c>
      <c r="I243" s="8" t="s">
        <v>695</v>
      </c>
      <c r="J243" s="8">
        <f t="shared" si="56"/>
        <v>1</v>
      </c>
      <c r="K243" s="8" t="s">
        <v>647</v>
      </c>
      <c r="L243" s="8">
        <v>1</v>
      </c>
      <c r="M243" s="8" t="s">
        <v>1548</v>
      </c>
      <c r="N243" s="8" t="s">
        <v>732</v>
      </c>
      <c r="O243" s="8">
        <v>2007</v>
      </c>
      <c r="P243" s="8" t="str">
        <f t="shared" si="57"/>
        <v>2007</v>
      </c>
      <c r="Q243" s="8">
        <f t="shared" ca="1" si="58"/>
        <v>10</v>
      </c>
      <c r="R243" s="8" t="s">
        <v>550</v>
      </c>
      <c r="S243" s="8">
        <f t="shared" si="59"/>
        <v>0</v>
      </c>
      <c r="T243" s="8">
        <v>60</v>
      </c>
      <c r="U243" s="8">
        <v>1000</v>
      </c>
      <c r="V243" s="8" t="s">
        <v>573</v>
      </c>
      <c r="W243" s="8">
        <v>19700521</v>
      </c>
      <c r="X243" s="8" t="str">
        <f t="shared" si="60"/>
        <v>1970</v>
      </c>
      <c r="Y243" s="69">
        <f t="shared" ca="1" si="61"/>
        <v>47</v>
      </c>
      <c r="Z243" s="8">
        <v>240</v>
      </c>
      <c r="AA243" s="8">
        <v>200</v>
      </c>
      <c r="AB243" s="55">
        <f t="shared" si="62"/>
        <v>-0.16666666666666666</v>
      </c>
      <c r="AC243" s="7">
        <v>108.52500000000001</v>
      </c>
      <c r="AD243" s="7">
        <v>124.7</v>
      </c>
      <c r="AE243" s="57">
        <f t="shared" si="63"/>
        <v>1.1233062684060757E-5</v>
      </c>
      <c r="AF243" s="57">
        <f t="shared" si="64"/>
        <v>1.4033113421204406E-5</v>
      </c>
      <c r="AG243" s="57">
        <f t="shared" si="65"/>
        <v>0.24926868262889712</v>
      </c>
      <c r="AH243" s="56">
        <f t="shared" si="66"/>
        <v>0.14904399907855329</v>
      </c>
      <c r="AI243" s="56">
        <f t="shared" si="67"/>
        <v>3.3303413454176594E-3</v>
      </c>
      <c r="AJ243" s="56">
        <f t="shared" si="68"/>
        <v>1.7574683331227452E-3</v>
      </c>
      <c r="AK243" s="59">
        <f t="shared" si="69"/>
        <v>-0.47228582573347588</v>
      </c>
      <c r="AL243" s="7">
        <v>1.1918461538461538</v>
      </c>
      <c r="AM243" s="7">
        <v>47</v>
      </c>
      <c r="AN243" s="7">
        <v>54</v>
      </c>
      <c r="AO243" s="10">
        <f t="shared" si="70"/>
        <v>0.14893617021276595</v>
      </c>
      <c r="AP243" s="10">
        <v>-2.3268802858998814E-3</v>
      </c>
      <c r="AQ243" s="10">
        <v>1.282139115076034E-2</v>
      </c>
      <c r="AR243" s="10">
        <f t="shared" si="73"/>
        <v>-6.5101206660496009</v>
      </c>
      <c r="AS243" s="70">
        <v>56.992785084202502</v>
      </c>
      <c r="AT243" s="7" t="s">
        <v>733</v>
      </c>
      <c r="AU243" s="7" t="str">
        <f t="shared" si="71"/>
        <v>2010</v>
      </c>
      <c r="AV243" s="7">
        <f t="shared" ca="1" si="72"/>
        <v>7</v>
      </c>
      <c r="AW243" s="7"/>
      <c r="AX243" s="7" t="s">
        <v>40</v>
      </c>
      <c r="AY243" s="7">
        <v>420000</v>
      </c>
      <c r="AZ243" s="7">
        <v>7</v>
      </c>
      <c r="BA243" s="9"/>
      <c r="BB243" s="7" t="s">
        <v>41</v>
      </c>
      <c r="BC243" s="7" t="s">
        <v>42</v>
      </c>
    </row>
    <row r="244" spans="1:55" s="17" customFormat="1" ht="12" x14ac:dyDescent="0.15">
      <c r="A244" s="7">
        <v>5299</v>
      </c>
      <c r="B244" s="7" t="s">
        <v>545</v>
      </c>
      <c r="C244" s="7" t="s">
        <v>693</v>
      </c>
      <c r="D244" s="7" t="s">
        <v>734</v>
      </c>
      <c r="E244" s="8" t="s">
        <v>33</v>
      </c>
      <c r="F244" s="8">
        <v>1</v>
      </c>
      <c r="G244" s="8" t="s">
        <v>643</v>
      </c>
      <c r="H244" s="8" t="s">
        <v>1500</v>
      </c>
      <c r="I244" s="8" t="s">
        <v>695</v>
      </c>
      <c r="J244" s="8">
        <f t="shared" si="56"/>
        <v>1</v>
      </c>
      <c r="K244" s="8" t="s">
        <v>647</v>
      </c>
      <c r="L244" s="8">
        <v>1</v>
      </c>
      <c r="M244" s="8" t="s">
        <v>1548</v>
      </c>
      <c r="N244" s="8" t="s">
        <v>735</v>
      </c>
      <c r="O244" s="8">
        <v>2003</v>
      </c>
      <c r="P244" s="8" t="str">
        <f t="shared" si="57"/>
        <v>2003</v>
      </c>
      <c r="Q244" s="8">
        <f t="shared" ca="1" si="58"/>
        <v>14</v>
      </c>
      <c r="R244" s="8" t="s">
        <v>736</v>
      </c>
      <c r="S244" s="8">
        <f t="shared" si="59"/>
        <v>1</v>
      </c>
      <c r="T244" s="8">
        <v>1100</v>
      </c>
      <c r="U244" s="8">
        <v>10000</v>
      </c>
      <c r="V244" s="8" t="s">
        <v>737</v>
      </c>
      <c r="W244" s="8">
        <v>19890310</v>
      </c>
      <c r="X244" s="8" t="str">
        <f t="shared" si="60"/>
        <v>1989</v>
      </c>
      <c r="Y244" s="69">
        <f t="shared" ca="1" si="61"/>
        <v>28</v>
      </c>
      <c r="Z244" s="8">
        <v>350</v>
      </c>
      <c r="AA244" s="8">
        <v>400</v>
      </c>
      <c r="AB244" s="55">
        <f t="shared" si="62"/>
        <v>0.14285714285714285</v>
      </c>
      <c r="AC244" s="7">
        <v>193.35</v>
      </c>
      <c r="AD244" s="7">
        <v>121.875</v>
      </c>
      <c r="AE244" s="57">
        <f t="shared" si="63"/>
        <v>2.0013017000351508E-5</v>
      </c>
      <c r="AF244" s="57">
        <f t="shared" si="64"/>
        <v>1.3715202070643841E-5</v>
      </c>
      <c r="AG244" s="57">
        <f t="shared" si="65"/>
        <v>-0.31468593314026827</v>
      </c>
      <c r="AH244" s="56">
        <f t="shared" si="66"/>
        <v>-0.36966640806826995</v>
      </c>
      <c r="AI244" s="56">
        <f t="shared" si="67"/>
        <v>4.8567477954007529E-3</v>
      </c>
      <c r="AJ244" s="56">
        <f t="shared" si="68"/>
        <v>3.5149366662454904E-3</v>
      </c>
      <c r="AK244" s="59">
        <f t="shared" si="69"/>
        <v>-0.27627770386305256</v>
      </c>
      <c r="AL244" s="7">
        <v>1.361576923076923</v>
      </c>
      <c r="AM244" s="7">
        <v>25</v>
      </c>
      <c r="AN244" s="7">
        <v>15</v>
      </c>
      <c r="AO244" s="10">
        <f t="shared" si="70"/>
        <v>-0.4</v>
      </c>
      <c r="AP244" s="10">
        <v>1.022256656254044E-2</v>
      </c>
      <c r="AQ244" s="10">
        <v>2.1040980121626973E-2</v>
      </c>
      <c r="AR244" s="10">
        <f t="shared" si="73"/>
        <v>1.0582874166581133</v>
      </c>
      <c r="AS244" s="70">
        <v>141.82317128205</v>
      </c>
      <c r="AT244" s="7" t="s">
        <v>403</v>
      </c>
      <c r="AU244" s="7" t="str">
        <f t="shared" si="71"/>
        <v>2011</v>
      </c>
      <c r="AV244" s="7">
        <f t="shared" ca="1" si="72"/>
        <v>6</v>
      </c>
      <c r="AW244" s="7"/>
      <c r="AX244" s="7" t="s">
        <v>40</v>
      </c>
      <c r="AY244" s="7"/>
      <c r="AZ244" s="7">
        <v>3</v>
      </c>
      <c r="BA244" s="9"/>
      <c r="BB244" s="7" t="s">
        <v>41</v>
      </c>
      <c r="BC244" s="7" t="s">
        <v>42</v>
      </c>
    </row>
    <row r="245" spans="1:55" s="17" customFormat="1" ht="12" x14ac:dyDescent="0.15">
      <c r="A245" s="7">
        <v>6568</v>
      </c>
      <c r="B245" s="7" t="s">
        <v>545</v>
      </c>
      <c r="C245" s="7" t="s">
        <v>693</v>
      </c>
      <c r="D245" s="7" t="s">
        <v>738</v>
      </c>
      <c r="E245" s="8" t="s">
        <v>739</v>
      </c>
      <c r="F245" s="8">
        <v>1</v>
      </c>
      <c r="G245" s="8" t="s">
        <v>53</v>
      </c>
      <c r="H245" s="8" t="s">
        <v>1500</v>
      </c>
      <c r="I245" s="8" t="s">
        <v>740</v>
      </c>
      <c r="J245" s="8">
        <f t="shared" si="56"/>
        <v>1</v>
      </c>
      <c r="K245" s="8" t="s">
        <v>741</v>
      </c>
      <c r="L245" s="8">
        <v>1</v>
      </c>
      <c r="M245" s="8" t="s">
        <v>1548</v>
      </c>
      <c r="N245" s="8" t="s">
        <v>742</v>
      </c>
      <c r="O245" s="8">
        <v>2003</v>
      </c>
      <c r="P245" s="8" t="str">
        <f t="shared" si="57"/>
        <v>2003</v>
      </c>
      <c r="Q245" s="8">
        <f t="shared" ca="1" si="58"/>
        <v>14</v>
      </c>
      <c r="R245" s="8" t="s">
        <v>743</v>
      </c>
      <c r="S245" s="8">
        <f t="shared" si="59"/>
        <v>0</v>
      </c>
      <c r="T245" s="8">
        <v>40</v>
      </c>
      <c r="U245" s="8">
        <v>1800</v>
      </c>
      <c r="V245" s="8" t="s">
        <v>744</v>
      </c>
      <c r="W245" s="8">
        <v>19740707</v>
      </c>
      <c r="X245" s="8" t="str">
        <f t="shared" si="60"/>
        <v>1974</v>
      </c>
      <c r="Y245" s="69">
        <f t="shared" ca="1" si="61"/>
        <v>43</v>
      </c>
      <c r="Z245" s="8">
        <v>300</v>
      </c>
      <c r="AA245" s="8">
        <v>300</v>
      </c>
      <c r="AB245" s="55">
        <f t="shared" si="62"/>
        <v>0</v>
      </c>
      <c r="AC245" s="7">
        <v>114.25</v>
      </c>
      <c r="AD245" s="7">
        <v>115.925</v>
      </c>
      <c r="AE245" s="57">
        <f t="shared" si="63"/>
        <v>1.1825638439566382E-5</v>
      </c>
      <c r="AF245" s="57">
        <f t="shared" si="64"/>
        <v>1.3045618872118048E-5</v>
      </c>
      <c r="AG245" s="57">
        <f t="shared" si="65"/>
        <v>0.10316402271101398</v>
      </c>
      <c r="AH245" s="56">
        <f t="shared" si="66"/>
        <v>1.4660831509846803E-2</v>
      </c>
      <c r="AI245" s="56">
        <f t="shared" si="67"/>
        <v>4.1629266817720745E-3</v>
      </c>
      <c r="AJ245" s="56">
        <f t="shared" si="68"/>
        <v>2.6362024996841177E-3</v>
      </c>
      <c r="AK245" s="59">
        <f t="shared" si="69"/>
        <v>-0.36674299088017109</v>
      </c>
      <c r="AL245" s="7">
        <v>1.3098076923076922</v>
      </c>
      <c r="AM245" s="7">
        <v>11</v>
      </c>
      <c r="AN245" s="7">
        <v>10</v>
      </c>
      <c r="AO245" s="10">
        <f t="shared" si="70"/>
        <v>-9.0909090909090912E-2</v>
      </c>
      <c r="AP245" s="10">
        <v>7.1782256654324781E-3</v>
      </c>
      <c r="AQ245" s="10">
        <v>3.8052551491495877E-3</v>
      </c>
      <c r="AR245" s="10">
        <f t="shared" si="73"/>
        <v>-0.46988917226798743</v>
      </c>
      <c r="AS245" s="70">
        <v>2.82945870174734</v>
      </c>
      <c r="AT245" s="7" t="s">
        <v>745</v>
      </c>
      <c r="AU245" s="7" t="str">
        <f t="shared" si="71"/>
        <v>2009</v>
      </c>
      <c r="AV245" s="7">
        <f t="shared" ca="1" si="72"/>
        <v>8</v>
      </c>
      <c r="AW245" s="7"/>
      <c r="AX245" s="7" t="s">
        <v>40</v>
      </c>
      <c r="AY245" s="7"/>
      <c r="AZ245" s="7">
        <v>7</v>
      </c>
      <c r="BA245" s="9"/>
      <c r="BB245" s="7" t="s">
        <v>41</v>
      </c>
      <c r="BC245" s="7" t="s">
        <v>42</v>
      </c>
    </row>
    <row r="246" spans="1:55" s="17" customFormat="1" ht="12" x14ac:dyDescent="0.15">
      <c r="A246" s="7">
        <v>4225</v>
      </c>
      <c r="B246" s="7" t="s">
        <v>545</v>
      </c>
      <c r="C246" s="7" t="s">
        <v>693</v>
      </c>
      <c r="D246" s="7" t="s">
        <v>746</v>
      </c>
      <c r="E246" s="8" t="s">
        <v>739</v>
      </c>
      <c r="F246" s="8">
        <v>1</v>
      </c>
      <c r="G246" s="8" t="s">
        <v>328</v>
      </c>
      <c r="H246" s="8" t="s">
        <v>1500</v>
      </c>
      <c r="I246" s="8" t="s">
        <v>740</v>
      </c>
      <c r="J246" s="8">
        <f t="shared" si="56"/>
        <v>1</v>
      </c>
      <c r="K246" s="8" t="s">
        <v>741</v>
      </c>
      <c r="L246" s="8">
        <v>1</v>
      </c>
      <c r="M246" s="8" t="s">
        <v>1548</v>
      </c>
      <c r="N246" s="8" t="s">
        <v>747</v>
      </c>
      <c r="O246" s="8">
        <v>2007</v>
      </c>
      <c r="P246" s="8" t="str">
        <f t="shared" si="57"/>
        <v>2007</v>
      </c>
      <c r="Q246" s="8">
        <f t="shared" ca="1" si="58"/>
        <v>10</v>
      </c>
      <c r="R246" s="8" t="s">
        <v>743</v>
      </c>
      <c r="S246" s="8">
        <f t="shared" si="59"/>
        <v>0</v>
      </c>
      <c r="T246" s="8">
        <v>40</v>
      </c>
      <c r="U246" s="8">
        <v>1200</v>
      </c>
      <c r="V246" s="8" t="s">
        <v>744</v>
      </c>
      <c r="W246" s="8">
        <v>19640829</v>
      </c>
      <c r="X246" s="8" t="str">
        <f t="shared" si="60"/>
        <v>1964</v>
      </c>
      <c r="Y246" s="69">
        <f t="shared" ca="1" si="61"/>
        <v>53</v>
      </c>
      <c r="Z246" s="8">
        <v>150</v>
      </c>
      <c r="AA246" s="8">
        <v>150</v>
      </c>
      <c r="AB246" s="55">
        <f t="shared" si="62"/>
        <v>0</v>
      </c>
      <c r="AC246" s="7">
        <v>127.15</v>
      </c>
      <c r="AD246" s="7">
        <v>113.875</v>
      </c>
      <c r="AE246" s="57">
        <f t="shared" si="63"/>
        <v>1.3160874639744993E-5</v>
      </c>
      <c r="AF246" s="57">
        <f t="shared" si="64"/>
        <v>1.2814922139852861E-5</v>
      </c>
      <c r="AG246" s="57">
        <f t="shared" si="65"/>
        <v>-2.6286436833565574E-2</v>
      </c>
      <c r="AH246" s="56">
        <f t="shared" si="66"/>
        <v>-0.10440424695241844</v>
      </c>
      <c r="AI246" s="56">
        <f t="shared" si="67"/>
        <v>2.0814633408860373E-3</v>
      </c>
      <c r="AJ246" s="56">
        <f t="shared" si="68"/>
        <v>1.3181012498420588E-3</v>
      </c>
      <c r="AK246" s="59">
        <f t="shared" si="69"/>
        <v>-0.36674299088017109</v>
      </c>
      <c r="AL246" s="7">
        <v>1.2288461538461537</v>
      </c>
      <c r="AM246" s="7">
        <v>65</v>
      </c>
      <c r="AN246" s="7">
        <v>51</v>
      </c>
      <c r="AO246" s="10">
        <f t="shared" si="70"/>
        <v>-0.2153846153846154</v>
      </c>
      <c r="AP246" s="10">
        <v>7.2563932580925854E-3</v>
      </c>
      <c r="AQ246" s="10">
        <v>7.865036701084769E-3</v>
      </c>
      <c r="AR246" s="10">
        <f t="shared" si="73"/>
        <v>8.3876854705111664E-2</v>
      </c>
      <c r="AS246" s="70">
        <v>25.615637760702999</v>
      </c>
      <c r="AT246" s="7" t="s">
        <v>748</v>
      </c>
      <c r="AU246" s="7" t="str">
        <f t="shared" si="71"/>
        <v>2013</v>
      </c>
      <c r="AV246" s="7">
        <f t="shared" ca="1" si="72"/>
        <v>4</v>
      </c>
      <c r="AW246" s="7"/>
      <c r="AX246" s="7" t="s">
        <v>40</v>
      </c>
      <c r="AY246" s="7"/>
      <c r="AZ246" s="7">
        <v>7</v>
      </c>
      <c r="BA246" s="9"/>
      <c r="BB246" s="7" t="s">
        <v>41</v>
      </c>
      <c r="BC246" s="7" t="s">
        <v>42</v>
      </c>
    </row>
    <row r="247" spans="1:55" s="17" customFormat="1" ht="12" x14ac:dyDescent="0.15">
      <c r="A247" s="7">
        <v>6075</v>
      </c>
      <c r="B247" s="7" t="s">
        <v>545</v>
      </c>
      <c r="C247" s="7" t="s">
        <v>693</v>
      </c>
      <c r="D247" s="7" t="s">
        <v>749</v>
      </c>
      <c r="E247" s="8" t="s">
        <v>739</v>
      </c>
      <c r="F247" s="8">
        <v>1</v>
      </c>
      <c r="G247" s="8" t="s">
        <v>34</v>
      </c>
      <c r="H247" s="8" t="s">
        <v>1500</v>
      </c>
      <c r="I247" s="8" t="s">
        <v>740</v>
      </c>
      <c r="J247" s="8">
        <f t="shared" si="56"/>
        <v>1</v>
      </c>
      <c r="K247" s="8" t="s">
        <v>741</v>
      </c>
      <c r="L247" s="8">
        <v>1</v>
      </c>
      <c r="M247" s="8" t="s">
        <v>1548</v>
      </c>
      <c r="N247" s="8" t="s">
        <v>750</v>
      </c>
      <c r="O247" s="8">
        <v>1997</v>
      </c>
      <c r="P247" s="8" t="str">
        <f t="shared" si="57"/>
        <v>1997</v>
      </c>
      <c r="Q247" s="8">
        <f t="shared" ca="1" si="58"/>
        <v>20</v>
      </c>
      <c r="R247" s="8" t="s">
        <v>743</v>
      </c>
      <c r="S247" s="8">
        <f t="shared" si="59"/>
        <v>0</v>
      </c>
      <c r="T247" s="8">
        <v>60</v>
      </c>
      <c r="U247" s="8">
        <v>3200</v>
      </c>
      <c r="V247" s="8" t="s">
        <v>744</v>
      </c>
      <c r="W247" s="8">
        <v>19650204</v>
      </c>
      <c r="X247" s="8" t="str">
        <f t="shared" si="60"/>
        <v>1965</v>
      </c>
      <c r="Y247" s="69">
        <f t="shared" ca="1" si="61"/>
        <v>52</v>
      </c>
      <c r="Z247" s="8">
        <v>380</v>
      </c>
      <c r="AA247" s="8">
        <v>320</v>
      </c>
      <c r="AB247" s="55">
        <f t="shared" si="62"/>
        <v>-0.15789473684210525</v>
      </c>
      <c r="AC247" s="7">
        <v>58</v>
      </c>
      <c r="AD247" s="7">
        <v>112.52500000000001</v>
      </c>
      <c r="AE247" s="57">
        <f t="shared" si="63"/>
        <v>6.0033875666945306E-6</v>
      </c>
      <c r="AF247" s="57">
        <f t="shared" si="64"/>
        <v>1.2662999901531883E-5</v>
      </c>
      <c r="AG247" s="57">
        <f t="shared" si="65"/>
        <v>1.1093090793910112</v>
      </c>
      <c r="AH247" s="56">
        <f t="shared" si="66"/>
        <v>0.94008620689655187</v>
      </c>
      <c r="AI247" s="56">
        <f t="shared" si="67"/>
        <v>5.2730404635779604E-3</v>
      </c>
      <c r="AJ247" s="56">
        <f t="shared" si="68"/>
        <v>2.8119493329963924E-3</v>
      </c>
      <c r="AK247" s="59">
        <f t="shared" si="69"/>
        <v>-0.46673093968856505</v>
      </c>
      <c r="AL247" s="7">
        <v>0.95392307692307687</v>
      </c>
      <c r="AM247" s="7">
        <v>7</v>
      </c>
      <c r="AN247" s="7">
        <v>8</v>
      </c>
      <c r="AO247" s="10">
        <f t="shared" si="70"/>
        <v>0.14285714285714285</v>
      </c>
      <c r="AP247" s="10">
        <v>-3.1177111542995688E-3</v>
      </c>
      <c r="AQ247" s="10">
        <v>5.721908201083345E-2</v>
      </c>
      <c r="AR247" s="10">
        <f t="shared" si="73"/>
        <v>-19.352913140116858</v>
      </c>
      <c r="AS247" s="70">
        <v>512.28055498777906</v>
      </c>
      <c r="AT247" s="7" t="s">
        <v>751</v>
      </c>
      <c r="AU247" s="7" t="str">
        <f t="shared" si="71"/>
        <v>2010</v>
      </c>
      <c r="AV247" s="7">
        <f t="shared" ca="1" si="72"/>
        <v>7</v>
      </c>
      <c r="AW247" s="7"/>
      <c r="AX247" s="7" t="s">
        <v>40</v>
      </c>
      <c r="AY247" s="7"/>
      <c r="AZ247" s="7">
        <v>7</v>
      </c>
      <c r="BA247" s="9"/>
      <c r="BB247" s="7" t="s">
        <v>41</v>
      </c>
      <c r="BC247" s="7" t="s">
        <v>42</v>
      </c>
    </row>
    <row r="248" spans="1:55" s="17" customFormat="1" ht="12" x14ac:dyDescent="0.15">
      <c r="A248" s="7">
        <v>4137</v>
      </c>
      <c r="B248" s="7" t="s">
        <v>545</v>
      </c>
      <c r="C248" s="7" t="s">
        <v>693</v>
      </c>
      <c r="D248" s="7" t="s">
        <v>752</v>
      </c>
      <c r="E248" s="8" t="s">
        <v>739</v>
      </c>
      <c r="F248" s="8">
        <v>1</v>
      </c>
      <c r="G248" s="8" t="s">
        <v>34</v>
      </c>
      <c r="H248" s="8" t="s">
        <v>1500</v>
      </c>
      <c r="I248" s="8" t="s">
        <v>740</v>
      </c>
      <c r="J248" s="8">
        <f t="shared" si="56"/>
        <v>1</v>
      </c>
      <c r="K248" s="8" t="s">
        <v>741</v>
      </c>
      <c r="L248" s="8">
        <v>1</v>
      </c>
      <c r="M248" s="8" t="s">
        <v>1548</v>
      </c>
      <c r="N248" s="8" t="s">
        <v>753</v>
      </c>
      <c r="O248" s="8">
        <v>2001</v>
      </c>
      <c r="P248" s="8" t="str">
        <f t="shared" si="57"/>
        <v>2001</v>
      </c>
      <c r="Q248" s="8">
        <f t="shared" ca="1" si="58"/>
        <v>16</v>
      </c>
      <c r="R248" s="8" t="s">
        <v>743</v>
      </c>
      <c r="S248" s="8">
        <f t="shared" si="59"/>
        <v>0</v>
      </c>
      <c r="T248" s="8">
        <v>120</v>
      </c>
      <c r="U248" s="8">
        <v>6000</v>
      </c>
      <c r="V248" s="8" t="s">
        <v>737</v>
      </c>
      <c r="W248" s="8">
        <v>19750903</v>
      </c>
      <c r="X248" s="8" t="str">
        <f t="shared" si="60"/>
        <v>1975</v>
      </c>
      <c r="Y248" s="69">
        <f t="shared" ca="1" si="61"/>
        <v>42</v>
      </c>
      <c r="Z248" s="8">
        <v>900</v>
      </c>
      <c r="AA248" s="8">
        <v>1000</v>
      </c>
      <c r="AB248" s="55">
        <f t="shared" si="62"/>
        <v>0.1111111111111111</v>
      </c>
      <c r="AC248" s="7">
        <v>129.77500000000001</v>
      </c>
      <c r="AD248" s="7">
        <v>111.5</v>
      </c>
      <c r="AE248" s="57">
        <f t="shared" si="63"/>
        <v>1.3432579680479012E-5</v>
      </c>
      <c r="AF248" s="57">
        <f t="shared" si="64"/>
        <v>1.2547651535399288E-5</v>
      </c>
      <c r="AG248" s="57">
        <f t="shared" si="65"/>
        <v>-6.5879240334286049E-2</v>
      </c>
      <c r="AH248" s="56">
        <f t="shared" si="66"/>
        <v>-0.14082065112695052</v>
      </c>
      <c r="AI248" s="56">
        <f t="shared" si="67"/>
        <v>1.2488780045316223E-2</v>
      </c>
      <c r="AJ248" s="56">
        <f t="shared" si="68"/>
        <v>8.7873416656137262E-3</v>
      </c>
      <c r="AK248" s="59">
        <f t="shared" si="69"/>
        <v>-0.29638110097796777</v>
      </c>
      <c r="AL248" s="7">
        <v>0.78223076923076929</v>
      </c>
      <c r="AM248" s="7">
        <v>23</v>
      </c>
      <c r="AN248" s="7">
        <v>14</v>
      </c>
      <c r="AO248" s="10">
        <f t="shared" si="70"/>
        <v>-0.39130434782608697</v>
      </c>
      <c r="AP248" s="10">
        <v>-3.0047792919949603E-2</v>
      </c>
      <c r="AQ248" s="10">
        <v>1.4620572704733412E-2</v>
      </c>
      <c r="AR248" s="10">
        <f t="shared" si="73"/>
        <v>-1.4865772585588604</v>
      </c>
      <c r="AS248" s="70">
        <v>105.91280358744299</v>
      </c>
      <c r="AT248" s="7" t="s">
        <v>754</v>
      </c>
      <c r="AU248" s="7" t="str">
        <f t="shared" si="71"/>
        <v>2013</v>
      </c>
      <c r="AV248" s="7">
        <f t="shared" ca="1" si="72"/>
        <v>4</v>
      </c>
      <c r="AW248" s="7"/>
      <c r="AX248" s="7" t="s">
        <v>40</v>
      </c>
      <c r="AY248" s="7"/>
      <c r="AZ248" s="7">
        <v>7</v>
      </c>
      <c r="BA248" s="9"/>
      <c r="BB248" s="7" t="s">
        <v>41</v>
      </c>
      <c r="BC248" s="7" t="s">
        <v>42</v>
      </c>
    </row>
    <row r="249" spans="1:55" s="17" customFormat="1" ht="12" x14ac:dyDescent="0.15">
      <c r="A249" s="7">
        <v>4601</v>
      </c>
      <c r="B249" s="7" t="s">
        <v>545</v>
      </c>
      <c r="C249" s="7" t="s">
        <v>693</v>
      </c>
      <c r="D249" s="7" t="s">
        <v>755</v>
      </c>
      <c r="E249" s="8" t="s">
        <v>739</v>
      </c>
      <c r="F249" s="8">
        <v>1</v>
      </c>
      <c r="G249" s="8" t="s">
        <v>457</v>
      </c>
      <c r="H249" s="8" t="s">
        <v>1500</v>
      </c>
      <c r="I249" s="8" t="s">
        <v>740</v>
      </c>
      <c r="J249" s="8">
        <f t="shared" si="56"/>
        <v>1</v>
      </c>
      <c r="K249" s="8" t="s">
        <v>741</v>
      </c>
      <c r="L249" s="8">
        <v>1</v>
      </c>
      <c r="M249" s="8" t="s">
        <v>1548</v>
      </c>
      <c r="N249" s="8" t="s">
        <v>756</v>
      </c>
      <c r="O249" s="8">
        <v>1997</v>
      </c>
      <c r="P249" s="8" t="str">
        <f t="shared" si="57"/>
        <v>1997</v>
      </c>
      <c r="Q249" s="8">
        <f t="shared" ca="1" si="58"/>
        <v>20</v>
      </c>
      <c r="R249" s="8" t="s">
        <v>743</v>
      </c>
      <c r="S249" s="8">
        <f t="shared" si="59"/>
        <v>0</v>
      </c>
      <c r="T249" s="8">
        <v>380</v>
      </c>
      <c r="U249" s="8">
        <v>13000</v>
      </c>
      <c r="V249" s="8" t="s">
        <v>737</v>
      </c>
      <c r="W249" s="8">
        <v>19820411</v>
      </c>
      <c r="X249" s="8" t="str">
        <f t="shared" si="60"/>
        <v>1982</v>
      </c>
      <c r="Y249" s="69">
        <f t="shared" ca="1" si="61"/>
        <v>35</v>
      </c>
      <c r="Z249" s="8">
        <v>2300</v>
      </c>
      <c r="AA249" s="8">
        <v>2000</v>
      </c>
      <c r="AB249" s="55">
        <f t="shared" si="62"/>
        <v>-0.13043478260869565</v>
      </c>
      <c r="AC249" s="7">
        <v>38.5</v>
      </c>
      <c r="AD249" s="7">
        <v>109.52500000000001</v>
      </c>
      <c r="AE249" s="57">
        <f t="shared" si="63"/>
        <v>3.9850072640989555E-6</v>
      </c>
      <c r="AF249" s="57">
        <f t="shared" si="64"/>
        <v>1.2325394927485266E-5</v>
      </c>
      <c r="AG249" s="57">
        <f t="shared" si="65"/>
        <v>2.0929416461859685</v>
      </c>
      <c r="AH249" s="56">
        <f t="shared" si="66"/>
        <v>1.8448051948051949</v>
      </c>
      <c r="AI249" s="56">
        <f t="shared" si="67"/>
        <v>3.1915771226919236E-2</v>
      </c>
      <c r="AJ249" s="56">
        <f t="shared" si="68"/>
        <v>1.7574683331227452E-2</v>
      </c>
      <c r="AK249" s="59">
        <f t="shared" si="69"/>
        <v>-0.4493417312001487</v>
      </c>
      <c r="AL249" s="7">
        <v>1.1288846153846155</v>
      </c>
      <c r="AM249" s="7">
        <v>5</v>
      </c>
      <c r="AN249" s="7">
        <v>12</v>
      </c>
      <c r="AO249" s="10">
        <f t="shared" si="70"/>
        <v>1.4</v>
      </c>
      <c r="AP249" s="10">
        <v>3.6952054315112226E-3</v>
      </c>
      <c r="AQ249" s="10">
        <v>1.564343208354798E-2</v>
      </c>
      <c r="AR249" s="10">
        <f t="shared" si="73"/>
        <v>3.2334404334186932</v>
      </c>
      <c r="AS249" s="70">
        <v>107.157011184661</v>
      </c>
      <c r="AT249" s="7" t="s">
        <v>757</v>
      </c>
      <c r="AU249" s="7" t="str">
        <f t="shared" si="71"/>
        <v>2012</v>
      </c>
      <c r="AV249" s="7">
        <f t="shared" ca="1" si="72"/>
        <v>5</v>
      </c>
      <c r="AW249" s="7"/>
      <c r="AX249" s="7" t="s">
        <v>40</v>
      </c>
      <c r="AY249" s="7"/>
      <c r="AZ249" s="7">
        <v>7</v>
      </c>
      <c r="BA249" s="9"/>
      <c r="BB249" s="7" t="s">
        <v>41</v>
      </c>
      <c r="BC249" s="7" t="s">
        <v>42</v>
      </c>
    </row>
    <row r="250" spans="1:55" s="17" customFormat="1" ht="12" x14ac:dyDescent="0.15">
      <c r="A250" s="7">
        <v>6223</v>
      </c>
      <c r="B250" s="7" t="s">
        <v>545</v>
      </c>
      <c r="C250" s="7" t="s">
        <v>693</v>
      </c>
      <c r="D250" s="7" t="s">
        <v>758</v>
      </c>
      <c r="E250" s="8" t="s">
        <v>739</v>
      </c>
      <c r="F250" s="8">
        <v>1</v>
      </c>
      <c r="G250" s="8" t="s">
        <v>34</v>
      </c>
      <c r="H250" s="8" t="s">
        <v>1500</v>
      </c>
      <c r="I250" s="8" t="s">
        <v>740</v>
      </c>
      <c r="J250" s="8">
        <f t="shared" si="56"/>
        <v>1</v>
      </c>
      <c r="K250" s="8" t="s">
        <v>741</v>
      </c>
      <c r="L250" s="8">
        <v>1</v>
      </c>
      <c r="M250" s="8" t="s">
        <v>1548</v>
      </c>
      <c r="N250" s="8" t="s">
        <v>759</v>
      </c>
      <c r="O250" s="8">
        <v>2001</v>
      </c>
      <c r="P250" s="8" t="str">
        <f t="shared" si="57"/>
        <v>2001</v>
      </c>
      <c r="Q250" s="8">
        <f t="shared" ca="1" si="58"/>
        <v>16</v>
      </c>
      <c r="R250" s="8" t="s">
        <v>743</v>
      </c>
      <c r="S250" s="8">
        <f t="shared" si="59"/>
        <v>0</v>
      </c>
      <c r="T250" s="8">
        <v>30</v>
      </c>
      <c r="U250" s="8">
        <v>1000</v>
      </c>
      <c r="V250" s="8" t="s">
        <v>744</v>
      </c>
      <c r="W250" s="8">
        <v>19730213</v>
      </c>
      <c r="X250" s="8" t="str">
        <f t="shared" si="60"/>
        <v>1973</v>
      </c>
      <c r="Y250" s="69">
        <f t="shared" ca="1" si="61"/>
        <v>44</v>
      </c>
      <c r="Z250" s="8">
        <v>500</v>
      </c>
      <c r="AA250" s="8">
        <v>500</v>
      </c>
      <c r="AB250" s="55">
        <f t="shared" si="62"/>
        <v>0</v>
      </c>
      <c r="AC250" s="7">
        <v>87</v>
      </c>
      <c r="AD250" s="7">
        <v>95.474999999999994</v>
      </c>
      <c r="AE250" s="57">
        <f t="shared" si="63"/>
        <v>9.0050813500417959E-6</v>
      </c>
      <c r="AF250" s="57">
        <f t="shared" si="64"/>
        <v>1.0744278299033606E-5</v>
      </c>
      <c r="AG250" s="57">
        <f t="shared" si="65"/>
        <v>0.19313506245934556</v>
      </c>
      <c r="AH250" s="56">
        <f t="shared" si="66"/>
        <v>9.7413793103448207E-2</v>
      </c>
      <c r="AI250" s="56">
        <f t="shared" si="67"/>
        <v>6.9382111362867906E-3</v>
      </c>
      <c r="AJ250" s="56">
        <f t="shared" si="68"/>
        <v>4.3936708328068631E-3</v>
      </c>
      <c r="AK250" s="59">
        <f t="shared" si="69"/>
        <v>-0.36674299088017104</v>
      </c>
      <c r="AL250" s="7">
        <v>0.79876923076923079</v>
      </c>
      <c r="AM250" s="7">
        <v>9</v>
      </c>
      <c r="AN250" s="7">
        <v>17</v>
      </c>
      <c r="AO250" s="10">
        <f t="shared" si="70"/>
        <v>0.88888888888888884</v>
      </c>
      <c r="AP250" s="10">
        <v>5.8499242455264293E-3</v>
      </c>
      <c r="AQ250" s="10">
        <v>2.1466098529861047E-2</v>
      </c>
      <c r="AR250" s="10">
        <f t="shared" si="73"/>
        <v>2.6694660698002481</v>
      </c>
      <c r="AS250" s="70">
        <v>194.35175490966199</v>
      </c>
      <c r="AT250" s="7" t="s">
        <v>760</v>
      </c>
      <c r="AU250" s="7" t="str">
        <f t="shared" si="71"/>
        <v>2009</v>
      </c>
      <c r="AV250" s="7">
        <f t="shared" ca="1" si="72"/>
        <v>8</v>
      </c>
      <c r="AW250" s="7"/>
      <c r="AX250" s="7" t="s">
        <v>40</v>
      </c>
      <c r="AY250" s="7"/>
      <c r="AZ250" s="7">
        <v>7</v>
      </c>
      <c r="BA250" s="9"/>
      <c r="BB250" s="7" t="s">
        <v>41</v>
      </c>
      <c r="BC250" s="7" t="s">
        <v>42</v>
      </c>
    </row>
    <row r="251" spans="1:55" s="17" customFormat="1" ht="12" x14ac:dyDescent="0.15">
      <c r="A251" s="7">
        <v>6352</v>
      </c>
      <c r="B251" s="7" t="s">
        <v>545</v>
      </c>
      <c r="C251" s="7" t="s">
        <v>693</v>
      </c>
      <c r="D251" s="7" t="s">
        <v>761</v>
      </c>
      <c r="E251" s="8" t="s">
        <v>739</v>
      </c>
      <c r="F251" s="8">
        <v>1</v>
      </c>
      <c r="G251" s="8" t="s">
        <v>53</v>
      </c>
      <c r="H251" s="8" t="s">
        <v>1500</v>
      </c>
      <c r="I251" s="8" t="s">
        <v>740</v>
      </c>
      <c r="J251" s="8">
        <f t="shared" si="56"/>
        <v>1</v>
      </c>
      <c r="K251" s="8" t="s">
        <v>741</v>
      </c>
      <c r="L251" s="8">
        <v>1</v>
      </c>
      <c r="M251" s="8" t="s">
        <v>1548</v>
      </c>
      <c r="N251" s="8" t="s">
        <v>756</v>
      </c>
      <c r="O251" s="8">
        <v>1998</v>
      </c>
      <c r="P251" s="8" t="str">
        <f t="shared" si="57"/>
        <v>1998</v>
      </c>
      <c r="Q251" s="8">
        <f t="shared" ca="1" si="58"/>
        <v>19</v>
      </c>
      <c r="R251" s="8" t="s">
        <v>743</v>
      </c>
      <c r="S251" s="8">
        <f t="shared" si="59"/>
        <v>0</v>
      </c>
      <c r="T251" s="8">
        <v>15</v>
      </c>
      <c r="U251" s="8">
        <v>500</v>
      </c>
      <c r="V251" s="8" t="s">
        <v>744</v>
      </c>
      <c r="W251" s="8">
        <v>19681122</v>
      </c>
      <c r="X251" s="8" t="str">
        <f t="shared" si="60"/>
        <v>1968</v>
      </c>
      <c r="Y251" s="69">
        <f t="shared" ca="1" si="61"/>
        <v>49</v>
      </c>
      <c r="Z251" s="8">
        <v>200</v>
      </c>
      <c r="AA251" s="8">
        <v>150</v>
      </c>
      <c r="AB251" s="55">
        <f t="shared" si="62"/>
        <v>-0.25</v>
      </c>
      <c r="AC251" s="7">
        <v>39.5</v>
      </c>
      <c r="AD251" s="7">
        <v>83.8</v>
      </c>
      <c r="AE251" s="57">
        <f t="shared" si="63"/>
        <v>4.0885139462833438E-6</v>
      </c>
      <c r="AF251" s="57">
        <f t="shared" si="64"/>
        <v>9.4304322750355193E-6</v>
      </c>
      <c r="AG251" s="57">
        <f t="shared" si="65"/>
        <v>1.3065672268546953</v>
      </c>
      <c r="AH251" s="56">
        <f t="shared" si="66"/>
        <v>1.1215189873417721</v>
      </c>
      <c r="AI251" s="56">
        <f t="shared" si="67"/>
        <v>2.7752844545147161E-3</v>
      </c>
      <c r="AJ251" s="56">
        <f t="shared" si="68"/>
        <v>1.3181012498420588E-3</v>
      </c>
      <c r="AK251" s="59">
        <f t="shared" si="69"/>
        <v>-0.52505724316012825</v>
      </c>
      <c r="AL251" s="7">
        <v>1.0478461538461539</v>
      </c>
      <c r="AM251" s="7">
        <v>32</v>
      </c>
      <c r="AN251" s="7">
        <v>56</v>
      </c>
      <c r="AO251" s="10">
        <f t="shared" si="70"/>
        <v>0.75</v>
      </c>
      <c r="AP251" s="10">
        <v>5.616190179159348E-3</v>
      </c>
      <c r="AQ251" s="10">
        <v>2.378980428518181E-2</v>
      </c>
      <c r="AR251" s="10">
        <f t="shared" si="73"/>
        <v>3.2359328167805663</v>
      </c>
      <c r="AS251" s="70">
        <v>225.79571070615</v>
      </c>
      <c r="AT251" s="7" t="s">
        <v>762</v>
      </c>
      <c r="AU251" s="7" t="str">
        <f t="shared" si="71"/>
        <v>2009</v>
      </c>
      <c r="AV251" s="7">
        <f t="shared" ca="1" si="72"/>
        <v>8</v>
      </c>
      <c r="AW251" s="7"/>
      <c r="AX251" s="7" t="s">
        <v>40</v>
      </c>
      <c r="AY251" s="7"/>
      <c r="AZ251" s="7">
        <v>3</v>
      </c>
      <c r="BA251" s="9"/>
      <c r="BB251" s="7" t="s">
        <v>41</v>
      </c>
      <c r="BC251" s="7" t="s">
        <v>42</v>
      </c>
    </row>
    <row r="252" spans="1:55" s="17" customFormat="1" ht="12" x14ac:dyDescent="0.15">
      <c r="A252" s="7">
        <v>1516</v>
      </c>
      <c r="B252" s="7" t="s">
        <v>545</v>
      </c>
      <c r="C252" s="7" t="s">
        <v>693</v>
      </c>
      <c r="D252" s="7" t="s">
        <v>763</v>
      </c>
      <c r="E252" s="8" t="s">
        <v>739</v>
      </c>
      <c r="F252" s="8">
        <v>1</v>
      </c>
      <c r="G252" s="8" t="s">
        <v>764</v>
      </c>
      <c r="H252" s="8" t="s">
        <v>1500</v>
      </c>
      <c r="I252" s="8" t="s">
        <v>740</v>
      </c>
      <c r="J252" s="8">
        <f t="shared" si="56"/>
        <v>1</v>
      </c>
      <c r="K252" s="8" t="s">
        <v>741</v>
      </c>
      <c r="L252" s="8">
        <v>1</v>
      </c>
      <c r="M252" s="8" t="s">
        <v>478</v>
      </c>
      <c r="N252" s="8" t="s">
        <v>765</v>
      </c>
      <c r="O252" s="8">
        <v>2007</v>
      </c>
      <c r="P252" s="8" t="str">
        <f t="shared" si="57"/>
        <v>2007</v>
      </c>
      <c r="Q252" s="8">
        <f t="shared" ca="1" si="58"/>
        <v>10</v>
      </c>
      <c r="R252" s="8" t="s">
        <v>743</v>
      </c>
      <c r="S252" s="8">
        <f t="shared" si="59"/>
        <v>0</v>
      </c>
      <c r="T252" s="8">
        <v>50</v>
      </c>
      <c r="U252" s="8">
        <v>900</v>
      </c>
      <c r="V252" s="8" t="s">
        <v>744</v>
      </c>
      <c r="W252" s="8">
        <v>19731209</v>
      </c>
      <c r="X252" s="8" t="str">
        <f t="shared" si="60"/>
        <v>1973</v>
      </c>
      <c r="Y252" s="69">
        <f t="shared" ca="1" si="61"/>
        <v>44</v>
      </c>
      <c r="Z252" s="8">
        <v>400</v>
      </c>
      <c r="AA252" s="8">
        <v>400</v>
      </c>
      <c r="AB252" s="55">
        <f t="shared" si="62"/>
        <v>0</v>
      </c>
      <c r="AC252" s="7">
        <v>0</v>
      </c>
      <c r="AD252" s="7">
        <v>75</v>
      </c>
      <c r="AE252" s="57">
        <f t="shared" si="63"/>
        <v>0</v>
      </c>
      <c r="AF252" s="57">
        <f t="shared" si="64"/>
        <v>8.4401243511654397E-6</v>
      </c>
      <c r="AG252" s="57" t="e">
        <f t="shared" si="65"/>
        <v>#DIV/0!</v>
      </c>
      <c r="AH252" s="56" t="e">
        <f t="shared" si="66"/>
        <v>#DIV/0!</v>
      </c>
      <c r="AI252" s="56">
        <f t="shared" si="67"/>
        <v>5.5505689090294321E-3</v>
      </c>
      <c r="AJ252" s="56">
        <f t="shared" si="68"/>
        <v>3.5149366662454904E-3</v>
      </c>
      <c r="AK252" s="59">
        <f t="shared" si="69"/>
        <v>-0.36674299088017098</v>
      </c>
      <c r="AL252" s="7">
        <v>0.91538461538461535</v>
      </c>
      <c r="AM252" s="7">
        <v>0</v>
      </c>
      <c r="AN252" s="7">
        <v>4</v>
      </c>
      <c r="AO252" s="10" t="e">
        <f t="shared" si="70"/>
        <v>#DIV/0!</v>
      </c>
      <c r="AP252" s="10" t="e">
        <v>#N/A</v>
      </c>
      <c r="AQ252" s="10">
        <v>1.4714368147720716E-2</v>
      </c>
      <c r="AR252" s="10" t="e">
        <f t="shared" si="73"/>
        <v>#N/A</v>
      </c>
      <c r="AS252" s="70">
        <v>103.73336133333299</v>
      </c>
      <c r="AT252" s="7" t="s">
        <v>766</v>
      </c>
      <c r="AU252" s="7" t="str">
        <f t="shared" si="71"/>
        <v>2015</v>
      </c>
      <c r="AV252" s="7">
        <f t="shared" ca="1" si="72"/>
        <v>2</v>
      </c>
      <c r="AW252" s="7"/>
      <c r="AX252" s="7" t="s">
        <v>40</v>
      </c>
      <c r="AY252" s="7"/>
      <c r="AZ252" s="7">
        <v>7</v>
      </c>
      <c r="BA252" s="9"/>
      <c r="BB252" s="7" t="s">
        <v>41</v>
      </c>
      <c r="BC252" s="7" t="s">
        <v>42</v>
      </c>
    </row>
    <row r="253" spans="1:55" s="17" customFormat="1" ht="12" x14ac:dyDescent="0.15">
      <c r="A253" s="7">
        <v>7975</v>
      </c>
      <c r="B253" s="7" t="s">
        <v>545</v>
      </c>
      <c r="C253" s="7" t="s">
        <v>693</v>
      </c>
      <c r="D253" s="7" t="s">
        <v>767</v>
      </c>
      <c r="E253" s="8" t="s">
        <v>739</v>
      </c>
      <c r="F253" s="8">
        <v>1</v>
      </c>
      <c r="G253" s="8" t="s">
        <v>53</v>
      </c>
      <c r="H253" s="8" t="s">
        <v>1500</v>
      </c>
      <c r="I253" s="8" t="s">
        <v>740</v>
      </c>
      <c r="J253" s="8">
        <f t="shared" si="56"/>
        <v>1</v>
      </c>
      <c r="K253" s="8" t="s">
        <v>741</v>
      </c>
      <c r="L253" s="8">
        <v>1</v>
      </c>
      <c r="M253" s="8" t="s">
        <v>1548</v>
      </c>
      <c r="N253" s="8" t="s">
        <v>759</v>
      </c>
      <c r="O253" s="8">
        <v>1997</v>
      </c>
      <c r="P253" s="8" t="str">
        <f t="shared" si="57"/>
        <v>1997</v>
      </c>
      <c r="Q253" s="8">
        <f t="shared" ca="1" si="58"/>
        <v>20</v>
      </c>
      <c r="R253" s="8" t="s">
        <v>743</v>
      </c>
      <c r="S253" s="8">
        <f t="shared" si="59"/>
        <v>0</v>
      </c>
      <c r="T253" s="8">
        <v>0</v>
      </c>
      <c r="U253" s="8">
        <v>4500</v>
      </c>
      <c r="V253" s="8" t="s">
        <v>744</v>
      </c>
      <c r="W253" s="8">
        <v>19760821</v>
      </c>
      <c r="X253" s="8" t="str">
        <f t="shared" si="60"/>
        <v>1976</v>
      </c>
      <c r="Y253" s="69">
        <f t="shared" ca="1" si="61"/>
        <v>41</v>
      </c>
      <c r="Z253" s="8">
        <v>4000</v>
      </c>
      <c r="AA253" s="8">
        <v>3000</v>
      </c>
      <c r="AB253" s="55">
        <f t="shared" si="62"/>
        <v>-0.25</v>
      </c>
      <c r="AC253" s="7">
        <v>30</v>
      </c>
      <c r="AD253" s="7">
        <v>75</v>
      </c>
      <c r="AE253" s="57">
        <f t="shared" si="63"/>
        <v>3.1052004655316536E-6</v>
      </c>
      <c r="AF253" s="57">
        <f t="shared" si="64"/>
        <v>8.4401243511654397E-6</v>
      </c>
      <c r="AG253" s="57">
        <f t="shared" si="65"/>
        <v>1.7180610220990589</v>
      </c>
      <c r="AH253" s="56">
        <f t="shared" si="66"/>
        <v>1.5</v>
      </c>
      <c r="AI253" s="56">
        <f t="shared" si="67"/>
        <v>5.5505689090294325E-2</v>
      </c>
      <c r="AJ253" s="56">
        <f t="shared" si="68"/>
        <v>2.6362024996841177E-2</v>
      </c>
      <c r="AK253" s="59">
        <f t="shared" si="69"/>
        <v>-0.52505724316012825</v>
      </c>
      <c r="AL253" s="7">
        <v>0.60769230769230753</v>
      </c>
      <c r="AM253" s="7">
        <v>3</v>
      </c>
      <c r="AN253" s="7">
        <v>6</v>
      </c>
      <c r="AO253" s="10">
        <f t="shared" si="70"/>
        <v>1</v>
      </c>
      <c r="AP253" s="10">
        <v>1.1222906403940887E-2</v>
      </c>
      <c r="AQ253" s="10">
        <v>2.2065313327449251E-2</v>
      </c>
      <c r="AR253" s="10">
        <f t="shared" si="73"/>
        <v>0.96609617270808634</v>
      </c>
      <c r="AS253" s="70">
        <v>175.68411333333299</v>
      </c>
      <c r="AT253" s="7" t="s">
        <v>47</v>
      </c>
      <c r="AU253" s="7" t="str">
        <f t="shared" si="71"/>
        <v>2008</v>
      </c>
      <c r="AV253" s="7">
        <f t="shared" ca="1" si="72"/>
        <v>9</v>
      </c>
      <c r="AW253" s="7"/>
      <c r="AX253" s="7" t="s">
        <v>40</v>
      </c>
      <c r="AY253" s="7"/>
      <c r="AZ253" s="7">
        <v>5</v>
      </c>
      <c r="BA253" s="9"/>
      <c r="BB253" s="7" t="s">
        <v>41</v>
      </c>
      <c r="BC253" s="7" t="s">
        <v>42</v>
      </c>
    </row>
    <row r="254" spans="1:55" s="17" customFormat="1" ht="12" x14ac:dyDescent="0.15">
      <c r="A254" s="7">
        <v>4639</v>
      </c>
      <c r="B254" s="7" t="s">
        <v>545</v>
      </c>
      <c r="C254" s="7" t="s">
        <v>693</v>
      </c>
      <c r="D254" s="7" t="s">
        <v>768</v>
      </c>
      <c r="E254" s="8" t="s">
        <v>739</v>
      </c>
      <c r="F254" s="8">
        <v>1</v>
      </c>
      <c r="G254" s="8" t="s">
        <v>34</v>
      </c>
      <c r="H254" s="8" t="s">
        <v>1500</v>
      </c>
      <c r="I254" s="8" t="s">
        <v>740</v>
      </c>
      <c r="J254" s="8">
        <f t="shared" si="56"/>
        <v>1</v>
      </c>
      <c r="K254" s="8" t="s">
        <v>741</v>
      </c>
      <c r="L254" s="8">
        <v>1</v>
      </c>
      <c r="M254" s="8" t="s">
        <v>1547</v>
      </c>
      <c r="N254" s="8" t="s">
        <v>769</v>
      </c>
      <c r="O254" s="8">
        <v>2000</v>
      </c>
      <c r="P254" s="8" t="str">
        <f t="shared" si="57"/>
        <v>2000</v>
      </c>
      <c r="Q254" s="8">
        <f t="shared" ca="1" si="58"/>
        <v>17</v>
      </c>
      <c r="R254" s="8" t="s">
        <v>743</v>
      </c>
      <c r="S254" s="8">
        <f t="shared" si="59"/>
        <v>0</v>
      </c>
      <c r="T254" s="8">
        <v>60</v>
      </c>
      <c r="U254" s="8">
        <v>1400</v>
      </c>
      <c r="V254" s="8" t="s">
        <v>737</v>
      </c>
      <c r="W254" s="8">
        <v>19740728</v>
      </c>
      <c r="X254" s="8" t="str">
        <f t="shared" si="60"/>
        <v>1974</v>
      </c>
      <c r="Y254" s="69">
        <f t="shared" ca="1" si="61"/>
        <v>43</v>
      </c>
      <c r="Z254" s="8">
        <v>250</v>
      </c>
      <c r="AA254" s="8">
        <v>250</v>
      </c>
      <c r="AB254" s="55">
        <f t="shared" si="62"/>
        <v>0</v>
      </c>
      <c r="AC254" s="7">
        <v>177.92500000000001</v>
      </c>
      <c r="AD254" s="7">
        <v>73.025000000000006</v>
      </c>
      <c r="AE254" s="57">
        <f t="shared" si="63"/>
        <v>1.8416426427657319E-5</v>
      </c>
      <c r="AF254" s="57">
        <f t="shared" si="64"/>
        <v>8.2178677432514173E-6</v>
      </c>
      <c r="AG254" s="57">
        <f t="shared" si="65"/>
        <v>-0.55377511616965858</v>
      </c>
      <c r="AH254" s="56">
        <f t="shared" si="66"/>
        <v>-0.58957425881691727</v>
      </c>
      <c r="AI254" s="56">
        <f t="shared" si="67"/>
        <v>3.4691055681433953E-3</v>
      </c>
      <c r="AJ254" s="56">
        <f t="shared" si="68"/>
        <v>2.1968354164034315E-3</v>
      </c>
      <c r="AK254" s="59">
        <f t="shared" si="69"/>
        <v>-0.36674299088017104</v>
      </c>
      <c r="AL254" s="7">
        <v>0.93403846153846137</v>
      </c>
      <c r="AM254" s="7">
        <v>69</v>
      </c>
      <c r="AN254" s="7">
        <v>40</v>
      </c>
      <c r="AO254" s="10">
        <f t="shared" si="70"/>
        <v>-0.42028985507246375</v>
      </c>
      <c r="AP254" s="10">
        <v>9.6116000399125417E-3</v>
      </c>
      <c r="AQ254" s="10">
        <v>5.1050607423426972E-2</v>
      </c>
      <c r="AR254" s="10">
        <f t="shared" si="73"/>
        <v>4.3113536988053331</v>
      </c>
      <c r="AS254" s="70">
        <v>791.27786108406406</v>
      </c>
      <c r="AT254" s="7" t="s">
        <v>770</v>
      </c>
      <c r="AU254" s="7" t="str">
        <f t="shared" si="71"/>
        <v>2012</v>
      </c>
      <c r="AV254" s="7">
        <f t="shared" ca="1" si="72"/>
        <v>5</v>
      </c>
      <c r="AW254" s="7"/>
      <c r="AX254" s="7" t="s">
        <v>40</v>
      </c>
      <c r="AY254" s="7"/>
      <c r="AZ254" s="7">
        <v>7</v>
      </c>
      <c r="BA254" s="9"/>
      <c r="BB254" s="7" t="s">
        <v>41</v>
      </c>
      <c r="BC254" s="7" t="s">
        <v>42</v>
      </c>
    </row>
    <row r="255" spans="1:55" s="17" customFormat="1" ht="12" x14ac:dyDescent="0.15">
      <c r="A255" s="7">
        <v>6290</v>
      </c>
      <c r="B255" s="7" t="s">
        <v>545</v>
      </c>
      <c r="C255" s="7" t="s">
        <v>693</v>
      </c>
      <c r="D255" s="7" t="s">
        <v>771</v>
      </c>
      <c r="E255" s="8" t="s">
        <v>739</v>
      </c>
      <c r="F255" s="8">
        <v>1</v>
      </c>
      <c r="G255" s="8" t="s">
        <v>34</v>
      </c>
      <c r="H255" s="8" t="s">
        <v>1500</v>
      </c>
      <c r="I255" s="8" t="s">
        <v>740</v>
      </c>
      <c r="J255" s="8">
        <f t="shared" si="56"/>
        <v>1</v>
      </c>
      <c r="K255" s="8" t="s">
        <v>741</v>
      </c>
      <c r="L255" s="8">
        <v>1</v>
      </c>
      <c r="M255" s="8" t="s">
        <v>1548</v>
      </c>
      <c r="N255" s="8" t="s">
        <v>756</v>
      </c>
      <c r="O255" s="8">
        <v>2000</v>
      </c>
      <c r="P255" s="8" t="str">
        <f t="shared" si="57"/>
        <v>2000</v>
      </c>
      <c r="Q255" s="8">
        <f t="shared" ca="1" si="58"/>
        <v>17</v>
      </c>
      <c r="R255" s="8" t="s">
        <v>743</v>
      </c>
      <c r="S255" s="8">
        <f t="shared" si="59"/>
        <v>0</v>
      </c>
      <c r="T255" s="8">
        <v>150</v>
      </c>
      <c r="U255" s="8">
        <v>2900</v>
      </c>
      <c r="V255" s="8" t="s">
        <v>737</v>
      </c>
      <c r="W255" s="8">
        <v>19810411</v>
      </c>
      <c r="X255" s="8" t="str">
        <f t="shared" si="60"/>
        <v>1981</v>
      </c>
      <c r="Y255" s="69">
        <f t="shared" ca="1" si="61"/>
        <v>36</v>
      </c>
      <c r="Z255" s="8">
        <v>1300</v>
      </c>
      <c r="AA255" s="8">
        <v>1100</v>
      </c>
      <c r="AB255" s="55">
        <f t="shared" si="62"/>
        <v>-0.15384615384615385</v>
      </c>
      <c r="AC255" s="7">
        <v>5.0250000000000004</v>
      </c>
      <c r="AD255" s="7">
        <v>69</v>
      </c>
      <c r="AE255" s="57">
        <f t="shared" si="63"/>
        <v>5.2012107797655203E-7</v>
      </c>
      <c r="AF255" s="57">
        <f t="shared" si="64"/>
        <v>7.764914403072206E-6</v>
      </c>
      <c r="AG255" s="57">
        <f t="shared" si="65"/>
        <v>13.929051584066473</v>
      </c>
      <c r="AH255" s="56">
        <f t="shared" si="66"/>
        <v>12.731343283582088</v>
      </c>
      <c r="AI255" s="56">
        <f t="shared" si="67"/>
        <v>1.8039348954345655E-2</v>
      </c>
      <c r="AJ255" s="56">
        <f t="shared" si="68"/>
        <v>9.6660758321750993E-3</v>
      </c>
      <c r="AK255" s="59">
        <f t="shared" si="69"/>
        <v>-0.46416714612937543</v>
      </c>
      <c r="AL255" s="7">
        <v>0.94307692307692292</v>
      </c>
      <c r="AM255" s="7">
        <v>1</v>
      </c>
      <c r="AN255" s="7">
        <v>10</v>
      </c>
      <c r="AO255" s="10">
        <f t="shared" si="70"/>
        <v>9</v>
      </c>
      <c r="AP255" s="10">
        <v>1.2594804594804625E-2</v>
      </c>
      <c r="AQ255" s="10">
        <v>-2.6760877180691338E-3</v>
      </c>
      <c r="AR255" s="10">
        <f t="shared" si="73"/>
        <v>-1.2124755249615404</v>
      </c>
      <c r="AS255" s="70">
        <v>-69.472447826087503</v>
      </c>
      <c r="AT255" s="7" t="s">
        <v>772</v>
      </c>
      <c r="AU255" s="7" t="str">
        <f t="shared" si="71"/>
        <v>2009</v>
      </c>
      <c r="AV255" s="7">
        <f t="shared" ca="1" si="72"/>
        <v>8</v>
      </c>
      <c r="AW255" s="7"/>
      <c r="AX255" s="7" t="s">
        <v>40</v>
      </c>
      <c r="AY255" s="7"/>
      <c r="AZ255" s="7">
        <v>5</v>
      </c>
      <c r="BA255" s="9"/>
      <c r="BB255" s="7" t="s">
        <v>41</v>
      </c>
      <c r="BC255" s="7" t="s">
        <v>42</v>
      </c>
    </row>
    <row r="256" spans="1:55" s="17" customFormat="1" ht="12" x14ac:dyDescent="0.15">
      <c r="A256" s="7">
        <v>1967</v>
      </c>
      <c r="B256" s="7" t="s">
        <v>545</v>
      </c>
      <c r="C256" s="7" t="s">
        <v>693</v>
      </c>
      <c r="D256" s="7" t="s">
        <v>773</v>
      </c>
      <c r="E256" s="8" t="s">
        <v>739</v>
      </c>
      <c r="F256" s="8">
        <v>1</v>
      </c>
      <c r="G256" s="8" t="s">
        <v>774</v>
      </c>
      <c r="H256" s="8" t="s">
        <v>1500</v>
      </c>
      <c r="I256" s="8" t="s">
        <v>740</v>
      </c>
      <c r="J256" s="8">
        <f t="shared" si="56"/>
        <v>1</v>
      </c>
      <c r="K256" s="8" t="s">
        <v>741</v>
      </c>
      <c r="L256" s="8">
        <v>1</v>
      </c>
      <c r="M256" s="8" t="s">
        <v>1553</v>
      </c>
      <c r="N256" s="8" t="s">
        <v>775</v>
      </c>
      <c r="O256" s="8">
        <v>2010</v>
      </c>
      <c r="P256" s="8" t="str">
        <f t="shared" si="57"/>
        <v>2010</v>
      </c>
      <c r="Q256" s="8">
        <f t="shared" ca="1" si="58"/>
        <v>7</v>
      </c>
      <c r="R256" s="8" t="s">
        <v>743</v>
      </c>
      <c r="S256" s="8">
        <f t="shared" si="59"/>
        <v>0</v>
      </c>
      <c r="T256" s="8">
        <v>40</v>
      </c>
      <c r="U256" s="8">
        <v>400</v>
      </c>
      <c r="V256" s="8" t="s">
        <v>737</v>
      </c>
      <c r="W256" s="8">
        <v>19740303</v>
      </c>
      <c r="X256" s="8" t="str">
        <f t="shared" si="60"/>
        <v>1974</v>
      </c>
      <c r="Y256" s="69">
        <f t="shared" ca="1" si="61"/>
        <v>43</v>
      </c>
      <c r="Z256" s="8">
        <v>300</v>
      </c>
      <c r="AA256" s="8">
        <v>240</v>
      </c>
      <c r="AB256" s="55">
        <f t="shared" si="62"/>
        <v>-0.2</v>
      </c>
      <c r="AC256" s="7">
        <v>0</v>
      </c>
      <c r="AD256" s="7">
        <v>68.724999999999994</v>
      </c>
      <c r="AE256" s="57">
        <f t="shared" si="63"/>
        <v>0</v>
      </c>
      <c r="AF256" s="57">
        <f t="shared" si="64"/>
        <v>7.7339672804512643E-6</v>
      </c>
      <c r="AG256" s="57" t="e">
        <f t="shared" si="65"/>
        <v>#DIV/0!</v>
      </c>
      <c r="AH256" s="56" t="e">
        <f t="shared" si="66"/>
        <v>#DIV/0!</v>
      </c>
      <c r="AI256" s="56">
        <f t="shared" si="67"/>
        <v>4.1629266817720745E-3</v>
      </c>
      <c r="AJ256" s="56">
        <f t="shared" si="68"/>
        <v>2.1089619997472944E-3</v>
      </c>
      <c r="AK256" s="59">
        <f t="shared" si="69"/>
        <v>-0.49339439270413682</v>
      </c>
      <c r="AL256" s="7">
        <v>0.9518461538461539</v>
      </c>
      <c r="AM256" s="7">
        <v>0</v>
      </c>
      <c r="AN256" s="7">
        <v>19</v>
      </c>
      <c r="AO256" s="10" t="e">
        <f t="shared" si="70"/>
        <v>#DIV/0!</v>
      </c>
      <c r="AP256" s="10" t="e">
        <v>#N/A</v>
      </c>
      <c r="AQ256" s="10">
        <v>1.206588612511135E-2</v>
      </c>
      <c r="AR256" s="10" t="e">
        <f t="shared" si="73"/>
        <v>#N/A</v>
      </c>
      <c r="AS256" s="70">
        <v>73.736466351399699</v>
      </c>
      <c r="AT256" s="7" t="s">
        <v>776</v>
      </c>
      <c r="AU256" s="7" t="str">
        <f t="shared" si="71"/>
        <v>2015</v>
      </c>
      <c r="AV256" s="7">
        <f t="shared" ca="1" si="72"/>
        <v>2</v>
      </c>
      <c r="AW256" s="7"/>
      <c r="AX256" s="7" t="s">
        <v>40</v>
      </c>
      <c r="AY256" s="7"/>
      <c r="AZ256" s="7">
        <v>1</v>
      </c>
      <c r="BA256" s="9"/>
      <c r="BB256" s="7" t="s">
        <v>41</v>
      </c>
      <c r="BC256" s="7" t="s">
        <v>42</v>
      </c>
    </row>
    <row r="257" spans="1:55" s="17" customFormat="1" ht="12" x14ac:dyDescent="0.15">
      <c r="A257" s="7">
        <v>4618</v>
      </c>
      <c r="B257" s="7" t="s">
        <v>545</v>
      </c>
      <c r="C257" s="7" t="s">
        <v>693</v>
      </c>
      <c r="D257" s="7" t="s">
        <v>777</v>
      </c>
      <c r="E257" s="8" t="s">
        <v>739</v>
      </c>
      <c r="F257" s="8">
        <v>1</v>
      </c>
      <c r="G257" s="8" t="s">
        <v>405</v>
      </c>
      <c r="H257" s="8" t="s">
        <v>1500</v>
      </c>
      <c r="I257" s="8" t="s">
        <v>740</v>
      </c>
      <c r="J257" s="8">
        <f t="shared" si="56"/>
        <v>1</v>
      </c>
      <c r="K257" s="8" t="s">
        <v>741</v>
      </c>
      <c r="L257" s="8">
        <v>1</v>
      </c>
      <c r="M257" s="8" t="s">
        <v>1547</v>
      </c>
      <c r="N257" s="8" t="s">
        <v>778</v>
      </c>
      <c r="O257" s="8">
        <v>2007</v>
      </c>
      <c r="P257" s="8" t="str">
        <f t="shared" si="57"/>
        <v>2007</v>
      </c>
      <c r="Q257" s="8">
        <f t="shared" ca="1" si="58"/>
        <v>10</v>
      </c>
      <c r="R257" s="8" t="s">
        <v>743</v>
      </c>
      <c r="S257" s="8">
        <f t="shared" si="59"/>
        <v>0</v>
      </c>
      <c r="T257" s="8">
        <v>35</v>
      </c>
      <c r="U257" s="8">
        <v>450</v>
      </c>
      <c r="V257" s="8" t="s">
        <v>744</v>
      </c>
      <c r="W257" s="8">
        <v>19740916</v>
      </c>
      <c r="X257" s="8" t="str">
        <f t="shared" si="60"/>
        <v>1974</v>
      </c>
      <c r="Y257" s="69">
        <f t="shared" ca="1" si="61"/>
        <v>43</v>
      </c>
      <c r="Z257" s="8">
        <v>150</v>
      </c>
      <c r="AA257" s="8">
        <v>150</v>
      </c>
      <c r="AB257" s="55">
        <f t="shared" si="62"/>
        <v>0</v>
      </c>
      <c r="AC257" s="7">
        <v>45.25</v>
      </c>
      <c r="AD257" s="7">
        <v>68</v>
      </c>
      <c r="AE257" s="57">
        <f t="shared" si="63"/>
        <v>4.6836773688435777E-6</v>
      </c>
      <c r="AF257" s="57">
        <f t="shared" si="64"/>
        <v>7.6523794117233328E-6</v>
      </c>
      <c r="AG257" s="57">
        <f t="shared" si="65"/>
        <v>0.63383999560429627</v>
      </c>
      <c r="AH257" s="56">
        <f t="shared" si="66"/>
        <v>0.50276243093922657</v>
      </c>
      <c r="AI257" s="56">
        <f t="shared" si="67"/>
        <v>2.0814633408860373E-3</v>
      </c>
      <c r="AJ257" s="56">
        <f t="shared" si="68"/>
        <v>1.3181012498420588E-3</v>
      </c>
      <c r="AK257" s="59">
        <f t="shared" si="69"/>
        <v>-0.36674299088017109</v>
      </c>
      <c r="AL257" s="7">
        <v>0.67846153846153834</v>
      </c>
      <c r="AM257" s="7">
        <v>10</v>
      </c>
      <c r="AN257" s="7">
        <v>13</v>
      </c>
      <c r="AO257" s="10">
        <f t="shared" si="70"/>
        <v>0.3</v>
      </c>
      <c r="AP257" s="10">
        <v>8.7129346104532629E-3</v>
      </c>
      <c r="AQ257" s="10">
        <v>1.649980933011316E-2</v>
      </c>
      <c r="AR257" s="10">
        <f t="shared" si="73"/>
        <v>0.89371435317759251</v>
      </c>
      <c r="AS257" s="70">
        <v>124.779148529412</v>
      </c>
      <c r="AT257" s="7" t="s">
        <v>779</v>
      </c>
      <c r="AU257" s="7" t="str">
        <f t="shared" si="71"/>
        <v>2012</v>
      </c>
      <c r="AV257" s="7">
        <f t="shared" ca="1" si="72"/>
        <v>5</v>
      </c>
      <c r="AW257" s="7"/>
      <c r="AX257" s="7" t="s">
        <v>40</v>
      </c>
      <c r="AY257" s="7"/>
      <c r="AZ257" s="7">
        <v>1</v>
      </c>
      <c r="BA257" s="9"/>
      <c r="BB257" s="7" t="s">
        <v>41</v>
      </c>
      <c r="BC257" s="7" t="s">
        <v>42</v>
      </c>
    </row>
    <row r="258" spans="1:55" s="17" customFormat="1" ht="12" x14ac:dyDescent="0.15">
      <c r="A258" s="7">
        <v>1391</v>
      </c>
      <c r="B258" s="7" t="s">
        <v>545</v>
      </c>
      <c r="C258" s="7" t="s">
        <v>693</v>
      </c>
      <c r="D258" s="7" t="s">
        <v>780</v>
      </c>
      <c r="E258" s="8" t="s">
        <v>739</v>
      </c>
      <c r="F258" s="8">
        <v>1</v>
      </c>
      <c r="G258" s="8" t="s">
        <v>85</v>
      </c>
      <c r="H258" s="8" t="s">
        <v>1500</v>
      </c>
      <c r="I258" s="8" t="s">
        <v>740</v>
      </c>
      <c r="J258" s="8">
        <f t="shared" si="56"/>
        <v>1</v>
      </c>
      <c r="K258" s="8" t="s">
        <v>741</v>
      </c>
      <c r="L258" s="8">
        <v>1</v>
      </c>
      <c r="M258" s="8" t="s">
        <v>1550</v>
      </c>
      <c r="N258" s="8" t="s">
        <v>781</v>
      </c>
      <c r="O258" s="8">
        <v>2008</v>
      </c>
      <c r="P258" s="8" t="str">
        <f t="shared" si="57"/>
        <v>2008</v>
      </c>
      <c r="Q258" s="8">
        <f t="shared" ca="1" si="58"/>
        <v>9</v>
      </c>
      <c r="R258" s="8" t="s">
        <v>743</v>
      </c>
      <c r="S258" s="8">
        <f t="shared" si="59"/>
        <v>0</v>
      </c>
      <c r="T258" s="8">
        <v>70</v>
      </c>
      <c r="U258" s="8">
        <v>2500</v>
      </c>
      <c r="V258" s="8" t="s">
        <v>744</v>
      </c>
      <c r="W258" s="8">
        <v>19680224</v>
      </c>
      <c r="X258" s="8" t="str">
        <f t="shared" si="60"/>
        <v>1968</v>
      </c>
      <c r="Y258" s="69">
        <f t="shared" ca="1" si="61"/>
        <v>49</v>
      </c>
      <c r="Z258" s="8">
        <v>1200</v>
      </c>
      <c r="AA258" s="8">
        <v>1400</v>
      </c>
      <c r="AB258" s="55">
        <f t="shared" si="62"/>
        <v>0.16666666666666666</v>
      </c>
      <c r="AC258" s="7">
        <v>0</v>
      </c>
      <c r="AD258" s="7">
        <v>64</v>
      </c>
      <c r="AE258" s="57">
        <f t="shared" si="63"/>
        <v>0</v>
      </c>
      <c r="AF258" s="57">
        <f t="shared" si="64"/>
        <v>7.2022394463278428E-6</v>
      </c>
      <c r="AG258" s="57" t="e">
        <f t="shared" si="65"/>
        <v>#DIV/0!</v>
      </c>
      <c r="AH258" s="56" t="e">
        <f t="shared" si="66"/>
        <v>#DIV/0!</v>
      </c>
      <c r="AI258" s="56">
        <f t="shared" si="67"/>
        <v>1.6651706727088298E-2</v>
      </c>
      <c r="AJ258" s="56">
        <f t="shared" si="68"/>
        <v>1.2302278331859217E-2</v>
      </c>
      <c r="AK258" s="59">
        <f t="shared" si="69"/>
        <v>-0.26120015602686619</v>
      </c>
      <c r="AL258" s="7">
        <v>0.73846153846153839</v>
      </c>
      <c r="AM258" s="7">
        <v>0</v>
      </c>
      <c r="AN258" s="7">
        <v>2</v>
      </c>
      <c r="AO258" s="10" t="e">
        <f t="shared" si="70"/>
        <v>#DIV/0!</v>
      </c>
      <c r="AP258" s="10" t="e">
        <v>#N/A</v>
      </c>
      <c r="AQ258" s="10">
        <v>9.2879256965944269E-3</v>
      </c>
      <c r="AR258" s="10" t="e">
        <f t="shared" si="73"/>
        <v>#N/A</v>
      </c>
      <c r="AS258" s="70">
        <v>107.6033125</v>
      </c>
      <c r="AT258" s="7" t="s">
        <v>782</v>
      </c>
      <c r="AU258" s="7" t="str">
        <f t="shared" si="71"/>
        <v>2015</v>
      </c>
      <c r="AV258" s="7">
        <f t="shared" ca="1" si="72"/>
        <v>2</v>
      </c>
      <c r="AW258" s="7"/>
      <c r="AX258" s="7" t="s">
        <v>40</v>
      </c>
      <c r="AY258" s="7"/>
      <c r="AZ258" s="7">
        <v>3</v>
      </c>
      <c r="BA258" s="9"/>
      <c r="BB258" s="7" t="s">
        <v>41</v>
      </c>
      <c r="BC258" s="7" t="s">
        <v>41</v>
      </c>
    </row>
    <row r="259" spans="1:55" s="17" customFormat="1" ht="12" x14ac:dyDescent="0.15">
      <c r="A259" s="7">
        <v>8954</v>
      </c>
      <c r="B259" s="7" t="s">
        <v>545</v>
      </c>
      <c r="C259" s="7" t="s">
        <v>693</v>
      </c>
      <c r="D259" s="7" t="s">
        <v>783</v>
      </c>
      <c r="E259" s="8" t="s">
        <v>739</v>
      </c>
      <c r="F259" s="8">
        <v>1</v>
      </c>
      <c r="G259" s="8" t="s">
        <v>53</v>
      </c>
      <c r="H259" s="8" t="s">
        <v>1500</v>
      </c>
      <c r="I259" s="8" t="s">
        <v>740</v>
      </c>
      <c r="J259" s="8">
        <f t="shared" ref="J259:J322" si="74">IF(I259="工厂",1,0)</f>
        <v>1</v>
      </c>
      <c r="K259" s="8" t="s">
        <v>741</v>
      </c>
      <c r="L259" s="8">
        <v>1</v>
      </c>
      <c r="M259" s="8" t="s">
        <v>478</v>
      </c>
      <c r="N259" s="8" t="s">
        <v>784</v>
      </c>
      <c r="O259" s="8">
        <v>2004</v>
      </c>
      <c r="P259" s="8" t="str">
        <f t="shared" ref="P259:P322" si="75">LEFT(O259,4)</f>
        <v>2004</v>
      </c>
      <c r="Q259" s="8">
        <f t="shared" ref="Q259:Q322" ca="1" si="76">YEAR(TODAY())-P259+1</f>
        <v>13</v>
      </c>
      <c r="R259" s="8" t="s">
        <v>743</v>
      </c>
      <c r="S259" s="8">
        <f t="shared" ref="S259:S322" si="77">IF(R259="是",1,0)</f>
        <v>0</v>
      </c>
      <c r="T259" s="8">
        <v>50</v>
      </c>
      <c r="U259" s="8">
        <v>600</v>
      </c>
      <c r="V259" s="8" t="s">
        <v>737</v>
      </c>
      <c r="W259" s="8">
        <v>19880223</v>
      </c>
      <c r="X259" s="8" t="str">
        <f t="shared" ref="X259:X322" si="78">LEFT(W259,4)</f>
        <v>1988</v>
      </c>
      <c r="Y259" s="69">
        <f t="shared" ref="Y259:Y322" ca="1" si="79">YEAR(TODAY())-X259+1</f>
        <v>29</v>
      </c>
      <c r="Z259" s="8">
        <v>130</v>
      </c>
      <c r="AA259" s="8">
        <v>130</v>
      </c>
      <c r="AB259" s="55">
        <f t="shared" ref="AB259:AB322" si="80">(AA259-Z259)/Z259</f>
        <v>0</v>
      </c>
      <c r="AC259" s="7">
        <v>48.024999999999999</v>
      </c>
      <c r="AD259" s="7">
        <v>64</v>
      </c>
      <c r="AE259" s="57">
        <f t="shared" ref="AE259:AE322" si="81">AC259/$Z$528</f>
        <v>4.9709084119052557E-6</v>
      </c>
      <c r="AF259" s="57">
        <f t="shared" ref="AF259:AF322" si="82">AD259/$AA$528</f>
        <v>7.2022394463278428E-6</v>
      </c>
      <c r="AG259" s="57">
        <f t="shared" ref="AG259:AG322" si="83">(AF259-AE259)/AE259</f>
        <v>0.44887792120220538</v>
      </c>
      <c r="AH259" s="56">
        <f t="shared" ref="AH259:AH322" si="84">(AD259-AC259)/AC259</f>
        <v>0.33263925039042169</v>
      </c>
      <c r="AI259" s="56">
        <f t="shared" ref="AI259:AI322" si="85">Z259/$AC$528</f>
        <v>1.8039348954345656E-3</v>
      </c>
      <c r="AJ259" s="56">
        <f t="shared" ref="AJ259:AJ322" si="86">AA259/$AD$528</f>
        <v>1.1423544165297843E-3</v>
      </c>
      <c r="AK259" s="59">
        <f t="shared" ref="AK259:AK322" si="87">(AJ259-AI259)/AI259</f>
        <v>-0.36674299088017104</v>
      </c>
      <c r="AL259" s="7">
        <v>0.65384615384615363</v>
      </c>
      <c r="AM259" s="7">
        <v>33</v>
      </c>
      <c r="AN259" s="7">
        <v>49</v>
      </c>
      <c r="AO259" s="10">
        <f t="shared" ref="AO259:AO322" si="88">(AN259-AM259)/AM259</f>
        <v>0.48484848484848486</v>
      </c>
      <c r="AP259" s="10">
        <v>1.251098118255E-2</v>
      </c>
      <c r="AQ259" s="10">
        <v>2.2536925795053016E-2</v>
      </c>
      <c r="AR259" s="10">
        <f t="shared" si="73"/>
        <v>0.8013715684016014</v>
      </c>
      <c r="AS259" s="70">
        <v>180.2254375</v>
      </c>
      <c r="AT259" s="7" t="s">
        <v>785</v>
      </c>
      <c r="AU259" s="7" t="str">
        <f t="shared" ref="AU259:AU322" si="89">LEFT(AT259,4)</f>
        <v>2008</v>
      </c>
      <c r="AV259" s="7">
        <f t="shared" ref="AV259:AV322" ca="1" si="90">YEAR(TODAY())-AU259+1</f>
        <v>9</v>
      </c>
      <c r="AW259" s="7"/>
      <c r="AX259" s="7" t="s">
        <v>40</v>
      </c>
      <c r="AY259" s="7"/>
      <c r="AZ259" s="7">
        <v>7</v>
      </c>
      <c r="BA259" s="9"/>
      <c r="BB259" s="7" t="s">
        <v>41</v>
      </c>
      <c r="BC259" s="7" t="s">
        <v>42</v>
      </c>
    </row>
    <row r="260" spans="1:55" s="17" customFormat="1" ht="12" x14ac:dyDescent="0.15">
      <c r="A260" s="7">
        <v>5571</v>
      </c>
      <c r="B260" s="7" t="s">
        <v>545</v>
      </c>
      <c r="C260" s="7" t="s">
        <v>693</v>
      </c>
      <c r="D260" s="7" t="s">
        <v>786</v>
      </c>
      <c r="E260" s="8" t="s">
        <v>739</v>
      </c>
      <c r="F260" s="8">
        <v>1</v>
      </c>
      <c r="G260" s="8" t="s">
        <v>57</v>
      </c>
      <c r="H260" s="8" t="s">
        <v>57</v>
      </c>
      <c r="I260" s="8" t="s">
        <v>740</v>
      </c>
      <c r="J260" s="8">
        <f t="shared" si="74"/>
        <v>1</v>
      </c>
      <c r="K260" s="8" t="s">
        <v>741</v>
      </c>
      <c r="L260" s="8">
        <v>1</v>
      </c>
      <c r="M260" s="8" t="s">
        <v>1548</v>
      </c>
      <c r="N260" s="8" t="s">
        <v>787</v>
      </c>
      <c r="O260" s="8">
        <v>1999</v>
      </c>
      <c r="P260" s="8" t="str">
        <f t="shared" si="75"/>
        <v>1999</v>
      </c>
      <c r="Q260" s="8">
        <f t="shared" ca="1" si="76"/>
        <v>18</v>
      </c>
      <c r="R260" s="8" t="s">
        <v>743</v>
      </c>
      <c r="S260" s="8">
        <f t="shared" si="77"/>
        <v>0</v>
      </c>
      <c r="T260" s="8">
        <v>130</v>
      </c>
      <c r="U260" s="8">
        <v>1500</v>
      </c>
      <c r="V260" s="8" t="s">
        <v>744</v>
      </c>
      <c r="W260" s="8">
        <v>19760630</v>
      </c>
      <c r="X260" s="8" t="str">
        <f t="shared" si="78"/>
        <v>1976</v>
      </c>
      <c r="Y260" s="69">
        <f t="shared" ca="1" si="79"/>
        <v>41</v>
      </c>
      <c r="Z260" s="8">
        <v>350</v>
      </c>
      <c r="AA260" s="8">
        <v>320</v>
      </c>
      <c r="AB260" s="55">
        <f t="shared" si="80"/>
        <v>-8.5714285714285715E-2</v>
      </c>
      <c r="AC260" s="7">
        <v>76.825000000000003</v>
      </c>
      <c r="AD260" s="7">
        <v>60.375</v>
      </c>
      <c r="AE260" s="57">
        <f t="shared" si="81"/>
        <v>7.951900858815644E-6</v>
      </c>
      <c r="AF260" s="57">
        <f t="shared" si="82"/>
        <v>6.7943001026881796E-6</v>
      </c>
      <c r="AG260" s="57">
        <f t="shared" si="83"/>
        <v>-0.14557535068412278</v>
      </c>
      <c r="AH260" s="56">
        <f t="shared" si="84"/>
        <v>-0.21412300683371302</v>
      </c>
      <c r="AI260" s="56">
        <f t="shared" si="85"/>
        <v>4.8567477954007529E-3</v>
      </c>
      <c r="AJ260" s="56">
        <f t="shared" si="86"/>
        <v>2.8119493329963924E-3</v>
      </c>
      <c r="AK260" s="59">
        <f t="shared" si="87"/>
        <v>-0.42102216309044199</v>
      </c>
      <c r="AL260" s="7">
        <v>0.65076923076923066</v>
      </c>
      <c r="AM260" s="7">
        <v>18</v>
      </c>
      <c r="AN260" s="7">
        <v>23</v>
      </c>
      <c r="AO260" s="10">
        <f t="shared" si="88"/>
        <v>0.27777777777777779</v>
      </c>
      <c r="AP260" s="10">
        <v>1.5841941333790379E-2</v>
      </c>
      <c r="AQ260" s="10">
        <v>3.6111278470035119E-2</v>
      </c>
      <c r="AR260" s="10">
        <f t="shared" si="73"/>
        <v>1.2794730588359686</v>
      </c>
      <c r="AS260" s="70">
        <v>399.92359006211097</v>
      </c>
      <c r="AT260" s="7" t="s">
        <v>788</v>
      </c>
      <c r="AU260" s="7" t="str">
        <f t="shared" si="89"/>
        <v>2011</v>
      </c>
      <c r="AV260" s="7">
        <f t="shared" ca="1" si="90"/>
        <v>6</v>
      </c>
      <c r="AW260" s="7"/>
      <c r="AX260" s="7" t="s">
        <v>40</v>
      </c>
      <c r="AY260" s="7"/>
      <c r="AZ260" s="7">
        <v>3</v>
      </c>
      <c r="BA260" s="9"/>
      <c r="BB260" s="7" t="s">
        <v>41</v>
      </c>
      <c r="BC260" s="7" t="s">
        <v>42</v>
      </c>
    </row>
    <row r="261" spans="1:55" s="17" customFormat="1" ht="12" x14ac:dyDescent="0.15">
      <c r="A261" s="7">
        <v>1808</v>
      </c>
      <c r="B261" s="7" t="s">
        <v>545</v>
      </c>
      <c r="C261" s="7" t="s">
        <v>693</v>
      </c>
      <c r="D261" s="7" t="s">
        <v>789</v>
      </c>
      <c r="E261" s="8" t="s">
        <v>739</v>
      </c>
      <c r="F261" s="8">
        <v>1</v>
      </c>
      <c r="G261" s="8" t="s">
        <v>790</v>
      </c>
      <c r="H261" s="8" t="s">
        <v>1501</v>
      </c>
      <c r="I261" s="8" t="s">
        <v>740</v>
      </c>
      <c r="J261" s="8">
        <f t="shared" si="74"/>
        <v>1</v>
      </c>
      <c r="K261" s="8" t="s">
        <v>741</v>
      </c>
      <c r="L261" s="8">
        <v>1</v>
      </c>
      <c r="M261" s="8" t="s">
        <v>1548</v>
      </c>
      <c r="N261" s="8" t="s">
        <v>756</v>
      </c>
      <c r="O261" s="8">
        <v>2007</v>
      </c>
      <c r="P261" s="8" t="str">
        <f t="shared" si="75"/>
        <v>2007</v>
      </c>
      <c r="Q261" s="8">
        <f t="shared" ca="1" si="76"/>
        <v>10</v>
      </c>
      <c r="R261" s="8" t="s">
        <v>743</v>
      </c>
      <c r="S261" s="8">
        <f t="shared" si="77"/>
        <v>0</v>
      </c>
      <c r="T261" s="8">
        <v>80</v>
      </c>
      <c r="U261" s="8">
        <v>1500</v>
      </c>
      <c r="V261" s="8" t="s">
        <v>737</v>
      </c>
      <c r="W261" s="8">
        <v>19850427</v>
      </c>
      <c r="X261" s="8" t="str">
        <f t="shared" si="78"/>
        <v>1985</v>
      </c>
      <c r="Y261" s="69">
        <f t="shared" ca="1" si="79"/>
        <v>32</v>
      </c>
      <c r="Z261" s="8">
        <v>550</v>
      </c>
      <c r="AA261" s="8">
        <v>450</v>
      </c>
      <c r="AB261" s="55">
        <f t="shared" si="80"/>
        <v>-0.18181818181818182</v>
      </c>
      <c r="AC261" s="7">
        <v>0</v>
      </c>
      <c r="AD261" s="7">
        <v>60</v>
      </c>
      <c r="AE261" s="57">
        <f t="shared" si="81"/>
        <v>0</v>
      </c>
      <c r="AF261" s="57">
        <f t="shared" si="82"/>
        <v>6.7520994809323528E-6</v>
      </c>
      <c r="AG261" s="57" t="e">
        <f t="shared" si="83"/>
        <v>#DIV/0!</v>
      </c>
      <c r="AH261" s="56" t="e">
        <f t="shared" si="84"/>
        <v>#DIV/0!</v>
      </c>
      <c r="AI261" s="56">
        <f t="shared" si="85"/>
        <v>7.6320322499154689E-3</v>
      </c>
      <c r="AJ261" s="56">
        <f t="shared" si="86"/>
        <v>3.9543037495261765E-3</v>
      </c>
      <c r="AK261" s="59">
        <f t="shared" si="87"/>
        <v>-0.4818806289019581</v>
      </c>
      <c r="AL261" s="7">
        <v>0.68153846153846143</v>
      </c>
      <c r="AM261" s="7">
        <v>0</v>
      </c>
      <c r="AN261" s="7">
        <v>7</v>
      </c>
      <c r="AO261" s="10" t="e">
        <f t="shared" si="88"/>
        <v>#DIV/0!</v>
      </c>
      <c r="AP261" s="10" t="e">
        <v>#N/A</v>
      </c>
      <c r="AQ261" s="10">
        <v>4.6726862302483071E-3</v>
      </c>
      <c r="AR261" s="10" t="e">
        <f t="shared" ref="AR261:AR324" si="91">(AQ261-AP261)/AP261</f>
        <v>#N/A</v>
      </c>
      <c r="AS261" s="70">
        <v>-30.373764999999999</v>
      </c>
      <c r="AT261" s="7" t="s">
        <v>791</v>
      </c>
      <c r="AU261" s="7" t="str">
        <f t="shared" si="89"/>
        <v>2015</v>
      </c>
      <c r="AV261" s="7">
        <f t="shared" ca="1" si="90"/>
        <v>2</v>
      </c>
      <c r="AW261" s="7"/>
      <c r="AX261" s="7" t="s">
        <v>40</v>
      </c>
      <c r="AY261" s="7"/>
      <c r="AZ261" s="7">
        <v>1</v>
      </c>
      <c r="BA261" s="9"/>
      <c r="BB261" s="7" t="s">
        <v>41</v>
      </c>
      <c r="BC261" s="7" t="s">
        <v>42</v>
      </c>
    </row>
    <row r="262" spans="1:55" s="17" customFormat="1" ht="12" x14ac:dyDescent="0.15">
      <c r="A262" s="7">
        <v>6152</v>
      </c>
      <c r="B262" s="7" t="s">
        <v>545</v>
      </c>
      <c r="C262" s="7" t="s">
        <v>558</v>
      </c>
      <c r="D262" s="7" t="s">
        <v>792</v>
      </c>
      <c r="E262" s="19" t="s">
        <v>244</v>
      </c>
      <c r="F262" s="8">
        <v>1</v>
      </c>
      <c r="G262" s="19" t="s">
        <v>63</v>
      </c>
      <c r="H262" s="8" t="s">
        <v>1500</v>
      </c>
      <c r="I262" s="19" t="s">
        <v>35</v>
      </c>
      <c r="J262" s="8">
        <f t="shared" si="74"/>
        <v>1</v>
      </c>
      <c r="K262" s="28" t="s">
        <v>252</v>
      </c>
      <c r="L262" s="8">
        <v>1</v>
      </c>
      <c r="M262" s="28" t="s">
        <v>1549</v>
      </c>
      <c r="N262" s="28" t="s">
        <v>793</v>
      </c>
      <c r="O262" s="28">
        <v>20011009</v>
      </c>
      <c r="P262" s="8" t="str">
        <f t="shared" si="75"/>
        <v>2001</v>
      </c>
      <c r="Q262" s="8">
        <f t="shared" ca="1" si="76"/>
        <v>16</v>
      </c>
      <c r="R262" s="28" t="s">
        <v>254</v>
      </c>
      <c r="S262" s="8">
        <f t="shared" si="77"/>
        <v>0</v>
      </c>
      <c r="T262" s="28">
        <v>200</v>
      </c>
      <c r="U262" s="28">
        <v>900</v>
      </c>
      <c r="V262" s="28" t="s">
        <v>263</v>
      </c>
      <c r="W262" s="28">
        <v>19780114</v>
      </c>
      <c r="X262" s="8" t="str">
        <f t="shared" si="78"/>
        <v>1978</v>
      </c>
      <c r="Y262" s="69">
        <f t="shared" ca="1" si="79"/>
        <v>39</v>
      </c>
      <c r="Z262" s="28">
        <v>2030</v>
      </c>
      <c r="AA262" s="19">
        <v>2180</v>
      </c>
      <c r="AB262" s="55">
        <f t="shared" si="80"/>
        <v>7.3891625615763554E-2</v>
      </c>
      <c r="AC262" s="7">
        <v>60</v>
      </c>
      <c r="AD262" s="7">
        <v>250</v>
      </c>
      <c r="AE262" s="57">
        <f t="shared" si="81"/>
        <v>6.2104009310633072E-6</v>
      </c>
      <c r="AF262" s="57">
        <f t="shared" si="82"/>
        <v>2.8133747837218136E-5</v>
      </c>
      <c r="AG262" s="57">
        <f t="shared" si="83"/>
        <v>3.5301017034984321</v>
      </c>
      <c r="AH262" s="56">
        <f t="shared" si="84"/>
        <v>3.1666666666666665</v>
      </c>
      <c r="AI262" s="56">
        <f t="shared" si="85"/>
        <v>2.8169137213324369E-2</v>
      </c>
      <c r="AJ262" s="56">
        <f t="shared" si="86"/>
        <v>1.9156404831037924E-2</v>
      </c>
      <c r="AK262" s="59">
        <f t="shared" si="87"/>
        <v>-0.31995060104373041</v>
      </c>
      <c r="AL262" s="7">
        <v>3.247692307692307</v>
      </c>
      <c r="AM262" s="7">
        <v>3</v>
      </c>
      <c r="AN262" s="7">
        <v>28</v>
      </c>
      <c r="AO262" s="10">
        <f t="shared" si="88"/>
        <v>8.3333333333333339</v>
      </c>
      <c r="AP262" s="10">
        <v>1.5765103598691359E-2</v>
      </c>
      <c r="AQ262" s="10">
        <v>-6.8597658062904323E-3</v>
      </c>
      <c r="AR262" s="10">
        <f t="shared" si="91"/>
        <v>-1.4351234207468102</v>
      </c>
      <c r="AS262" s="70">
        <v>-129.03912199999999</v>
      </c>
      <c r="AT262" s="7" t="s">
        <v>532</v>
      </c>
      <c r="AU262" s="7" t="str">
        <f t="shared" si="89"/>
        <v>2010</v>
      </c>
      <c r="AV262" s="7">
        <f t="shared" ca="1" si="90"/>
        <v>7</v>
      </c>
      <c r="AW262" s="7"/>
      <c r="AX262" s="7" t="s">
        <v>40</v>
      </c>
      <c r="AY262" s="7"/>
      <c r="AZ262" s="7">
        <v>15</v>
      </c>
      <c r="BA262" s="9"/>
      <c r="BB262" s="7" t="s">
        <v>41</v>
      </c>
      <c r="BC262" s="7" t="s">
        <v>41</v>
      </c>
    </row>
    <row r="263" spans="1:55" s="17" customFormat="1" ht="12" customHeight="1" x14ac:dyDescent="0.15">
      <c r="A263" s="7">
        <v>7558</v>
      </c>
      <c r="B263" s="7" t="s">
        <v>545</v>
      </c>
      <c r="C263" s="7" t="s">
        <v>558</v>
      </c>
      <c r="D263" s="7" t="s">
        <v>794</v>
      </c>
      <c r="E263" s="19" t="s">
        <v>244</v>
      </c>
      <c r="F263" s="8">
        <v>1</v>
      </c>
      <c r="G263" s="19" t="s">
        <v>118</v>
      </c>
      <c r="H263" s="8" t="s">
        <v>1500</v>
      </c>
      <c r="I263" s="19" t="s">
        <v>35</v>
      </c>
      <c r="J263" s="8">
        <f t="shared" si="74"/>
        <v>1</v>
      </c>
      <c r="K263" s="27" t="s">
        <v>252</v>
      </c>
      <c r="L263" s="8">
        <v>1</v>
      </c>
      <c r="M263" s="27" t="s">
        <v>1548</v>
      </c>
      <c r="N263" s="27" t="s">
        <v>795</v>
      </c>
      <c r="O263" s="27">
        <v>20050901</v>
      </c>
      <c r="P263" s="8" t="str">
        <f t="shared" si="75"/>
        <v>2005</v>
      </c>
      <c r="Q263" s="8">
        <f t="shared" ca="1" si="76"/>
        <v>12</v>
      </c>
      <c r="R263" s="27" t="s">
        <v>254</v>
      </c>
      <c r="S263" s="8">
        <f t="shared" si="77"/>
        <v>0</v>
      </c>
      <c r="T263" s="27">
        <v>230</v>
      </c>
      <c r="U263" s="27">
        <v>4033</v>
      </c>
      <c r="V263" s="27" t="s">
        <v>255</v>
      </c>
      <c r="W263" s="27">
        <v>19720316</v>
      </c>
      <c r="X263" s="8" t="str">
        <f t="shared" si="78"/>
        <v>1972</v>
      </c>
      <c r="Y263" s="69">
        <f t="shared" ca="1" si="79"/>
        <v>45</v>
      </c>
      <c r="Z263" s="27">
        <v>3508</v>
      </c>
      <c r="AA263" s="22">
        <v>2280</v>
      </c>
      <c r="AB263" s="55">
        <f t="shared" si="80"/>
        <v>-0.35005701254275939</v>
      </c>
      <c r="AC263" s="7">
        <v>167</v>
      </c>
      <c r="AD263" s="7">
        <v>250</v>
      </c>
      <c r="AE263" s="57">
        <f t="shared" si="81"/>
        <v>1.7285615924792873E-5</v>
      </c>
      <c r="AF263" s="57">
        <f t="shared" si="82"/>
        <v>2.8133747837218136E-5</v>
      </c>
      <c r="AG263" s="57">
        <f t="shared" si="83"/>
        <v>0.62758145035871793</v>
      </c>
      <c r="AH263" s="56">
        <f t="shared" si="84"/>
        <v>0.49700598802395207</v>
      </c>
      <c r="AI263" s="56">
        <f t="shared" si="85"/>
        <v>4.8678489332188123E-2</v>
      </c>
      <c r="AJ263" s="56">
        <f t="shared" si="86"/>
        <v>2.0035138997599296E-2</v>
      </c>
      <c r="AK263" s="59">
        <f t="shared" si="87"/>
        <v>-0.58841904766442132</v>
      </c>
      <c r="AL263" s="7">
        <v>3.8538461538461535</v>
      </c>
      <c r="AM263" s="7">
        <v>12</v>
      </c>
      <c r="AN263" s="7">
        <v>10</v>
      </c>
      <c r="AO263" s="10">
        <f t="shared" si="88"/>
        <v>-0.16666666666666666</v>
      </c>
      <c r="AP263" s="10">
        <v>8.591610860830436E-3</v>
      </c>
      <c r="AQ263" s="10">
        <v>1.2735428350415853E-2</v>
      </c>
      <c r="AR263" s="10">
        <f t="shared" si="91"/>
        <v>0.48230972709405151</v>
      </c>
      <c r="AS263" s="70">
        <v>82.435969600000703</v>
      </c>
      <c r="AT263" s="7" t="s">
        <v>47</v>
      </c>
      <c r="AU263" s="7" t="str">
        <f t="shared" si="89"/>
        <v>2008</v>
      </c>
      <c r="AV263" s="7">
        <f t="shared" ca="1" si="90"/>
        <v>9</v>
      </c>
      <c r="AW263" s="7"/>
      <c r="AX263" s="7" t="s">
        <v>40</v>
      </c>
      <c r="AY263" s="7"/>
      <c r="AZ263" s="7">
        <v>1</v>
      </c>
      <c r="BA263" s="9"/>
      <c r="BB263" s="7" t="s">
        <v>41</v>
      </c>
      <c r="BC263" s="7" t="s">
        <v>42</v>
      </c>
    </row>
    <row r="264" spans="1:55" s="17" customFormat="1" ht="12" x14ac:dyDescent="0.15">
      <c r="A264" s="7">
        <v>4721</v>
      </c>
      <c r="B264" s="7" t="s">
        <v>545</v>
      </c>
      <c r="C264" s="7" t="s">
        <v>558</v>
      </c>
      <c r="D264" s="7" t="s">
        <v>796</v>
      </c>
      <c r="E264" s="19" t="s">
        <v>244</v>
      </c>
      <c r="F264" s="8">
        <v>1</v>
      </c>
      <c r="G264" s="19" t="s">
        <v>34</v>
      </c>
      <c r="H264" s="8" t="s">
        <v>1500</v>
      </c>
      <c r="I264" s="19" t="s">
        <v>35</v>
      </c>
      <c r="J264" s="8">
        <f t="shared" si="74"/>
        <v>1</v>
      </c>
      <c r="K264" s="29" t="s">
        <v>252</v>
      </c>
      <c r="L264" s="8">
        <v>1</v>
      </c>
      <c r="M264" s="29" t="s">
        <v>478</v>
      </c>
      <c r="N264" s="28" t="s">
        <v>797</v>
      </c>
      <c r="O264" s="28">
        <v>20110215</v>
      </c>
      <c r="P264" s="8" t="str">
        <f t="shared" si="75"/>
        <v>2011</v>
      </c>
      <c r="Q264" s="8">
        <f t="shared" ca="1" si="76"/>
        <v>6</v>
      </c>
      <c r="R264" s="29" t="s">
        <v>254</v>
      </c>
      <c r="S264" s="8">
        <f t="shared" si="77"/>
        <v>0</v>
      </c>
      <c r="T264" s="28">
        <v>80</v>
      </c>
      <c r="U264" s="28">
        <v>3000</v>
      </c>
      <c r="V264" s="28" t="s">
        <v>255</v>
      </c>
      <c r="W264" s="28">
        <v>19660608</v>
      </c>
      <c r="X264" s="8" t="str">
        <f t="shared" si="78"/>
        <v>1966</v>
      </c>
      <c r="Y264" s="69">
        <f t="shared" ca="1" si="79"/>
        <v>51</v>
      </c>
      <c r="Z264" s="28">
        <v>320</v>
      </c>
      <c r="AA264" s="19">
        <v>360</v>
      </c>
      <c r="AB264" s="55">
        <f t="shared" si="80"/>
        <v>0.125</v>
      </c>
      <c r="AC264" s="7">
        <v>41</v>
      </c>
      <c r="AD264" s="7">
        <v>191.75</v>
      </c>
      <c r="AE264" s="57">
        <f t="shared" si="81"/>
        <v>4.2437739695599267E-6</v>
      </c>
      <c r="AF264" s="57">
        <f t="shared" si="82"/>
        <v>2.157858459114631E-5</v>
      </c>
      <c r="AG264" s="57">
        <f t="shared" si="83"/>
        <v>4.0847629364633615</v>
      </c>
      <c r="AH264" s="56">
        <f t="shared" si="84"/>
        <v>3.6768292682926829</v>
      </c>
      <c r="AI264" s="56">
        <f t="shared" si="85"/>
        <v>4.4404551272235462E-3</v>
      </c>
      <c r="AJ264" s="56">
        <f t="shared" si="86"/>
        <v>3.1634429996209414E-3</v>
      </c>
      <c r="AK264" s="59">
        <f t="shared" si="87"/>
        <v>-0.28758586474019243</v>
      </c>
      <c r="AL264" s="7">
        <v>2.2769230769230768</v>
      </c>
      <c r="AM264" s="7">
        <v>7</v>
      </c>
      <c r="AN264" s="7">
        <v>34</v>
      </c>
      <c r="AO264" s="10">
        <f t="shared" si="88"/>
        <v>3.8571428571428572</v>
      </c>
      <c r="AP264" s="10">
        <v>-1.3610489393686086E-3</v>
      </c>
      <c r="AQ264" s="10">
        <v>3.163929546157964E-2</v>
      </c>
      <c r="AR264" s="10">
        <f t="shared" si="91"/>
        <v>-24.246258489615464</v>
      </c>
      <c r="AS264" s="70">
        <v>429.33936375488798</v>
      </c>
      <c r="AT264" s="7" t="s">
        <v>798</v>
      </c>
      <c r="AU264" s="7" t="str">
        <f t="shared" si="89"/>
        <v>2012</v>
      </c>
      <c r="AV264" s="7">
        <f t="shared" ca="1" si="90"/>
        <v>5</v>
      </c>
      <c r="AW264" s="7"/>
      <c r="AX264" s="7" t="s">
        <v>61</v>
      </c>
      <c r="AY264" s="7">
        <v>550000</v>
      </c>
      <c r="AZ264" s="7">
        <v>19</v>
      </c>
      <c r="BA264" s="9"/>
      <c r="BB264" s="7" t="s">
        <v>41</v>
      </c>
      <c r="BC264" s="7" t="s">
        <v>42</v>
      </c>
    </row>
    <row r="265" spans="1:55" s="17" customFormat="1" ht="12" x14ac:dyDescent="0.15">
      <c r="A265" s="7">
        <v>5895</v>
      </c>
      <c r="B265" s="7" t="s">
        <v>545</v>
      </c>
      <c r="C265" s="7" t="s">
        <v>558</v>
      </c>
      <c r="D265" s="7" t="s">
        <v>799</v>
      </c>
      <c r="E265" s="19" t="s">
        <v>244</v>
      </c>
      <c r="F265" s="8">
        <v>1</v>
      </c>
      <c r="G265" s="19" t="s">
        <v>53</v>
      </c>
      <c r="H265" s="8" t="s">
        <v>1500</v>
      </c>
      <c r="I265" s="19" t="s">
        <v>35</v>
      </c>
      <c r="J265" s="8">
        <f t="shared" si="74"/>
        <v>1</v>
      </c>
      <c r="K265" s="28" t="s">
        <v>252</v>
      </c>
      <c r="L265" s="8">
        <v>1</v>
      </c>
      <c r="M265" s="28" t="s">
        <v>1548</v>
      </c>
      <c r="N265" s="28" t="s">
        <v>644</v>
      </c>
      <c r="O265" s="28">
        <v>19980515</v>
      </c>
      <c r="P265" s="8" t="str">
        <f t="shared" si="75"/>
        <v>1998</v>
      </c>
      <c r="Q265" s="8">
        <f t="shared" ca="1" si="76"/>
        <v>19</v>
      </c>
      <c r="R265" s="28" t="s">
        <v>254</v>
      </c>
      <c r="S265" s="8">
        <f t="shared" si="77"/>
        <v>0</v>
      </c>
      <c r="T265" s="28">
        <v>4000</v>
      </c>
      <c r="U265" s="28">
        <v>17000</v>
      </c>
      <c r="V265" s="28" t="s">
        <v>263</v>
      </c>
      <c r="W265" s="28">
        <v>19850315</v>
      </c>
      <c r="X265" s="8" t="str">
        <f t="shared" si="78"/>
        <v>1985</v>
      </c>
      <c r="Y265" s="69">
        <f t="shared" ca="1" si="79"/>
        <v>32</v>
      </c>
      <c r="Z265" s="28">
        <v>2700</v>
      </c>
      <c r="AA265" s="19">
        <v>3000</v>
      </c>
      <c r="AB265" s="55">
        <f t="shared" si="80"/>
        <v>0.1111111111111111</v>
      </c>
      <c r="AC265" s="7">
        <v>168.07499999999999</v>
      </c>
      <c r="AD265" s="7">
        <v>186.875</v>
      </c>
      <c r="AE265" s="57">
        <f t="shared" si="81"/>
        <v>1.7396885608141089E-5</v>
      </c>
      <c r="AF265" s="57">
        <f t="shared" si="82"/>
        <v>2.1029976508320556E-5</v>
      </c>
      <c r="AG265" s="57">
        <f t="shared" si="83"/>
        <v>0.2088357066898984</v>
      </c>
      <c r="AH265" s="56">
        <f t="shared" si="84"/>
        <v>0.11185482671426454</v>
      </c>
      <c r="AI265" s="56">
        <f t="shared" si="85"/>
        <v>3.746634013594867E-2</v>
      </c>
      <c r="AJ265" s="56">
        <f t="shared" si="86"/>
        <v>2.6362024996841177E-2</v>
      </c>
      <c r="AK265" s="59">
        <f t="shared" si="87"/>
        <v>-0.29638110097796788</v>
      </c>
      <c r="AL265" s="7">
        <v>2.3296538461538461</v>
      </c>
      <c r="AM265" s="7">
        <v>21</v>
      </c>
      <c r="AN265" s="7">
        <v>21</v>
      </c>
      <c r="AO265" s="10">
        <f t="shared" si="88"/>
        <v>0</v>
      </c>
      <c r="AP265" s="10">
        <v>1.5899085469163209E-2</v>
      </c>
      <c r="AQ265" s="10">
        <v>3.149090472450207E-2</v>
      </c>
      <c r="AR265" s="10">
        <f t="shared" si="91"/>
        <v>0.98067396930343564</v>
      </c>
      <c r="AS265" s="70">
        <v>289.11694780952399</v>
      </c>
      <c r="AT265" s="7" t="s">
        <v>800</v>
      </c>
      <c r="AU265" s="7" t="str">
        <f t="shared" si="89"/>
        <v>2010</v>
      </c>
      <c r="AV265" s="7">
        <f t="shared" ca="1" si="90"/>
        <v>7</v>
      </c>
      <c r="AW265" s="7"/>
      <c r="AX265" s="7" t="s">
        <v>40</v>
      </c>
      <c r="AY265" s="7">
        <v>800000</v>
      </c>
      <c r="AZ265" s="7">
        <v>12</v>
      </c>
      <c r="BA265" s="9"/>
      <c r="BB265" s="7" t="s">
        <v>41</v>
      </c>
      <c r="BC265" s="7" t="s">
        <v>42</v>
      </c>
    </row>
    <row r="266" spans="1:55" s="17" customFormat="1" ht="12" x14ac:dyDescent="0.15">
      <c r="A266" s="7">
        <v>5270</v>
      </c>
      <c r="B266" s="7" t="s">
        <v>545</v>
      </c>
      <c r="C266" s="7" t="s">
        <v>558</v>
      </c>
      <c r="D266" s="7" t="s">
        <v>801</v>
      </c>
      <c r="E266" s="19" t="s">
        <v>244</v>
      </c>
      <c r="F266" s="8">
        <v>1</v>
      </c>
      <c r="G266" s="19" t="s">
        <v>234</v>
      </c>
      <c r="H266" s="8" t="s">
        <v>1500</v>
      </c>
      <c r="I266" s="19" t="s">
        <v>35</v>
      </c>
      <c r="J266" s="8">
        <f t="shared" si="74"/>
        <v>1</v>
      </c>
      <c r="K266" s="19" t="s">
        <v>252</v>
      </c>
      <c r="L266" s="8">
        <v>1</v>
      </c>
      <c r="M266" s="19" t="s">
        <v>1555</v>
      </c>
      <c r="N266" s="28" t="s">
        <v>802</v>
      </c>
      <c r="O266" s="28">
        <v>20030627</v>
      </c>
      <c r="P266" s="8" t="str">
        <f t="shared" si="75"/>
        <v>2003</v>
      </c>
      <c r="Q266" s="8">
        <f t="shared" ca="1" si="76"/>
        <v>14</v>
      </c>
      <c r="R266" s="28" t="s">
        <v>254</v>
      </c>
      <c r="S266" s="8">
        <f t="shared" si="77"/>
        <v>0</v>
      </c>
      <c r="T266" s="28">
        <v>150</v>
      </c>
      <c r="U266" s="28">
        <v>10000</v>
      </c>
      <c r="V266" s="28" t="s">
        <v>263</v>
      </c>
      <c r="W266" s="28">
        <v>19860807</v>
      </c>
      <c r="X266" s="8" t="str">
        <f t="shared" si="78"/>
        <v>1986</v>
      </c>
      <c r="Y266" s="69">
        <f t="shared" ca="1" si="79"/>
        <v>31</v>
      </c>
      <c r="Z266" s="28">
        <v>500</v>
      </c>
      <c r="AA266" s="19">
        <v>540</v>
      </c>
      <c r="AB266" s="55">
        <f t="shared" si="80"/>
        <v>0.08</v>
      </c>
      <c r="AC266" s="7">
        <v>93.2</v>
      </c>
      <c r="AD266" s="7">
        <v>150.1</v>
      </c>
      <c r="AE266" s="57">
        <f t="shared" si="81"/>
        <v>9.6468227795850053E-6</v>
      </c>
      <c r="AF266" s="57">
        <f t="shared" si="82"/>
        <v>1.6891502201465768E-5</v>
      </c>
      <c r="AG266" s="57">
        <f t="shared" si="83"/>
        <v>0.75099124213334212</v>
      </c>
      <c r="AH266" s="56">
        <f t="shared" si="84"/>
        <v>0.61051502145922731</v>
      </c>
      <c r="AI266" s="56">
        <f t="shared" si="85"/>
        <v>6.9382111362867906E-3</v>
      </c>
      <c r="AJ266" s="56">
        <f t="shared" si="86"/>
        <v>4.7451644994314125E-3</v>
      </c>
      <c r="AK266" s="59">
        <f t="shared" si="87"/>
        <v>-0.31608243015058463</v>
      </c>
      <c r="AL266" s="7">
        <v>1.7975384615384618</v>
      </c>
      <c r="AM266" s="7">
        <v>15</v>
      </c>
      <c r="AN266" s="7">
        <v>33</v>
      </c>
      <c r="AO266" s="10">
        <f t="shared" si="88"/>
        <v>1.2</v>
      </c>
      <c r="AP266" s="10">
        <v>1.1668550494605075E-2</v>
      </c>
      <c r="AQ266" s="10">
        <v>3.4699763165046979E-3</v>
      </c>
      <c r="AR266" s="10">
        <f t="shared" si="91"/>
        <v>-0.70262147658279994</v>
      </c>
      <c r="AS266" s="70">
        <v>7.4356211504937102</v>
      </c>
      <c r="AT266" s="7" t="s">
        <v>803</v>
      </c>
      <c r="AU266" s="7" t="str">
        <f t="shared" si="89"/>
        <v>2011</v>
      </c>
      <c r="AV266" s="7">
        <f t="shared" ca="1" si="90"/>
        <v>6</v>
      </c>
      <c r="AW266" s="7"/>
      <c r="AX266" s="7" t="s">
        <v>40</v>
      </c>
      <c r="AY266" s="7"/>
      <c r="AZ266" s="7">
        <v>1</v>
      </c>
      <c r="BA266" s="9"/>
      <c r="BB266" s="7" t="s">
        <v>41</v>
      </c>
      <c r="BC266" s="7" t="s">
        <v>42</v>
      </c>
    </row>
    <row r="267" spans="1:55" s="17" customFormat="1" ht="12" x14ac:dyDescent="0.15">
      <c r="A267" s="7">
        <v>8002</v>
      </c>
      <c r="B267" s="7" t="s">
        <v>545</v>
      </c>
      <c r="C267" s="7" t="s">
        <v>558</v>
      </c>
      <c r="D267" s="7" t="s">
        <v>804</v>
      </c>
      <c r="E267" s="19" t="s">
        <v>244</v>
      </c>
      <c r="F267" s="8">
        <v>1</v>
      </c>
      <c r="G267" s="19" t="s">
        <v>34</v>
      </c>
      <c r="H267" s="8" t="s">
        <v>1500</v>
      </c>
      <c r="I267" s="19" t="s">
        <v>35</v>
      </c>
      <c r="J267" s="8">
        <f t="shared" si="74"/>
        <v>1</v>
      </c>
      <c r="K267" s="19" t="s">
        <v>252</v>
      </c>
      <c r="L267" s="8">
        <v>1</v>
      </c>
      <c r="M267" s="19" t="s">
        <v>1548</v>
      </c>
      <c r="N267" s="19" t="s">
        <v>805</v>
      </c>
      <c r="O267" s="19">
        <v>19961204</v>
      </c>
      <c r="P267" s="8" t="str">
        <f t="shared" si="75"/>
        <v>1996</v>
      </c>
      <c r="Q267" s="8">
        <f t="shared" ca="1" si="76"/>
        <v>21</v>
      </c>
      <c r="R267" s="19" t="s">
        <v>254</v>
      </c>
      <c r="S267" s="8">
        <f t="shared" si="77"/>
        <v>0</v>
      </c>
      <c r="T267" s="19">
        <v>800</v>
      </c>
      <c r="U267" s="19">
        <v>30000</v>
      </c>
      <c r="V267" s="19" t="s">
        <v>255</v>
      </c>
      <c r="W267" s="19"/>
      <c r="X267" s="8" t="str">
        <f t="shared" si="78"/>
        <v/>
      </c>
      <c r="Y267" s="69" t="e">
        <f t="shared" ca="1" si="79"/>
        <v>#VALUE!</v>
      </c>
      <c r="Z267" s="19">
        <v>1600</v>
      </c>
      <c r="AA267" s="19">
        <v>1800</v>
      </c>
      <c r="AB267" s="55">
        <f t="shared" si="80"/>
        <v>0.125</v>
      </c>
      <c r="AC267" s="7">
        <v>2</v>
      </c>
      <c r="AD267" s="7">
        <v>134.55000000000001</v>
      </c>
      <c r="AE267" s="57">
        <f t="shared" si="81"/>
        <v>2.0701336436877692E-7</v>
      </c>
      <c r="AF267" s="57">
        <f t="shared" si="82"/>
        <v>1.5141583085990801E-5</v>
      </c>
      <c r="AG267" s="57">
        <f t="shared" si="83"/>
        <v>72.143022104685684</v>
      </c>
      <c r="AH267" s="56">
        <f t="shared" si="84"/>
        <v>66.275000000000006</v>
      </c>
      <c r="AI267" s="56">
        <f t="shared" si="85"/>
        <v>2.2202275636117728E-2</v>
      </c>
      <c r="AJ267" s="56">
        <f t="shared" si="86"/>
        <v>1.5817214998104706E-2</v>
      </c>
      <c r="AK267" s="59">
        <f t="shared" si="87"/>
        <v>-0.28758586474019243</v>
      </c>
      <c r="AL267" s="7">
        <v>1.2545769230769233</v>
      </c>
      <c r="AM267" s="7">
        <v>1</v>
      </c>
      <c r="AN267" s="7">
        <v>35</v>
      </c>
      <c r="AO267" s="10">
        <f t="shared" si="88"/>
        <v>34</v>
      </c>
      <c r="AP267" s="10">
        <v>4.4791280653950862E-2</v>
      </c>
      <c r="AQ267" s="10">
        <v>6.8778810646843366E-2</v>
      </c>
      <c r="AR267" s="10">
        <f t="shared" si="91"/>
        <v>0.53554016859253739</v>
      </c>
      <c r="AS267" s="70">
        <v>852.86470234113597</v>
      </c>
      <c r="AT267" s="7" t="s">
        <v>47</v>
      </c>
      <c r="AU267" s="7" t="str">
        <f t="shared" si="89"/>
        <v>2008</v>
      </c>
      <c r="AV267" s="7">
        <f t="shared" ca="1" si="90"/>
        <v>9</v>
      </c>
      <c r="AW267" s="7"/>
      <c r="AX267" s="7" t="s">
        <v>40</v>
      </c>
      <c r="AY267" s="7"/>
      <c r="AZ267" s="7">
        <v>5</v>
      </c>
      <c r="BA267" s="9"/>
      <c r="BB267" s="7" t="s">
        <v>41</v>
      </c>
      <c r="BC267" s="7" t="s">
        <v>42</v>
      </c>
    </row>
    <row r="268" spans="1:55" s="17" customFormat="1" ht="12" x14ac:dyDescent="0.15">
      <c r="A268" s="7">
        <v>3347</v>
      </c>
      <c r="B268" s="7" t="s">
        <v>545</v>
      </c>
      <c r="C268" s="7" t="s">
        <v>558</v>
      </c>
      <c r="D268" s="7" t="s">
        <v>806</v>
      </c>
      <c r="E268" s="19" t="s">
        <v>246</v>
      </c>
      <c r="F268" s="8">
        <v>0</v>
      </c>
      <c r="G268" s="19" t="s">
        <v>303</v>
      </c>
      <c r="H268" s="8" t="s">
        <v>1503</v>
      </c>
      <c r="I268" s="19" t="s">
        <v>35</v>
      </c>
      <c r="J268" s="8">
        <f t="shared" si="74"/>
        <v>1</v>
      </c>
      <c r="K268" s="19" t="s">
        <v>252</v>
      </c>
      <c r="L268" s="8">
        <v>1</v>
      </c>
      <c r="M268" s="19" t="s">
        <v>1547</v>
      </c>
      <c r="N268" s="19" t="s">
        <v>807</v>
      </c>
      <c r="O268" s="19">
        <v>20100817</v>
      </c>
      <c r="P268" s="8" t="str">
        <f t="shared" si="75"/>
        <v>2010</v>
      </c>
      <c r="Q268" s="8">
        <f t="shared" ca="1" si="76"/>
        <v>7</v>
      </c>
      <c r="R268" s="19" t="s">
        <v>254</v>
      </c>
      <c r="S268" s="8">
        <f t="shared" si="77"/>
        <v>0</v>
      </c>
      <c r="T268" s="19">
        <v>900</v>
      </c>
      <c r="U268" s="19"/>
      <c r="V268" s="19" t="s">
        <v>263</v>
      </c>
      <c r="W268" s="19">
        <v>19930722</v>
      </c>
      <c r="X268" s="8" t="str">
        <f t="shared" si="78"/>
        <v>1993</v>
      </c>
      <c r="Y268" s="69">
        <f t="shared" ca="1" si="79"/>
        <v>24</v>
      </c>
      <c r="Z268" s="19"/>
      <c r="AA268" s="19"/>
      <c r="AB268" s="55" t="e">
        <f t="shared" si="80"/>
        <v>#DIV/0!</v>
      </c>
      <c r="AC268" s="7">
        <v>47.9</v>
      </c>
      <c r="AD268" s="7">
        <v>94</v>
      </c>
      <c r="AE268" s="57">
        <f t="shared" si="81"/>
        <v>4.9579700766322068E-6</v>
      </c>
      <c r="AF268" s="57">
        <f t="shared" si="82"/>
        <v>1.0578289186794019E-5</v>
      </c>
      <c r="AG268" s="57">
        <f t="shared" si="83"/>
        <v>1.1335927856142929</v>
      </c>
      <c r="AH268" s="56">
        <f t="shared" si="84"/>
        <v>0.96242171189979131</v>
      </c>
      <c r="AI268" s="56">
        <f t="shared" si="85"/>
        <v>0</v>
      </c>
      <c r="AJ268" s="56">
        <f t="shared" si="86"/>
        <v>0</v>
      </c>
      <c r="AK268" s="59" t="e">
        <f t="shared" si="87"/>
        <v>#DIV/0!</v>
      </c>
      <c r="AL268" s="7">
        <v>1.016153846153846</v>
      </c>
      <c r="AM268" s="7">
        <v>15</v>
      </c>
      <c r="AN268" s="7">
        <v>34</v>
      </c>
      <c r="AO268" s="10">
        <f t="shared" si="88"/>
        <v>1.2666666666666666</v>
      </c>
      <c r="AP268" s="10">
        <v>6.783547951265595E-2</v>
      </c>
      <c r="AQ268" s="10">
        <v>0.10076930317771178</v>
      </c>
      <c r="AR268" s="10">
        <f t="shared" si="91"/>
        <v>0.48549555338385164</v>
      </c>
      <c r="AS268" s="70">
        <v>1337.2486606382899</v>
      </c>
      <c r="AT268" s="7" t="s">
        <v>808</v>
      </c>
      <c r="AU268" s="7" t="str">
        <f t="shared" si="89"/>
        <v>2014</v>
      </c>
      <c r="AV268" s="7">
        <f t="shared" ca="1" si="90"/>
        <v>3</v>
      </c>
      <c r="AW268" s="7"/>
      <c r="AX268" s="7" t="s">
        <v>40</v>
      </c>
      <c r="AY268" s="7"/>
      <c r="AZ268" s="7">
        <v>1</v>
      </c>
      <c r="BA268" s="9"/>
      <c r="BB268" s="7" t="s">
        <v>41</v>
      </c>
      <c r="BC268" s="7" t="s">
        <v>42</v>
      </c>
    </row>
    <row r="269" spans="1:55" s="17" customFormat="1" ht="12" x14ac:dyDescent="0.15">
      <c r="A269" s="7">
        <v>5615</v>
      </c>
      <c r="B269" s="7" t="s">
        <v>545</v>
      </c>
      <c r="C269" s="7" t="s">
        <v>809</v>
      </c>
      <c r="D269" s="7" t="s">
        <v>810</v>
      </c>
      <c r="E269" s="8" t="s">
        <v>739</v>
      </c>
      <c r="F269" s="8">
        <v>1</v>
      </c>
      <c r="G269" s="8" t="s">
        <v>811</v>
      </c>
      <c r="H269" s="8" t="s">
        <v>1500</v>
      </c>
      <c r="I269" s="8" t="s">
        <v>35</v>
      </c>
      <c r="J269" s="8">
        <f t="shared" si="74"/>
        <v>1</v>
      </c>
      <c r="K269" s="8" t="s">
        <v>812</v>
      </c>
      <c r="L269" s="8">
        <v>4</v>
      </c>
      <c r="M269" s="8" t="s">
        <v>1548</v>
      </c>
      <c r="N269" s="8" t="s">
        <v>813</v>
      </c>
      <c r="O269" s="8">
        <v>2006</v>
      </c>
      <c r="P269" s="8" t="str">
        <f t="shared" si="75"/>
        <v>2006</v>
      </c>
      <c r="Q269" s="8">
        <f t="shared" ca="1" si="76"/>
        <v>11</v>
      </c>
      <c r="R269" s="8" t="s">
        <v>814</v>
      </c>
      <c r="S269" s="8">
        <f t="shared" si="77"/>
        <v>1</v>
      </c>
      <c r="T269" s="8">
        <v>2200</v>
      </c>
      <c r="U269" s="8">
        <v>250000</v>
      </c>
      <c r="V269" s="8" t="s">
        <v>815</v>
      </c>
      <c r="W269" s="30">
        <v>19870402</v>
      </c>
      <c r="X269" s="8" t="str">
        <f t="shared" si="78"/>
        <v>1987</v>
      </c>
      <c r="Y269" s="69">
        <f t="shared" ca="1" si="79"/>
        <v>30</v>
      </c>
      <c r="Z269" s="8">
        <v>16500</v>
      </c>
      <c r="AA269" s="8">
        <v>20000</v>
      </c>
      <c r="AB269" s="55">
        <f t="shared" si="80"/>
        <v>0.21212121212121213</v>
      </c>
      <c r="AC269" s="7">
        <v>1219.5999999999999</v>
      </c>
      <c r="AD269" s="7">
        <v>1532.45</v>
      </c>
      <c r="AE269" s="57">
        <f t="shared" si="81"/>
        <v>1.2623674959208017E-4</v>
      </c>
      <c r="AF269" s="57">
        <f t="shared" si="82"/>
        <v>1.7245424749257973E-4</v>
      </c>
      <c r="AG269" s="57">
        <f t="shared" si="83"/>
        <v>0.36611761669914822</v>
      </c>
      <c r="AH269" s="56">
        <f t="shared" si="84"/>
        <v>0.25651853066579222</v>
      </c>
      <c r="AI269" s="56">
        <f t="shared" si="85"/>
        <v>0.22896096749746409</v>
      </c>
      <c r="AJ269" s="56">
        <f t="shared" si="86"/>
        <v>0.17574683331227453</v>
      </c>
      <c r="AK269" s="59">
        <f t="shared" si="87"/>
        <v>-0.23241574652141939</v>
      </c>
      <c r="AL269" s="7">
        <v>15.949807692307692</v>
      </c>
      <c r="AM269" s="7">
        <v>170</v>
      </c>
      <c r="AN269" s="7">
        <v>202</v>
      </c>
      <c r="AO269" s="10">
        <f t="shared" si="88"/>
        <v>0.18823529411764706</v>
      </c>
      <c r="AP269" s="10">
        <v>1.3568115538513151E-2</v>
      </c>
      <c r="AQ269" s="10">
        <v>3.7045075660778082E-2</v>
      </c>
      <c r="AR269" s="10">
        <f t="shared" si="91"/>
        <v>1.7303036708101052</v>
      </c>
      <c r="AS269" s="70">
        <v>280.78449717772099</v>
      </c>
      <c r="AT269" s="7" t="s">
        <v>816</v>
      </c>
      <c r="AU269" s="7" t="str">
        <f t="shared" si="89"/>
        <v>2011</v>
      </c>
      <c r="AV269" s="7">
        <f t="shared" ca="1" si="90"/>
        <v>6</v>
      </c>
      <c r="AW269" s="7"/>
      <c r="AX269" s="7" t="s">
        <v>61</v>
      </c>
      <c r="AY269" s="7">
        <v>2800000</v>
      </c>
      <c r="AZ269" s="7">
        <v>28</v>
      </c>
      <c r="BA269" s="9"/>
      <c r="BB269" s="7" t="s">
        <v>41</v>
      </c>
      <c r="BC269" s="7" t="s">
        <v>42</v>
      </c>
    </row>
    <row r="270" spans="1:55" s="17" customFormat="1" ht="12" x14ac:dyDescent="0.15">
      <c r="A270" s="7">
        <v>7833</v>
      </c>
      <c r="B270" s="7" t="s">
        <v>545</v>
      </c>
      <c r="C270" s="7" t="s">
        <v>809</v>
      </c>
      <c r="D270" s="7" t="s">
        <v>817</v>
      </c>
      <c r="E270" s="8" t="s">
        <v>818</v>
      </c>
      <c r="F270" s="8">
        <v>0</v>
      </c>
      <c r="G270" s="8" t="s">
        <v>53</v>
      </c>
      <c r="H270" s="8" t="s">
        <v>1500</v>
      </c>
      <c r="I270" s="8" t="s">
        <v>35</v>
      </c>
      <c r="J270" s="8">
        <f t="shared" si="74"/>
        <v>1</v>
      </c>
      <c r="K270" s="8" t="s">
        <v>812</v>
      </c>
      <c r="L270" s="8">
        <v>4</v>
      </c>
      <c r="M270" s="8" t="s">
        <v>1549</v>
      </c>
      <c r="N270" s="8" t="s">
        <v>819</v>
      </c>
      <c r="O270" s="8">
        <v>2001</v>
      </c>
      <c r="P270" s="8" t="str">
        <f t="shared" si="75"/>
        <v>2001</v>
      </c>
      <c r="Q270" s="8">
        <f t="shared" ca="1" si="76"/>
        <v>16</v>
      </c>
      <c r="R270" s="8" t="s">
        <v>820</v>
      </c>
      <c r="S270" s="8">
        <f t="shared" si="77"/>
        <v>0</v>
      </c>
      <c r="T270" s="8">
        <v>500</v>
      </c>
      <c r="U270" s="8">
        <v>46000</v>
      </c>
      <c r="V270" s="8" t="s">
        <v>815</v>
      </c>
      <c r="W270" s="31">
        <v>19621110</v>
      </c>
      <c r="X270" s="8" t="str">
        <f t="shared" si="78"/>
        <v>1962</v>
      </c>
      <c r="Y270" s="69">
        <f t="shared" ca="1" si="79"/>
        <v>55</v>
      </c>
      <c r="Z270" s="8">
        <v>2800</v>
      </c>
      <c r="AA270" s="8">
        <v>3300</v>
      </c>
      <c r="AB270" s="55">
        <f t="shared" si="80"/>
        <v>0.17857142857142858</v>
      </c>
      <c r="AC270" s="7">
        <v>965</v>
      </c>
      <c r="AD270" s="7">
        <v>1214.75</v>
      </c>
      <c r="AE270" s="57">
        <f t="shared" si="81"/>
        <v>9.988394830793487E-5</v>
      </c>
      <c r="AF270" s="57">
        <f t="shared" si="82"/>
        <v>1.3670188074104293E-4</v>
      </c>
      <c r="AG270" s="57">
        <f t="shared" si="83"/>
        <v>0.36860709910666606</v>
      </c>
      <c r="AH270" s="56">
        <f t="shared" si="84"/>
        <v>0.25880829015544043</v>
      </c>
      <c r="AI270" s="56">
        <f t="shared" si="85"/>
        <v>3.8853982363206023E-2</v>
      </c>
      <c r="AJ270" s="56">
        <f t="shared" si="86"/>
        <v>2.8998227496525298E-2</v>
      </c>
      <c r="AK270" s="59">
        <f t="shared" si="87"/>
        <v>-0.25366138210877287</v>
      </c>
      <c r="AL270" s="7">
        <v>14.100153846153844</v>
      </c>
      <c r="AM270" s="7">
        <v>41</v>
      </c>
      <c r="AN270" s="7">
        <v>74</v>
      </c>
      <c r="AO270" s="10">
        <f t="shared" si="88"/>
        <v>0.80487804878048785</v>
      </c>
      <c r="AP270" s="10">
        <v>4.6143320516545518E-3</v>
      </c>
      <c r="AQ270" s="10">
        <v>3.5713242769521897E-2</v>
      </c>
      <c r="AR270" s="10">
        <f t="shared" si="91"/>
        <v>6.739634332712634</v>
      </c>
      <c r="AS270" s="70">
        <v>297.64034912533401</v>
      </c>
      <c r="AT270" s="7" t="s">
        <v>47</v>
      </c>
      <c r="AU270" s="7" t="str">
        <f t="shared" si="89"/>
        <v>2008</v>
      </c>
      <c r="AV270" s="7">
        <f t="shared" ca="1" si="90"/>
        <v>9</v>
      </c>
      <c r="AW270" s="7"/>
      <c r="AX270" s="7" t="s">
        <v>61</v>
      </c>
      <c r="AY270" s="7">
        <v>2000000</v>
      </c>
      <c r="AZ270" s="7">
        <v>20</v>
      </c>
      <c r="BA270" s="9"/>
      <c r="BB270" s="7" t="s">
        <v>41</v>
      </c>
      <c r="BC270" s="7" t="s">
        <v>42</v>
      </c>
    </row>
    <row r="271" spans="1:55" s="17" customFormat="1" ht="12" x14ac:dyDescent="0.15">
      <c r="A271" s="7">
        <v>6973</v>
      </c>
      <c r="B271" s="7" t="s">
        <v>545</v>
      </c>
      <c r="C271" s="7" t="s">
        <v>809</v>
      </c>
      <c r="D271" s="7" t="s">
        <v>821</v>
      </c>
      <c r="E271" s="8" t="s">
        <v>739</v>
      </c>
      <c r="F271" s="8">
        <v>1</v>
      </c>
      <c r="G271" s="8" t="s">
        <v>53</v>
      </c>
      <c r="H271" s="8" t="s">
        <v>1500</v>
      </c>
      <c r="I271" s="8" t="s">
        <v>35</v>
      </c>
      <c r="J271" s="8">
        <f t="shared" si="74"/>
        <v>1</v>
      </c>
      <c r="K271" s="8" t="s">
        <v>822</v>
      </c>
      <c r="L271" s="8">
        <v>1</v>
      </c>
      <c r="M271" s="8" t="s">
        <v>1549</v>
      </c>
      <c r="N271" s="8" t="s">
        <v>819</v>
      </c>
      <c r="O271" s="8">
        <v>1994</v>
      </c>
      <c r="P271" s="8" t="str">
        <f t="shared" si="75"/>
        <v>1994</v>
      </c>
      <c r="Q271" s="8">
        <f t="shared" ca="1" si="76"/>
        <v>23</v>
      </c>
      <c r="R271" s="8" t="s">
        <v>820</v>
      </c>
      <c r="S271" s="8">
        <f t="shared" si="77"/>
        <v>0</v>
      </c>
      <c r="T271" s="8">
        <v>330</v>
      </c>
      <c r="U271" s="8">
        <v>23000</v>
      </c>
      <c r="V271" s="8" t="s">
        <v>815</v>
      </c>
      <c r="W271" s="30">
        <v>19640201</v>
      </c>
      <c r="X271" s="8" t="str">
        <f t="shared" si="78"/>
        <v>1964</v>
      </c>
      <c r="Y271" s="69">
        <f t="shared" ca="1" si="79"/>
        <v>53</v>
      </c>
      <c r="Z271" s="8">
        <v>920</v>
      </c>
      <c r="AA271" s="8">
        <v>1120</v>
      </c>
      <c r="AB271" s="55">
        <f t="shared" si="80"/>
        <v>0.21739130434782608</v>
      </c>
      <c r="AC271" s="7">
        <v>603.9</v>
      </c>
      <c r="AD271" s="7">
        <v>745.77499999999998</v>
      </c>
      <c r="AE271" s="57">
        <f t="shared" si="81"/>
        <v>6.2507685371152182E-5</v>
      </c>
      <c r="AF271" s="57">
        <f t="shared" si="82"/>
        <v>8.3925783173205412E-5</v>
      </c>
      <c r="AG271" s="57">
        <f t="shared" si="83"/>
        <v>0.34264743086996247</v>
      </c>
      <c r="AH271" s="56">
        <f t="shared" si="84"/>
        <v>0.23493128001324723</v>
      </c>
      <c r="AI271" s="56">
        <f t="shared" si="85"/>
        <v>1.2766308490767694E-2</v>
      </c>
      <c r="AJ271" s="56">
        <f t="shared" si="86"/>
        <v>9.8418226654873736E-3</v>
      </c>
      <c r="AK271" s="59">
        <f t="shared" si="87"/>
        <v>-0.22907842368020817</v>
      </c>
      <c r="AL271" s="7">
        <v>7.441576923076922</v>
      </c>
      <c r="AM271" s="7">
        <v>67</v>
      </c>
      <c r="AN271" s="7">
        <v>80</v>
      </c>
      <c r="AO271" s="10">
        <f t="shared" si="88"/>
        <v>0.19402985074626866</v>
      </c>
      <c r="AP271" s="10">
        <v>-2.6722346465431391E-4</v>
      </c>
      <c r="AQ271" s="10">
        <v>9.640371582723092E-3</v>
      </c>
      <c r="AR271" s="10">
        <f t="shared" si="91"/>
        <v>-37.076066879808202</v>
      </c>
      <c r="AS271" s="70">
        <v>18.9309569910492</v>
      </c>
      <c r="AT271" s="7" t="s">
        <v>47</v>
      </c>
      <c r="AU271" s="7" t="str">
        <f t="shared" si="89"/>
        <v>2008</v>
      </c>
      <c r="AV271" s="7">
        <f t="shared" ca="1" si="90"/>
        <v>9</v>
      </c>
      <c r="AW271" s="7"/>
      <c r="AX271" s="7" t="s">
        <v>61</v>
      </c>
      <c r="AY271" s="7">
        <v>1030000</v>
      </c>
      <c r="AZ271" s="7">
        <v>18</v>
      </c>
      <c r="BA271" s="9"/>
      <c r="BB271" s="7" t="s">
        <v>41</v>
      </c>
      <c r="BC271" s="7" t="s">
        <v>42</v>
      </c>
    </row>
    <row r="272" spans="1:55" s="17" customFormat="1" ht="12" x14ac:dyDescent="0.15">
      <c r="A272" s="7">
        <v>3619</v>
      </c>
      <c r="B272" s="7" t="s">
        <v>545</v>
      </c>
      <c r="C272" s="7" t="s">
        <v>809</v>
      </c>
      <c r="D272" s="7" t="s">
        <v>823</v>
      </c>
      <c r="E272" s="8" t="s">
        <v>739</v>
      </c>
      <c r="F272" s="8">
        <v>1</v>
      </c>
      <c r="G272" s="8" t="s">
        <v>824</v>
      </c>
      <c r="H272" s="8" t="s">
        <v>1501</v>
      </c>
      <c r="I272" s="8" t="s">
        <v>35</v>
      </c>
      <c r="J272" s="8">
        <f t="shared" si="74"/>
        <v>1</v>
      </c>
      <c r="K272" s="8" t="s">
        <v>822</v>
      </c>
      <c r="L272" s="8">
        <v>1</v>
      </c>
      <c r="M272" s="8" t="s">
        <v>1548</v>
      </c>
      <c r="N272" s="8" t="s">
        <v>825</v>
      </c>
      <c r="O272" s="8">
        <v>2004</v>
      </c>
      <c r="P272" s="8" t="str">
        <f t="shared" si="75"/>
        <v>2004</v>
      </c>
      <c r="Q272" s="8">
        <f t="shared" ca="1" si="76"/>
        <v>13</v>
      </c>
      <c r="R272" s="8" t="s">
        <v>820</v>
      </c>
      <c r="S272" s="8">
        <f t="shared" si="77"/>
        <v>0</v>
      </c>
      <c r="T272" s="8">
        <v>350</v>
      </c>
      <c r="U272" s="8">
        <v>11000</v>
      </c>
      <c r="V272" s="8" t="s">
        <v>815</v>
      </c>
      <c r="W272" s="30">
        <v>19710910</v>
      </c>
      <c r="X272" s="8" t="str">
        <f t="shared" si="78"/>
        <v>1971</v>
      </c>
      <c r="Y272" s="69">
        <f t="shared" ca="1" si="79"/>
        <v>46</v>
      </c>
      <c r="Z272" s="8">
        <v>650</v>
      </c>
      <c r="AA272" s="8">
        <v>770</v>
      </c>
      <c r="AB272" s="55">
        <f t="shared" si="80"/>
        <v>0.18461538461538463</v>
      </c>
      <c r="AC272" s="7">
        <v>774.9</v>
      </c>
      <c r="AD272" s="7">
        <v>675.95</v>
      </c>
      <c r="AE272" s="57">
        <f t="shared" si="81"/>
        <v>8.0207328024682611E-5</v>
      </c>
      <c r="AF272" s="57">
        <f t="shared" si="82"/>
        <v>7.6068027402270398E-5</v>
      </c>
      <c r="AG272" s="57">
        <f t="shared" si="83"/>
        <v>-5.1607511736812939E-2</v>
      </c>
      <c r="AH272" s="56">
        <f t="shared" si="84"/>
        <v>-0.12769389598657882</v>
      </c>
      <c r="AI272" s="56">
        <f t="shared" si="85"/>
        <v>9.0196744771728274E-3</v>
      </c>
      <c r="AJ272" s="56">
        <f t="shared" si="86"/>
        <v>6.7662530825225694E-3</v>
      </c>
      <c r="AK272" s="59">
        <f t="shared" si="87"/>
        <v>-0.24983400458112562</v>
      </c>
      <c r="AL272" s="7">
        <v>6.7766153846153836</v>
      </c>
      <c r="AM272" s="7">
        <v>54</v>
      </c>
      <c r="AN272" s="7">
        <v>64</v>
      </c>
      <c r="AO272" s="10">
        <f t="shared" si="88"/>
        <v>0.18518518518518517</v>
      </c>
      <c r="AP272" s="10">
        <v>2.3774462356125365E-2</v>
      </c>
      <c r="AQ272" s="10">
        <v>2.5757563148013272E-2</v>
      </c>
      <c r="AR272" s="10">
        <f t="shared" si="91"/>
        <v>8.3413065758644669E-2</v>
      </c>
      <c r="AS272" s="70">
        <v>153.719551150233</v>
      </c>
      <c r="AT272" s="7" t="s">
        <v>826</v>
      </c>
      <c r="AU272" s="7" t="str">
        <f t="shared" si="89"/>
        <v>2014</v>
      </c>
      <c r="AV272" s="7">
        <f t="shared" ca="1" si="90"/>
        <v>3</v>
      </c>
      <c r="AW272" s="7"/>
      <c r="AX272" s="7" t="s">
        <v>61</v>
      </c>
      <c r="AY272" s="7">
        <v>900000</v>
      </c>
      <c r="AZ272" s="7">
        <v>25</v>
      </c>
      <c r="BA272" s="9"/>
      <c r="BB272" s="7" t="s">
        <v>41</v>
      </c>
      <c r="BC272" s="7" t="s">
        <v>42</v>
      </c>
    </row>
    <row r="273" spans="1:55" s="17" customFormat="1" ht="12" x14ac:dyDescent="0.15">
      <c r="A273" s="7">
        <v>5025</v>
      </c>
      <c r="B273" s="7" t="s">
        <v>545</v>
      </c>
      <c r="C273" s="7" t="s">
        <v>809</v>
      </c>
      <c r="D273" s="7" t="s">
        <v>827</v>
      </c>
      <c r="E273" s="8" t="s">
        <v>739</v>
      </c>
      <c r="F273" s="8">
        <v>1</v>
      </c>
      <c r="G273" s="8" t="s">
        <v>811</v>
      </c>
      <c r="H273" s="8" t="s">
        <v>1500</v>
      </c>
      <c r="I273" s="8" t="s">
        <v>35</v>
      </c>
      <c r="J273" s="8">
        <f t="shared" si="74"/>
        <v>1</v>
      </c>
      <c r="K273" s="8" t="s">
        <v>822</v>
      </c>
      <c r="L273" s="8">
        <v>1</v>
      </c>
      <c r="M273" s="8" t="s">
        <v>1548</v>
      </c>
      <c r="N273" s="8" t="s">
        <v>813</v>
      </c>
      <c r="O273" s="8">
        <v>2009</v>
      </c>
      <c r="P273" s="8" t="str">
        <f t="shared" si="75"/>
        <v>2009</v>
      </c>
      <c r="Q273" s="8">
        <f t="shared" ca="1" si="76"/>
        <v>8</v>
      </c>
      <c r="R273" s="8" t="s">
        <v>820</v>
      </c>
      <c r="S273" s="8">
        <f t="shared" si="77"/>
        <v>0</v>
      </c>
      <c r="T273" s="8">
        <v>200</v>
      </c>
      <c r="U273" s="8">
        <v>5800</v>
      </c>
      <c r="V273" s="8" t="s">
        <v>828</v>
      </c>
      <c r="W273" s="30">
        <v>19701017</v>
      </c>
      <c r="X273" s="8" t="str">
        <f t="shared" si="78"/>
        <v>1970</v>
      </c>
      <c r="Y273" s="69">
        <f t="shared" ca="1" si="79"/>
        <v>47</v>
      </c>
      <c r="Z273" s="8">
        <v>960</v>
      </c>
      <c r="AA273" s="8">
        <v>1480</v>
      </c>
      <c r="AB273" s="55">
        <f t="shared" si="80"/>
        <v>0.54166666666666663</v>
      </c>
      <c r="AC273" s="7">
        <v>630.70000000000005</v>
      </c>
      <c r="AD273" s="7">
        <v>594.4</v>
      </c>
      <c r="AE273" s="57">
        <f t="shared" si="81"/>
        <v>6.5281664453693808E-5</v>
      </c>
      <c r="AF273" s="57">
        <f t="shared" si="82"/>
        <v>6.689079885776983E-5</v>
      </c>
      <c r="AG273" s="57">
        <f t="shared" si="83"/>
        <v>2.4649101972843042E-2</v>
      </c>
      <c r="AH273" s="56">
        <f t="shared" si="84"/>
        <v>-5.7555097510702501E-2</v>
      </c>
      <c r="AI273" s="56">
        <f t="shared" si="85"/>
        <v>1.3321365381670638E-2</v>
      </c>
      <c r="AJ273" s="56">
        <f t="shared" si="86"/>
        <v>1.3005265665108314E-2</v>
      </c>
      <c r="AK273" s="59">
        <f t="shared" si="87"/>
        <v>-2.3728777606930367E-2</v>
      </c>
      <c r="AL273" s="7">
        <v>5.0218461538461536</v>
      </c>
      <c r="AM273" s="7">
        <v>95</v>
      </c>
      <c r="AN273" s="7">
        <v>64</v>
      </c>
      <c r="AO273" s="10">
        <f t="shared" si="88"/>
        <v>-0.32631578947368423</v>
      </c>
      <c r="AP273" s="10">
        <v>1.2959900437869163E-2</v>
      </c>
      <c r="AQ273" s="10">
        <v>6.6183650040655712E-2</v>
      </c>
      <c r="AR273" s="10">
        <f t="shared" si="91"/>
        <v>4.1068023522206536</v>
      </c>
      <c r="AS273" s="70">
        <v>613.67170726783195</v>
      </c>
      <c r="AT273" s="7" t="s">
        <v>829</v>
      </c>
      <c r="AU273" s="7" t="str">
        <f t="shared" si="89"/>
        <v>2012</v>
      </c>
      <c r="AV273" s="7">
        <f t="shared" ca="1" si="90"/>
        <v>5</v>
      </c>
      <c r="AW273" s="7"/>
      <c r="AX273" s="7" t="s">
        <v>61</v>
      </c>
      <c r="AY273" s="7">
        <v>900000</v>
      </c>
      <c r="AZ273" s="7">
        <v>10</v>
      </c>
      <c r="BA273" s="9"/>
      <c r="BB273" s="7" t="s">
        <v>41</v>
      </c>
      <c r="BC273" s="7" t="s">
        <v>42</v>
      </c>
    </row>
    <row r="274" spans="1:55" s="17" customFormat="1" ht="12" x14ac:dyDescent="0.15">
      <c r="A274" s="7">
        <v>6077</v>
      </c>
      <c r="B274" s="7" t="s">
        <v>545</v>
      </c>
      <c r="C274" s="7" t="s">
        <v>809</v>
      </c>
      <c r="D274" s="7" t="s">
        <v>830</v>
      </c>
      <c r="E274" s="8" t="s">
        <v>739</v>
      </c>
      <c r="F274" s="8">
        <v>1</v>
      </c>
      <c r="G274" s="8" t="s">
        <v>34</v>
      </c>
      <c r="H274" s="8" t="s">
        <v>1500</v>
      </c>
      <c r="I274" s="8" t="s">
        <v>35</v>
      </c>
      <c r="J274" s="8">
        <f t="shared" si="74"/>
        <v>1</v>
      </c>
      <c r="K274" s="8" t="s">
        <v>822</v>
      </c>
      <c r="L274" s="8">
        <v>1</v>
      </c>
      <c r="M274" s="8" t="s">
        <v>1547</v>
      </c>
      <c r="N274" s="8" t="s">
        <v>831</v>
      </c>
      <c r="O274" s="8">
        <v>1999</v>
      </c>
      <c r="P274" s="8" t="str">
        <f t="shared" si="75"/>
        <v>1999</v>
      </c>
      <c r="Q274" s="8">
        <f t="shared" ca="1" si="76"/>
        <v>18</v>
      </c>
      <c r="R274" s="8" t="s">
        <v>820</v>
      </c>
      <c r="S274" s="8">
        <f t="shared" si="77"/>
        <v>0</v>
      </c>
      <c r="T274" s="8">
        <v>300</v>
      </c>
      <c r="U274" s="8">
        <v>12000</v>
      </c>
      <c r="V274" s="8" t="s">
        <v>828</v>
      </c>
      <c r="W274" s="30">
        <v>19730402</v>
      </c>
      <c r="X274" s="8" t="str">
        <f t="shared" si="78"/>
        <v>1973</v>
      </c>
      <c r="Y274" s="69">
        <f t="shared" ca="1" si="79"/>
        <v>44</v>
      </c>
      <c r="Z274" s="8">
        <v>1100</v>
      </c>
      <c r="AA274" s="8">
        <v>1350</v>
      </c>
      <c r="AB274" s="55">
        <f t="shared" si="80"/>
        <v>0.22727272727272727</v>
      </c>
      <c r="AC274" s="7">
        <v>195.25</v>
      </c>
      <c r="AD274" s="7">
        <v>395.27499999999998</v>
      </c>
      <c r="AE274" s="57">
        <f t="shared" si="81"/>
        <v>2.0209679696501847E-5</v>
      </c>
      <c r="AF274" s="57">
        <f t="shared" si="82"/>
        <v>4.4482268705425591E-5</v>
      </c>
      <c r="AG274" s="57">
        <f t="shared" si="83"/>
        <v>1.2010377884972199</v>
      </c>
      <c r="AH274" s="56">
        <f t="shared" si="84"/>
        <v>1.0244558258642764</v>
      </c>
      <c r="AI274" s="56">
        <f t="shared" si="85"/>
        <v>1.5264064499830938E-2</v>
      </c>
      <c r="AJ274" s="56">
        <f t="shared" si="86"/>
        <v>1.186291124857853E-2</v>
      </c>
      <c r="AK274" s="59">
        <f t="shared" si="87"/>
        <v>-0.22282094335293715</v>
      </c>
      <c r="AL274" s="7">
        <v>4.0526538461538468</v>
      </c>
      <c r="AM274" s="7">
        <v>51</v>
      </c>
      <c r="AN274" s="7">
        <v>55</v>
      </c>
      <c r="AO274" s="10">
        <f t="shared" si="88"/>
        <v>7.8431372549019607E-2</v>
      </c>
      <c r="AP274" s="10">
        <v>1.2842664124212444E-2</v>
      </c>
      <c r="AQ274" s="10">
        <v>2.3457286700613394E-3</v>
      </c>
      <c r="AR274" s="10">
        <f t="shared" si="91"/>
        <v>-0.81734874887532827</v>
      </c>
      <c r="AS274" s="70">
        <v>-25.568678514958702</v>
      </c>
      <c r="AT274" s="7" t="s">
        <v>751</v>
      </c>
      <c r="AU274" s="7" t="str">
        <f t="shared" si="89"/>
        <v>2010</v>
      </c>
      <c r="AV274" s="7">
        <f t="shared" ca="1" si="90"/>
        <v>7</v>
      </c>
      <c r="AW274" s="7"/>
      <c r="AX274" s="7" t="s">
        <v>40</v>
      </c>
      <c r="AY274" s="7">
        <v>800000</v>
      </c>
      <c r="AZ274" s="7">
        <v>7</v>
      </c>
      <c r="BA274" s="9"/>
      <c r="BB274" s="7" t="s">
        <v>41</v>
      </c>
      <c r="BC274" s="7" t="s">
        <v>42</v>
      </c>
    </row>
    <row r="275" spans="1:55" s="17" customFormat="1" ht="12" x14ac:dyDescent="0.15">
      <c r="A275" s="7">
        <v>2887</v>
      </c>
      <c r="B275" s="7" t="s">
        <v>545</v>
      </c>
      <c r="C275" s="7" t="s">
        <v>809</v>
      </c>
      <c r="D275" s="7" t="s">
        <v>832</v>
      </c>
      <c r="E275" s="8" t="s">
        <v>739</v>
      </c>
      <c r="F275" s="8">
        <v>1</v>
      </c>
      <c r="G275" s="8" t="s">
        <v>833</v>
      </c>
      <c r="H275" s="8" t="s">
        <v>1501</v>
      </c>
      <c r="I275" s="8" t="s">
        <v>35</v>
      </c>
      <c r="J275" s="8">
        <f t="shared" si="74"/>
        <v>1</v>
      </c>
      <c r="K275" s="8" t="s">
        <v>822</v>
      </c>
      <c r="L275" s="8">
        <v>1</v>
      </c>
      <c r="M275" s="8" t="s">
        <v>1547</v>
      </c>
      <c r="N275" s="8" t="s">
        <v>831</v>
      </c>
      <c r="O275" s="8">
        <v>2013</v>
      </c>
      <c r="P275" s="8" t="str">
        <f t="shared" si="75"/>
        <v>2013</v>
      </c>
      <c r="Q275" s="8">
        <f t="shared" ca="1" si="76"/>
        <v>4</v>
      </c>
      <c r="R275" s="8" t="s">
        <v>820</v>
      </c>
      <c r="S275" s="8">
        <f t="shared" si="77"/>
        <v>0</v>
      </c>
      <c r="T275" s="8">
        <v>60</v>
      </c>
      <c r="U275" s="8">
        <v>800</v>
      </c>
      <c r="V275" s="8" t="s">
        <v>828</v>
      </c>
      <c r="W275" s="30">
        <v>19830907</v>
      </c>
      <c r="X275" s="8" t="str">
        <f t="shared" si="78"/>
        <v>1983</v>
      </c>
      <c r="Y275" s="69">
        <f t="shared" ca="1" si="79"/>
        <v>34</v>
      </c>
      <c r="Z275" s="8">
        <v>250</v>
      </c>
      <c r="AA275" s="8">
        <v>300</v>
      </c>
      <c r="AB275" s="55">
        <f t="shared" si="80"/>
        <v>0.2</v>
      </c>
      <c r="AC275" s="7">
        <v>42</v>
      </c>
      <c r="AD275" s="7">
        <v>360.9</v>
      </c>
      <c r="AE275" s="57">
        <f t="shared" si="81"/>
        <v>4.347280651744315E-6</v>
      </c>
      <c r="AF275" s="57">
        <f t="shared" si="82"/>
        <v>4.0613878377808096E-5</v>
      </c>
      <c r="AG275" s="57">
        <f t="shared" si="83"/>
        <v>8.3423640273861945</v>
      </c>
      <c r="AH275" s="56">
        <f t="shared" si="84"/>
        <v>7.5928571428571425</v>
      </c>
      <c r="AI275" s="56">
        <f t="shared" si="85"/>
        <v>3.4691055681433953E-3</v>
      </c>
      <c r="AJ275" s="56">
        <f t="shared" si="86"/>
        <v>2.6362024996841177E-3</v>
      </c>
      <c r="AK275" s="59">
        <f t="shared" si="87"/>
        <v>-0.24009158905620528</v>
      </c>
      <c r="AL275" s="7">
        <v>4.1052307692307686</v>
      </c>
      <c r="AM275" s="7">
        <v>8</v>
      </c>
      <c r="AN275" s="7">
        <v>63</v>
      </c>
      <c r="AO275" s="10">
        <f t="shared" si="88"/>
        <v>6.875</v>
      </c>
      <c r="AP275" s="10">
        <v>3.2909509266618709E-3</v>
      </c>
      <c r="AQ275" s="10">
        <v>2.8520203788820297E-3</v>
      </c>
      <c r="AR275" s="10">
        <f t="shared" si="91"/>
        <v>-0.13337499025701488</v>
      </c>
      <c r="AS275" s="70">
        <v>-19.215108894429601</v>
      </c>
      <c r="AT275" s="7" t="s">
        <v>834</v>
      </c>
      <c r="AU275" s="7" t="str">
        <f t="shared" si="89"/>
        <v>2014</v>
      </c>
      <c r="AV275" s="7">
        <f t="shared" ca="1" si="90"/>
        <v>3</v>
      </c>
      <c r="AW275" s="7"/>
      <c r="AX275" s="7" t="s">
        <v>40</v>
      </c>
      <c r="AY275" s="7"/>
      <c r="AZ275" s="7">
        <v>7</v>
      </c>
      <c r="BA275" s="9"/>
      <c r="BB275" s="7" t="s">
        <v>41</v>
      </c>
      <c r="BC275" s="7" t="s">
        <v>42</v>
      </c>
    </row>
    <row r="276" spans="1:55" s="17" customFormat="1" ht="12" x14ac:dyDescent="0.15">
      <c r="A276" s="7">
        <v>3181</v>
      </c>
      <c r="B276" s="7" t="s">
        <v>545</v>
      </c>
      <c r="C276" s="7" t="s">
        <v>809</v>
      </c>
      <c r="D276" s="7" t="s">
        <v>835</v>
      </c>
      <c r="E276" s="8" t="s">
        <v>739</v>
      </c>
      <c r="F276" s="8">
        <v>1</v>
      </c>
      <c r="G276" s="8" t="s">
        <v>833</v>
      </c>
      <c r="H276" s="8" t="s">
        <v>1501</v>
      </c>
      <c r="I276" s="8" t="s">
        <v>35</v>
      </c>
      <c r="J276" s="8">
        <f t="shared" si="74"/>
        <v>1</v>
      </c>
      <c r="K276" s="8" t="s">
        <v>822</v>
      </c>
      <c r="L276" s="8">
        <v>1</v>
      </c>
      <c r="M276" s="8" t="s">
        <v>1547</v>
      </c>
      <c r="N276" s="8" t="s">
        <v>831</v>
      </c>
      <c r="O276" s="8">
        <v>2013</v>
      </c>
      <c r="P276" s="8" t="str">
        <f t="shared" si="75"/>
        <v>2013</v>
      </c>
      <c r="Q276" s="8">
        <f t="shared" ca="1" si="76"/>
        <v>4</v>
      </c>
      <c r="R276" s="8" t="s">
        <v>820</v>
      </c>
      <c r="S276" s="8">
        <f t="shared" si="77"/>
        <v>0</v>
      </c>
      <c r="T276" s="8">
        <v>60</v>
      </c>
      <c r="U276" s="8">
        <v>600</v>
      </c>
      <c r="V276" s="8" t="s">
        <v>828</v>
      </c>
      <c r="W276" s="30">
        <v>19830907</v>
      </c>
      <c r="X276" s="8" t="str">
        <f t="shared" si="78"/>
        <v>1983</v>
      </c>
      <c r="Y276" s="69">
        <f t="shared" ca="1" si="79"/>
        <v>34</v>
      </c>
      <c r="Z276" s="8">
        <v>180</v>
      </c>
      <c r="AA276" s="8">
        <v>230</v>
      </c>
      <c r="AB276" s="55">
        <f t="shared" si="80"/>
        <v>0.27777777777777779</v>
      </c>
      <c r="AC276" s="7">
        <v>76</v>
      </c>
      <c r="AD276" s="7">
        <v>341.27499999999998</v>
      </c>
      <c r="AE276" s="57">
        <f t="shared" si="81"/>
        <v>7.8665078460135236E-6</v>
      </c>
      <c r="AF276" s="57">
        <f t="shared" si="82"/>
        <v>3.8405379172586472E-5</v>
      </c>
      <c r="AG276" s="57">
        <f t="shared" si="83"/>
        <v>3.8821382911413487</v>
      </c>
      <c r="AH276" s="56">
        <f t="shared" si="84"/>
        <v>3.4904605263157893</v>
      </c>
      <c r="AI276" s="56">
        <f t="shared" si="85"/>
        <v>2.4977560090632444E-3</v>
      </c>
      <c r="AJ276" s="56">
        <f t="shared" si="86"/>
        <v>2.0210885830911568E-3</v>
      </c>
      <c r="AK276" s="59">
        <f t="shared" si="87"/>
        <v>-0.19083826612466298</v>
      </c>
      <c r="AL276" s="7">
        <v>3.6761923076923075</v>
      </c>
      <c r="AM276" s="7">
        <v>18</v>
      </c>
      <c r="AN276" s="7">
        <v>77</v>
      </c>
      <c r="AO276" s="10">
        <f t="shared" si="88"/>
        <v>3.2777777777777777</v>
      </c>
      <c r="AP276" s="10">
        <v>2.3676524289033989E-2</v>
      </c>
      <c r="AQ276" s="10">
        <v>8.1569591622041339E-3</v>
      </c>
      <c r="AR276" s="10">
        <f t="shared" si="91"/>
        <v>-0.65548325156906129</v>
      </c>
      <c r="AS276" s="70">
        <v>43.809013552121399</v>
      </c>
      <c r="AT276" s="7" t="s">
        <v>466</v>
      </c>
      <c r="AU276" s="7" t="str">
        <f t="shared" si="89"/>
        <v>2014</v>
      </c>
      <c r="AV276" s="7">
        <f t="shared" ca="1" si="90"/>
        <v>3</v>
      </c>
      <c r="AW276" s="7"/>
      <c r="AX276" s="7" t="s">
        <v>40</v>
      </c>
      <c r="AY276" s="7"/>
      <c r="AZ276" s="7">
        <v>7</v>
      </c>
      <c r="BA276" s="9"/>
      <c r="BB276" s="7" t="s">
        <v>41</v>
      </c>
      <c r="BC276" s="7" t="s">
        <v>42</v>
      </c>
    </row>
    <row r="277" spans="1:55" s="17" customFormat="1" ht="12" x14ac:dyDescent="0.15">
      <c r="A277" s="7">
        <v>5438</v>
      </c>
      <c r="B277" s="7" t="s">
        <v>545</v>
      </c>
      <c r="C277" s="7" t="s">
        <v>809</v>
      </c>
      <c r="D277" s="7" t="s">
        <v>836</v>
      </c>
      <c r="E277" s="8" t="s">
        <v>739</v>
      </c>
      <c r="F277" s="8">
        <v>1</v>
      </c>
      <c r="G277" s="8" t="s">
        <v>122</v>
      </c>
      <c r="H277" s="8" t="s">
        <v>1500</v>
      </c>
      <c r="I277" s="8" t="s">
        <v>35</v>
      </c>
      <c r="J277" s="8">
        <f t="shared" si="74"/>
        <v>1</v>
      </c>
      <c r="K277" s="8" t="s">
        <v>822</v>
      </c>
      <c r="L277" s="8">
        <v>1</v>
      </c>
      <c r="M277" s="8" t="s">
        <v>1547</v>
      </c>
      <c r="N277" s="8" t="s">
        <v>837</v>
      </c>
      <c r="O277" s="8">
        <v>2011</v>
      </c>
      <c r="P277" s="8" t="str">
        <f t="shared" si="75"/>
        <v>2011</v>
      </c>
      <c r="Q277" s="8">
        <f t="shared" ca="1" si="76"/>
        <v>6</v>
      </c>
      <c r="R277" s="8" t="s">
        <v>820</v>
      </c>
      <c r="S277" s="8">
        <f t="shared" si="77"/>
        <v>0</v>
      </c>
      <c r="T277" s="8">
        <v>110</v>
      </c>
      <c r="U277" s="31">
        <v>3000</v>
      </c>
      <c r="V277" s="8" t="s">
        <v>815</v>
      </c>
      <c r="W277" s="30">
        <v>19710128</v>
      </c>
      <c r="X277" s="8" t="str">
        <f t="shared" si="78"/>
        <v>1971</v>
      </c>
      <c r="Y277" s="69">
        <f t="shared" ca="1" si="79"/>
        <v>46</v>
      </c>
      <c r="Z277" s="8">
        <v>480</v>
      </c>
      <c r="AA277" s="8">
        <v>550</v>
      </c>
      <c r="AB277" s="55">
        <f t="shared" si="80"/>
        <v>0.14583333333333334</v>
      </c>
      <c r="AC277" s="7">
        <v>262.64999999999998</v>
      </c>
      <c r="AD277" s="7">
        <v>303.92500000000001</v>
      </c>
      <c r="AE277" s="57">
        <f t="shared" si="81"/>
        <v>2.7186030075729627E-5</v>
      </c>
      <c r="AF277" s="57">
        <f t="shared" si="82"/>
        <v>3.4202197245706085E-5</v>
      </c>
      <c r="AG277" s="57">
        <f t="shared" si="83"/>
        <v>0.25807987228853074</v>
      </c>
      <c r="AH277" s="56">
        <f t="shared" si="84"/>
        <v>0.15714829621168871</v>
      </c>
      <c r="AI277" s="56">
        <f t="shared" si="85"/>
        <v>6.6606826908353189E-3</v>
      </c>
      <c r="AJ277" s="56">
        <f t="shared" si="86"/>
        <v>4.8330379160875497E-3</v>
      </c>
      <c r="AK277" s="59">
        <f t="shared" si="87"/>
        <v>-0.27439301038352926</v>
      </c>
      <c r="AL277" s="7">
        <v>3.140499999999999</v>
      </c>
      <c r="AM277" s="7">
        <v>41</v>
      </c>
      <c r="AN277" s="7">
        <v>58</v>
      </c>
      <c r="AO277" s="10">
        <f t="shared" si="88"/>
        <v>0.41463414634146339</v>
      </c>
      <c r="AP277" s="10">
        <v>6.4809042118795807E-3</v>
      </c>
      <c r="AQ277" s="10">
        <v>1.2928750185100011E-2</v>
      </c>
      <c r="AR277" s="10">
        <f t="shared" si="91"/>
        <v>0.9948991317294037</v>
      </c>
      <c r="AS277" s="70">
        <v>92.036492555728998</v>
      </c>
      <c r="AT277" s="7" t="s">
        <v>838</v>
      </c>
      <c r="AU277" s="7" t="str">
        <f t="shared" si="89"/>
        <v>2011</v>
      </c>
      <c r="AV277" s="7">
        <f t="shared" ca="1" si="90"/>
        <v>6</v>
      </c>
      <c r="AW277" s="7"/>
      <c r="AX277" s="7" t="s">
        <v>40</v>
      </c>
      <c r="AY277" s="7">
        <v>300000</v>
      </c>
      <c r="AZ277" s="7">
        <v>5</v>
      </c>
      <c r="BA277" s="9"/>
      <c r="BB277" s="7" t="s">
        <v>41</v>
      </c>
      <c r="BC277" s="7" t="s">
        <v>42</v>
      </c>
    </row>
    <row r="278" spans="1:55" s="17" customFormat="1" ht="12" x14ac:dyDescent="0.15">
      <c r="A278" s="7">
        <v>6344</v>
      </c>
      <c r="B278" s="7" t="s">
        <v>545</v>
      </c>
      <c r="C278" s="7" t="s">
        <v>809</v>
      </c>
      <c r="D278" s="7" t="s">
        <v>839</v>
      </c>
      <c r="E278" s="8" t="s">
        <v>739</v>
      </c>
      <c r="F278" s="8">
        <v>1</v>
      </c>
      <c r="G278" s="8" t="s">
        <v>34</v>
      </c>
      <c r="H278" s="8" t="s">
        <v>1500</v>
      </c>
      <c r="I278" s="8" t="s">
        <v>35</v>
      </c>
      <c r="J278" s="8">
        <f t="shared" si="74"/>
        <v>1</v>
      </c>
      <c r="K278" s="8" t="s">
        <v>822</v>
      </c>
      <c r="L278" s="8">
        <v>1</v>
      </c>
      <c r="M278" s="8" t="s">
        <v>1547</v>
      </c>
      <c r="N278" s="8" t="s">
        <v>840</v>
      </c>
      <c r="O278" s="8">
        <v>2004</v>
      </c>
      <c r="P278" s="8" t="str">
        <f t="shared" si="75"/>
        <v>2004</v>
      </c>
      <c r="Q278" s="8">
        <f t="shared" ca="1" si="76"/>
        <v>13</v>
      </c>
      <c r="R278" s="8" t="s">
        <v>820</v>
      </c>
      <c r="S278" s="8">
        <f t="shared" si="77"/>
        <v>0</v>
      </c>
      <c r="T278" s="8">
        <v>90</v>
      </c>
      <c r="U278" s="8">
        <v>4800</v>
      </c>
      <c r="V278" s="8" t="s">
        <v>815</v>
      </c>
      <c r="W278" s="30">
        <v>19811009</v>
      </c>
      <c r="X278" s="8" t="str">
        <f t="shared" si="78"/>
        <v>1981</v>
      </c>
      <c r="Y278" s="69">
        <f t="shared" ca="1" si="79"/>
        <v>36</v>
      </c>
      <c r="Z278" s="8">
        <v>550</v>
      </c>
      <c r="AA278" s="8">
        <v>600</v>
      </c>
      <c r="AB278" s="55">
        <f t="shared" si="80"/>
        <v>9.0909090909090912E-2</v>
      </c>
      <c r="AC278" s="7">
        <v>58</v>
      </c>
      <c r="AD278" s="7">
        <v>261</v>
      </c>
      <c r="AE278" s="57">
        <f t="shared" si="81"/>
        <v>6.0033875666945306E-6</v>
      </c>
      <c r="AF278" s="57">
        <f t="shared" si="82"/>
        <v>2.9371632742055732E-5</v>
      </c>
      <c r="AG278" s="57">
        <f t="shared" si="83"/>
        <v>3.892509839778306</v>
      </c>
      <c r="AH278" s="56">
        <f t="shared" si="84"/>
        <v>3.5</v>
      </c>
      <c r="AI278" s="56">
        <f t="shared" si="85"/>
        <v>7.6320322499154689E-3</v>
      </c>
      <c r="AJ278" s="56">
        <f t="shared" si="86"/>
        <v>5.2724049993682354E-3</v>
      </c>
      <c r="AK278" s="59">
        <f t="shared" si="87"/>
        <v>-0.30917417186927748</v>
      </c>
      <c r="AL278" s="7">
        <v>3.1430769230769227</v>
      </c>
      <c r="AM278" s="7">
        <v>7</v>
      </c>
      <c r="AN278" s="7">
        <v>29</v>
      </c>
      <c r="AO278" s="10">
        <f t="shared" si="88"/>
        <v>3.1428571428571428</v>
      </c>
      <c r="AP278" s="10">
        <v>3.2308341341083274E-3</v>
      </c>
      <c r="AQ278" s="10">
        <v>1.5582033417596646E-3</v>
      </c>
      <c r="AR278" s="10">
        <f t="shared" si="91"/>
        <v>-0.51770865445876235</v>
      </c>
      <c r="AS278" s="70">
        <v>-35.447879310344803</v>
      </c>
      <c r="AT278" s="7" t="s">
        <v>841</v>
      </c>
      <c r="AU278" s="7" t="str">
        <f t="shared" si="89"/>
        <v>2009</v>
      </c>
      <c r="AV278" s="7">
        <f t="shared" ca="1" si="90"/>
        <v>8</v>
      </c>
      <c r="AW278" s="7"/>
      <c r="AX278" s="7" t="s">
        <v>40</v>
      </c>
      <c r="AY278" s="7"/>
      <c r="AZ278" s="7">
        <v>7</v>
      </c>
      <c r="BA278" s="9"/>
      <c r="BB278" s="7" t="s">
        <v>41</v>
      </c>
      <c r="BC278" s="7" t="s">
        <v>42</v>
      </c>
    </row>
    <row r="279" spans="1:55" s="17" customFormat="1" ht="12" x14ac:dyDescent="0.15">
      <c r="A279" s="7">
        <v>3972</v>
      </c>
      <c r="B279" s="7" t="s">
        <v>545</v>
      </c>
      <c r="C279" s="7" t="s">
        <v>809</v>
      </c>
      <c r="D279" s="7" t="s">
        <v>842</v>
      </c>
      <c r="E279" s="8" t="s">
        <v>739</v>
      </c>
      <c r="F279" s="8">
        <v>1</v>
      </c>
      <c r="G279" s="8" t="s">
        <v>811</v>
      </c>
      <c r="H279" s="8" t="s">
        <v>1500</v>
      </c>
      <c r="I279" s="8" t="s">
        <v>35</v>
      </c>
      <c r="J279" s="8">
        <f t="shared" si="74"/>
        <v>1</v>
      </c>
      <c r="K279" s="8" t="s">
        <v>822</v>
      </c>
      <c r="L279" s="8">
        <v>1</v>
      </c>
      <c r="M279" s="8" t="s">
        <v>1548</v>
      </c>
      <c r="N279" s="8" t="s">
        <v>813</v>
      </c>
      <c r="O279" s="8">
        <v>2013</v>
      </c>
      <c r="P279" s="8" t="str">
        <f t="shared" si="75"/>
        <v>2013</v>
      </c>
      <c r="Q279" s="8">
        <f t="shared" ca="1" si="76"/>
        <v>4</v>
      </c>
      <c r="R279" s="8" t="s">
        <v>820</v>
      </c>
      <c r="S279" s="8">
        <f t="shared" si="77"/>
        <v>0</v>
      </c>
      <c r="T279" s="8">
        <v>76</v>
      </c>
      <c r="U279" s="8">
        <v>4000</v>
      </c>
      <c r="V279" s="8" t="s">
        <v>828</v>
      </c>
      <c r="W279" s="30">
        <v>19800105</v>
      </c>
      <c r="X279" s="8" t="str">
        <f t="shared" si="78"/>
        <v>1980</v>
      </c>
      <c r="Y279" s="69">
        <f t="shared" ca="1" si="79"/>
        <v>37</v>
      </c>
      <c r="Z279" s="8">
        <v>600</v>
      </c>
      <c r="AA279" s="8">
        <v>800</v>
      </c>
      <c r="AB279" s="55">
        <f t="shared" si="80"/>
        <v>0.33333333333333331</v>
      </c>
      <c r="AC279" s="7">
        <v>95.3</v>
      </c>
      <c r="AD279" s="7">
        <v>233.5</v>
      </c>
      <c r="AE279" s="57">
        <f t="shared" si="81"/>
        <v>9.86418681217222E-6</v>
      </c>
      <c r="AF279" s="57">
        <f t="shared" si="82"/>
        <v>2.6276920479961737E-5</v>
      </c>
      <c r="AG279" s="57">
        <f t="shared" si="83"/>
        <v>1.6638709282691722</v>
      </c>
      <c r="AH279" s="56">
        <f t="shared" si="84"/>
        <v>1.4501573976915005</v>
      </c>
      <c r="AI279" s="56">
        <f t="shared" si="85"/>
        <v>8.325853363544149E-3</v>
      </c>
      <c r="AJ279" s="56">
        <f t="shared" si="86"/>
        <v>7.0298733324909808E-3</v>
      </c>
      <c r="AK279" s="59">
        <f t="shared" si="87"/>
        <v>-0.15565732117356143</v>
      </c>
      <c r="AL279" s="7">
        <v>2.2084615384615378</v>
      </c>
      <c r="AM279" s="7">
        <v>33</v>
      </c>
      <c r="AN279" s="7">
        <v>31</v>
      </c>
      <c r="AO279" s="10">
        <f t="shared" si="88"/>
        <v>-6.0606060606060608E-2</v>
      </c>
      <c r="AP279" s="10">
        <v>1.4702642491618154E-2</v>
      </c>
      <c r="AQ279" s="10">
        <v>4.22039528922242E-2</v>
      </c>
      <c r="AR279" s="10">
        <f t="shared" si="91"/>
        <v>1.8705011984263575</v>
      </c>
      <c r="AS279" s="70">
        <v>377.10270877944203</v>
      </c>
      <c r="AT279" s="7" t="s">
        <v>843</v>
      </c>
      <c r="AU279" s="7" t="str">
        <f t="shared" si="89"/>
        <v>2013</v>
      </c>
      <c r="AV279" s="7">
        <f t="shared" ca="1" si="90"/>
        <v>4</v>
      </c>
      <c r="AW279" s="7"/>
      <c r="AX279" s="7" t="s">
        <v>40</v>
      </c>
      <c r="AY279" s="7"/>
      <c r="AZ279" s="7">
        <v>3</v>
      </c>
      <c r="BA279" s="9"/>
      <c r="BB279" s="7" t="s">
        <v>41</v>
      </c>
      <c r="BC279" s="7" t="s">
        <v>42</v>
      </c>
    </row>
    <row r="280" spans="1:55" s="17" customFormat="1" ht="12" x14ac:dyDescent="0.15">
      <c r="A280" s="7">
        <v>8903</v>
      </c>
      <c r="B280" s="7" t="s">
        <v>545</v>
      </c>
      <c r="C280" s="7" t="s">
        <v>809</v>
      </c>
      <c r="D280" s="7" t="s">
        <v>844</v>
      </c>
      <c r="E280" s="8" t="s">
        <v>818</v>
      </c>
      <c r="F280" s="8">
        <v>0</v>
      </c>
      <c r="G280" s="8" t="s">
        <v>53</v>
      </c>
      <c r="H280" s="8" t="s">
        <v>1500</v>
      </c>
      <c r="I280" s="8" t="s">
        <v>35</v>
      </c>
      <c r="J280" s="8">
        <f t="shared" si="74"/>
        <v>1</v>
      </c>
      <c r="K280" s="8" t="s">
        <v>822</v>
      </c>
      <c r="L280" s="8">
        <v>1</v>
      </c>
      <c r="M280" s="8" t="s">
        <v>1548</v>
      </c>
      <c r="N280" s="8" t="s">
        <v>845</v>
      </c>
      <c r="O280" s="8">
        <v>1987</v>
      </c>
      <c r="P280" s="8" t="str">
        <f t="shared" si="75"/>
        <v>1987</v>
      </c>
      <c r="Q280" s="8">
        <f t="shared" ca="1" si="76"/>
        <v>30</v>
      </c>
      <c r="R280" s="8" t="s">
        <v>820</v>
      </c>
      <c r="S280" s="8">
        <f t="shared" si="77"/>
        <v>0</v>
      </c>
      <c r="T280" s="8">
        <v>300</v>
      </c>
      <c r="U280" s="8">
        <v>12000</v>
      </c>
      <c r="V280" s="8" t="s">
        <v>828</v>
      </c>
      <c r="W280" s="30"/>
      <c r="X280" s="8" t="str">
        <f t="shared" si="78"/>
        <v/>
      </c>
      <c r="Y280" s="69" t="e">
        <f t="shared" ca="1" si="79"/>
        <v>#VALUE!</v>
      </c>
      <c r="Z280" s="8">
        <v>1100</v>
      </c>
      <c r="AA280" s="8">
        <v>950</v>
      </c>
      <c r="AB280" s="55">
        <f t="shared" si="80"/>
        <v>-0.13636363636363635</v>
      </c>
      <c r="AC280" s="7">
        <v>109</v>
      </c>
      <c r="AD280" s="7">
        <v>171</v>
      </c>
      <c r="AE280" s="57">
        <f t="shared" si="81"/>
        <v>1.1282228358098342E-5</v>
      </c>
      <c r="AF280" s="57">
        <f t="shared" si="82"/>
        <v>1.9243483520657204E-5</v>
      </c>
      <c r="AG280" s="57">
        <f t="shared" si="83"/>
        <v>0.70564563221629006</v>
      </c>
      <c r="AH280" s="56">
        <f t="shared" si="84"/>
        <v>0.56880733944954132</v>
      </c>
      <c r="AI280" s="56">
        <f t="shared" si="85"/>
        <v>1.5264064499830938E-2</v>
      </c>
      <c r="AJ280" s="56">
        <f t="shared" si="86"/>
        <v>8.3479745823330405E-3</v>
      </c>
      <c r="AK280" s="59">
        <f t="shared" si="87"/>
        <v>-0.45309621939651124</v>
      </c>
      <c r="AL280" s="7">
        <v>1.4815384615384612</v>
      </c>
      <c r="AM280" s="7">
        <v>14</v>
      </c>
      <c r="AN280" s="7">
        <v>18</v>
      </c>
      <c r="AO280" s="10">
        <f t="shared" si="88"/>
        <v>0.2857142857142857</v>
      </c>
      <c r="AP280" s="10">
        <v>-7.0909338415464755E-3</v>
      </c>
      <c r="AQ280" s="10">
        <v>6.449687269602428E-3</v>
      </c>
      <c r="AR280" s="10">
        <f t="shared" si="91"/>
        <v>-1.9095681067863133</v>
      </c>
      <c r="AS280" s="70">
        <v>6.6103888888890996</v>
      </c>
      <c r="AT280" s="7" t="s">
        <v>846</v>
      </c>
      <c r="AU280" s="7" t="str">
        <f t="shared" si="89"/>
        <v>2008</v>
      </c>
      <c r="AV280" s="7">
        <f t="shared" ca="1" si="90"/>
        <v>9</v>
      </c>
      <c r="AW280" s="7"/>
      <c r="AX280" s="7" t="s">
        <v>40</v>
      </c>
      <c r="AY280" s="7"/>
      <c r="AZ280" s="7">
        <v>5</v>
      </c>
      <c r="BA280" s="9"/>
      <c r="BB280" s="7" t="s">
        <v>41</v>
      </c>
      <c r="BC280" s="7" t="s">
        <v>42</v>
      </c>
    </row>
    <row r="281" spans="1:55" s="17" customFormat="1" ht="12" x14ac:dyDescent="0.15">
      <c r="A281" s="7">
        <v>4044</v>
      </c>
      <c r="B281" s="7" t="s">
        <v>545</v>
      </c>
      <c r="C281" s="7" t="s">
        <v>809</v>
      </c>
      <c r="D281" s="7" t="s">
        <v>847</v>
      </c>
      <c r="E281" s="8" t="s">
        <v>818</v>
      </c>
      <c r="F281" s="8">
        <v>0</v>
      </c>
      <c r="G281" s="8" t="s">
        <v>73</v>
      </c>
      <c r="H281" s="8" t="s">
        <v>1501</v>
      </c>
      <c r="I281" s="8" t="s">
        <v>35</v>
      </c>
      <c r="J281" s="8">
        <f t="shared" si="74"/>
        <v>1</v>
      </c>
      <c r="K281" s="8" t="s">
        <v>822</v>
      </c>
      <c r="L281" s="8">
        <v>1</v>
      </c>
      <c r="M281" s="8" t="s">
        <v>1548</v>
      </c>
      <c r="N281" s="8" t="s">
        <v>848</v>
      </c>
      <c r="O281" s="8">
        <v>2003</v>
      </c>
      <c r="P281" s="8" t="str">
        <f t="shared" si="75"/>
        <v>2003</v>
      </c>
      <c r="Q281" s="8">
        <f t="shared" ca="1" si="76"/>
        <v>14</v>
      </c>
      <c r="R281" s="8" t="s">
        <v>820</v>
      </c>
      <c r="S281" s="8">
        <f t="shared" si="77"/>
        <v>0</v>
      </c>
      <c r="T281" s="8">
        <v>170</v>
      </c>
      <c r="U281" s="8">
        <v>800</v>
      </c>
      <c r="V281" s="8" t="s">
        <v>828</v>
      </c>
      <c r="W281" s="30">
        <v>19720127</v>
      </c>
      <c r="X281" s="8" t="str">
        <f t="shared" si="78"/>
        <v>1972</v>
      </c>
      <c r="Y281" s="69">
        <f t="shared" ca="1" si="79"/>
        <v>45</v>
      </c>
      <c r="Z281" s="8">
        <v>900</v>
      </c>
      <c r="AA281" s="8">
        <v>1100</v>
      </c>
      <c r="AB281" s="55">
        <f t="shared" si="80"/>
        <v>0.22222222222222221</v>
      </c>
      <c r="AC281" s="7">
        <v>236.5</v>
      </c>
      <c r="AD281" s="7">
        <v>116</v>
      </c>
      <c r="AE281" s="57">
        <f t="shared" si="81"/>
        <v>2.4479330336607871E-5</v>
      </c>
      <c r="AF281" s="57">
        <f t="shared" si="82"/>
        <v>1.3054058996469215E-5</v>
      </c>
      <c r="AG281" s="57">
        <f t="shared" si="83"/>
        <v>-0.46673136818014233</v>
      </c>
      <c r="AH281" s="56">
        <f t="shared" si="84"/>
        <v>-0.5095137420718816</v>
      </c>
      <c r="AI281" s="56">
        <f t="shared" si="85"/>
        <v>1.2488780045316223E-2</v>
      </c>
      <c r="AJ281" s="56">
        <f t="shared" si="86"/>
        <v>9.6660758321750993E-3</v>
      </c>
      <c r="AK281" s="59">
        <f t="shared" si="87"/>
        <v>-0.22601921107576453</v>
      </c>
      <c r="AL281" s="7">
        <v>1.2092307692307691</v>
      </c>
      <c r="AM281" s="7">
        <v>22</v>
      </c>
      <c r="AN281" s="7">
        <v>12</v>
      </c>
      <c r="AO281" s="10">
        <f t="shared" si="88"/>
        <v>-0.45454545454545453</v>
      </c>
      <c r="AP281" s="10">
        <v>1.5119858760937325E-2</v>
      </c>
      <c r="AQ281" s="10">
        <v>1.6893224670878133E-2</v>
      </c>
      <c r="AR281" s="10">
        <f t="shared" si="91"/>
        <v>0.1172872007589356</v>
      </c>
      <c r="AS281" s="70">
        <v>186.99292672413699</v>
      </c>
      <c r="AT281" s="7" t="s">
        <v>849</v>
      </c>
      <c r="AU281" s="7" t="str">
        <f t="shared" si="89"/>
        <v>2013</v>
      </c>
      <c r="AV281" s="7">
        <f t="shared" ca="1" si="90"/>
        <v>4</v>
      </c>
      <c r="AW281" s="7"/>
      <c r="AX281" s="7" t="s">
        <v>40</v>
      </c>
      <c r="AY281" s="7"/>
      <c r="AZ281" s="7">
        <v>7</v>
      </c>
      <c r="BA281" s="9"/>
      <c r="BB281" s="7" t="s">
        <v>41</v>
      </c>
      <c r="BC281" s="7" t="s">
        <v>42</v>
      </c>
    </row>
    <row r="282" spans="1:55" s="17" customFormat="1" ht="12" x14ac:dyDescent="0.15">
      <c r="A282" s="7">
        <v>4788</v>
      </c>
      <c r="B282" s="7" t="s">
        <v>545</v>
      </c>
      <c r="C282" s="7" t="s">
        <v>809</v>
      </c>
      <c r="D282" s="7" t="s">
        <v>850</v>
      </c>
      <c r="E282" s="8" t="s">
        <v>739</v>
      </c>
      <c r="F282" s="8">
        <v>1</v>
      </c>
      <c r="G282" s="8" t="s">
        <v>851</v>
      </c>
      <c r="H282" s="8" t="s">
        <v>1500</v>
      </c>
      <c r="I282" s="8" t="s">
        <v>35</v>
      </c>
      <c r="J282" s="8">
        <f t="shared" si="74"/>
        <v>1</v>
      </c>
      <c r="K282" s="8" t="s">
        <v>822</v>
      </c>
      <c r="L282" s="8">
        <v>1</v>
      </c>
      <c r="M282" s="8" t="s">
        <v>1548</v>
      </c>
      <c r="N282" s="8" t="s">
        <v>852</v>
      </c>
      <c r="O282" s="8">
        <v>2010</v>
      </c>
      <c r="P282" s="8" t="str">
        <f t="shared" si="75"/>
        <v>2010</v>
      </c>
      <c r="Q282" s="8">
        <f t="shared" ca="1" si="76"/>
        <v>7</v>
      </c>
      <c r="R282" s="8" t="s">
        <v>820</v>
      </c>
      <c r="S282" s="8">
        <f t="shared" si="77"/>
        <v>0</v>
      </c>
      <c r="T282" s="8">
        <v>40</v>
      </c>
      <c r="U282" s="8">
        <v>1500</v>
      </c>
      <c r="V282" s="8" t="s">
        <v>815</v>
      </c>
      <c r="W282" s="30">
        <v>19790625</v>
      </c>
      <c r="X282" s="8" t="str">
        <f t="shared" si="78"/>
        <v>1979</v>
      </c>
      <c r="Y282" s="69">
        <f t="shared" ca="1" si="79"/>
        <v>38</v>
      </c>
      <c r="Z282" s="8">
        <v>300</v>
      </c>
      <c r="AA282" s="8">
        <v>450</v>
      </c>
      <c r="AB282" s="55">
        <f t="shared" si="80"/>
        <v>0.5</v>
      </c>
      <c r="AC282" s="7">
        <v>14.5</v>
      </c>
      <c r="AD282" s="7">
        <v>112.3</v>
      </c>
      <c r="AE282" s="57">
        <f t="shared" si="81"/>
        <v>1.5008468916736326E-6</v>
      </c>
      <c r="AF282" s="57">
        <f t="shared" si="82"/>
        <v>1.2637679528478386E-5</v>
      </c>
      <c r="AG282" s="57">
        <f t="shared" si="83"/>
        <v>7.4203655939786008</v>
      </c>
      <c r="AH282" s="56">
        <f t="shared" si="84"/>
        <v>6.7448275862068963</v>
      </c>
      <c r="AI282" s="56">
        <f t="shared" si="85"/>
        <v>4.1629266817720745E-3</v>
      </c>
      <c r="AJ282" s="56">
        <f t="shared" si="86"/>
        <v>3.9543037495261765E-3</v>
      </c>
      <c r="AK282" s="59">
        <f t="shared" si="87"/>
        <v>-5.011448632025664E-2</v>
      </c>
      <c r="AL282" s="7">
        <v>1.6876923076923076</v>
      </c>
      <c r="AM282" s="7">
        <v>15</v>
      </c>
      <c r="AN282" s="7">
        <v>63</v>
      </c>
      <c r="AO282" s="10">
        <f t="shared" si="88"/>
        <v>3.2</v>
      </c>
      <c r="AP282" s="10">
        <v>7.1208702517765367E-3</v>
      </c>
      <c r="AQ282" s="10">
        <v>1.2228982697566036E-2</v>
      </c>
      <c r="AR282" s="10">
        <f t="shared" si="91"/>
        <v>0.71734384494860182</v>
      </c>
      <c r="AS282" s="70">
        <v>132.18555743544101</v>
      </c>
      <c r="AT282" s="7" t="s">
        <v>853</v>
      </c>
      <c r="AU282" s="7" t="str">
        <f t="shared" si="89"/>
        <v>2012</v>
      </c>
      <c r="AV282" s="7">
        <f t="shared" ca="1" si="90"/>
        <v>5</v>
      </c>
      <c r="AW282" s="7"/>
      <c r="AX282" s="7" t="s">
        <v>40</v>
      </c>
      <c r="AY282" s="7"/>
      <c r="AZ282" s="7">
        <v>3</v>
      </c>
      <c r="BA282" s="9"/>
      <c r="BB282" s="7" t="s">
        <v>41</v>
      </c>
      <c r="BC282" s="7" t="s">
        <v>42</v>
      </c>
    </row>
    <row r="283" spans="1:55" s="17" customFormat="1" ht="12" x14ac:dyDescent="0.15">
      <c r="A283" s="7">
        <v>1904</v>
      </c>
      <c r="B283" s="7" t="s">
        <v>545</v>
      </c>
      <c r="C283" s="7" t="s">
        <v>809</v>
      </c>
      <c r="D283" s="7" t="s">
        <v>854</v>
      </c>
      <c r="E283" s="8" t="s">
        <v>818</v>
      </c>
      <c r="F283" s="8">
        <v>0</v>
      </c>
      <c r="G283" s="8" t="s">
        <v>851</v>
      </c>
      <c r="H283" s="8" t="s">
        <v>1500</v>
      </c>
      <c r="I283" s="8" t="s">
        <v>35</v>
      </c>
      <c r="J283" s="8">
        <f t="shared" si="74"/>
        <v>1</v>
      </c>
      <c r="K283" s="8" t="s">
        <v>822</v>
      </c>
      <c r="L283" s="8">
        <v>1</v>
      </c>
      <c r="M283" s="8" t="s">
        <v>30</v>
      </c>
      <c r="N283" s="8" t="s">
        <v>855</v>
      </c>
      <c r="O283" s="8">
        <v>2008</v>
      </c>
      <c r="P283" s="8" t="str">
        <f t="shared" si="75"/>
        <v>2008</v>
      </c>
      <c r="Q283" s="8">
        <f t="shared" ca="1" si="76"/>
        <v>9</v>
      </c>
      <c r="R283" s="8" t="s">
        <v>820</v>
      </c>
      <c r="S283" s="8">
        <f t="shared" si="77"/>
        <v>0</v>
      </c>
      <c r="T283" s="8">
        <v>300</v>
      </c>
      <c r="U283" s="8">
        <v>2000</v>
      </c>
      <c r="V283" s="8" t="s">
        <v>815</v>
      </c>
      <c r="W283" s="30"/>
      <c r="X283" s="8" t="str">
        <f t="shared" si="78"/>
        <v/>
      </c>
      <c r="Y283" s="69" t="e">
        <f t="shared" ca="1" si="79"/>
        <v>#VALUE!</v>
      </c>
      <c r="Z283" s="8">
        <v>1500</v>
      </c>
      <c r="AA283" s="8">
        <v>1800</v>
      </c>
      <c r="AB283" s="55">
        <f t="shared" si="80"/>
        <v>0.2</v>
      </c>
      <c r="AC283" s="7">
        <v>0</v>
      </c>
      <c r="AD283" s="7">
        <v>95</v>
      </c>
      <c r="AE283" s="57">
        <f t="shared" si="81"/>
        <v>0</v>
      </c>
      <c r="AF283" s="57">
        <f t="shared" si="82"/>
        <v>1.0690824178142891E-5</v>
      </c>
      <c r="AG283" s="57" t="e">
        <f t="shared" si="83"/>
        <v>#DIV/0!</v>
      </c>
      <c r="AH283" s="56" t="e">
        <f t="shared" si="84"/>
        <v>#DIV/0!</v>
      </c>
      <c r="AI283" s="56">
        <f t="shared" si="85"/>
        <v>2.0814633408860372E-2</v>
      </c>
      <c r="AJ283" s="56">
        <f t="shared" si="86"/>
        <v>1.5817214998104706E-2</v>
      </c>
      <c r="AK283" s="59">
        <f t="shared" si="87"/>
        <v>-0.24009158905620528</v>
      </c>
      <c r="AL283" s="7">
        <v>0.89230769230769236</v>
      </c>
      <c r="AM283" s="7">
        <v>0</v>
      </c>
      <c r="AN283" s="7">
        <v>3</v>
      </c>
      <c r="AO283" s="10" t="e">
        <f t="shared" si="88"/>
        <v>#DIV/0!</v>
      </c>
      <c r="AP283" s="10" t="e">
        <v>#N/A</v>
      </c>
      <c r="AQ283" s="10">
        <v>2.296682590704863E-2</v>
      </c>
      <c r="AR283" s="10" t="e">
        <f t="shared" si="91"/>
        <v>#N/A</v>
      </c>
      <c r="AS283" s="70">
        <v>212.804945263158</v>
      </c>
      <c r="AT283" s="7" t="s">
        <v>856</v>
      </c>
      <c r="AU283" s="7" t="str">
        <f t="shared" si="89"/>
        <v>2015</v>
      </c>
      <c r="AV283" s="7">
        <f t="shared" ca="1" si="90"/>
        <v>2</v>
      </c>
      <c r="AW283" s="7"/>
      <c r="AX283" s="7" t="s">
        <v>40</v>
      </c>
      <c r="AY283" s="7"/>
      <c r="AZ283" s="7">
        <v>3</v>
      </c>
      <c r="BA283" s="9"/>
      <c r="BB283" s="7" t="s">
        <v>41</v>
      </c>
      <c r="BC283" s="7" t="s">
        <v>42</v>
      </c>
    </row>
    <row r="284" spans="1:55" s="17" customFormat="1" ht="12" x14ac:dyDescent="0.15">
      <c r="A284" s="7">
        <v>1843</v>
      </c>
      <c r="B284" s="7" t="s">
        <v>545</v>
      </c>
      <c r="C284" s="7" t="s">
        <v>809</v>
      </c>
      <c r="D284" s="7" t="s">
        <v>857</v>
      </c>
      <c r="E284" s="8" t="s">
        <v>818</v>
      </c>
      <c r="F284" s="8">
        <v>0</v>
      </c>
      <c r="G284" s="8" t="s">
        <v>858</v>
      </c>
      <c r="H284" s="8" t="s">
        <v>1500</v>
      </c>
      <c r="I284" s="8" t="s">
        <v>35</v>
      </c>
      <c r="J284" s="8">
        <f t="shared" si="74"/>
        <v>1</v>
      </c>
      <c r="K284" s="8" t="s">
        <v>822</v>
      </c>
      <c r="L284" s="8">
        <v>1</v>
      </c>
      <c r="M284" s="8" t="s">
        <v>1550</v>
      </c>
      <c r="N284" s="8" t="s">
        <v>859</v>
      </c>
      <c r="O284" s="8">
        <v>2000</v>
      </c>
      <c r="P284" s="8" t="str">
        <f t="shared" si="75"/>
        <v>2000</v>
      </c>
      <c r="Q284" s="8">
        <f t="shared" ca="1" si="76"/>
        <v>17</v>
      </c>
      <c r="R284" s="8" t="s">
        <v>820</v>
      </c>
      <c r="S284" s="8">
        <f t="shared" si="77"/>
        <v>0</v>
      </c>
      <c r="T284" s="8">
        <v>80</v>
      </c>
      <c r="U284" s="8">
        <v>700</v>
      </c>
      <c r="V284" s="8" t="s">
        <v>815</v>
      </c>
      <c r="W284" s="30"/>
      <c r="X284" s="8" t="str">
        <f t="shared" si="78"/>
        <v/>
      </c>
      <c r="Y284" s="69" t="e">
        <f t="shared" ca="1" si="79"/>
        <v>#VALUE!</v>
      </c>
      <c r="Z284" s="8">
        <v>200</v>
      </c>
      <c r="AA284" s="8">
        <v>280</v>
      </c>
      <c r="AB284" s="55">
        <f t="shared" si="80"/>
        <v>0.4</v>
      </c>
      <c r="AC284" s="7">
        <v>0</v>
      </c>
      <c r="AD284" s="7">
        <v>62</v>
      </c>
      <c r="AE284" s="57">
        <f t="shared" si="81"/>
        <v>0</v>
      </c>
      <c r="AF284" s="57">
        <f t="shared" si="82"/>
        <v>6.9771694636300974E-6</v>
      </c>
      <c r="AG284" s="57" t="e">
        <f t="shared" si="83"/>
        <v>#DIV/0!</v>
      </c>
      <c r="AH284" s="56" t="e">
        <f t="shared" si="84"/>
        <v>#DIV/0!</v>
      </c>
      <c r="AI284" s="56">
        <f t="shared" si="85"/>
        <v>2.7752844545147161E-3</v>
      </c>
      <c r="AJ284" s="56">
        <f t="shared" si="86"/>
        <v>2.4604556663718434E-3</v>
      </c>
      <c r="AK284" s="59">
        <f t="shared" si="87"/>
        <v>-0.11344018723223935</v>
      </c>
      <c r="AL284" s="7">
        <v>0.4046153846153846</v>
      </c>
      <c r="AM284" s="7">
        <v>0</v>
      </c>
      <c r="AN284" s="7">
        <v>2</v>
      </c>
      <c r="AO284" s="10" t="e">
        <f t="shared" si="88"/>
        <v>#DIV/0!</v>
      </c>
      <c r="AP284" s="10" t="e">
        <v>#N/A</v>
      </c>
      <c r="AQ284" s="10">
        <v>9.0491575625151685E-2</v>
      </c>
      <c r="AR284" s="10" t="e">
        <f t="shared" si="91"/>
        <v>#N/A</v>
      </c>
      <c r="AS284" s="70">
        <v>976.65327580645101</v>
      </c>
      <c r="AT284" s="7" t="s">
        <v>860</v>
      </c>
      <c r="AU284" s="7" t="str">
        <f t="shared" si="89"/>
        <v>2015</v>
      </c>
      <c r="AV284" s="7">
        <f t="shared" ca="1" si="90"/>
        <v>2</v>
      </c>
      <c r="AW284" s="7"/>
      <c r="AX284" s="7" t="s">
        <v>40</v>
      </c>
      <c r="AY284" s="7"/>
      <c r="AZ284" s="7">
        <v>7</v>
      </c>
      <c r="BA284" s="9"/>
      <c r="BB284" s="7" t="s">
        <v>41</v>
      </c>
      <c r="BC284" s="7" t="s">
        <v>42</v>
      </c>
    </row>
    <row r="285" spans="1:55" s="17" customFormat="1" ht="12" x14ac:dyDescent="0.15">
      <c r="A285" s="7">
        <v>4217</v>
      </c>
      <c r="B285" s="7" t="s">
        <v>545</v>
      </c>
      <c r="C285" s="7" t="s">
        <v>809</v>
      </c>
      <c r="D285" s="7" t="s">
        <v>861</v>
      </c>
      <c r="E285" s="8" t="s">
        <v>818</v>
      </c>
      <c r="F285" s="8">
        <v>0</v>
      </c>
      <c r="G285" s="8" t="s">
        <v>405</v>
      </c>
      <c r="H285" s="8" t="s">
        <v>1500</v>
      </c>
      <c r="I285" s="8" t="s">
        <v>35</v>
      </c>
      <c r="J285" s="8">
        <f t="shared" si="74"/>
        <v>1</v>
      </c>
      <c r="K285" s="8" t="s">
        <v>822</v>
      </c>
      <c r="L285" s="8">
        <v>1</v>
      </c>
      <c r="M285" s="8" t="s">
        <v>1548</v>
      </c>
      <c r="N285" s="8" t="s">
        <v>813</v>
      </c>
      <c r="O285" s="8">
        <v>2010</v>
      </c>
      <c r="P285" s="8" t="str">
        <f t="shared" si="75"/>
        <v>2010</v>
      </c>
      <c r="Q285" s="8">
        <f t="shared" ca="1" si="76"/>
        <v>7</v>
      </c>
      <c r="R285" s="8" t="s">
        <v>820</v>
      </c>
      <c r="S285" s="8">
        <f t="shared" si="77"/>
        <v>0</v>
      </c>
      <c r="T285" s="8">
        <v>220</v>
      </c>
      <c r="U285" s="8">
        <v>10000</v>
      </c>
      <c r="V285" s="8" t="s">
        <v>815</v>
      </c>
      <c r="W285" s="30">
        <v>19870121</v>
      </c>
      <c r="X285" s="8" t="str">
        <f t="shared" si="78"/>
        <v>1987</v>
      </c>
      <c r="Y285" s="69">
        <f t="shared" ca="1" si="79"/>
        <v>30</v>
      </c>
      <c r="Z285" s="8">
        <v>290</v>
      </c>
      <c r="AA285" s="8">
        <v>580</v>
      </c>
      <c r="AB285" s="55">
        <f t="shared" si="80"/>
        <v>1</v>
      </c>
      <c r="AC285" s="7">
        <v>58</v>
      </c>
      <c r="AD285" s="7">
        <v>61</v>
      </c>
      <c r="AE285" s="57">
        <f t="shared" si="81"/>
        <v>6.0033875666945306E-6</v>
      </c>
      <c r="AF285" s="57">
        <f t="shared" si="82"/>
        <v>6.8646344722812251E-6</v>
      </c>
      <c r="AG285" s="57">
        <f t="shared" si="83"/>
        <v>0.14346015412443172</v>
      </c>
      <c r="AH285" s="56">
        <f t="shared" si="84"/>
        <v>5.1724137931034482E-2</v>
      </c>
      <c r="AI285" s="56">
        <f t="shared" si="85"/>
        <v>4.0241624590463387E-3</v>
      </c>
      <c r="AJ285" s="56">
        <f t="shared" si="86"/>
        <v>5.0966581660559611E-3</v>
      </c>
      <c r="AK285" s="59">
        <f t="shared" si="87"/>
        <v>0.26651401823965787</v>
      </c>
      <c r="AL285" s="7">
        <v>0.59846153846153849</v>
      </c>
      <c r="AM285" s="7">
        <v>7</v>
      </c>
      <c r="AN285" s="7">
        <v>10</v>
      </c>
      <c r="AO285" s="10">
        <f t="shared" si="88"/>
        <v>0.42857142857142855</v>
      </c>
      <c r="AP285" s="10">
        <v>3.3211696192116891E-2</v>
      </c>
      <c r="AQ285" s="10">
        <v>0.11361912611012429</v>
      </c>
      <c r="AR285" s="10">
        <f t="shared" si="91"/>
        <v>2.4210576133444475</v>
      </c>
      <c r="AS285" s="70">
        <v>1064.1870639344199</v>
      </c>
      <c r="AT285" s="7" t="s">
        <v>862</v>
      </c>
      <c r="AU285" s="7" t="str">
        <f t="shared" si="89"/>
        <v>2013</v>
      </c>
      <c r="AV285" s="7">
        <f t="shared" ca="1" si="90"/>
        <v>4</v>
      </c>
      <c r="AW285" s="7"/>
      <c r="AX285" s="7" t="s">
        <v>40</v>
      </c>
      <c r="AY285" s="7"/>
      <c r="AZ285" s="7">
        <v>1</v>
      </c>
      <c r="BA285" s="9"/>
      <c r="BB285" s="7" t="s">
        <v>41</v>
      </c>
      <c r="BC285" s="7" t="s">
        <v>42</v>
      </c>
    </row>
    <row r="286" spans="1:55" s="17" customFormat="1" ht="27" customHeight="1" x14ac:dyDescent="0.15">
      <c r="A286" s="7">
        <v>4488</v>
      </c>
      <c r="B286" s="7" t="s">
        <v>863</v>
      </c>
      <c r="C286" s="7" t="s">
        <v>864</v>
      </c>
      <c r="D286" s="7" t="s">
        <v>865</v>
      </c>
      <c r="E286" s="8"/>
      <c r="F286" s="8">
        <v>0</v>
      </c>
      <c r="G286" s="8" t="s">
        <v>73</v>
      </c>
      <c r="H286" s="8" t="s">
        <v>1501</v>
      </c>
      <c r="I286" s="8" t="s">
        <v>219</v>
      </c>
      <c r="J286" s="8">
        <f t="shared" si="74"/>
        <v>0</v>
      </c>
      <c r="K286" s="8" t="s">
        <v>340</v>
      </c>
      <c r="L286" s="8">
        <v>1</v>
      </c>
      <c r="M286" s="8" t="s">
        <v>1548</v>
      </c>
      <c r="N286" s="12" t="s">
        <v>866</v>
      </c>
      <c r="O286" s="32">
        <v>2009</v>
      </c>
      <c r="P286" s="8" t="str">
        <f t="shared" si="75"/>
        <v>2009</v>
      </c>
      <c r="Q286" s="8">
        <f t="shared" ca="1" si="76"/>
        <v>8</v>
      </c>
      <c r="R286" s="32" t="s">
        <v>37</v>
      </c>
      <c r="S286" s="8">
        <f t="shared" si="77"/>
        <v>0</v>
      </c>
      <c r="T286" s="32" t="s">
        <v>867</v>
      </c>
      <c r="U286" s="32" t="s">
        <v>868</v>
      </c>
      <c r="V286" s="32" t="s">
        <v>45</v>
      </c>
      <c r="W286" s="33">
        <v>28307</v>
      </c>
      <c r="X286" s="8">
        <f>YEAR(W286)</f>
        <v>1977</v>
      </c>
      <c r="Y286" s="69">
        <f t="shared" ca="1" si="79"/>
        <v>40</v>
      </c>
      <c r="Z286" s="32">
        <v>3600</v>
      </c>
      <c r="AA286" s="32">
        <v>4300</v>
      </c>
      <c r="AB286" s="55">
        <f t="shared" si="80"/>
        <v>0.19444444444444445</v>
      </c>
      <c r="AC286" s="7">
        <v>913.125</v>
      </c>
      <c r="AD286" s="7">
        <v>769</v>
      </c>
      <c r="AE286" s="57">
        <f t="shared" si="81"/>
        <v>9.4514539169619714E-5</v>
      </c>
      <c r="AF286" s="57">
        <f t="shared" si="82"/>
        <v>8.6539408347282982E-5</v>
      </c>
      <c r="AG286" s="57">
        <f t="shared" si="83"/>
        <v>-8.437993659392691E-2</v>
      </c>
      <c r="AH286" s="56">
        <f t="shared" si="84"/>
        <v>-0.15783709787816563</v>
      </c>
      <c r="AI286" s="56">
        <f t="shared" si="85"/>
        <v>4.9955120181264891E-2</v>
      </c>
      <c r="AJ286" s="56">
        <f t="shared" si="86"/>
        <v>3.7785569162139022E-2</v>
      </c>
      <c r="AK286" s="59">
        <f t="shared" si="87"/>
        <v>-0.24360968355131538</v>
      </c>
      <c r="AL286" s="7">
        <v>7.2153846153846155</v>
      </c>
      <c r="AM286" s="7">
        <v>118</v>
      </c>
      <c r="AN286" s="7">
        <v>36</v>
      </c>
      <c r="AO286" s="10">
        <f t="shared" si="88"/>
        <v>-0.69491525423728817</v>
      </c>
      <c r="AP286" s="10">
        <v>7.2357833824072378E-3</v>
      </c>
      <c r="AQ286" s="10">
        <v>5.3804917603372235E-2</v>
      </c>
      <c r="AR286" s="10">
        <f t="shared" si="91"/>
        <v>6.4359491930329362</v>
      </c>
      <c r="AS286" s="70">
        <v>518.90549037711401</v>
      </c>
      <c r="AT286" s="7" t="s">
        <v>869</v>
      </c>
      <c r="AU286" s="7" t="str">
        <f t="shared" si="89"/>
        <v>2013</v>
      </c>
      <c r="AV286" s="7">
        <f t="shared" ca="1" si="90"/>
        <v>4</v>
      </c>
      <c r="AW286" s="7"/>
      <c r="AX286" s="7" t="s">
        <v>40</v>
      </c>
      <c r="AY286" s="7">
        <v>1670000</v>
      </c>
      <c r="AZ286" s="7">
        <v>1</v>
      </c>
      <c r="BA286" s="9"/>
      <c r="BB286" s="7" t="s">
        <v>41</v>
      </c>
      <c r="BC286" s="7" t="s">
        <v>42</v>
      </c>
    </row>
    <row r="287" spans="1:55" s="17" customFormat="1" ht="12" x14ac:dyDescent="0.15">
      <c r="A287" s="7">
        <v>5975</v>
      </c>
      <c r="B287" s="7" t="s">
        <v>863</v>
      </c>
      <c r="C287" s="7" t="s">
        <v>870</v>
      </c>
      <c r="D287" s="7" t="s">
        <v>871</v>
      </c>
      <c r="E287" s="8"/>
      <c r="F287" s="8">
        <v>0</v>
      </c>
      <c r="G287" s="8" t="s">
        <v>215</v>
      </c>
      <c r="H287" s="8" t="s">
        <v>1501</v>
      </c>
      <c r="I287" s="8" t="s">
        <v>106</v>
      </c>
      <c r="J287" s="8">
        <f t="shared" si="74"/>
        <v>0</v>
      </c>
      <c r="K287" s="8" t="s">
        <v>340</v>
      </c>
      <c r="L287" s="8">
        <v>1</v>
      </c>
      <c r="M287" s="8" t="s">
        <v>106</v>
      </c>
      <c r="N287" s="8" t="s">
        <v>872</v>
      </c>
      <c r="O287" s="32">
        <v>2003</v>
      </c>
      <c r="P287" s="8" t="str">
        <f t="shared" si="75"/>
        <v>2003</v>
      </c>
      <c r="Q287" s="8">
        <f t="shared" ca="1" si="76"/>
        <v>14</v>
      </c>
      <c r="R287" s="32" t="s">
        <v>37</v>
      </c>
      <c r="S287" s="8">
        <f t="shared" si="77"/>
        <v>0</v>
      </c>
      <c r="T287" s="32">
        <v>5</v>
      </c>
      <c r="U287" s="32">
        <v>3500</v>
      </c>
      <c r="V287" s="32" t="s">
        <v>38</v>
      </c>
      <c r="W287" s="34">
        <v>25385</v>
      </c>
      <c r="X287" s="8">
        <f t="shared" ref="X287:X288" si="92">YEAR(W287)</f>
        <v>1969</v>
      </c>
      <c r="Y287" s="69">
        <f t="shared" ca="1" si="79"/>
        <v>48</v>
      </c>
      <c r="Z287" s="32">
        <v>1500</v>
      </c>
      <c r="AA287" s="32">
        <v>1600</v>
      </c>
      <c r="AB287" s="55">
        <f t="shared" si="80"/>
        <v>6.6666666666666666E-2</v>
      </c>
      <c r="AC287" s="7">
        <v>596.47500000000002</v>
      </c>
      <c r="AD287" s="7">
        <v>577.85</v>
      </c>
      <c r="AE287" s="57">
        <f t="shared" si="81"/>
        <v>6.173914825593311E-5</v>
      </c>
      <c r="AF287" s="57">
        <f t="shared" si="82"/>
        <v>6.5028344750946E-5</v>
      </c>
      <c r="AG287" s="57">
        <f t="shared" si="83"/>
        <v>5.3275702498807941E-2</v>
      </c>
      <c r="AH287" s="56">
        <f t="shared" si="84"/>
        <v>-3.1225114212666077E-2</v>
      </c>
      <c r="AI287" s="56">
        <f t="shared" si="85"/>
        <v>2.0814633408860372E-2</v>
      </c>
      <c r="AJ287" s="56">
        <f t="shared" si="86"/>
        <v>1.4059746664981962E-2</v>
      </c>
      <c r="AK287" s="59">
        <f t="shared" si="87"/>
        <v>-0.32452585693884911</v>
      </c>
      <c r="AL287" s="7">
        <v>5.6073461538461524</v>
      </c>
      <c r="AM287" s="7">
        <v>374</v>
      </c>
      <c r="AN287" s="7">
        <v>352</v>
      </c>
      <c r="AO287" s="10">
        <f t="shared" si="88"/>
        <v>-5.8823529411764705E-2</v>
      </c>
      <c r="AP287" s="10">
        <v>1.0236693845040386E-2</v>
      </c>
      <c r="AQ287" s="10">
        <v>1.1655730353440301E-2</v>
      </c>
      <c r="AR287" s="10">
        <f t="shared" si="91"/>
        <v>0.13862254062501134</v>
      </c>
      <c r="AS287" s="70">
        <v>77.437477719131294</v>
      </c>
      <c r="AT287" s="7" t="s">
        <v>71</v>
      </c>
      <c r="AU287" s="7" t="str">
        <f t="shared" si="89"/>
        <v>2010</v>
      </c>
      <c r="AV287" s="7">
        <f t="shared" ca="1" si="90"/>
        <v>7</v>
      </c>
      <c r="AW287" s="7"/>
      <c r="AX287" s="7" t="s">
        <v>40</v>
      </c>
      <c r="AY287" s="7"/>
      <c r="AZ287" s="7">
        <v>3</v>
      </c>
      <c r="BA287" s="9"/>
      <c r="BB287" s="7" t="s">
        <v>41</v>
      </c>
      <c r="BC287" s="7" t="s">
        <v>42</v>
      </c>
    </row>
    <row r="288" spans="1:55" s="17" customFormat="1" ht="12" x14ac:dyDescent="0.15">
      <c r="A288" s="7">
        <v>8259</v>
      </c>
      <c r="B288" s="7" t="s">
        <v>863</v>
      </c>
      <c r="C288" s="7" t="s">
        <v>870</v>
      </c>
      <c r="D288" s="7" t="s">
        <v>873</v>
      </c>
      <c r="E288" s="8" t="s">
        <v>49</v>
      </c>
      <c r="F288" s="8">
        <v>0</v>
      </c>
      <c r="G288" s="8" t="s">
        <v>389</v>
      </c>
      <c r="H288" s="8" t="s">
        <v>1500</v>
      </c>
      <c r="I288" s="8" t="s">
        <v>106</v>
      </c>
      <c r="J288" s="8">
        <f t="shared" si="74"/>
        <v>0</v>
      </c>
      <c r="K288" s="8" t="s">
        <v>340</v>
      </c>
      <c r="L288" s="8">
        <v>1</v>
      </c>
      <c r="M288" s="8" t="s">
        <v>106</v>
      </c>
      <c r="N288" s="8" t="s">
        <v>874</v>
      </c>
      <c r="O288" s="32">
        <v>2008</v>
      </c>
      <c r="P288" s="8" t="str">
        <f t="shared" si="75"/>
        <v>2008</v>
      </c>
      <c r="Q288" s="8">
        <f t="shared" ca="1" si="76"/>
        <v>9</v>
      </c>
      <c r="R288" s="32" t="s">
        <v>37</v>
      </c>
      <c r="S288" s="8">
        <f t="shared" si="77"/>
        <v>0</v>
      </c>
      <c r="T288" s="32">
        <v>7</v>
      </c>
      <c r="U288" s="32" t="s">
        <v>875</v>
      </c>
      <c r="V288" s="32" t="s">
        <v>876</v>
      </c>
      <c r="W288" s="35">
        <v>22479</v>
      </c>
      <c r="X288" s="8">
        <f t="shared" si="92"/>
        <v>1961</v>
      </c>
      <c r="Y288" s="69">
        <f t="shared" ca="1" si="79"/>
        <v>56</v>
      </c>
      <c r="Z288" s="32">
        <v>600</v>
      </c>
      <c r="AA288" s="32">
        <v>800</v>
      </c>
      <c r="AB288" s="55">
        <f t="shared" si="80"/>
        <v>0.33333333333333331</v>
      </c>
      <c r="AC288" s="7">
        <v>207</v>
      </c>
      <c r="AD288" s="7">
        <v>573.125</v>
      </c>
      <c r="AE288" s="57">
        <f t="shared" si="81"/>
        <v>2.1425883212168412E-5</v>
      </c>
      <c r="AF288" s="57">
        <f t="shared" si="82"/>
        <v>6.4496616916822572E-5</v>
      </c>
      <c r="AG288" s="57">
        <f t="shared" si="83"/>
        <v>2.0102197551507692</v>
      </c>
      <c r="AH288" s="56">
        <f t="shared" si="84"/>
        <v>1.768719806763285</v>
      </c>
      <c r="AI288" s="56">
        <f t="shared" si="85"/>
        <v>8.325853363544149E-3</v>
      </c>
      <c r="AJ288" s="56">
        <f t="shared" si="86"/>
        <v>7.0298733324909808E-3</v>
      </c>
      <c r="AK288" s="59">
        <f t="shared" si="87"/>
        <v>-0.15565732117356143</v>
      </c>
      <c r="AL288" s="7">
        <v>5.8967307692307687</v>
      </c>
      <c r="AM288" s="7">
        <v>31</v>
      </c>
      <c r="AN288" s="7">
        <v>50</v>
      </c>
      <c r="AO288" s="10">
        <f t="shared" si="88"/>
        <v>0.61290322580645162</v>
      </c>
      <c r="AP288" s="10">
        <v>2.5910436242092067E-2</v>
      </c>
      <c r="AQ288" s="10">
        <v>1.3617437102873648E-2</v>
      </c>
      <c r="AR288" s="10">
        <f t="shared" si="91"/>
        <v>-0.47444199797949271</v>
      </c>
      <c r="AS288" s="70">
        <v>120.77821129770901</v>
      </c>
      <c r="AT288" s="7" t="s">
        <v>47</v>
      </c>
      <c r="AU288" s="7" t="str">
        <f t="shared" si="89"/>
        <v>2008</v>
      </c>
      <c r="AV288" s="7">
        <f t="shared" ca="1" si="90"/>
        <v>9</v>
      </c>
      <c r="AW288" s="7"/>
      <c r="AX288" s="7" t="s">
        <v>40</v>
      </c>
      <c r="AY288" s="7"/>
      <c r="AZ288" s="7">
        <v>7</v>
      </c>
      <c r="BA288" s="9"/>
      <c r="BB288" s="7" t="s">
        <v>41</v>
      </c>
      <c r="BC288" s="7" t="s">
        <v>42</v>
      </c>
    </row>
    <row r="289" spans="1:55" s="17" customFormat="1" ht="12" x14ac:dyDescent="0.15">
      <c r="A289" s="7">
        <v>5449</v>
      </c>
      <c r="B289" s="7" t="s">
        <v>863</v>
      </c>
      <c r="C289" s="7" t="s">
        <v>870</v>
      </c>
      <c r="D289" s="7" t="s">
        <v>877</v>
      </c>
      <c r="E289" s="8" t="s">
        <v>49</v>
      </c>
      <c r="F289" s="8">
        <v>0</v>
      </c>
      <c r="G289" s="8" t="s">
        <v>139</v>
      </c>
      <c r="H289" s="8" t="s">
        <v>1500</v>
      </c>
      <c r="I289" s="8" t="s">
        <v>106</v>
      </c>
      <c r="J289" s="8">
        <f t="shared" si="74"/>
        <v>0</v>
      </c>
      <c r="K289" s="8" t="s">
        <v>340</v>
      </c>
      <c r="L289" s="8">
        <v>1</v>
      </c>
      <c r="M289" s="8" t="s">
        <v>106</v>
      </c>
      <c r="N289" s="8" t="s">
        <v>878</v>
      </c>
      <c r="O289" s="32">
        <v>2010</v>
      </c>
      <c r="P289" s="8" t="str">
        <f t="shared" si="75"/>
        <v>2010</v>
      </c>
      <c r="Q289" s="8">
        <f t="shared" ca="1" si="76"/>
        <v>7</v>
      </c>
      <c r="R289" s="32" t="s">
        <v>37</v>
      </c>
      <c r="S289" s="8">
        <f t="shared" si="77"/>
        <v>0</v>
      </c>
      <c r="T289" s="32">
        <v>6</v>
      </c>
      <c r="U289" s="32">
        <v>9000</v>
      </c>
      <c r="V289" s="32" t="s">
        <v>38</v>
      </c>
      <c r="W289" s="32" t="s">
        <v>879</v>
      </c>
      <c r="X289" s="8" t="str">
        <f t="shared" si="78"/>
        <v>1980</v>
      </c>
      <c r="Y289" s="69">
        <f t="shared" ca="1" si="79"/>
        <v>37</v>
      </c>
      <c r="Z289" s="32">
        <v>4000</v>
      </c>
      <c r="AA289" s="32">
        <v>6000</v>
      </c>
      <c r="AB289" s="55">
        <f t="shared" si="80"/>
        <v>0.5</v>
      </c>
      <c r="AC289" s="7">
        <v>246.07499999999999</v>
      </c>
      <c r="AD289" s="7">
        <v>538.20000000000005</v>
      </c>
      <c r="AE289" s="57">
        <f t="shared" si="81"/>
        <v>2.5470406818523389E-5</v>
      </c>
      <c r="AF289" s="57">
        <f t="shared" si="82"/>
        <v>6.0566332343963204E-5</v>
      </c>
      <c r="AG289" s="57">
        <f t="shared" si="83"/>
        <v>1.377909892664779</v>
      </c>
      <c r="AH289" s="56">
        <f t="shared" si="84"/>
        <v>1.1871380676622985</v>
      </c>
      <c r="AI289" s="56">
        <f t="shared" si="85"/>
        <v>5.5505689090294325E-2</v>
      </c>
      <c r="AJ289" s="56">
        <f t="shared" si="86"/>
        <v>5.2724049993682354E-2</v>
      </c>
      <c r="AK289" s="59">
        <f t="shared" si="87"/>
        <v>-5.0114486320256599E-2</v>
      </c>
      <c r="AL289" s="7">
        <v>4.9286153846153837</v>
      </c>
      <c r="AM289" s="7">
        <v>26</v>
      </c>
      <c r="AN289" s="7">
        <v>57</v>
      </c>
      <c r="AO289" s="10">
        <f t="shared" si="88"/>
        <v>1.1923076923076923</v>
      </c>
      <c r="AP289" s="10">
        <v>-1.1197639283664058E-2</v>
      </c>
      <c r="AQ289" s="10">
        <v>-1.5983108623447932E-2</v>
      </c>
      <c r="AR289" s="10">
        <f t="shared" si="91"/>
        <v>0.42736412725540007</v>
      </c>
      <c r="AS289" s="70">
        <v>-266.518095131922</v>
      </c>
      <c r="AT289" s="7" t="s">
        <v>880</v>
      </c>
      <c r="AU289" s="7" t="str">
        <f t="shared" si="89"/>
        <v>2011</v>
      </c>
      <c r="AV289" s="7">
        <f t="shared" ca="1" si="90"/>
        <v>6</v>
      </c>
      <c r="AW289" s="7"/>
      <c r="AX289" s="7" t="s">
        <v>40</v>
      </c>
      <c r="AY289" s="7"/>
      <c r="AZ289" s="7">
        <v>7</v>
      </c>
      <c r="BA289" s="9"/>
      <c r="BB289" s="7" t="s">
        <v>41</v>
      </c>
      <c r="BC289" s="7" t="s">
        <v>42</v>
      </c>
    </row>
    <row r="290" spans="1:55" s="17" customFormat="1" ht="12" x14ac:dyDescent="0.15">
      <c r="A290" s="7">
        <v>5304</v>
      </c>
      <c r="B290" s="7" t="s">
        <v>863</v>
      </c>
      <c r="C290" s="7" t="s">
        <v>881</v>
      </c>
      <c r="D290" s="7" t="s">
        <v>882</v>
      </c>
      <c r="E290" s="8"/>
      <c r="F290" s="8">
        <v>0</v>
      </c>
      <c r="G290" s="8" t="s">
        <v>234</v>
      </c>
      <c r="H290" s="8" t="s">
        <v>1500</v>
      </c>
      <c r="I290" s="8" t="s">
        <v>106</v>
      </c>
      <c r="J290" s="8">
        <f t="shared" si="74"/>
        <v>0</v>
      </c>
      <c r="K290" s="8" t="s">
        <v>340</v>
      </c>
      <c r="L290" s="8">
        <v>1</v>
      </c>
      <c r="M290" s="8" t="s">
        <v>106</v>
      </c>
      <c r="N290" s="8" t="s">
        <v>883</v>
      </c>
      <c r="O290" s="32">
        <v>2004</v>
      </c>
      <c r="P290" s="8" t="str">
        <f t="shared" si="75"/>
        <v>2004</v>
      </c>
      <c r="Q290" s="8">
        <f t="shared" ca="1" si="76"/>
        <v>13</v>
      </c>
      <c r="R290" s="32" t="s">
        <v>37</v>
      </c>
      <c r="S290" s="8">
        <f t="shared" si="77"/>
        <v>0</v>
      </c>
      <c r="T290" s="32">
        <v>15</v>
      </c>
      <c r="U290" s="32" t="s">
        <v>884</v>
      </c>
      <c r="V290" s="32" t="s">
        <v>885</v>
      </c>
      <c r="W290" s="32"/>
      <c r="X290" s="8" t="str">
        <f t="shared" si="78"/>
        <v/>
      </c>
      <c r="Y290" s="69" t="e">
        <f t="shared" ca="1" si="79"/>
        <v>#VALUE!</v>
      </c>
      <c r="Z290" s="32"/>
      <c r="AA290" s="32"/>
      <c r="AB290" s="55" t="e">
        <f t="shared" si="80"/>
        <v>#DIV/0!</v>
      </c>
      <c r="AC290" s="7">
        <v>602.42499999999995</v>
      </c>
      <c r="AD290" s="7">
        <v>421.4</v>
      </c>
      <c r="AE290" s="57">
        <f t="shared" si="81"/>
        <v>6.2355013014930207E-5</v>
      </c>
      <c r="AF290" s="57">
        <f t="shared" si="82"/>
        <v>4.7422245354414887E-5</v>
      </c>
      <c r="AG290" s="57">
        <f t="shared" si="83"/>
        <v>-0.23947982589531072</v>
      </c>
      <c r="AH290" s="56">
        <f t="shared" si="84"/>
        <v>-0.30049383740714608</v>
      </c>
      <c r="AI290" s="56">
        <f t="shared" si="85"/>
        <v>0</v>
      </c>
      <c r="AJ290" s="56">
        <f t="shared" si="86"/>
        <v>0</v>
      </c>
      <c r="AK290" s="59" t="e">
        <f t="shared" si="87"/>
        <v>#DIV/0!</v>
      </c>
      <c r="AL290" s="7">
        <v>3.8608461538461554</v>
      </c>
      <c r="AM290" s="7">
        <v>104</v>
      </c>
      <c r="AN290" s="7">
        <v>83</v>
      </c>
      <c r="AO290" s="10">
        <f t="shared" si="88"/>
        <v>-0.20192307692307693</v>
      </c>
      <c r="AP290" s="10">
        <v>3.5852218532737984E-3</v>
      </c>
      <c r="AQ290" s="10">
        <v>3.5936141628299612E-2</v>
      </c>
      <c r="AR290" s="10">
        <f t="shared" si="91"/>
        <v>9.0234080620380563</v>
      </c>
      <c r="AS290" s="70">
        <v>374.74095989558498</v>
      </c>
      <c r="AT290" s="7" t="s">
        <v>886</v>
      </c>
      <c r="AU290" s="7" t="str">
        <f t="shared" si="89"/>
        <v>2011</v>
      </c>
      <c r="AV290" s="7">
        <f t="shared" ca="1" si="90"/>
        <v>6</v>
      </c>
      <c r="AW290" s="7"/>
      <c r="AX290" s="7" t="s">
        <v>40</v>
      </c>
      <c r="AY290" s="7"/>
      <c r="AZ290" s="7">
        <v>1</v>
      </c>
      <c r="BA290" s="9"/>
      <c r="BB290" s="7" t="s">
        <v>41</v>
      </c>
      <c r="BC290" s="7" t="s">
        <v>41</v>
      </c>
    </row>
    <row r="291" spans="1:55" s="17" customFormat="1" ht="12" x14ac:dyDescent="0.15">
      <c r="A291" s="7">
        <v>2072</v>
      </c>
      <c r="B291" s="36" t="s">
        <v>863</v>
      </c>
      <c r="C291" s="36" t="s">
        <v>870</v>
      </c>
      <c r="D291" s="36" t="s">
        <v>887</v>
      </c>
      <c r="E291" s="8"/>
      <c r="F291" s="8">
        <v>0</v>
      </c>
      <c r="G291" s="8" t="s">
        <v>234</v>
      </c>
      <c r="H291" s="8" t="s">
        <v>1500</v>
      </c>
      <c r="I291" s="8"/>
      <c r="J291" s="8">
        <f t="shared" si="74"/>
        <v>0</v>
      </c>
      <c r="K291" s="8" t="s">
        <v>340</v>
      </c>
      <c r="L291" s="8">
        <v>1</v>
      </c>
      <c r="M291" s="8" t="s">
        <v>106</v>
      </c>
      <c r="N291" s="8" t="s">
        <v>220</v>
      </c>
      <c r="O291" s="32"/>
      <c r="P291" s="8" t="str">
        <f t="shared" si="75"/>
        <v/>
      </c>
      <c r="Q291" s="8" t="e">
        <f t="shared" ca="1" si="76"/>
        <v>#VALUE!</v>
      </c>
      <c r="R291" s="32" t="s">
        <v>37</v>
      </c>
      <c r="S291" s="8">
        <f t="shared" si="77"/>
        <v>0</v>
      </c>
      <c r="T291" s="32"/>
      <c r="U291" s="32"/>
      <c r="V291" s="32"/>
      <c r="W291" s="32"/>
      <c r="X291" s="8" t="str">
        <f t="shared" si="78"/>
        <v/>
      </c>
      <c r="Y291" s="69" t="e">
        <f t="shared" ca="1" si="79"/>
        <v>#VALUE!</v>
      </c>
      <c r="Z291" s="32"/>
      <c r="AA291" s="32"/>
      <c r="AB291" s="55" t="e">
        <f t="shared" si="80"/>
        <v>#DIV/0!</v>
      </c>
      <c r="AC291" s="7">
        <v>0</v>
      </c>
      <c r="AD291" s="7">
        <v>365</v>
      </c>
      <c r="AE291" s="57">
        <f t="shared" si="81"/>
        <v>0</v>
      </c>
      <c r="AF291" s="57">
        <f t="shared" si="82"/>
        <v>4.1075271842338477E-5</v>
      </c>
      <c r="AG291" s="57" t="e">
        <f t="shared" si="83"/>
        <v>#DIV/0!</v>
      </c>
      <c r="AH291" s="56" t="e">
        <f t="shared" si="84"/>
        <v>#DIV/0!</v>
      </c>
      <c r="AI291" s="56">
        <f t="shared" si="85"/>
        <v>0</v>
      </c>
      <c r="AJ291" s="56">
        <f t="shared" si="86"/>
        <v>0</v>
      </c>
      <c r="AK291" s="59" t="e">
        <f t="shared" si="87"/>
        <v>#DIV/0!</v>
      </c>
      <c r="AL291" s="7">
        <v>2.7923076923076922</v>
      </c>
      <c r="AM291" s="7">
        <v>0</v>
      </c>
      <c r="AN291" s="7">
        <v>9</v>
      </c>
      <c r="AO291" s="10" t="e">
        <f t="shared" si="88"/>
        <v>#DIV/0!</v>
      </c>
      <c r="AP291" s="10" t="e">
        <v>#N/A</v>
      </c>
      <c r="AQ291" s="10">
        <v>-1.9142922633012482E-2</v>
      </c>
      <c r="AR291" s="10" t="e">
        <f t="shared" si="91"/>
        <v>#N/A</v>
      </c>
      <c r="AS291" s="70">
        <v>-222.987191232877</v>
      </c>
      <c r="AT291" s="7" t="s">
        <v>888</v>
      </c>
      <c r="AU291" s="7" t="str">
        <f t="shared" si="89"/>
        <v>2015</v>
      </c>
      <c r="AV291" s="7">
        <f t="shared" ca="1" si="90"/>
        <v>2</v>
      </c>
      <c r="AW291" s="7"/>
      <c r="AX291" s="7" t="s">
        <v>40</v>
      </c>
      <c r="AY291" s="7"/>
      <c r="AZ291" s="7">
        <v>1</v>
      </c>
      <c r="BA291" s="9"/>
      <c r="BB291" s="7" t="s">
        <v>41</v>
      </c>
      <c r="BC291" s="7" t="s">
        <v>42</v>
      </c>
    </row>
    <row r="292" spans="1:55" s="17" customFormat="1" ht="12" x14ac:dyDescent="0.15">
      <c r="A292" s="7">
        <v>8147</v>
      </c>
      <c r="B292" s="7" t="s">
        <v>863</v>
      </c>
      <c r="C292" s="7" t="s">
        <v>870</v>
      </c>
      <c r="D292" s="36" t="s">
        <v>889</v>
      </c>
      <c r="E292" s="8"/>
      <c r="F292" s="8">
        <v>0</v>
      </c>
      <c r="G292" s="8" t="s">
        <v>379</v>
      </c>
      <c r="H292" s="8" t="s">
        <v>1500</v>
      </c>
      <c r="I292" s="8" t="s">
        <v>106</v>
      </c>
      <c r="J292" s="8">
        <f t="shared" si="74"/>
        <v>0</v>
      </c>
      <c r="K292" s="8" t="s">
        <v>340</v>
      </c>
      <c r="L292" s="8">
        <v>1</v>
      </c>
      <c r="M292" s="8" t="s">
        <v>106</v>
      </c>
      <c r="N292" s="8" t="s">
        <v>220</v>
      </c>
      <c r="O292" s="32"/>
      <c r="P292" s="8" t="str">
        <f t="shared" si="75"/>
        <v/>
      </c>
      <c r="Q292" s="8" t="e">
        <f t="shared" ca="1" si="76"/>
        <v>#VALUE!</v>
      </c>
      <c r="R292" s="32" t="s">
        <v>37</v>
      </c>
      <c r="S292" s="8">
        <f t="shared" si="77"/>
        <v>0</v>
      </c>
      <c r="T292" s="32"/>
      <c r="U292" s="32"/>
      <c r="V292" s="32"/>
      <c r="W292" s="32"/>
      <c r="X292" s="8" t="str">
        <f t="shared" si="78"/>
        <v/>
      </c>
      <c r="Y292" s="69" t="e">
        <f t="shared" ca="1" si="79"/>
        <v>#VALUE!</v>
      </c>
      <c r="Z292" s="32"/>
      <c r="AA292" s="32"/>
      <c r="AB292" s="55" t="e">
        <f t="shared" si="80"/>
        <v>#DIV/0!</v>
      </c>
      <c r="AC292" s="7">
        <v>101.125</v>
      </c>
      <c r="AD292" s="7">
        <v>257.125</v>
      </c>
      <c r="AE292" s="57">
        <f t="shared" si="81"/>
        <v>1.0467113235896283E-5</v>
      </c>
      <c r="AF292" s="57">
        <f t="shared" si="82"/>
        <v>2.8935559650578853E-5</v>
      </c>
      <c r="AG292" s="57">
        <f t="shared" si="83"/>
        <v>1.7644259690767687</v>
      </c>
      <c r="AH292" s="56">
        <f t="shared" si="84"/>
        <v>1.5426452410383189</v>
      </c>
      <c r="AI292" s="56">
        <f t="shared" si="85"/>
        <v>0</v>
      </c>
      <c r="AJ292" s="56">
        <f t="shared" si="86"/>
        <v>0</v>
      </c>
      <c r="AK292" s="59" t="e">
        <f t="shared" si="87"/>
        <v>#DIV/0!</v>
      </c>
      <c r="AL292" s="7">
        <v>2.9600000000000004</v>
      </c>
      <c r="AM292" s="7">
        <v>58</v>
      </c>
      <c r="AN292" s="7">
        <v>10</v>
      </c>
      <c r="AO292" s="10">
        <f t="shared" si="88"/>
        <v>-0.82758620689655171</v>
      </c>
      <c r="AP292" s="10">
        <v>2.1931624551354556E-3</v>
      </c>
      <c r="AQ292" s="10">
        <v>1.9391173593775093E-2</v>
      </c>
      <c r="AR292" s="10">
        <f t="shared" si="91"/>
        <v>7.8416494402269175</v>
      </c>
      <c r="AS292" s="70">
        <v>236.89712999513901</v>
      </c>
      <c r="AT292" s="7" t="s">
        <v>47</v>
      </c>
      <c r="AU292" s="7" t="str">
        <f t="shared" si="89"/>
        <v>2008</v>
      </c>
      <c r="AV292" s="7">
        <f t="shared" ca="1" si="90"/>
        <v>9</v>
      </c>
      <c r="AW292" s="7"/>
      <c r="AX292" s="7" t="s">
        <v>40</v>
      </c>
      <c r="AY292" s="7"/>
      <c r="AZ292" s="7">
        <v>1</v>
      </c>
      <c r="BA292" s="9" t="s">
        <v>181</v>
      </c>
      <c r="BB292" s="7" t="s">
        <v>41</v>
      </c>
      <c r="BC292" s="7" t="s">
        <v>42</v>
      </c>
    </row>
    <row r="293" spans="1:55" s="17" customFormat="1" ht="12" x14ac:dyDescent="0.15">
      <c r="A293" s="7">
        <v>8808</v>
      </c>
      <c r="B293" s="7" t="s">
        <v>863</v>
      </c>
      <c r="C293" s="7" t="s">
        <v>881</v>
      </c>
      <c r="D293" s="7" t="s">
        <v>890</v>
      </c>
      <c r="E293" s="8"/>
      <c r="F293" s="8">
        <v>0</v>
      </c>
      <c r="G293" s="8" t="s">
        <v>891</v>
      </c>
      <c r="H293" s="8" t="s">
        <v>891</v>
      </c>
      <c r="I293" s="8" t="s">
        <v>106</v>
      </c>
      <c r="J293" s="8">
        <f t="shared" si="74"/>
        <v>0</v>
      </c>
      <c r="K293" s="8" t="s">
        <v>340</v>
      </c>
      <c r="L293" s="8">
        <v>1</v>
      </c>
      <c r="M293" s="8" t="s">
        <v>106</v>
      </c>
      <c r="N293" s="8" t="s">
        <v>220</v>
      </c>
      <c r="O293" s="32"/>
      <c r="P293" s="8" t="str">
        <f t="shared" si="75"/>
        <v/>
      </c>
      <c r="Q293" s="8" t="e">
        <f t="shared" ca="1" si="76"/>
        <v>#VALUE!</v>
      </c>
      <c r="R293" s="32" t="s">
        <v>37</v>
      </c>
      <c r="S293" s="8">
        <f t="shared" si="77"/>
        <v>0</v>
      </c>
      <c r="T293" s="32"/>
      <c r="U293" s="32"/>
      <c r="V293" s="32"/>
      <c r="W293" s="32"/>
      <c r="X293" s="8" t="str">
        <f t="shared" si="78"/>
        <v/>
      </c>
      <c r="Y293" s="69" t="e">
        <f t="shared" ca="1" si="79"/>
        <v>#VALUE!</v>
      </c>
      <c r="Z293" s="32"/>
      <c r="AA293" s="32"/>
      <c r="AB293" s="55" t="e">
        <f t="shared" si="80"/>
        <v>#DIV/0!</v>
      </c>
      <c r="AC293" s="7">
        <v>182.95</v>
      </c>
      <c r="AD293" s="7">
        <v>233.47499999999999</v>
      </c>
      <c r="AE293" s="57">
        <f t="shared" si="81"/>
        <v>1.8936547505633868E-5</v>
      </c>
      <c r="AF293" s="57">
        <f t="shared" si="82"/>
        <v>2.6274107105178015E-5</v>
      </c>
      <c r="AG293" s="57">
        <f t="shared" si="83"/>
        <v>0.38748138209254501</v>
      </c>
      <c r="AH293" s="56">
        <f t="shared" si="84"/>
        <v>0.27616835200874562</v>
      </c>
      <c r="AI293" s="56">
        <f t="shared" si="85"/>
        <v>0</v>
      </c>
      <c r="AJ293" s="56">
        <f t="shared" si="86"/>
        <v>0</v>
      </c>
      <c r="AK293" s="59" t="e">
        <f t="shared" si="87"/>
        <v>#DIV/0!</v>
      </c>
      <c r="AL293" s="7">
        <v>3.2326923076923073</v>
      </c>
      <c r="AM293" s="7">
        <v>14</v>
      </c>
      <c r="AN293" s="7">
        <v>32</v>
      </c>
      <c r="AO293" s="10">
        <f t="shared" si="88"/>
        <v>1.2857142857142858</v>
      </c>
      <c r="AP293" s="10">
        <v>6.3490434964801204E-3</v>
      </c>
      <c r="AQ293" s="10">
        <v>-2.3099165287439872E-2</v>
      </c>
      <c r="AR293" s="10">
        <f t="shared" si="91"/>
        <v>-4.6382118503749323</v>
      </c>
      <c r="AS293" s="70">
        <v>-356.90777107739598</v>
      </c>
      <c r="AT293" s="7" t="s">
        <v>892</v>
      </c>
      <c r="AU293" s="7" t="str">
        <f t="shared" si="89"/>
        <v>2008</v>
      </c>
      <c r="AV293" s="7">
        <f t="shared" ca="1" si="90"/>
        <v>9</v>
      </c>
      <c r="AW293" s="7"/>
      <c r="AX293" s="7" t="s">
        <v>40</v>
      </c>
      <c r="AY293" s="7"/>
      <c r="AZ293" s="7">
        <v>7</v>
      </c>
      <c r="BA293" s="9"/>
      <c r="BB293" s="7" t="s">
        <v>41</v>
      </c>
      <c r="BC293" s="7" t="s">
        <v>41</v>
      </c>
    </row>
    <row r="294" spans="1:55" s="17" customFormat="1" ht="12" x14ac:dyDescent="0.15">
      <c r="A294" s="7">
        <v>7354</v>
      </c>
      <c r="B294" s="7" t="s">
        <v>863</v>
      </c>
      <c r="C294" s="7" t="s">
        <v>870</v>
      </c>
      <c r="D294" s="36" t="s">
        <v>893</v>
      </c>
      <c r="E294" s="8"/>
      <c r="F294" s="8">
        <v>0</v>
      </c>
      <c r="G294" s="8" t="s">
        <v>389</v>
      </c>
      <c r="H294" s="8" t="s">
        <v>1500</v>
      </c>
      <c r="I294" s="8" t="s">
        <v>106</v>
      </c>
      <c r="J294" s="8">
        <f t="shared" si="74"/>
        <v>0</v>
      </c>
      <c r="K294" s="8" t="s">
        <v>340</v>
      </c>
      <c r="L294" s="8">
        <v>1</v>
      </c>
      <c r="M294" s="8" t="s">
        <v>106</v>
      </c>
      <c r="N294" s="8" t="s">
        <v>220</v>
      </c>
      <c r="O294" s="32"/>
      <c r="P294" s="8" t="str">
        <f t="shared" si="75"/>
        <v/>
      </c>
      <c r="Q294" s="8" t="e">
        <f t="shared" ca="1" si="76"/>
        <v>#VALUE!</v>
      </c>
      <c r="R294" s="32" t="s">
        <v>37</v>
      </c>
      <c r="S294" s="8">
        <f t="shared" si="77"/>
        <v>0</v>
      </c>
      <c r="T294" s="8"/>
      <c r="U294" s="8"/>
      <c r="V294" s="8"/>
      <c r="W294" s="8"/>
      <c r="X294" s="8" t="str">
        <f t="shared" si="78"/>
        <v/>
      </c>
      <c r="Y294" s="69" t="e">
        <f t="shared" ca="1" si="79"/>
        <v>#VALUE!</v>
      </c>
      <c r="Z294" s="8"/>
      <c r="AA294" s="8"/>
      <c r="AB294" s="55" t="e">
        <f t="shared" si="80"/>
        <v>#DIV/0!</v>
      </c>
      <c r="AC294" s="7">
        <v>89.75</v>
      </c>
      <c r="AD294" s="7">
        <v>229.6</v>
      </c>
      <c r="AE294" s="57">
        <f t="shared" si="81"/>
        <v>9.2897247260488639E-6</v>
      </c>
      <c r="AF294" s="57">
        <f t="shared" si="82"/>
        <v>2.5838034013701136E-5</v>
      </c>
      <c r="AG294" s="57">
        <f t="shared" si="83"/>
        <v>1.7813562592710592</v>
      </c>
      <c r="AH294" s="56">
        <f t="shared" si="84"/>
        <v>1.5582172701949859</v>
      </c>
      <c r="AI294" s="56">
        <f t="shared" si="85"/>
        <v>0</v>
      </c>
      <c r="AJ294" s="56">
        <f t="shared" si="86"/>
        <v>0</v>
      </c>
      <c r="AK294" s="59" t="e">
        <f t="shared" si="87"/>
        <v>#DIV/0!</v>
      </c>
      <c r="AL294" s="7">
        <v>1.1100769230769227</v>
      </c>
      <c r="AM294" s="7">
        <v>27</v>
      </c>
      <c r="AN294" s="7">
        <v>25</v>
      </c>
      <c r="AO294" s="10">
        <f t="shared" si="88"/>
        <v>-7.407407407407407E-2</v>
      </c>
      <c r="AP294" s="10">
        <v>-4.9008545437838828E-2</v>
      </c>
      <c r="AQ294" s="10">
        <v>-9.4776980988230897E-2</v>
      </c>
      <c r="AR294" s="10">
        <f t="shared" si="91"/>
        <v>0.93388683833605235</v>
      </c>
      <c r="AS294" s="70">
        <v>-892.93812412891998</v>
      </c>
      <c r="AT294" s="7" t="s">
        <v>47</v>
      </c>
      <c r="AU294" s="7" t="str">
        <f t="shared" si="89"/>
        <v>2008</v>
      </c>
      <c r="AV294" s="7">
        <f t="shared" ca="1" si="90"/>
        <v>9</v>
      </c>
      <c r="AW294" s="7"/>
      <c r="AX294" s="7" t="s">
        <v>40</v>
      </c>
      <c r="AY294" s="7"/>
      <c r="AZ294" s="7">
        <v>7</v>
      </c>
      <c r="BA294" s="9"/>
      <c r="BB294" s="7" t="s">
        <v>41</v>
      </c>
      <c r="BC294" s="7" t="s">
        <v>42</v>
      </c>
    </row>
    <row r="295" spans="1:55" s="17" customFormat="1" ht="51" customHeight="1" x14ac:dyDescent="0.15">
      <c r="A295" s="7">
        <v>2991</v>
      </c>
      <c r="B295" s="37" t="s">
        <v>863</v>
      </c>
      <c r="C295" s="37" t="s">
        <v>881</v>
      </c>
      <c r="D295" s="37" t="s">
        <v>894</v>
      </c>
      <c r="E295" s="38" t="s">
        <v>49</v>
      </c>
      <c r="F295" s="8">
        <v>0</v>
      </c>
      <c r="G295" s="38" t="s">
        <v>895</v>
      </c>
      <c r="H295" s="8" t="s">
        <v>1500</v>
      </c>
      <c r="I295" s="38" t="s">
        <v>35</v>
      </c>
      <c r="J295" s="8">
        <f t="shared" si="74"/>
        <v>1</v>
      </c>
      <c r="K295" s="8" t="s">
        <v>340</v>
      </c>
      <c r="L295" s="8">
        <v>1</v>
      </c>
      <c r="M295" s="68" t="s">
        <v>1547</v>
      </c>
      <c r="N295" s="39" t="s">
        <v>896</v>
      </c>
      <c r="O295" s="40">
        <v>2006</v>
      </c>
      <c r="P295" s="8" t="str">
        <f t="shared" si="75"/>
        <v>2006</v>
      </c>
      <c r="Q295" s="8">
        <f t="shared" ca="1" si="76"/>
        <v>11</v>
      </c>
      <c r="R295" s="32" t="s">
        <v>37</v>
      </c>
      <c r="S295" s="8">
        <f t="shared" si="77"/>
        <v>0</v>
      </c>
      <c r="T295" s="40">
        <v>300</v>
      </c>
      <c r="U295" s="40"/>
      <c r="V295" s="40"/>
      <c r="W295" s="40"/>
      <c r="X295" s="8" t="str">
        <f t="shared" si="78"/>
        <v/>
      </c>
      <c r="Y295" s="69" t="e">
        <f t="shared" ca="1" si="79"/>
        <v>#VALUE!</v>
      </c>
      <c r="Z295" s="40"/>
      <c r="AA295" s="40"/>
      <c r="AB295" s="55" t="e">
        <f t="shared" si="80"/>
        <v>#DIV/0!</v>
      </c>
      <c r="AC295" s="7">
        <v>75</v>
      </c>
      <c r="AD295" s="7">
        <v>225</v>
      </c>
      <c r="AE295" s="57">
        <f t="shared" si="81"/>
        <v>7.7630011638291344E-6</v>
      </c>
      <c r="AF295" s="57">
        <f t="shared" si="82"/>
        <v>2.5320373053496323E-5</v>
      </c>
      <c r="AG295" s="57">
        <f t="shared" si="83"/>
        <v>2.2616732265188708</v>
      </c>
      <c r="AH295" s="56">
        <f t="shared" si="84"/>
        <v>2</v>
      </c>
      <c r="AI295" s="56">
        <f t="shared" si="85"/>
        <v>0</v>
      </c>
      <c r="AJ295" s="56">
        <f t="shared" si="86"/>
        <v>0</v>
      </c>
      <c r="AK295" s="59" t="e">
        <f t="shared" si="87"/>
        <v>#DIV/0!</v>
      </c>
      <c r="AL295" s="7">
        <v>2.4538461538461536</v>
      </c>
      <c r="AM295" s="7">
        <v>8</v>
      </c>
      <c r="AN295" s="7">
        <v>23</v>
      </c>
      <c r="AO295" s="10">
        <f t="shared" si="88"/>
        <v>1.875</v>
      </c>
      <c r="AP295" s="10">
        <v>1.3994790536140656E-2</v>
      </c>
      <c r="AQ295" s="10">
        <v>4.1305835635991675E-3</v>
      </c>
      <c r="AR295" s="10">
        <f t="shared" si="91"/>
        <v>-0.70484848966247848</v>
      </c>
      <c r="AS295" s="70">
        <v>-11.196236888888</v>
      </c>
      <c r="AT295" s="7" t="s">
        <v>897</v>
      </c>
      <c r="AU295" s="7" t="str">
        <f t="shared" si="89"/>
        <v>2014</v>
      </c>
      <c r="AV295" s="7">
        <f t="shared" ca="1" si="90"/>
        <v>3</v>
      </c>
      <c r="AW295" s="7"/>
      <c r="AX295" s="7" t="s">
        <v>40</v>
      </c>
      <c r="AY295" s="7"/>
      <c r="AZ295" s="7">
        <v>3</v>
      </c>
      <c r="BA295" s="9"/>
      <c r="BB295" s="7" t="s">
        <v>41</v>
      </c>
      <c r="BC295" s="7" t="s">
        <v>42</v>
      </c>
    </row>
    <row r="296" spans="1:55" s="17" customFormat="1" ht="12" x14ac:dyDescent="0.15">
      <c r="A296" s="7">
        <v>6907</v>
      </c>
      <c r="B296" s="7" t="s">
        <v>863</v>
      </c>
      <c r="C296" s="7" t="s">
        <v>881</v>
      </c>
      <c r="D296" s="7" t="s">
        <v>898</v>
      </c>
      <c r="E296" s="8"/>
      <c r="F296" s="8">
        <v>0</v>
      </c>
      <c r="G296" s="8" t="s">
        <v>899</v>
      </c>
      <c r="H296" s="8" t="s">
        <v>1508</v>
      </c>
      <c r="I296" s="8" t="s">
        <v>106</v>
      </c>
      <c r="J296" s="8">
        <f t="shared" si="74"/>
        <v>0</v>
      </c>
      <c r="K296" s="8" t="s">
        <v>340</v>
      </c>
      <c r="L296" s="8">
        <v>1</v>
      </c>
      <c r="M296" s="8" t="s">
        <v>106</v>
      </c>
      <c r="N296" s="8" t="s">
        <v>900</v>
      </c>
      <c r="O296" s="32">
        <v>2003</v>
      </c>
      <c r="P296" s="8" t="str">
        <f t="shared" si="75"/>
        <v>2003</v>
      </c>
      <c r="Q296" s="8">
        <f t="shared" ca="1" si="76"/>
        <v>14</v>
      </c>
      <c r="R296" s="32" t="s">
        <v>37</v>
      </c>
      <c r="S296" s="8">
        <f t="shared" si="77"/>
        <v>0</v>
      </c>
      <c r="T296" s="32">
        <v>13</v>
      </c>
      <c r="U296" s="32" t="s">
        <v>901</v>
      </c>
      <c r="V296" s="32" t="s">
        <v>902</v>
      </c>
      <c r="W296" s="32">
        <v>19640201</v>
      </c>
      <c r="X296" s="8" t="str">
        <f t="shared" si="78"/>
        <v>1964</v>
      </c>
      <c r="Y296" s="69">
        <f t="shared" ca="1" si="79"/>
        <v>53</v>
      </c>
      <c r="Z296" s="32"/>
      <c r="AA296" s="32"/>
      <c r="AB296" s="55" t="e">
        <f t="shared" si="80"/>
        <v>#DIV/0!</v>
      </c>
      <c r="AC296" s="7">
        <v>204.35</v>
      </c>
      <c r="AD296" s="7">
        <v>179.7</v>
      </c>
      <c r="AE296" s="57">
        <f t="shared" si="81"/>
        <v>2.115159050437978E-5</v>
      </c>
      <c r="AF296" s="57">
        <f t="shared" si="82"/>
        <v>2.0222537945392395E-5</v>
      </c>
      <c r="AG296" s="57">
        <f t="shared" si="83"/>
        <v>-4.3923531840076531E-2</v>
      </c>
      <c r="AH296" s="56">
        <f t="shared" si="84"/>
        <v>-0.12062637631514561</v>
      </c>
      <c r="AI296" s="56">
        <f t="shared" si="85"/>
        <v>0</v>
      </c>
      <c r="AJ296" s="56">
        <f t="shared" si="86"/>
        <v>0</v>
      </c>
      <c r="AK296" s="59" t="e">
        <f t="shared" si="87"/>
        <v>#DIV/0!</v>
      </c>
      <c r="AL296" s="7">
        <v>2.6096923076923075</v>
      </c>
      <c r="AM296" s="7">
        <v>34</v>
      </c>
      <c r="AN296" s="7">
        <v>24</v>
      </c>
      <c r="AO296" s="10">
        <f t="shared" si="88"/>
        <v>-0.29411764705882354</v>
      </c>
      <c r="AP296" s="10">
        <v>1.2281010908471467E-2</v>
      </c>
      <c r="AQ296" s="10">
        <v>4.8812781289669371E-3</v>
      </c>
      <c r="AR296" s="10">
        <f t="shared" si="91"/>
        <v>-0.60253450099943962</v>
      </c>
      <c r="AS296" s="70">
        <v>13.454341124096899</v>
      </c>
      <c r="AT296" s="7" t="s">
        <v>47</v>
      </c>
      <c r="AU296" s="7" t="str">
        <f t="shared" si="89"/>
        <v>2008</v>
      </c>
      <c r="AV296" s="7">
        <f t="shared" ca="1" si="90"/>
        <v>9</v>
      </c>
      <c r="AW296" s="7"/>
      <c r="AX296" s="7" t="s">
        <v>40</v>
      </c>
      <c r="AY296" s="7"/>
      <c r="AZ296" s="7">
        <v>7</v>
      </c>
      <c r="BA296" s="9"/>
      <c r="BB296" s="7" t="s">
        <v>41</v>
      </c>
      <c r="BC296" s="7" t="s">
        <v>42</v>
      </c>
    </row>
    <row r="297" spans="1:55" s="17" customFormat="1" ht="12" x14ac:dyDescent="0.15">
      <c r="A297" s="7">
        <v>8478</v>
      </c>
      <c r="B297" s="7" t="s">
        <v>863</v>
      </c>
      <c r="C297" s="7" t="s">
        <v>870</v>
      </c>
      <c r="D297" s="7" t="s">
        <v>904</v>
      </c>
      <c r="E297" s="8"/>
      <c r="F297" s="8">
        <v>0</v>
      </c>
      <c r="G297" s="8" t="s">
        <v>139</v>
      </c>
      <c r="H297" s="8" t="s">
        <v>1500</v>
      </c>
      <c r="I297" s="8" t="s">
        <v>106</v>
      </c>
      <c r="J297" s="8">
        <f t="shared" si="74"/>
        <v>0</v>
      </c>
      <c r="K297" s="8" t="s">
        <v>340</v>
      </c>
      <c r="L297" s="8">
        <v>1</v>
      </c>
      <c r="M297" s="8" t="s">
        <v>106</v>
      </c>
      <c r="N297" s="8" t="s">
        <v>905</v>
      </c>
      <c r="O297" s="32">
        <v>2000</v>
      </c>
      <c r="P297" s="8" t="str">
        <f t="shared" si="75"/>
        <v>2000</v>
      </c>
      <c r="Q297" s="8">
        <f t="shared" ca="1" si="76"/>
        <v>17</v>
      </c>
      <c r="R297" s="32" t="s">
        <v>37</v>
      </c>
      <c r="S297" s="8">
        <f t="shared" si="77"/>
        <v>0</v>
      </c>
      <c r="T297" s="32">
        <v>5</v>
      </c>
      <c r="U297" s="32">
        <v>6000</v>
      </c>
      <c r="V297" s="32" t="s">
        <v>38</v>
      </c>
      <c r="W297" s="32" t="s">
        <v>906</v>
      </c>
      <c r="X297" s="8" t="str">
        <f t="shared" si="78"/>
        <v>1965</v>
      </c>
      <c r="Y297" s="69">
        <f t="shared" ca="1" si="79"/>
        <v>52</v>
      </c>
      <c r="Z297" s="32">
        <v>3500</v>
      </c>
      <c r="AA297" s="32">
        <v>4500</v>
      </c>
      <c r="AB297" s="55">
        <f t="shared" si="80"/>
        <v>0.2857142857142857</v>
      </c>
      <c r="AC297" s="7">
        <v>101.2</v>
      </c>
      <c r="AD297" s="7">
        <v>176.72499999999999</v>
      </c>
      <c r="AE297" s="57">
        <f t="shared" si="81"/>
        <v>1.0474876237060112E-5</v>
      </c>
      <c r="AF297" s="57">
        <f t="shared" si="82"/>
        <v>1.9887746346129499E-5</v>
      </c>
      <c r="AG297" s="57">
        <f t="shared" si="83"/>
        <v>0.89861396889508371</v>
      </c>
      <c r="AH297" s="56">
        <f t="shared" si="84"/>
        <v>0.74629446640316199</v>
      </c>
      <c r="AI297" s="56">
        <f t="shared" si="85"/>
        <v>4.856747795400753E-2</v>
      </c>
      <c r="AJ297" s="56">
        <f t="shared" si="86"/>
        <v>3.9543037495261765E-2</v>
      </c>
      <c r="AK297" s="59">
        <f t="shared" si="87"/>
        <v>-0.18581241684593416</v>
      </c>
      <c r="AL297" s="7">
        <v>1.6380384615384616</v>
      </c>
      <c r="AM297" s="7">
        <v>31</v>
      </c>
      <c r="AN297" s="7">
        <v>56</v>
      </c>
      <c r="AO297" s="10">
        <f t="shared" si="88"/>
        <v>0.80645161290322576</v>
      </c>
      <c r="AP297" s="10">
        <v>1.0221806758408235E-2</v>
      </c>
      <c r="AQ297" s="10">
        <v>2.260950904494245E-3</v>
      </c>
      <c r="AR297" s="10">
        <f t="shared" si="91"/>
        <v>-0.77881103038516786</v>
      </c>
      <c r="AS297" s="70">
        <v>-52.481994341491699</v>
      </c>
      <c r="AT297" s="7" t="s">
        <v>47</v>
      </c>
      <c r="AU297" s="7" t="str">
        <f t="shared" si="89"/>
        <v>2008</v>
      </c>
      <c r="AV297" s="7">
        <f t="shared" ca="1" si="90"/>
        <v>9</v>
      </c>
      <c r="AW297" s="7"/>
      <c r="AX297" s="7" t="s">
        <v>40</v>
      </c>
      <c r="AY297" s="7"/>
      <c r="AZ297" s="7">
        <v>7</v>
      </c>
      <c r="BA297" s="9"/>
      <c r="BB297" s="7" t="s">
        <v>41</v>
      </c>
      <c r="BC297" s="7" t="s">
        <v>42</v>
      </c>
    </row>
    <row r="298" spans="1:55" s="17" customFormat="1" ht="12" x14ac:dyDescent="0.15">
      <c r="A298" s="7">
        <v>5285</v>
      </c>
      <c r="B298" s="7" t="s">
        <v>863</v>
      </c>
      <c r="C298" s="7" t="s">
        <v>870</v>
      </c>
      <c r="D298" s="7" t="s">
        <v>907</v>
      </c>
      <c r="E298" s="8" t="s">
        <v>49</v>
      </c>
      <c r="F298" s="8">
        <v>0</v>
      </c>
      <c r="G298" s="8" t="s">
        <v>389</v>
      </c>
      <c r="H298" s="8" t="s">
        <v>1500</v>
      </c>
      <c r="I298" s="8" t="s">
        <v>106</v>
      </c>
      <c r="J298" s="8">
        <f t="shared" si="74"/>
        <v>0</v>
      </c>
      <c r="K298" s="8" t="s">
        <v>340</v>
      </c>
      <c r="L298" s="8">
        <v>1</v>
      </c>
      <c r="M298" s="8" t="s">
        <v>106</v>
      </c>
      <c r="N298" s="8" t="s">
        <v>908</v>
      </c>
      <c r="O298" s="32"/>
      <c r="P298" s="8" t="str">
        <f t="shared" si="75"/>
        <v/>
      </c>
      <c r="Q298" s="8" t="e">
        <f t="shared" ca="1" si="76"/>
        <v>#VALUE!</v>
      </c>
      <c r="R298" s="32" t="s">
        <v>37</v>
      </c>
      <c r="S298" s="8">
        <f t="shared" si="77"/>
        <v>0</v>
      </c>
      <c r="T298" s="32"/>
      <c r="U298" s="32"/>
      <c r="V298" s="32"/>
      <c r="W298" s="32"/>
      <c r="X298" s="8" t="str">
        <f t="shared" si="78"/>
        <v/>
      </c>
      <c r="Y298" s="69" t="e">
        <f t="shared" ca="1" si="79"/>
        <v>#VALUE!</v>
      </c>
      <c r="Z298" s="32"/>
      <c r="AA298" s="32"/>
      <c r="AB298" s="55" t="e">
        <f t="shared" si="80"/>
        <v>#DIV/0!</v>
      </c>
      <c r="AC298" s="7">
        <v>120.97499999999999</v>
      </c>
      <c r="AD298" s="7">
        <v>161.97499999999999</v>
      </c>
      <c r="AE298" s="57">
        <f t="shared" si="81"/>
        <v>1.2521720877256393E-5</v>
      </c>
      <c r="AF298" s="57">
        <f t="shared" si="82"/>
        <v>1.8227855223733628E-5</v>
      </c>
      <c r="AG298" s="57">
        <f t="shared" si="83"/>
        <v>0.45569889333992997</v>
      </c>
      <c r="AH298" s="56">
        <f t="shared" si="84"/>
        <v>0.33891299855342016</v>
      </c>
      <c r="AI298" s="56">
        <f t="shared" si="85"/>
        <v>0</v>
      </c>
      <c r="AJ298" s="56">
        <f t="shared" si="86"/>
        <v>0</v>
      </c>
      <c r="AK298" s="59" t="e">
        <f t="shared" si="87"/>
        <v>#DIV/0!</v>
      </c>
      <c r="AL298" s="7">
        <v>1.7648461538461537</v>
      </c>
      <c r="AM298" s="7">
        <v>29</v>
      </c>
      <c r="AN298" s="7">
        <v>35</v>
      </c>
      <c r="AO298" s="10">
        <f t="shared" si="88"/>
        <v>0.20689655172413793</v>
      </c>
      <c r="AP298" s="10">
        <v>7.1483890564772523E-3</v>
      </c>
      <c r="AQ298" s="10">
        <v>-1.2251763552800585E-2</v>
      </c>
      <c r="AR298" s="10">
        <f t="shared" si="91"/>
        <v>-2.7139195217276395</v>
      </c>
      <c r="AS298" s="70">
        <v>-190.55273992900001</v>
      </c>
      <c r="AT298" s="7" t="s">
        <v>909</v>
      </c>
      <c r="AU298" s="7" t="str">
        <f t="shared" si="89"/>
        <v>2011</v>
      </c>
      <c r="AV298" s="7">
        <f t="shared" ca="1" si="90"/>
        <v>6</v>
      </c>
      <c r="AW298" s="7"/>
      <c r="AX298" s="7" t="s">
        <v>40</v>
      </c>
      <c r="AY298" s="7"/>
      <c r="AZ298" s="7">
        <v>7</v>
      </c>
      <c r="BA298" s="9"/>
      <c r="BB298" s="7" t="s">
        <v>41</v>
      </c>
      <c r="BC298" s="7" t="s">
        <v>42</v>
      </c>
    </row>
    <row r="299" spans="1:55" s="17" customFormat="1" ht="12" x14ac:dyDescent="0.15">
      <c r="A299" s="7">
        <v>3293</v>
      </c>
      <c r="B299" s="7" t="s">
        <v>863</v>
      </c>
      <c r="C299" s="7" t="s">
        <v>870</v>
      </c>
      <c r="D299" s="7" t="s">
        <v>910</v>
      </c>
      <c r="E299" s="8"/>
      <c r="F299" s="8">
        <v>0</v>
      </c>
      <c r="G299" s="8" t="s">
        <v>234</v>
      </c>
      <c r="H299" s="8" t="s">
        <v>1500</v>
      </c>
      <c r="I299" s="8" t="s">
        <v>106</v>
      </c>
      <c r="J299" s="8">
        <f t="shared" si="74"/>
        <v>0</v>
      </c>
      <c r="K299" s="8" t="s">
        <v>340</v>
      </c>
      <c r="L299" s="8">
        <v>1</v>
      </c>
      <c r="M299" s="8" t="s">
        <v>106</v>
      </c>
      <c r="N299" s="8" t="s">
        <v>220</v>
      </c>
      <c r="O299" s="32"/>
      <c r="P299" s="8" t="str">
        <f t="shared" si="75"/>
        <v/>
      </c>
      <c r="Q299" s="8" t="e">
        <f t="shared" ca="1" si="76"/>
        <v>#VALUE!</v>
      </c>
      <c r="R299" s="32" t="s">
        <v>37</v>
      </c>
      <c r="S299" s="8">
        <f t="shared" si="77"/>
        <v>0</v>
      </c>
      <c r="T299" s="32"/>
      <c r="U299" s="32"/>
      <c r="V299" s="32"/>
      <c r="W299" s="32"/>
      <c r="X299" s="8" t="str">
        <f t="shared" si="78"/>
        <v/>
      </c>
      <c r="Y299" s="69" t="e">
        <f t="shared" ca="1" si="79"/>
        <v>#VALUE!</v>
      </c>
      <c r="Z299" s="32"/>
      <c r="AA299" s="32"/>
      <c r="AB299" s="55" t="e">
        <f t="shared" si="80"/>
        <v>#DIV/0!</v>
      </c>
      <c r="AC299" s="7">
        <v>295</v>
      </c>
      <c r="AD299" s="7">
        <v>160.05000000000001</v>
      </c>
      <c r="AE299" s="57">
        <f t="shared" si="81"/>
        <v>3.0534471244394597E-5</v>
      </c>
      <c r="AF299" s="57">
        <f t="shared" si="82"/>
        <v>1.8011225365387052E-5</v>
      </c>
      <c r="AG299" s="57">
        <f t="shared" si="83"/>
        <v>-0.41013468937362113</v>
      </c>
      <c r="AH299" s="56">
        <f t="shared" si="84"/>
        <v>-0.45745762711864402</v>
      </c>
      <c r="AI299" s="56">
        <f t="shared" si="85"/>
        <v>0</v>
      </c>
      <c r="AJ299" s="56">
        <f t="shared" si="86"/>
        <v>0</v>
      </c>
      <c r="AK299" s="59" t="e">
        <f t="shared" si="87"/>
        <v>#DIV/0!</v>
      </c>
      <c r="AL299" s="7">
        <v>1.4778461538461538</v>
      </c>
      <c r="AM299" s="7">
        <v>18</v>
      </c>
      <c r="AN299" s="7">
        <v>12</v>
      </c>
      <c r="AO299" s="10">
        <f t="shared" si="88"/>
        <v>-0.33333333333333331</v>
      </c>
      <c r="AP299" s="10">
        <v>-8.0484189132639457E-4</v>
      </c>
      <c r="AQ299" s="10">
        <v>-3.6177719154205368E-3</v>
      </c>
      <c r="AR299" s="10">
        <f t="shared" si="91"/>
        <v>3.495009460129344</v>
      </c>
      <c r="AS299" s="70">
        <v>-66.811700093720304</v>
      </c>
      <c r="AT299" s="7" t="s">
        <v>911</v>
      </c>
      <c r="AU299" s="7" t="str">
        <f t="shared" si="89"/>
        <v>2014</v>
      </c>
      <c r="AV299" s="7">
        <f t="shared" ca="1" si="90"/>
        <v>3</v>
      </c>
      <c r="AW299" s="7"/>
      <c r="AX299" s="7" t="s">
        <v>40</v>
      </c>
      <c r="AY299" s="7"/>
      <c r="AZ299" s="7">
        <v>7</v>
      </c>
      <c r="BA299" s="9"/>
      <c r="BB299" s="7" t="s">
        <v>41</v>
      </c>
      <c r="BC299" s="7" t="s">
        <v>42</v>
      </c>
    </row>
    <row r="300" spans="1:55" s="17" customFormat="1" ht="12" x14ac:dyDescent="0.15">
      <c r="A300" s="7">
        <v>1460</v>
      </c>
      <c r="B300" s="7" t="s">
        <v>863</v>
      </c>
      <c r="C300" s="7" t="s">
        <v>870</v>
      </c>
      <c r="D300" s="7" t="s">
        <v>912</v>
      </c>
      <c r="E300" s="8"/>
      <c r="F300" s="8">
        <v>0</v>
      </c>
      <c r="G300" s="8" t="s">
        <v>379</v>
      </c>
      <c r="H300" s="8" t="s">
        <v>1500</v>
      </c>
      <c r="I300" s="8" t="s">
        <v>106</v>
      </c>
      <c r="J300" s="8">
        <f t="shared" si="74"/>
        <v>0</v>
      </c>
      <c r="K300" s="8" t="s">
        <v>340</v>
      </c>
      <c r="L300" s="8">
        <v>1</v>
      </c>
      <c r="M300" s="8" t="s">
        <v>106</v>
      </c>
      <c r="N300" s="8" t="s">
        <v>913</v>
      </c>
      <c r="O300" s="32">
        <v>2011</v>
      </c>
      <c r="P300" s="8" t="str">
        <f t="shared" si="75"/>
        <v>2011</v>
      </c>
      <c r="Q300" s="8">
        <f t="shared" ca="1" si="76"/>
        <v>6</v>
      </c>
      <c r="R300" s="32" t="s">
        <v>37</v>
      </c>
      <c r="S300" s="8">
        <f t="shared" si="77"/>
        <v>0</v>
      </c>
      <c r="T300" s="32">
        <v>6</v>
      </c>
      <c r="U300" s="32">
        <v>18000</v>
      </c>
      <c r="V300" s="32" t="s">
        <v>38</v>
      </c>
      <c r="W300" s="32" t="s">
        <v>914</v>
      </c>
      <c r="X300" s="8" t="str">
        <f t="shared" si="78"/>
        <v>1976</v>
      </c>
      <c r="Y300" s="69">
        <f t="shared" ca="1" si="79"/>
        <v>41</v>
      </c>
      <c r="Z300" s="32">
        <v>10000</v>
      </c>
      <c r="AA300" s="32">
        <v>12000</v>
      </c>
      <c r="AB300" s="55">
        <f t="shared" si="80"/>
        <v>0.2</v>
      </c>
      <c r="AC300" s="7">
        <v>0</v>
      </c>
      <c r="AD300" s="7">
        <v>143.625</v>
      </c>
      <c r="AE300" s="57">
        <f t="shared" si="81"/>
        <v>0</v>
      </c>
      <c r="AF300" s="57">
        <f t="shared" si="82"/>
        <v>1.6162838132481819E-5</v>
      </c>
      <c r="AG300" s="57" t="e">
        <f t="shared" si="83"/>
        <v>#DIV/0!</v>
      </c>
      <c r="AH300" s="56" t="e">
        <f t="shared" si="84"/>
        <v>#DIV/0!</v>
      </c>
      <c r="AI300" s="56">
        <f t="shared" si="85"/>
        <v>0.1387642227257358</v>
      </c>
      <c r="AJ300" s="56">
        <f t="shared" si="86"/>
        <v>0.10544809998736471</v>
      </c>
      <c r="AK300" s="59">
        <f t="shared" si="87"/>
        <v>-0.2400915890562052</v>
      </c>
      <c r="AL300" s="7">
        <v>2.5484615384615386</v>
      </c>
      <c r="AM300" s="7">
        <v>0</v>
      </c>
      <c r="AN300" s="7">
        <v>10</v>
      </c>
      <c r="AO300" s="10" t="e">
        <f t="shared" si="88"/>
        <v>#DIV/0!</v>
      </c>
      <c r="AP300" s="10" t="e">
        <v>#N/A</v>
      </c>
      <c r="AQ300" s="10">
        <v>1.8435450204678582E-2</v>
      </c>
      <c r="AR300" s="10" t="e">
        <f t="shared" si="91"/>
        <v>#N/A</v>
      </c>
      <c r="AS300" s="70">
        <v>210.86457650130501</v>
      </c>
      <c r="AT300" s="7" t="s">
        <v>915</v>
      </c>
      <c r="AU300" s="7" t="str">
        <f t="shared" si="89"/>
        <v>2015</v>
      </c>
      <c r="AV300" s="7">
        <f t="shared" ca="1" si="90"/>
        <v>2</v>
      </c>
      <c r="AW300" s="7"/>
      <c r="AX300" s="7" t="s">
        <v>40</v>
      </c>
      <c r="AY300" s="7"/>
      <c r="AZ300" s="7">
        <v>1</v>
      </c>
      <c r="BA300" s="9"/>
      <c r="BB300" s="7" t="s">
        <v>41</v>
      </c>
      <c r="BC300" s="7" t="s">
        <v>42</v>
      </c>
    </row>
    <row r="301" spans="1:55" s="17" customFormat="1" ht="12" x14ac:dyDescent="0.15">
      <c r="A301" s="7">
        <v>2335</v>
      </c>
      <c r="B301" s="7" t="s">
        <v>863</v>
      </c>
      <c r="C301" s="7" t="s">
        <v>870</v>
      </c>
      <c r="D301" s="7" t="s">
        <v>916</v>
      </c>
      <c r="E301" s="8"/>
      <c r="F301" s="8">
        <v>0</v>
      </c>
      <c r="G301" s="8" t="s">
        <v>234</v>
      </c>
      <c r="H301" s="8" t="s">
        <v>1500</v>
      </c>
      <c r="I301" s="8"/>
      <c r="J301" s="8">
        <f t="shared" si="74"/>
        <v>0</v>
      </c>
      <c r="K301" s="8" t="s">
        <v>340</v>
      </c>
      <c r="L301" s="8">
        <v>1</v>
      </c>
      <c r="M301" s="8" t="s">
        <v>106</v>
      </c>
      <c r="N301" s="8" t="s">
        <v>220</v>
      </c>
      <c r="O301" s="32"/>
      <c r="P301" s="8" t="str">
        <f t="shared" si="75"/>
        <v/>
      </c>
      <c r="Q301" s="8" t="e">
        <f t="shared" ca="1" si="76"/>
        <v>#VALUE!</v>
      </c>
      <c r="R301" s="32" t="s">
        <v>37</v>
      </c>
      <c r="S301" s="8">
        <f t="shared" si="77"/>
        <v>0</v>
      </c>
      <c r="T301" s="32"/>
      <c r="U301" s="32"/>
      <c r="V301" s="32"/>
      <c r="W301" s="32"/>
      <c r="X301" s="8" t="str">
        <f t="shared" si="78"/>
        <v/>
      </c>
      <c r="Y301" s="69" t="e">
        <f t="shared" ca="1" si="79"/>
        <v>#VALUE!</v>
      </c>
      <c r="Z301" s="32"/>
      <c r="AA301" s="32"/>
      <c r="AB301" s="55" t="e">
        <f t="shared" si="80"/>
        <v>#DIV/0!</v>
      </c>
      <c r="AC301" s="7">
        <v>0</v>
      </c>
      <c r="AD301" s="7">
        <v>119</v>
      </c>
      <c r="AE301" s="57">
        <f t="shared" si="81"/>
        <v>0</v>
      </c>
      <c r="AF301" s="57">
        <f t="shared" si="82"/>
        <v>1.3391663970515832E-5</v>
      </c>
      <c r="AG301" s="57" t="e">
        <f t="shared" si="83"/>
        <v>#DIV/0!</v>
      </c>
      <c r="AH301" s="56" t="e">
        <f t="shared" si="84"/>
        <v>#DIV/0!</v>
      </c>
      <c r="AI301" s="56">
        <f t="shared" si="85"/>
        <v>0</v>
      </c>
      <c r="AJ301" s="56">
        <f t="shared" si="86"/>
        <v>0</v>
      </c>
      <c r="AK301" s="59" t="e">
        <f t="shared" si="87"/>
        <v>#DIV/0!</v>
      </c>
      <c r="AL301" s="7">
        <v>0.73230769230769222</v>
      </c>
      <c r="AM301" s="7">
        <v>0</v>
      </c>
      <c r="AN301" s="7">
        <v>1</v>
      </c>
      <c r="AO301" s="10" t="e">
        <f t="shared" si="88"/>
        <v>#DIV/0!</v>
      </c>
      <c r="AP301" s="10" t="e">
        <v>#N/A</v>
      </c>
      <c r="AQ301" s="10">
        <v>-0.34271231527093604</v>
      </c>
      <c r="AR301" s="10" t="e">
        <f t="shared" si="91"/>
        <v>#N/A</v>
      </c>
      <c r="AS301" s="70">
        <v>-3488.5064949579801</v>
      </c>
      <c r="AT301" s="7" t="s">
        <v>615</v>
      </c>
      <c r="AU301" s="7" t="str">
        <f t="shared" si="89"/>
        <v>2015</v>
      </c>
      <c r="AV301" s="7">
        <f t="shared" ca="1" si="90"/>
        <v>2</v>
      </c>
      <c r="AW301" s="7"/>
      <c r="AX301" s="7" t="s">
        <v>40</v>
      </c>
      <c r="AY301" s="7"/>
      <c r="AZ301" s="7">
        <v>1</v>
      </c>
      <c r="BA301" s="9"/>
      <c r="BB301" s="7" t="s">
        <v>41</v>
      </c>
      <c r="BC301" s="7" t="s">
        <v>41</v>
      </c>
    </row>
    <row r="302" spans="1:55" s="17" customFormat="1" ht="12" x14ac:dyDescent="0.15">
      <c r="A302" s="7">
        <v>4060</v>
      </c>
      <c r="B302" s="7" t="s">
        <v>863</v>
      </c>
      <c r="C302" s="7" t="s">
        <v>870</v>
      </c>
      <c r="D302" s="7" t="s">
        <v>917</v>
      </c>
      <c r="E302" s="8" t="s">
        <v>33</v>
      </c>
      <c r="F302" s="8">
        <v>1</v>
      </c>
      <c r="G302" s="8" t="s">
        <v>34</v>
      </c>
      <c r="H302" s="8" t="s">
        <v>1500</v>
      </c>
      <c r="I302" s="8" t="s">
        <v>35</v>
      </c>
      <c r="J302" s="8">
        <f t="shared" si="74"/>
        <v>1</v>
      </c>
      <c r="K302" s="8" t="s">
        <v>340</v>
      </c>
      <c r="L302" s="8">
        <v>1</v>
      </c>
      <c r="M302" s="8" t="s">
        <v>106</v>
      </c>
      <c r="N302" s="8" t="s">
        <v>918</v>
      </c>
      <c r="O302" s="32">
        <v>2013</v>
      </c>
      <c r="P302" s="8" t="str">
        <f t="shared" si="75"/>
        <v>2013</v>
      </c>
      <c r="Q302" s="8">
        <f t="shared" ca="1" si="76"/>
        <v>4</v>
      </c>
      <c r="R302" s="32" t="s">
        <v>37</v>
      </c>
      <c r="S302" s="8">
        <f t="shared" si="77"/>
        <v>0</v>
      </c>
      <c r="T302" s="32">
        <v>20</v>
      </c>
      <c r="U302" s="32">
        <v>1000</v>
      </c>
      <c r="V302" s="32" t="s">
        <v>38</v>
      </c>
      <c r="W302" s="32" t="s">
        <v>919</v>
      </c>
      <c r="X302" s="8" t="str">
        <f t="shared" si="78"/>
        <v>1970</v>
      </c>
      <c r="Y302" s="69">
        <f t="shared" ca="1" si="79"/>
        <v>47</v>
      </c>
      <c r="Z302" s="32">
        <v>300</v>
      </c>
      <c r="AA302" s="32">
        <v>400</v>
      </c>
      <c r="AB302" s="55">
        <f t="shared" si="80"/>
        <v>0.33333333333333331</v>
      </c>
      <c r="AC302" s="7">
        <v>30</v>
      </c>
      <c r="AD302" s="7">
        <v>118.15</v>
      </c>
      <c r="AE302" s="57">
        <f t="shared" si="81"/>
        <v>3.1052004655316536E-6</v>
      </c>
      <c r="AF302" s="57">
        <f t="shared" si="82"/>
        <v>1.3296009227869292E-5</v>
      </c>
      <c r="AG302" s="57">
        <f t="shared" si="83"/>
        <v>3.2818521301467181</v>
      </c>
      <c r="AH302" s="56">
        <f t="shared" si="84"/>
        <v>2.9383333333333335</v>
      </c>
      <c r="AI302" s="56">
        <f t="shared" si="85"/>
        <v>4.1629266817720745E-3</v>
      </c>
      <c r="AJ302" s="56">
        <f t="shared" si="86"/>
        <v>3.5149366662454904E-3</v>
      </c>
      <c r="AK302" s="59">
        <f t="shared" si="87"/>
        <v>-0.15565732117356143</v>
      </c>
      <c r="AL302" s="7">
        <v>1.3320000000000001</v>
      </c>
      <c r="AM302" s="7">
        <v>7</v>
      </c>
      <c r="AN302" s="7">
        <v>12</v>
      </c>
      <c r="AO302" s="10">
        <f t="shared" si="88"/>
        <v>0.7142857142857143</v>
      </c>
      <c r="AP302" s="10">
        <v>-5.297879025922954E-3</v>
      </c>
      <c r="AQ302" s="10">
        <v>1.1087432629472429E-2</v>
      </c>
      <c r="AR302" s="10">
        <f t="shared" si="91"/>
        <v>-3.0928059276591098</v>
      </c>
      <c r="AS302" s="70">
        <v>86.071102835378895</v>
      </c>
      <c r="AT302" s="7" t="s">
        <v>920</v>
      </c>
      <c r="AU302" s="7" t="str">
        <f t="shared" si="89"/>
        <v>2013</v>
      </c>
      <c r="AV302" s="7">
        <f t="shared" ca="1" si="90"/>
        <v>4</v>
      </c>
      <c r="AW302" s="7"/>
      <c r="AX302" s="7" t="s">
        <v>40</v>
      </c>
      <c r="AY302" s="7"/>
      <c r="AZ302" s="7">
        <v>7</v>
      </c>
      <c r="BA302" s="9"/>
      <c r="BB302" s="7" t="s">
        <v>41</v>
      </c>
      <c r="BC302" s="7" t="s">
        <v>42</v>
      </c>
    </row>
    <row r="303" spans="1:55" s="17" customFormat="1" ht="12" x14ac:dyDescent="0.15">
      <c r="A303" s="7">
        <v>5419</v>
      </c>
      <c r="B303" s="7" t="s">
        <v>863</v>
      </c>
      <c r="C303" s="7" t="s">
        <v>870</v>
      </c>
      <c r="D303" s="7" t="s">
        <v>921</v>
      </c>
      <c r="E303" s="8"/>
      <c r="F303" s="8">
        <v>0</v>
      </c>
      <c r="G303" s="8" t="s">
        <v>215</v>
      </c>
      <c r="H303" s="8" t="s">
        <v>1501</v>
      </c>
      <c r="I303" s="8" t="s">
        <v>106</v>
      </c>
      <c r="J303" s="8">
        <f t="shared" si="74"/>
        <v>0</v>
      </c>
      <c r="K303" s="8" t="s">
        <v>340</v>
      </c>
      <c r="L303" s="8">
        <v>1</v>
      </c>
      <c r="M303" s="8" t="s">
        <v>106</v>
      </c>
      <c r="N303" s="8" t="s">
        <v>922</v>
      </c>
      <c r="O303" s="32">
        <v>2006</v>
      </c>
      <c r="P303" s="8" t="str">
        <f t="shared" si="75"/>
        <v>2006</v>
      </c>
      <c r="Q303" s="8">
        <f t="shared" ca="1" si="76"/>
        <v>11</v>
      </c>
      <c r="R303" s="32" t="s">
        <v>37</v>
      </c>
      <c r="S303" s="8">
        <f t="shared" si="77"/>
        <v>0</v>
      </c>
      <c r="T303" s="32">
        <v>5</v>
      </c>
      <c r="U303" s="32">
        <v>1400</v>
      </c>
      <c r="V303" s="32" t="s">
        <v>38</v>
      </c>
      <c r="W303" s="32">
        <v>1968.03</v>
      </c>
      <c r="X303" s="8" t="str">
        <f t="shared" si="78"/>
        <v>1968</v>
      </c>
      <c r="Y303" s="69">
        <f t="shared" ca="1" si="79"/>
        <v>49</v>
      </c>
      <c r="Z303" s="32">
        <v>600</v>
      </c>
      <c r="AA303" s="32">
        <v>650</v>
      </c>
      <c r="AB303" s="55">
        <f t="shared" si="80"/>
        <v>8.3333333333333329E-2</v>
      </c>
      <c r="AC303" s="7">
        <v>41.575000000000003</v>
      </c>
      <c r="AD303" s="7">
        <v>93.6</v>
      </c>
      <c r="AE303" s="57">
        <f t="shared" si="81"/>
        <v>4.3032903118159503E-6</v>
      </c>
      <c r="AF303" s="57">
        <f t="shared" si="82"/>
        <v>1.0533275190254469E-5</v>
      </c>
      <c r="AG303" s="57">
        <f t="shared" si="83"/>
        <v>1.4477259090171679</v>
      </c>
      <c r="AH303" s="56">
        <f t="shared" si="84"/>
        <v>1.2513529765484062</v>
      </c>
      <c r="AI303" s="56">
        <f t="shared" si="85"/>
        <v>8.325853363544149E-3</v>
      </c>
      <c r="AJ303" s="56">
        <f t="shared" si="86"/>
        <v>5.7117720826489219E-3</v>
      </c>
      <c r="AK303" s="59">
        <f t="shared" si="87"/>
        <v>-0.31397157345351867</v>
      </c>
      <c r="AL303" s="7">
        <v>1.0952307692307692</v>
      </c>
      <c r="AM303" s="7">
        <v>30</v>
      </c>
      <c r="AN303" s="7">
        <v>35</v>
      </c>
      <c r="AO303" s="10">
        <f t="shared" si="88"/>
        <v>0.16666666666666666</v>
      </c>
      <c r="AP303" s="10">
        <v>-6.8975977541608337E-3</v>
      </c>
      <c r="AQ303" s="10">
        <v>3.0526621831163638E-2</v>
      </c>
      <c r="AR303" s="10">
        <f t="shared" si="91"/>
        <v>-5.4256889020165149</v>
      </c>
      <c r="AS303" s="70">
        <v>263.86612660256401</v>
      </c>
      <c r="AT303" s="7" t="s">
        <v>266</v>
      </c>
      <c r="AU303" s="7" t="str">
        <f t="shared" si="89"/>
        <v>2011</v>
      </c>
      <c r="AV303" s="7">
        <f t="shared" ca="1" si="90"/>
        <v>6</v>
      </c>
      <c r="AW303" s="7"/>
      <c r="AX303" s="7" t="s">
        <v>40</v>
      </c>
      <c r="AY303" s="7"/>
      <c r="AZ303" s="7">
        <v>1</v>
      </c>
      <c r="BA303" s="9"/>
      <c r="BB303" s="7" t="s">
        <v>41</v>
      </c>
      <c r="BC303" s="7" t="s">
        <v>42</v>
      </c>
    </row>
    <row r="304" spans="1:55" s="17" customFormat="1" ht="12" x14ac:dyDescent="0.15">
      <c r="A304" s="7">
        <v>7269</v>
      </c>
      <c r="B304" s="7" t="s">
        <v>863</v>
      </c>
      <c r="C304" s="7" t="s">
        <v>870</v>
      </c>
      <c r="D304" s="7" t="s">
        <v>923</v>
      </c>
      <c r="E304" s="8" t="s">
        <v>49</v>
      </c>
      <c r="F304" s="8">
        <v>0</v>
      </c>
      <c r="G304" s="8" t="s">
        <v>139</v>
      </c>
      <c r="H304" s="8" t="s">
        <v>1500</v>
      </c>
      <c r="I304" s="8" t="s">
        <v>106</v>
      </c>
      <c r="J304" s="8">
        <f t="shared" si="74"/>
        <v>0</v>
      </c>
      <c r="K304" s="8" t="s">
        <v>340</v>
      </c>
      <c r="L304" s="8">
        <v>1</v>
      </c>
      <c r="M304" s="8" t="s">
        <v>106</v>
      </c>
      <c r="N304" s="8" t="s">
        <v>220</v>
      </c>
      <c r="O304" s="32"/>
      <c r="P304" s="8" t="str">
        <f t="shared" si="75"/>
        <v/>
      </c>
      <c r="Q304" s="8" t="e">
        <f t="shared" ca="1" si="76"/>
        <v>#VALUE!</v>
      </c>
      <c r="R304" s="32" t="s">
        <v>37</v>
      </c>
      <c r="S304" s="8">
        <f t="shared" si="77"/>
        <v>0</v>
      </c>
      <c r="T304" s="32"/>
      <c r="U304" s="32"/>
      <c r="V304" s="32"/>
      <c r="W304" s="32"/>
      <c r="X304" s="8" t="str">
        <f t="shared" si="78"/>
        <v/>
      </c>
      <c r="Y304" s="69" t="e">
        <f t="shared" ca="1" si="79"/>
        <v>#VALUE!</v>
      </c>
      <c r="Z304" s="32"/>
      <c r="AA304" s="32"/>
      <c r="AB304" s="55" t="e">
        <f t="shared" si="80"/>
        <v>#DIV/0!</v>
      </c>
      <c r="AC304" s="7">
        <v>106</v>
      </c>
      <c r="AD304" s="7">
        <v>85.974999999999994</v>
      </c>
      <c r="AE304" s="57">
        <f t="shared" si="81"/>
        <v>1.0971708311545176E-5</v>
      </c>
      <c r="AF304" s="57">
        <f t="shared" si="82"/>
        <v>9.6751958812193154E-6</v>
      </c>
      <c r="AG304" s="57">
        <f t="shared" si="83"/>
        <v>-0.11816869292465446</v>
      </c>
      <c r="AH304" s="56">
        <f t="shared" si="84"/>
        <v>-0.1889150943396227</v>
      </c>
      <c r="AI304" s="56">
        <f t="shared" si="85"/>
        <v>0</v>
      </c>
      <c r="AJ304" s="56">
        <f t="shared" si="86"/>
        <v>0</v>
      </c>
      <c r="AK304" s="59" t="e">
        <f t="shared" si="87"/>
        <v>#DIV/0!</v>
      </c>
      <c r="AL304" s="7">
        <v>0.80473076923076914</v>
      </c>
      <c r="AM304" s="7">
        <v>34</v>
      </c>
      <c r="AN304" s="7">
        <v>35</v>
      </c>
      <c r="AO304" s="10">
        <f t="shared" si="88"/>
        <v>2.9411764705882353E-2</v>
      </c>
      <c r="AP304" s="10">
        <v>-4.2465704351490104E-3</v>
      </c>
      <c r="AQ304" s="10">
        <v>-1.1272964517133518E-2</v>
      </c>
      <c r="AR304" s="10">
        <f t="shared" si="91"/>
        <v>1.6546043894213553</v>
      </c>
      <c r="AS304" s="70">
        <v>-192.110569351555</v>
      </c>
      <c r="AT304" s="7" t="s">
        <v>47</v>
      </c>
      <c r="AU304" s="7" t="str">
        <f t="shared" si="89"/>
        <v>2008</v>
      </c>
      <c r="AV304" s="7">
        <f t="shared" ca="1" si="90"/>
        <v>9</v>
      </c>
      <c r="AW304" s="7"/>
      <c r="AX304" s="7" t="s">
        <v>40</v>
      </c>
      <c r="AY304" s="7"/>
      <c r="AZ304" s="7">
        <v>7</v>
      </c>
      <c r="BA304" s="9"/>
      <c r="BB304" s="7" t="s">
        <v>41</v>
      </c>
      <c r="BC304" s="7" t="s">
        <v>42</v>
      </c>
    </row>
    <row r="305" spans="1:55" s="17" customFormat="1" ht="12" x14ac:dyDescent="0.15">
      <c r="A305" s="7">
        <v>6450</v>
      </c>
      <c r="B305" s="7" t="s">
        <v>863</v>
      </c>
      <c r="C305" s="7" t="s">
        <v>864</v>
      </c>
      <c r="D305" s="7" t="s">
        <v>924</v>
      </c>
      <c r="E305" s="8" t="s">
        <v>49</v>
      </c>
      <c r="F305" s="8">
        <v>0</v>
      </c>
      <c r="G305" s="8" t="s">
        <v>234</v>
      </c>
      <c r="H305" s="8" t="s">
        <v>1500</v>
      </c>
      <c r="I305" s="8" t="s">
        <v>106</v>
      </c>
      <c r="J305" s="8">
        <f t="shared" si="74"/>
        <v>0</v>
      </c>
      <c r="K305" s="8" t="s">
        <v>340</v>
      </c>
      <c r="L305" s="8">
        <v>1</v>
      </c>
      <c r="M305" s="8" t="s">
        <v>106</v>
      </c>
      <c r="N305" s="8" t="s">
        <v>220</v>
      </c>
      <c r="O305" s="32"/>
      <c r="P305" s="8" t="str">
        <f t="shared" si="75"/>
        <v/>
      </c>
      <c r="Q305" s="8" t="e">
        <f t="shared" ca="1" si="76"/>
        <v>#VALUE!</v>
      </c>
      <c r="R305" s="32" t="s">
        <v>37</v>
      </c>
      <c r="S305" s="8">
        <f t="shared" si="77"/>
        <v>0</v>
      </c>
      <c r="T305" s="32"/>
      <c r="U305" s="32"/>
      <c r="V305" s="32"/>
      <c r="W305" s="32"/>
      <c r="X305" s="8" t="str">
        <f t="shared" si="78"/>
        <v/>
      </c>
      <c r="Y305" s="69" t="e">
        <f t="shared" ca="1" si="79"/>
        <v>#VALUE!</v>
      </c>
      <c r="Z305" s="32"/>
      <c r="AA305" s="32"/>
      <c r="AB305" s="55" t="e">
        <f t="shared" si="80"/>
        <v>#DIV/0!</v>
      </c>
      <c r="AC305" s="7">
        <v>228.52500000000001</v>
      </c>
      <c r="AD305" s="7">
        <v>70.525000000000006</v>
      </c>
      <c r="AE305" s="57">
        <f t="shared" si="81"/>
        <v>2.3653864546187372E-5</v>
      </c>
      <c r="AF305" s="57">
        <f t="shared" si="82"/>
        <v>7.936530264879237E-6</v>
      </c>
      <c r="AG305" s="57">
        <f t="shared" si="83"/>
        <v>-0.66447215213471411</v>
      </c>
      <c r="AH305" s="56">
        <f t="shared" si="84"/>
        <v>-0.69139043868285743</v>
      </c>
      <c r="AI305" s="56">
        <f t="shared" si="85"/>
        <v>0</v>
      </c>
      <c r="AJ305" s="56">
        <f t="shared" si="86"/>
        <v>0</v>
      </c>
      <c r="AK305" s="59" t="e">
        <f t="shared" si="87"/>
        <v>#DIV/0!</v>
      </c>
      <c r="AL305" s="7">
        <v>0.89219230769230762</v>
      </c>
      <c r="AM305" s="7">
        <v>56</v>
      </c>
      <c r="AN305" s="7">
        <v>29</v>
      </c>
      <c r="AO305" s="10">
        <f t="shared" si="88"/>
        <v>-0.48214285714285715</v>
      </c>
      <c r="AP305" s="10">
        <v>2.0077234961302596E-2</v>
      </c>
      <c r="AQ305" s="10">
        <v>2.6684355685177723E-2</v>
      </c>
      <c r="AR305" s="10">
        <f t="shared" si="91"/>
        <v>0.32908519208994019</v>
      </c>
      <c r="AS305" s="70">
        <v>309.93068557249001</v>
      </c>
      <c r="AT305" s="7" t="s">
        <v>925</v>
      </c>
      <c r="AU305" s="7" t="str">
        <f t="shared" si="89"/>
        <v>2009</v>
      </c>
      <c r="AV305" s="7">
        <f t="shared" ca="1" si="90"/>
        <v>8</v>
      </c>
      <c r="AW305" s="7"/>
      <c r="AX305" s="7" t="s">
        <v>40</v>
      </c>
      <c r="AY305" s="7"/>
      <c r="AZ305" s="7">
        <v>1</v>
      </c>
      <c r="BA305" s="9"/>
      <c r="BB305" s="7" t="s">
        <v>41</v>
      </c>
      <c r="BC305" s="7" t="s">
        <v>42</v>
      </c>
    </row>
    <row r="306" spans="1:55" s="17" customFormat="1" ht="12" x14ac:dyDescent="0.15">
      <c r="A306" s="7">
        <v>8364</v>
      </c>
      <c r="B306" s="7" t="s">
        <v>863</v>
      </c>
      <c r="C306" s="7" t="s">
        <v>870</v>
      </c>
      <c r="D306" s="7" t="s">
        <v>926</v>
      </c>
      <c r="E306" s="8" t="s">
        <v>49</v>
      </c>
      <c r="F306" s="8">
        <v>0</v>
      </c>
      <c r="G306" s="8" t="s">
        <v>139</v>
      </c>
      <c r="H306" s="8" t="s">
        <v>1500</v>
      </c>
      <c r="I306" s="8" t="s">
        <v>106</v>
      </c>
      <c r="J306" s="8">
        <f t="shared" si="74"/>
        <v>0</v>
      </c>
      <c r="K306" s="8" t="s">
        <v>340</v>
      </c>
      <c r="L306" s="8">
        <v>1</v>
      </c>
      <c r="M306" s="8" t="s">
        <v>106</v>
      </c>
      <c r="N306" s="8" t="s">
        <v>918</v>
      </c>
      <c r="O306" s="32"/>
      <c r="P306" s="8" t="str">
        <f t="shared" si="75"/>
        <v/>
      </c>
      <c r="Q306" s="8" t="e">
        <f t="shared" ca="1" si="76"/>
        <v>#VALUE!</v>
      </c>
      <c r="R306" s="32" t="s">
        <v>37</v>
      </c>
      <c r="S306" s="8">
        <f t="shared" si="77"/>
        <v>0</v>
      </c>
      <c r="T306" s="32"/>
      <c r="U306" s="32"/>
      <c r="V306" s="32"/>
      <c r="W306" s="32"/>
      <c r="X306" s="8" t="str">
        <f t="shared" si="78"/>
        <v/>
      </c>
      <c r="Y306" s="69" t="e">
        <f t="shared" ca="1" si="79"/>
        <v>#VALUE!</v>
      </c>
      <c r="Z306" s="32"/>
      <c r="AA306" s="32"/>
      <c r="AB306" s="55" t="e">
        <f t="shared" si="80"/>
        <v>#DIV/0!</v>
      </c>
      <c r="AC306" s="7">
        <v>5</v>
      </c>
      <c r="AD306" s="7">
        <v>66.025000000000006</v>
      </c>
      <c r="AE306" s="57">
        <f t="shared" si="81"/>
        <v>5.175334109219423E-7</v>
      </c>
      <c r="AF306" s="57">
        <f t="shared" si="82"/>
        <v>7.4301228038093104E-6</v>
      </c>
      <c r="AG306" s="57">
        <f t="shared" si="83"/>
        <v>13.356798318727231</v>
      </c>
      <c r="AH306" s="56">
        <f t="shared" si="84"/>
        <v>12.205000000000002</v>
      </c>
      <c r="AI306" s="56">
        <f t="shared" si="85"/>
        <v>0</v>
      </c>
      <c r="AJ306" s="56">
        <f t="shared" si="86"/>
        <v>0</v>
      </c>
      <c r="AK306" s="59" t="e">
        <f t="shared" si="87"/>
        <v>#DIV/0!</v>
      </c>
      <c r="AL306" s="7">
        <v>0.85569230769230775</v>
      </c>
      <c r="AM306" s="7">
        <v>1</v>
      </c>
      <c r="AN306" s="7">
        <v>7</v>
      </c>
      <c r="AO306" s="10">
        <f t="shared" si="88"/>
        <v>6</v>
      </c>
      <c r="AP306" s="10">
        <v>5.6592162554426452E-3</v>
      </c>
      <c r="AQ306" s="10">
        <v>-1.7357400898187575E-2</v>
      </c>
      <c r="AR306" s="10">
        <f t="shared" si="91"/>
        <v>-4.067103308076347</v>
      </c>
      <c r="AS306" s="70">
        <v>-258.41332146913999</v>
      </c>
      <c r="AT306" s="7" t="s">
        <v>47</v>
      </c>
      <c r="AU306" s="7" t="str">
        <f t="shared" si="89"/>
        <v>2008</v>
      </c>
      <c r="AV306" s="7">
        <f t="shared" ca="1" si="90"/>
        <v>9</v>
      </c>
      <c r="AW306" s="7"/>
      <c r="AX306" s="7" t="s">
        <v>40</v>
      </c>
      <c r="AY306" s="7"/>
      <c r="AZ306" s="7">
        <v>7</v>
      </c>
      <c r="BA306" s="9"/>
      <c r="BB306" s="7" t="s">
        <v>41</v>
      </c>
      <c r="BC306" s="7" t="s">
        <v>42</v>
      </c>
    </row>
    <row r="307" spans="1:55" s="17" customFormat="1" ht="12" x14ac:dyDescent="0.15">
      <c r="A307" s="7">
        <v>5920</v>
      </c>
      <c r="B307" s="7" t="s">
        <v>863</v>
      </c>
      <c r="C307" s="7" t="s">
        <v>864</v>
      </c>
      <c r="D307" s="7" t="s">
        <v>927</v>
      </c>
      <c r="E307" s="8" t="s">
        <v>49</v>
      </c>
      <c r="F307" s="8">
        <v>0</v>
      </c>
      <c r="G307" s="8" t="s">
        <v>928</v>
      </c>
      <c r="H307" s="8" t="s">
        <v>1503</v>
      </c>
      <c r="I307" s="8" t="s">
        <v>106</v>
      </c>
      <c r="J307" s="8">
        <f t="shared" si="74"/>
        <v>0</v>
      </c>
      <c r="K307" s="8" t="s">
        <v>340</v>
      </c>
      <c r="L307" s="8">
        <v>1</v>
      </c>
      <c r="M307" s="8" t="s">
        <v>106</v>
      </c>
      <c r="N307" s="8" t="s">
        <v>929</v>
      </c>
      <c r="O307" s="35">
        <v>40350</v>
      </c>
      <c r="P307" s="8">
        <f>YEAR(O307)</f>
        <v>2010</v>
      </c>
      <c r="Q307" s="8">
        <f t="shared" ca="1" si="76"/>
        <v>7</v>
      </c>
      <c r="R307" s="32" t="s">
        <v>37</v>
      </c>
      <c r="S307" s="8">
        <f t="shared" si="77"/>
        <v>0</v>
      </c>
      <c r="T307" s="32" t="s">
        <v>930</v>
      </c>
      <c r="U307" s="32" t="s">
        <v>931</v>
      </c>
      <c r="V307" s="32" t="s">
        <v>932</v>
      </c>
      <c r="W307" s="32" t="s">
        <v>933</v>
      </c>
      <c r="X307" s="8" t="str">
        <f t="shared" si="78"/>
        <v>1977</v>
      </c>
      <c r="Y307" s="69">
        <f t="shared" ca="1" si="79"/>
        <v>40</v>
      </c>
      <c r="Z307" s="32"/>
      <c r="AA307" s="32"/>
      <c r="AB307" s="55" t="e">
        <f t="shared" si="80"/>
        <v>#DIV/0!</v>
      </c>
      <c r="AC307" s="7">
        <v>82.525000000000006</v>
      </c>
      <c r="AD307" s="7">
        <v>65.224999999999994</v>
      </c>
      <c r="AE307" s="57">
        <f t="shared" si="81"/>
        <v>8.541888947266658E-6</v>
      </c>
      <c r="AF307" s="57">
        <f t="shared" si="82"/>
        <v>7.3400948107302109E-6</v>
      </c>
      <c r="AG307" s="57">
        <f t="shared" si="83"/>
        <v>-0.14069418883290591</v>
      </c>
      <c r="AH307" s="56">
        <f t="shared" si="84"/>
        <v>-0.20963344441078474</v>
      </c>
      <c r="AI307" s="56">
        <f t="shared" si="85"/>
        <v>0</v>
      </c>
      <c r="AJ307" s="56">
        <f t="shared" si="86"/>
        <v>0</v>
      </c>
      <c r="AK307" s="59" t="e">
        <f t="shared" si="87"/>
        <v>#DIV/0!</v>
      </c>
      <c r="AL307" s="7">
        <v>0.58303846153846162</v>
      </c>
      <c r="AM307" s="7">
        <v>35</v>
      </c>
      <c r="AN307" s="7">
        <v>42</v>
      </c>
      <c r="AO307" s="10">
        <f t="shared" si="88"/>
        <v>0.2</v>
      </c>
      <c r="AP307" s="10">
        <v>1.6633810583496687E-2</v>
      </c>
      <c r="AQ307" s="10">
        <v>5.3437352900456946E-2</v>
      </c>
      <c r="AR307" s="10">
        <f t="shared" si="91"/>
        <v>2.2125743305911554</v>
      </c>
      <c r="AS307" s="70">
        <v>747.83260329628195</v>
      </c>
      <c r="AT307" s="7" t="s">
        <v>934</v>
      </c>
      <c r="AU307" s="7" t="str">
        <f t="shared" si="89"/>
        <v>2010</v>
      </c>
      <c r="AV307" s="7">
        <f t="shared" ca="1" si="90"/>
        <v>7</v>
      </c>
      <c r="AW307" s="7"/>
      <c r="AX307" s="7" t="s">
        <v>40</v>
      </c>
      <c r="AY307" s="7"/>
      <c r="AZ307" s="7">
        <v>1</v>
      </c>
      <c r="BA307" s="9"/>
      <c r="BB307" s="7" t="s">
        <v>41</v>
      </c>
      <c r="BC307" s="7" t="s">
        <v>42</v>
      </c>
    </row>
    <row r="308" spans="1:55" s="17" customFormat="1" ht="12" x14ac:dyDescent="0.15">
      <c r="A308" s="7">
        <v>7397</v>
      </c>
      <c r="B308" s="7" t="s">
        <v>863</v>
      </c>
      <c r="C308" s="7" t="s">
        <v>870</v>
      </c>
      <c r="D308" s="7" t="s">
        <v>935</v>
      </c>
      <c r="E308" s="8" t="s">
        <v>49</v>
      </c>
      <c r="F308" s="8">
        <v>0</v>
      </c>
      <c r="G308" s="8" t="s">
        <v>139</v>
      </c>
      <c r="H308" s="8" t="s">
        <v>1500</v>
      </c>
      <c r="I308" s="8" t="s">
        <v>106</v>
      </c>
      <c r="J308" s="8">
        <f t="shared" si="74"/>
        <v>0</v>
      </c>
      <c r="K308" s="8" t="s">
        <v>340</v>
      </c>
      <c r="L308" s="8">
        <v>1</v>
      </c>
      <c r="M308" s="8" t="s">
        <v>106</v>
      </c>
      <c r="N308" s="8" t="s">
        <v>908</v>
      </c>
      <c r="O308" s="32">
        <v>2002</v>
      </c>
      <c r="P308" s="8" t="str">
        <f t="shared" si="75"/>
        <v>2002</v>
      </c>
      <c r="Q308" s="8">
        <f t="shared" ca="1" si="76"/>
        <v>15</v>
      </c>
      <c r="R308" s="32" t="s">
        <v>37</v>
      </c>
      <c r="S308" s="8">
        <f t="shared" si="77"/>
        <v>0</v>
      </c>
      <c r="T308" s="32">
        <v>25</v>
      </c>
      <c r="U308" s="32">
        <v>70000</v>
      </c>
      <c r="V308" s="32"/>
      <c r="W308" s="32" t="s">
        <v>936</v>
      </c>
      <c r="X308" s="8" t="str">
        <f t="shared" si="78"/>
        <v>1985</v>
      </c>
      <c r="Y308" s="69">
        <f t="shared" ca="1" si="79"/>
        <v>32</v>
      </c>
      <c r="Z308" s="32">
        <v>55000</v>
      </c>
      <c r="AA308" s="32">
        <v>60000</v>
      </c>
      <c r="AB308" s="55">
        <f t="shared" si="80"/>
        <v>9.0909090909090912E-2</v>
      </c>
      <c r="AC308" s="7">
        <v>58</v>
      </c>
      <c r="AD308" s="7">
        <v>65</v>
      </c>
      <c r="AE308" s="57">
        <f t="shared" si="81"/>
        <v>6.0033875666945306E-6</v>
      </c>
      <c r="AF308" s="57">
        <f t="shared" si="82"/>
        <v>7.3147744376767151E-6</v>
      </c>
      <c r="AG308" s="57">
        <f t="shared" si="83"/>
        <v>0.2184411478375092</v>
      </c>
      <c r="AH308" s="56">
        <f t="shared" si="84"/>
        <v>0.1206896551724138</v>
      </c>
      <c r="AI308" s="56">
        <f t="shared" si="85"/>
        <v>0.76320322499154691</v>
      </c>
      <c r="AJ308" s="56">
        <f t="shared" si="86"/>
        <v>0.52724049993682354</v>
      </c>
      <c r="AK308" s="59">
        <f t="shared" si="87"/>
        <v>-0.30917417186927748</v>
      </c>
      <c r="AL308" s="7">
        <v>0.77076923076923054</v>
      </c>
      <c r="AM308" s="7">
        <v>14</v>
      </c>
      <c r="AN308" s="7">
        <v>23</v>
      </c>
      <c r="AO308" s="10">
        <f t="shared" si="88"/>
        <v>0.6428571428571429</v>
      </c>
      <c r="AP308" s="10">
        <v>9.9252691026692746E-3</v>
      </c>
      <c r="AQ308" s="10">
        <v>1.6152533482142906E-2</v>
      </c>
      <c r="AR308" s="10">
        <f t="shared" si="91"/>
        <v>0.62741516779619488</v>
      </c>
      <c r="AS308" s="70">
        <v>130.33688000000001</v>
      </c>
      <c r="AT308" s="7" t="s">
        <v>47</v>
      </c>
      <c r="AU308" s="7" t="str">
        <f t="shared" si="89"/>
        <v>2008</v>
      </c>
      <c r="AV308" s="7">
        <f t="shared" ca="1" si="90"/>
        <v>9</v>
      </c>
      <c r="AW308" s="7"/>
      <c r="AX308" s="7" t="s">
        <v>40</v>
      </c>
      <c r="AY308" s="7"/>
      <c r="AZ308" s="7">
        <v>7</v>
      </c>
      <c r="BA308" s="9"/>
      <c r="BB308" s="7" t="s">
        <v>41</v>
      </c>
      <c r="BC308" s="7" t="s">
        <v>41</v>
      </c>
    </row>
    <row r="309" spans="1:55" s="17" customFormat="1" ht="12" x14ac:dyDescent="0.15">
      <c r="A309" s="7">
        <v>4481</v>
      </c>
      <c r="B309" s="7" t="s">
        <v>863</v>
      </c>
      <c r="C309" s="7" t="s">
        <v>937</v>
      </c>
      <c r="D309" s="36" t="s">
        <v>938</v>
      </c>
      <c r="E309" s="8"/>
      <c r="F309" s="8">
        <v>0</v>
      </c>
      <c r="G309" s="8" t="s">
        <v>389</v>
      </c>
      <c r="H309" s="8" t="s">
        <v>1500</v>
      </c>
      <c r="I309" s="8" t="s">
        <v>106</v>
      </c>
      <c r="J309" s="8">
        <f t="shared" si="74"/>
        <v>0</v>
      </c>
      <c r="K309" s="8" t="s">
        <v>340</v>
      </c>
      <c r="L309" s="8">
        <v>1</v>
      </c>
      <c r="M309" s="8" t="s">
        <v>106</v>
      </c>
      <c r="N309" s="8" t="s">
        <v>220</v>
      </c>
      <c r="O309" s="32"/>
      <c r="P309" s="8" t="str">
        <f t="shared" si="75"/>
        <v/>
      </c>
      <c r="Q309" s="8" t="e">
        <f t="shared" ca="1" si="76"/>
        <v>#VALUE!</v>
      </c>
      <c r="R309" s="32" t="s">
        <v>37</v>
      </c>
      <c r="S309" s="8">
        <f t="shared" si="77"/>
        <v>0</v>
      </c>
      <c r="T309" s="32"/>
      <c r="U309" s="32"/>
      <c r="V309" s="32"/>
      <c r="W309" s="32"/>
      <c r="X309" s="8" t="str">
        <f t="shared" si="78"/>
        <v/>
      </c>
      <c r="Y309" s="69" t="e">
        <f t="shared" ca="1" si="79"/>
        <v>#VALUE!</v>
      </c>
      <c r="Z309" s="32"/>
      <c r="AA309" s="32"/>
      <c r="AB309" s="55" t="e">
        <f t="shared" si="80"/>
        <v>#DIV/0!</v>
      </c>
      <c r="AC309" s="7">
        <v>695.75</v>
      </c>
      <c r="AD309" s="7">
        <v>1253.5</v>
      </c>
      <c r="AE309" s="57">
        <f t="shared" si="81"/>
        <v>7.2014774129788273E-5</v>
      </c>
      <c r="AF309" s="57">
        <f t="shared" si="82"/>
        <v>1.4106261165581173E-4</v>
      </c>
      <c r="AG309" s="57">
        <f t="shared" si="83"/>
        <v>0.95880100104990029</v>
      </c>
      <c r="AH309" s="56">
        <f t="shared" si="84"/>
        <v>0.80165289256198347</v>
      </c>
      <c r="AI309" s="56">
        <f t="shared" si="85"/>
        <v>0</v>
      </c>
      <c r="AJ309" s="56">
        <f t="shared" si="86"/>
        <v>0</v>
      </c>
      <c r="AK309" s="59" t="e">
        <f t="shared" si="87"/>
        <v>#DIV/0!</v>
      </c>
      <c r="AL309" s="7">
        <v>9.8823076923076911</v>
      </c>
      <c r="AM309" s="7">
        <v>48</v>
      </c>
      <c r="AN309" s="7">
        <v>52</v>
      </c>
      <c r="AO309" s="10">
        <f t="shared" si="88"/>
        <v>8.3333333333333329E-2</v>
      </c>
      <c r="AP309" s="10">
        <v>-4.1863792004452081E-2</v>
      </c>
      <c r="AQ309" s="10">
        <v>-2.4756064708373656E-2</v>
      </c>
      <c r="AR309" s="10">
        <f t="shared" si="91"/>
        <v>-0.40865211861981049</v>
      </c>
      <c r="AS309" s="70">
        <v>-316.98306270442703</v>
      </c>
      <c r="AT309" s="7" t="s">
        <v>939</v>
      </c>
      <c r="AU309" s="7" t="str">
        <f t="shared" si="89"/>
        <v>2013</v>
      </c>
      <c r="AV309" s="7">
        <f t="shared" ca="1" si="90"/>
        <v>4</v>
      </c>
      <c r="AW309" s="7"/>
      <c r="AX309" s="7" t="s">
        <v>40</v>
      </c>
      <c r="AY309" s="7"/>
      <c r="AZ309" s="7">
        <v>7</v>
      </c>
      <c r="BA309" s="9"/>
      <c r="BB309" s="7" t="s">
        <v>41</v>
      </c>
      <c r="BC309" s="7" t="s">
        <v>42</v>
      </c>
    </row>
    <row r="310" spans="1:55" s="17" customFormat="1" ht="12" x14ac:dyDescent="0.15">
      <c r="A310" s="7">
        <v>8450</v>
      </c>
      <c r="B310" s="7" t="s">
        <v>863</v>
      </c>
      <c r="C310" s="7" t="s">
        <v>937</v>
      </c>
      <c r="D310" s="7" t="s">
        <v>940</v>
      </c>
      <c r="E310" s="8" t="s">
        <v>33</v>
      </c>
      <c r="F310" s="8">
        <v>1</v>
      </c>
      <c r="G310" s="8" t="s">
        <v>600</v>
      </c>
      <c r="H310" s="8" t="s">
        <v>1501</v>
      </c>
      <c r="I310" s="8" t="s">
        <v>219</v>
      </c>
      <c r="J310" s="8">
        <f t="shared" si="74"/>
        <v>0</v>
      </c>
      <c r="K310" s="8" t="s">
        <v>340</v>
      </c>
      <c r="L310" s="8">
        <v>1</v>
      </c>
      <c r="M310" s="8" t="s">
        <v>106</v>
      </c>
      <c r="N310" s="8" t="s">
        <v>878</v>
      </c>
      <c r="O310" s="32">
        <v>2000</v>
      </c>
      <c r="P310" s="8" t="str">
        <f t="shared" si="75"/>
        <v>2000</v>
      </c>
      <c r="Q310" s="8">
        <f t="shared" ca="1" si="76"/>
        <v>17</v>
      </c>
      <c r="R310" s="32" t="s">
        <v>37</v>
      </c>
      <c r="S310" s="8">
        <f t="shared" si="77"/>
        <v>0</v>
      </c>
      <c r="T310" s="32">
        <v>25</v>
      </c>
      <c r="U310" s="32">
        <v>30000</v>
      </c>
      <c r="V310" s="32" t="s">
        <v>38</v>
      </c>
      <c r="W310" s="32" t="s">
        <v>941</v>
      </c>
      <c r="X310" s="8" t="str">
        <f t="shared" si="78"/>
        <v>1962</v>
      </c>
      <c r="Y310" s="69">
        <f t="shared" ca="1" si="79"/>
        <v>55</v>
      </c>
      <c r="Z310" s="32">
        <v>25000</v>
      </c>
      <c r="AA310" s="32">
        <v>30000</v>
      </c>
      <c r="AB310" s="55">
        <f t="shared" si="80"/>
        <v>0.2</v>
      </c>
      <c r="AC310" s="7">
        <v>202.125</v>
      </c>
      <c r="AD310" s="7">
        <v>1211.7</v>
      </c>
      <c r="AE310" s="57">
        <f t="shared" si="81"/>
        <v>2.0921288136519518E-5</v>
      </c>
      <c r="AF310" s="57">
        <f t="shared" si="82"/>
        <v>1.3635864901742885E-4</v>
      </c>
      <c r="AG310" s="57">
        <f t="shared" si="83"/>
        <v>5.5176985340307816</v>
      </c>
      <c r="AH310" s="56">
        <f t="shared" si="84"/>
        <v>4.9948051948051955</v>
      </c>
      <c r="AI310" s="56">
        <f t="shared" si="85"/>
        <v>0.34691055681433952</v>
      </c>
      <c r="AJ310" s="56">
        <f t="shared" si="86"/>
        <v>0.26362024996841177</v>
      </c>
      <c r="AK310" s="59">
        <f t="shared" si="87"/>
        <v>-0.24009158905620526</v>
      </c>
      <c r="AL310" s="7">
        <v>10.127346153846153</v>
      </c>
      <c r="AM310" s="7">
        <v>37</v>
      </c>
      <c r="AN310" s="7">
        <v>55</v>
      </c>
      <c r="AO310" s="10">
        <f t="shared" si="88"/>
        <v>0.48648648648648651</v>
      </c>
      <c r="AP310" s="10">
        <v>1.1441137681044888E-2</v>
      </c>
      <c r="AQ310" s="10">
        <v>-8.3974344909476892E-3</v>
      </c>
      <c r="AR310" s="10">
        <f t="shared" si="91"/>
        <v>-1.7339684850449921</v>
      </c>
      <c r="AS310" s="70">
        <v>-145.63043919948601</v>
      </c>
      <c r="AT310" s="7" t="s">
        <v>47</v>
      </c>
      <c r="AU310" s="7" t="str">
        <f t="shared" si="89"/>
        <v>2008</v>
      </c>
      <c r="AV310" s="7">
        <f t="shared" ca="1" si="90"/>
        <v>9</v>
      </c>
      <c r="AW310" s="7"/>
      <c r="AX310" s="7" t="s">
        <v>40</v>
      </c>
      <c r="AY310" s="7"/>
      <c r="AZ310" s="7">
        <v>10</v>
      </c>
      <c r="BA310" s="9"/>
      <c r="BB310" s="7" t="s">
        <v>41</v>
      </c>
      <c r="BC310" s="7" t="s">
        <v>41</v>
      </c>
    </row>
    <row r="311" spans="1:55" s="17" customFormat="1" ht="12" x14ac:dyDescent="0.15">
      <c r="A311" s="7">
        <v>4636</v>
      </c>
      <c r="B311" s="7" t="s">
        <v>863</v>
      </c>
      <c r="C311" s="7" t="s">
        <v>937</v>
      </c>
      <c r="D311" s="36" t="s">
        <v>942</v>
      </c>
      <c r="E311" s="8"/>
      <c r="F311" s="8">
        <v>0</v>
      </c>
      <c r="G311" s="8" t="s">
        <v>943</v>
      </c>
      <c r="H311" s="8" t="s">
        <v>1509</v>
      </c>
      <c r="I311" s="8" t="s">
        <v>106</v>
      </c>
      <c r="J311" s="8">
        <f t="shared" si="74"/>
        <v>0</v>
      </c>
      <c r="K311" s="8" t="s">
        <v>340</v>
      </c>
      <c r="L311" s="8">
        <v>1</v>
      </c>
      <c r="M311" s="8" t="s">
        <v>106</v>
      </c>
      <c r="N311" s="8" t="s">
        <v>220</v>
      </c>
      <c r="O311" s="32"/>
      <c r="P311" s="8" t="str">
        <f t="shared" si="75"/>
        <v/>
      </c>
      <c r="Q311" s="8" t="e">
        <f t="shared" ca="1" si="76"/>
        <v>#VALUE!</v>
      </c>
      <c r="R311" s="32" t="s">
        <v>37</v>
      </c>
      <c r="S311" s="8">
        <f t="shared" si="77"/>
        <v>0</v>
      </c>
      <c r="T311" s="32"/>
      <c r="U311" s="32"/>
      <c r="V311" s="32"/>
      <c r="W311" s="32"/>
      <c r="X311" s="8" t="str">
        <f t="shared" si="78"/>
        <v/>
      </c>
      <c r="Y311" s="69" t="e">
        <f t="shared" ca="1" si="79"/>
        <v>#VALUE!</v>
      </c>
      <c r="Z311" s="32"/>
      <c r="AA311" s="32"/>
      <c r="AB311" s="55" t="e">
        <f t="shared" si="80"/>
        <v>#DIV/0!</v>
      </c>
      <c r="AC311" s="7">
        <v>728.35</v>
      </c>
      <c r="AD311" s="7">
        <v>814</v>
      </c>
      <c r="AE311" s="57">
        <f t="shared" si="81"/>
        <v>7.538909196899933E-5</v>
      </c>
      <c r="AF311" s="57">
        <f t="shared" si="82"/>
        <v>9.1603482957982251E-5</v>
      </c>
      <c r="AG311" s="57">
        <f t="shared" si="83"/>
        <v>0.21507608813819409</v>
      </c>
      <c r="AH311" s="56">
        <f t="shared" si="84"/>
        <v>0.117594563053477</v>
      </c>
      <c r="AI311" s="56">
        <f t="shared" si="85"/>
        <v>0</v>
      </c>
      <c r="AJ311" s="56">
        <f t="shared" si="86"/>
        <v>0</v>
      </c>
      <c r="AK311" s="59" t="e">
        <f t="shared" si="87"/>
        <v>#DIV/0!</v>
      </c>
      <c r="AL311" s="7">
        <v>9.2046153846153835</v>
      </c>
      <c r="AM311" s="7">
        <v>24</v>
      </c>
      <c r="AN311" s="7">
        <v>39</v>
      </c>
      <c r="AO311" s="10">
        <f t="shared" si="88"/>
        <v>0.625</v>
      </c>
      <c r="AP311" s="10">
        <v>9.4674247408701399E-3</v>
      </c>
      <c r="AQ311" s="10">
        <v>8.9600882277596338E-3</v>
      </c>
      <c r="AR311" s="10">
        <f t="shared" si="91"/>
        <v>-5.3587593986395649E-2</v>
      </c>
      <c r="AS311" s="70">
        <v>66.6398872235862</v>
      </c>
      <c r="AT311" s="7" t="s">
        <v>944</v>
      </c>
      <c r="AU311" s="7" t="str">
        <f t="shared" si="89"/>
        <v>2012</v>
      </c>
      <c r="AV311" s="7">
        <f t="shared" ca="1" si="90"/>
        <v>5</v>
      </c>
      <c r="AW311" s="7"/>
      <c r="AX311" s="7" t="s">
        <v>40</v>
      </c>
      <c r="AY311" s="7"/>
      <c r="AZ311" s="7">
        <v>7</v>
      </c>
      <c r="BA311" s="9"/>
      <c r="BB311" s="7" t="s">
        <v>41</v>
      </c>
      <c r="BC311" s="7" t="s">
        <v>41</v>
      </c>
    </row>
    <row r="312" spans="1:55" s="17" customFormat="1" ht="12" x14ac:dyDescent="0.15">
      <c r="A312" s="7">
        <v>4837</v>
      </c>
      <c r="B312" s="7" t="s">
        <v>863</v>
      </c>
      <c r="C312" s="7" t="s">
        <v>937</v>
      </c>
      <c r="D312" s="36" t="s">
        <v>945</v>
      </c>
      <c r="E312" s="8"/>
      <c r="F312" s="8">
        <v>0</v>
      </c>
      <c r="G312" s="8" t="s">
        <v>53</v>
      </c>
      <c r="H312" s="8" t="s">
        <v>1500</v>
      </c>
      <c r="I312" s="8" t="s">
        <v>106</v>
      </c>
      <c r="J312" s="8">
        <f t="shared" si="74"/>
        <v>0</v>
      </c>
      <c r="K312" s="8" t="s">
        <v>340</v>
      </c>
      <c r="L312" s="8">
        <v>1</v>
      </c>
      <c r="M312" s="8" t="s">
        <v>106</v>
      </c>
      <c r="N312" s="8" t="s">
        <v>220</v>
      </c>
      <c r="O312" s="32"/>
      <c r="P312" s="8" t="str">
        <f t="shared" si="75"/>
        <v/>
      </c>
      <c r="Q312" s="8" t="e">
        <f t="shared" ca="1" si="76"/>
        <v>#VALUE!</v>
      </c>
      <c r="R312" s="32" t="s">
        <v>37</v>
      </c>
      <c r="S312" s="8">
        <f t="shared" si="77"/>
        <v>0</v>
      </c>
      <c r="T312" s="32"/>
      <c r="U312" s="32"/>
      <c r="V312" s="32"/>
      <c r="W312" s="32"/>
      <c r="X312" s="8" t="str">
        <f t="shared" si="78"/>
        <v/>
      </c>
      <c r="Y312" s="69" t="e">
        <f t="shared" ca="1" si="79"/>
        <v>#VALUE!</v>
      </c>
      <c r="Z312" s="32"/>
      <c r="AA312" s="32"/>
      <c r="AB312" s="55" t="e">
        <f t="shared" si="80"/>
        <v>#DIV/0!</v>
      </c>
      <c r="AC312" s="7">
        <v>1557.2</v>
      </c>
      <c r="AD312" s="7">
        <v>787.1</v>
      </c>
      <c r="AE312" s="57">
        <f t="shared" si="81"/>
        <v>1.6118060549752972E-4</v>
      </c>
      <c r="AF312" s="57">
        <f t="shared" si="82"/>
        <v>8.8576291690697584E-5</v>
      </c>
      <c r="AG312" s="57">
        <f t="shared" si="83"/>
        <v>-0.45045316452757017</v>
      </c>
      <c r="AH312" s="56">
        <f t="shared" si="84"/>
        <v>-0.49454148471615722</v>
      </c>
      <c r="AI312" s="56">
        <f t="shared" si="85"/>
        <v>0</v>
      </c>
      <c r="AJ312" s="56">
        <f t="shared" si="86"/>
        <v>0</v>
      </c>
      <c r="AK312" s="59" t="e">
        <f t="shared" si="87"/>
        <v>#DIV/0!</v>
      </c>
      <c r="AL312" s="7">
        <v>6.83953846153846</v>
      </c>
      <c r="AM312" s="7">
        <v>54</v>
      </c>
      <c r="AN312" s="7">
        <v>38</v>
      </c>
      <c r="AO312" s="10">
        <f t="shared" si="88"/>
        <v>-0.29629629629629628</v>
      </c>
      <c r="AP312" s="10">
        <v>2.1035347911223267E-3</v>
      </c>
      <c r="AQ312" s="10">
        <v>1.8008708768870421E-3</v>
      </c>
      <c r="AR312" s="10">
        <f t="shared" si="91"/>
        <v>-0.14388348389227273</v>
      </c>
      <c r="AS312" s="70">
        <v>-43.932067589886302</v>
      </c>
      <c r="AT312" s="7" t="s">
        <v>946</v>
      </c>
      <c r="AU312" s="7" t="str">
        <f t="shared" si="89"/>
        <v>2012</v>
      </c>
      <c r="AV312" s="7">
        <f t="shared" ca="1" si="90"/>
        <v>5</v>
      </c>
      <c r="AW312" s="7"/>
      <c r="AX312" s="7" t="s">
        <v>40</v>
      </c>
      <c r="AY312" s="7"/>
      <c r="AZ312" s="7">
        <v>1</v>
      </c>
      <c r="BA312" s="9"/>
      <c r="BB312" s="7" t="s">
        <v>41</v>
      </c>
      <c r="BC312" s="7" t="s">
        <v>42</v>
      </c>
    </row>
    <row r="313" spans="1:55" s="17" customFormat="1" ht="12" x14ac:dyDescent="0.15">
      <c r="A313" s="7">
        <v>6557</v>
      </c>
      <c r="B313" s="7" t="s">
        <v>863</v>
      </c>
      <c r="C313" s="7" t="s">
        <v>937</v>
      </c>
      <c r="D313" s="7" t="s">
        <v>947</v>
      </c>
      <c r="E313" s="8" t="s">
        <v>33</v>
      </c>
      <c r="F313" s="8">
        <v>1</v>
      </c>
      <c r="G313" s="8" t="s">
        <v>278</v>
      </c>
      <c r="H313" s="8" t="s">
        <v>1501</v>
      </c>
      <c r="I313" s="8" t="s">
        <v>219</v>
      </c>
      <c r="J313" s="8">
        <f t="shared" si="74"/>
        <v>0</v>
      </c>
      <c r="K313" s="8" t="s">
        <v>340</v>
      </c>
      <c r="L313" s="8">
        <v>1</v>
      </c>
      <c r="M313" s="8" t="s">
        <v>106</v>
      </c>
      <c r="N313" s="8" t="s">
        <v>948</v>
      </c>
      <c r="O313" s="32">
        <v>2006</v>
      </c>
      <c r="P313" s="8" t="str">
        <f t="shared" si="75"/>
        <v>2006</v>
      </c>
      <c r="Q313" s="8">
        <f t="shared" ca="1" si="76"/>
        <v>11</v>
      </c>
      <c r="R313" s="32" t="s">
        <v>37</v>
      </c>
      <c r="S313" s="8">
        <f t="shared" si="77"/>
        <v>0</v>
      </c>
      <c r="T313" s="32">
        <v>6</v>
      </c>
      <c r="U313" s="32">
        <v>12000</v>
      </c>
      <c r="V313" s="32" t="s">
        <v>45</v>
      </c>
      <c r="W313" s="32" t="s">
        <v>949</v>
      </c>
      <c r="X313" s="8" t="str">
        <f t="shared" si="78"/>
        <v>1987</v>
      </c>
      <c r="Y313" s="69">
        <f t="shared" ca="1" si="79"/>
        <v>30</v>
      </c>
      <c r="Z313" s="32">
        <v>8000</v>
      </c>
      <c r="AA313" s="32">
        <v>9000</v>
      </c>
      <c r="AB313" s="55">
        <f t="shared" si="80"/>
        <v>0.125</v>
      </c>
      <c r="AC313" s="7">
        <v>485.57499999999999</v>
      </c>
      <c r="AD313" s="7">
        <v>669.82500000000005</v>
      </c>
      <c r="AE313" s="57">
        <f t="shared" si="81"/>
        <v>5.0260257201684426E-5</v>
      </c>
      <c r="AF313" s="57">
        <f t="shared" si="82"/>
        <v>7.5378750580258559E-5</v>
      </c>
      <c r="AG313" s="57">
        <f t="shared" si="83"/>
        <v>0.49976850054265759</v>
      </c>
      <c r="AH313" s="56">
        <f t="shared" si="84"/>
        <v>0.37944704731503898</v>
      </c>
      <c r="AI313" s="56">
        <f t="shared" si="85"/>
        <v>0.11101137818058865</v>
      </c>
      <c r="AJ313" s="56">
        <f t="shared" si="86"/>
        <v>7.9086074990523531E-2</v>
      </c>
      <c r="AK313" s="59">
        <f t="shared" si="87"/>
        <v>-0.28758586474019243</v>
      </c>
      <c r="AL313" s="7">
        <v>6.538730769230769</v>
      </c>
      <c r="AM313" s="7">
        <v>84</v>
      </c>
      <c r="AN313" s="7">
        <v>73</v>
      </c>
      <c r="AO313" s="10">
        <f t="shared" si="88"/>
        <v>-0.13095238095238096</v>
      </c>
      <c r="AP313" s="10">
        <v>9.6989899616087578E-3</v>
      </c>
      <c r="AQ313" s="10">
        <v>8.58615400515109E-3</v>
      </c>
      <c r="AR313" s="10">
        <f t="shared" si="91"/>
        <v>-0.11473730366384288</v>
      </c>
      <c r="AS313" s="70">
        <v>53.970827753518201</v>
      </c>
      <c r="AT313" s="7" t="s">
        <v>950</v>
      </c>
      <c r="AU313" s="7" t="str">
        <f t="shared" si="89"/>
        <v>2009</v>
      </c>
      <c r="AV313" s="7">
        <f t="shared" ca="1" si="90"/>
        <v>8</v>
      </c>
      <c r="AW313" s="7"/>
      <c r="AX313" s="7" t="s">
        <v>40</v>
      </c>
      <c r="AY313" s="7"/>
      <c r="AZ313" s="7">
        <v>7</v>
      </c>
      <c r="BA313" s="9"/>
      <c r="BB313" s="7" t="s">
        <v>41</v>
      </c>
      <c r="BC313" s="7" t="s">
        <v>42</v>
      </c>
    </row>
    <row r="314" spans="1:55" s="17" customFormat="1" ht="12" x14ac:dyDescent="0.15">
      <c r="A314" s="7">
        <v>6146</v>
      </c>
      <c r="B314" s="7" t="s">
        <v>863</v>
      </c>
      <c r="C314" s="7" t="s">
        <v>937</v>
      </c>
      <c r="D314" s="7" t="s">
        <v>951</v>
      </c>
      <c r="E314" s="8" t="s">
        <v>33</v>
      </c>
      <c r="F314" s="8">
        <v>1</v>
      </c>
      <c r="G314" s="8" t="s">
        <v>952</v>
      </c>
      <c r="H314" s="8" t="s">
        <v>1501</v>
      </c>
      <c r="I314" s="8" t="s">
        <v>219</v>
      </c>
      <c r="J314" s="8">
        <f t="shared" si="74"/>
        <v>0</v>
      </c>
      <c r="K314" s="8" t="s">
        <v>340</v>
      </c>
      <c r="L314" s="8">
        <v>1</v>
      </c>
      <c r="M314" s="8" t="s">
        <v>106</v>
      </c>
      <c r="N314" s="8" t="s">
        <v>908</v>
      </c>
      <c r="O314" s="32">
        <v>2010</v>
      </c>
      <c r="P314" s="8" t="str">
        <f t="shared" si="75"/>
        <v>2010</v>
      </c>
      <c r="Q314" s="8">
        <f t="shared" ca="1" si="76"/>
        <v>7</v>
      </c>
      <c r="R314" s="32" t="s">
        <v>37</v>
      </c>
      <c r="S314" s="8">
        <f t="shared" si="77"/>
        <v>0</v>
      </c>
      <c r="T314" s="32">
        <v>5</v>
      </c>
      <c r="U314" s="32">
        <v>3000</v>
      </c>
      <c r="V314" s="32" t="s">
        <v>38</v>
      </c>
      <c r="W314" s="32" t="s">
        <v>953</v>
      </c>
      <c r="X314" s="8" t="str">
        <f t="shared" si="78"/>
        <v>1973</v>
      </c>
      <c r="Y314" s="69">
        <f t="shared" ca="1" si="79"/>
        <v>44</v>
      </c>
      <c r="Z314" s="32">
        <v>2000</v>
      </c>
      <c r="AA314" s="32">
        <v>2400</v>
      </c>
      <c r="AB314" s="55">
        <f t="shared" si="80"/>
        <v>0.2</v>
      </c>
      <c r="AC314" s="7">
        <v>667.92499999999995</v>
      </c>
      <c r="AD314" s="7">
        <v>613.40300000000002</v>
      </c>
      <c r="AE314" s="57">
        <f t="shared" si="81"/>
        <v>6.9134700698007652E-5</v>
      </c>
      <c r="AF314" s="57">
        <f t="shared" si="82"/>
        <v>6.9029301298372461E-5</v>
      </c>
      <c r="AG314" s="57">
        <f t="shared" si="83"/>
        <v>-1.5245513261942596E-3</v>
      </c>
      <c r="AH314" s="56">
        <f t="shared" si="84"/>
        <v>-8.1628925403301175E-2</v>
      </c>
      <c r="AI314" s="56">
        <f t="shared" si="85"/>
        <v>2.7752844545147162E-2</v>
      </c>
      <c r="AJ314" s="56">
        <f t="shared" si="86"/>
        <v>2.1089619997472941E-2</v>
      </c>
      <c r="AK314" s="59">
        <f t="shared" si="87"/>
        <v>-0.24009158905620528</v>
      </c>
      <c r="AL314" s="7">
        <v>5.6075467692307699</v>
      </c>
      <c r="AM314" s="7">
        <v>161</v>
      </c>
      <c r="AN314" s="7">
        <v>156</v>
      </c>
      <c r="AO314" s="10">
        <f t="shared" si="88"/>
        <v>-3.1055900621118012E-2</v>
      </c>
      <c r="AP314" s="10">
        <v>1.6674855733200218E-2</v>
      </c>
      <c r="AQ314" s="10">
        <v>8.0650484216149287E-3</v>
      </c>
      <c r="AR314" s="10">
        <f t="shared" si="91"/>
        <v>-0.51633474072239582</v>
      </c>
      <c r="AS314" s="70">
        <v>7.1362791307842102</v>
      </c>
      <c r="AT314" s="7" t="s">
        <v>954</v>
      </c>
      <c r="AU314" s="7" t="str">
        <f t="shared" si="89"/>
        <v>2010</v>
      </c>
      <c r="AV314" s="7">
        <f t="shared" ca="1" si="90"/>
        <v>7</v>
      </c>
      <c r="AW314" s="7"/>
      <c r="AX314" s="7" t="s">
        <v>40</v>
      </c>
      <c r="AY314" s="7"/>
      <c r="AZ314" s="7">
        <v>7</v>
      </c>
      <c r="BA314" s="9"/>
      <c r="BB314" s="7" t="s">
        <v>41</v>
      </c>
      <c r="BC314" s="7" t="s">
        <v>42</v>
      </c>
    </row>
    <row r="315" spans="1:55" s="17" customFormat="1" ht="12" x14ac:dyDescent="0.15">
      <c r="A315" s="7">
        <v>9002</v>
      </c>
      <c r="B315" s="7" t="s">
        <v>863</v>
      </c>
      <c r="C315" s="7" t="s">
        <v>937</v>
      </c>
      <c r="D315" s="7" t="s">
        <v>955</v>
      </c>
      <c r="E315" s="8" t="s">
        <v>33</v>
      </c>
      <c r="F315" s="8">
        <v>1</v>
      </c>
      <c r="G315" s="8" t="s">
        <v>278</v>
      </c>
      <c r="H315" s="8" t="s">
        <v>1501</v>
      </c>
      <c r="I315" s="8" t="s">
        <v>106</v>
      </c>
      <c r="J315" s="8">
        <f t="shared" si="74"/>
        <v>0</v>
      </c>
      <c r="K315" s="8" t="s">
        <v>340</v>
      </c>
      <c r="L315" s="8">
        <v>1</v>
      </c>
      <c r="M315" s="8" t="s">
        <v>106</v>
      </c>
      <c r="N315" s="8" t="s">
        <v>956</v>
      </c>
      <c r="O315" s="32">
        <v>1985</v>
      </c>
      <c r="P315" s="8" t="str">
        <f t="shared" si="75"/>
        <v>1985</v>
      </c>
      <c r="Q315" s="8">
        <f t="shared" ca="1" si="76"/>
        <v>32</v>
      </c>
      <c r="R315" s="32" t="s">
        <v>37</v>
      </c>
      <c r="S315" s="8">
        <f t="shared" si="77"/>
        <v>0</v>
      </c>
      <c r="T315" s="32">
        <v>15</v>
      </c>
      <c r="U315" s="32">
        <v>30000</v>
      </c>
      <c r="V315" s="32" t="s">
        <v>38</v>
      </c>
      <c r="W315" s="32" t="s">
        <v>957</v>
      </c>
      <c r="X315" s="8" t="str">
        <f t="shared" si="78"/>
        <v>1985</v>
      </c>
      <c r="Y315" s="69">
        <f t="shared" ca="1" si="79"/>
        <v>32</v>
      </c>
      <c r="Z315" s="32">
        <v>25000</v>
      </c>
      <c r="AA315" s="32">
        <v>30000</v>
      </c>
      <c r="AB315" s="55">
        <f t="shared" si="80"/>
        <v>0.2</v>
      </c>
      <c r="AC315" s="7">
        <v>367.5</v>
      </c>
      <c r="AD315" s="7">
        <v>519</v>
      </c>
      <c r="AE315" s="57">
        <f t="shared" si="81"/>
        <v>3.8038705702762758E-5</v>
      </c>
      <c r="AF315" s="57">
        <f t="shared" si="82"/>
        <v>5.8405660510064849E-5</v>
      </c>
      <c r="AG315" s="57">
        <f t="shared" si="83"/>
        <v>0.53542712432044803</v>
      </c>
      <c r="AH315" s="56">
        <f t="shared" si="84"/>
        <v>0.41224489795918368</v>
      </c>
      <c r="AI315" s="56">
        <f t="shared" si="85"/>
        <v>0.34691055681433952</v>
      </c>
      <c r="AJ315" s="56">
        <f t="shared" si="86"/>
        <v>0.26362024996841177</v>
      </c>
      <c r="AK315" s="59">
        <f t="shared" si="87"/>
        <v>-0.24009158905620526</v>
      </c>
      <c r="AL315" s="7">
        <v>5.3615384615384611</v>
      </c>
      <c r="AM315" s="7">
        <v>46</v>
      </c>
      <c r="AN315" s="7">
        <v>54</v>
      </c>
      <c r="AO315" s="10">
        <f t="shared" si="88"/>
        <v>0.17391304347826086</v>
      </c>
      <c r="AP315" s="10">
        <v>1.4540282455829395E-2</v>
      </c>
      <c r="AQ315" s="10">
        <v>1.3353755332933001E-2</v>
      </c>
      <c r="AR315" s="10">
        <f t="shared" si="91"/>
        <v>-8.160275610194212E-2</v>
      </c>
      <c r="AS315" s="70">
        <v>123.758491714835</v>
      </c>
      <c r="AT315" s="7" t="s">
        <v>958</v>
      </c>
      <c r="AU315" s="7" t="str">
        <f t="shared" si="89"/>
        <v>2008</v>
      </c>
      <c r="AV315" s="7">
        <f t="shared" ca="1" si="90"/>
        <v>9</v>
      </c>
      <c r="AW315" s="7"/>
      <c r="AX315" s="7" t="s">
        <v>40</v>
      </c>
      <c r="AY315" s="7"/>
      <c r="AZ315" s="7">
        <v>7</v>
      </c>
      <c r="BA315" s="9" t="s">
        <v>181</v>
      </c>
      <c r="BB315" s="7" t="s">
        <v>41</v>
      </c>
      <c r="BC315" s="7" t="s">
        <v>42</v>
      </c>
    </row>
    <row r="316" spans="1:55" s="17" customFormat="1" ht="12" x14ac:dyDescent="0.15">
      <c r="A316" s="7">
        <v>7093</v>
      </c>
      <c r="B316" s="7" t="s">
        <v>863</v>
      </c>
      <c r="C316" s="7" t="s">
        <v>937</v>
      </c>
      <c r="D316" s="7" t="s">
        <v>959</v>
      </c>
      <c r="E316" s="8" t="s">
        <v>33</v>
      </c>
      <c r="F316" s="8">
        <v>1</v>
      </c>
      <c r="G316" s="8" t="s">
        <v>278</v>
      </c>
      <c r="H316" s="8" t="s">
        <v>1501</v>
      </c>
      <c r="I316" s="8" t="s">
        <v>106</v>
      </c>
      <c r="J316" s="8">
        <f t="shared" si="74"/>
        <v>0</v>
      </c>
      <c r="K316" s="8" t="s">
        <v>340</v>
      </c>
      <c r="L316" s="8">
        <v>1</v>
      </c>
      <c r="M316" s="8" t="s">
        <v>106</v>
      </c>
      <c r="N316" s="8" t="s">
        <v>960</v>
      </c>
      <c r="O316" s="32">
        <v>2001</v>
      </c>
      <c r="P316" s="8" t="str">
        <f t="shared" si="75"/>
        <v>2001</v>
      </c>
      <c r="Q316" s="8">
        <f t="shared" ca="1" si="76"/>
        <v>16</v>
      </c>
      <c r="R316" s="32" t="s">
        <v>37</v>
      </c>
      <c r="S316" s="8">
        <f t="shared" si="77"/>
        <v>0</v>
      </c>
      <c r="T316" s="32">
        <v>6</v>
      </c>
      <c r="U316" s="32">
        <v>10000</v>
      </c>
      <c r="V316" s="32" t="s">
        <v>38</v>
      </c>
      <c r="W316" s="32" t="s">
        <v>961</v>
      </c>
      <c r="X316" s="8" t="str">
        <f t="shared" si="78"/>
        <v>1985</v>
      </c>
      <c r="Y316" s="69">
        <f t="shared" ca="1" si="79"/>
        <v>32</v>
      </c>
      <c r="Z316" s="32">
        <v>6000</v>
      </c>
      <c r="AA316" s="32">
        <v>8000</v>
      </c>
      <c r="AB316" s="55">
        <f t="shared" si="80"/>
        <v>0.33333333333333331</v>
      </c>
      <c r="AC316" s="7">
        <v>304.02499999999998</v>
      </c>
      <c r="AD316" s="7">
        <v>362.17500000000001</v>
      </c>
      <c r="AE316" s="57">
        <f t="shared" si="81"/>
        <v>3.1468619051108698E-5</v>
      </c>
      <c r="AF316" s="57">
        <f t="shared" si="82"/>
        <v>4.0757360491777911E-5</v>
      </c>
      <c r="AG316" s="57">
        <f t="shared" si="83"/>
        <v>0.29517473981248482</v>
      </c>
      <c r="AH316" s="56">
        <f t="shared" si="84"/>
        <v>0.19126716552915068</v>
      </c>
      <c r="AI316" s="56">
        <f t="shared" si="85"/>
        <v>8.3258533635441487E-2</v>
      </c>
      <c r="AJ316" s="56">
        <f t="shared" si="86"/>
        <v>7.029873332490981E-2</v>
      </c>
      <c r="AK316" s="59">
        <f t="shared" si="87"/>
        <v>-0.15565732117356137</v>
      </c>
      <c r="AL316" s="7">
        <v>3.5320769230769229</v>
      </c>
      <c r="AM316" s="7">
        <v>98</v>
      </c>
      <c r="AN316" s="7">
        <v>87</v>
      </c>
      <c r="AO316" s="10">
        <f t="shared" si="88"/>
        <v>-0.11224489795918367</v>
      </c>
      <c r="AP316" s="10">
        <v>4.0279592937337025E-3</v>
      </c>
      <c r="AQ316" s="10">
        <v>9.1793386413361131E-3</v>
      </c>
      <c r="AR316" s="10">
        <f t="shared" si="91"/>
        <v>1.2789055131754714</v>
      </c>
      <c r="AS316" s="70">
        <v>61.931367985089302</v>
      </c>
      <c r="AT316" s="7" t="s">
        <v>47</v>
      </c>
      <c r="AU316" s="7" t="str">
        <f t="shared" si="89"/>
        <v>2008</v>
      </c>
      <c r="AV316" s="7">
        <f t="shared" ca="1" si="90"/>
        <v>9</v>
      </c>
      <c r="AW316" s="7"/>
      <c r="AX316" s="7" t="s">
        <v>40</v>
      </c>
      <c r="AY316" s="7"/>
      <c r="AZ316" s="7">
        <v>7</v>
      </c>
      <c r="BA316" s="9"/>
      <c r="BB316" s="7" t="s">
        <v>41</v>
      </c>
      <c r="BC316" s="7" t="s">
        <v>42</v>
      </c>
    </row>
    <row r="317" spans="1:55" s="17" customFormat="1" ht="12" x14ac:dyDescent="0.15">
      <c r="A317" s="7">
        <v>3634</v>
      </c>
      <c r="B317" s="7" t="s">
        <v>863</v>
      </c>
      <c r="C317" s="7" t="s">
        <v>937</v>
      </c>
      <c r="D317" s="7" t="s">
        <v>962</v>
      </c>
      <c r="E317" s="8" t="s">
        <v>49</v>
      </c>
      <c r="F317" s="8">
        <v>0</v>
      </c>
      <c r="G317" s="8" t="s">
        <v>139</v>
      </c>
      <c r="H317" s="8" t="s">
        <v>1500</v>
      </c>
      <c r="I317" s="8" t="s">
        <v>219</v>
      </c>
      <c r="J317" s="8">
        <f t="shared" si="74"/>
        <v>0</v>
      </c>
      <c r="K317" s="8" t="s">
        <v>340</v>
      </c>
      <c r="L317" s="8">
        <v>1</v>
      </c>
      <c r="M317" s="8" t="s">
        <v>106</v>
      </c>
      <c r="N317" s="8" t="s">
        <v>963</v>
      </c>
      <c r="O317" s="32">
        <v>2013</v>
      </c>
      <c r="P317" s="8" t="str">
        <f t="shared" si="75"/>
        <v>2013</v>
      </c>
      <c r="Q317" s="8">
        <f t="shared" ca="1" si="76"/>
        <v>4</v>
      </c>
      <c r="R317" s="32" t="s">
        <v>37</v>
      </c>
      <c r="S317" s="8">
        <f t="shared" si="77"/>
        <v>0</v>
      </c>
      <c r="T317" s="32">
        <v>11</v>
      </c>
      <c r="U317" s="32">
        <v>20000</v>
      </c>
      <c r="V317" s="32" t="s">
        <v>38</v>
      </c>
      <c r="W317" s="32" t="s">
        <v>964</v>
      </c>
      <c r="X317" s="8" t="str">
        <f t="shared" si="78"/>
        <v>1971</v>
      </c>
      <c r="Y317" s="69">
        <f t="shared" ca="1" si="79"/>
        <v>46</v>
      </c>
      <c r="Z317" s="32">
        <v>17000</v>
      </c>
      <c r="AA317" s="32">
        <v>20000</v>
      </c>
      <c r="AB317" s="55">
        <f t="shared" si="80"/>
        <v>0.17647058823529413</v>
      </c>
      <c r="AC317" s="7">
        <v>57.5</v>
      </c>
      <c r="AD317" s="7">
        <v>333.375</v>
      </c>
      <c r="AE317" s="57">
        <f t="shared" si="81"/>
        <v>5.9516342256023368E-6</v>
      </c>
      <c r="AF317" s="57">
        <f t="shared" si="82"/>
        <v>3.7516352740930382E-5</v>
      </c>
      <c r="AG317" s="57">
        <f t="shared" si="83"/>
        <v>5.3035380399462513</v>
      </c>
      <c r="AH317" s="56">
        <f t="shared" si="84"/>
        <v>4.7978260869565217</v>
      </c>
      <c r="AI317" s="56">
        <f t="shared" si="85"/>
        <v>0.23589917863375087</v>
      </c>
      <c r="AJ317" s="56">
        <f t="shared" si="86"/>
        <v>0.17574683331227453</v>
      </c>
      <c r="AK317" s="59">
        <f t="shared" si="87"/>
        <v>-0.25499175397667173</v>
      </c>
      <c r="AL317" s="7">
        <v>2.8671153846153845</v>
      </c>
      <c r="AM317" s="7">
        <v>7</v>
      </c>
      <c r="AN317" s="7">
        <v>27</v>
      </c>
      <c r="AO317" s="10">
        <f t="shared" si="88"/>
        <v>2.8571428571428572</v>
      </c>
      <c r="AP317" s="10">
        <v>-2.7715105417667097E-3</v>
      </c>
      <c r="AQ317" s="10">
        <v>-2.3074314525155927E-3</v>
      </c>
      <c r="AR317" s="10">
        <f t="shared" si="91"/>
        <v>-0.16744626522520389</v>
      </c>
      <c r="AS317" s="70">
        <v>-83.395324784401694</v>
      </c>
      <c r="AT317" s="7" t="s">
        <v>965</v>
      </c>
      <c r="AU317" s="7" t="str">
        <f t="shared" si="89"/>
        <v>2014</v>
      </c>
      <c r="AV317" s="7">
        <f t="shared" ca="1" si="90"/>
        <v>3</v>
      </c>
      <c r="AW317" s="7"/>
      <c r="AX317" s="7" t="s">
        <v>40</v>
      </c>
      <c r="AY317" s="7"/>
      <c r="AZ317" s="7">
        <v>7</v>
      </c>
      <c r="BA317" s="9"/>
      <c r="BB317" s="7" t="s">
        <v>41</v>
      </c>
      <c r="BC317" s="7" t="s">
        <v>42</v>
      </c>
    </row>
    <row r="318" spans="1:55" s="17" customFormat="1" ht="12" x14ac:dyDescent="0.15">
      <c r="A318" s="7">
        <v>4100</v>
      </c>
      <c r="B318" s="7" t="s">
        <v>863</v>
      </c>
      <c r="C318" s="7" t="s">
        <v>937</v>
      </c>
      <c r="D318" s="36" t="s">
        <v>966</v>
      </c>
      <c r="E318" s="8"/>
      <c r="F318" s="8">
        <v>0</v>
      </c>
      <c r="G318" s="8" t="s">
        <v>967</v>
      </c>
      <c r="H318" s="8" t="s">
        <v>1500</v>
      </c>
      <c r="I318" s="8" t="s">
        <v>219</v>
      </c>
      <c r="J318" s="8">
        <f t="shared" si="74"/>
        <v>0</v>
      </c>
      <c r="K318" s="8" t="s">
        <v>340</v>
      </c>
      <c r="L318" s="8">
        <v>1</v>
      </c>
      <c r="M318" s="8" t="s">
        <v>106</v>
      </c>
      <c r="N318" s="8" t="s">
        <v>220</v>
      </c>
      <c r="O318" s="32"/>
      <c r="P318" s="8" t="str">
        <f t="shared" si="75"/>
        <v/>
      </c>
      <c r="Q318" s="8" t="e">
        <f t="shared" ca="1" si="76"/>
        <v>#VALUE!</v>
      </c>
      <c r="R318" s="32" t="s">
        <v>37</v>
      </c>
      <c r="S318" s="8">
        <f t="shared" si="77"/>
        <v>0</v>
      </c>
      <c r="T318" s="32"/>
      <c r="U318" s="32"/>
      <c r="V318" s="32"/>
      <c r="W318" s="32"/>
      <c r="X318" s="8" t="str">
        <f t="shared" si="78"/>
        <v/>
      </c>
      <c r="Y318" s="69" t="e">
        <f t="shared" ca="1" si="79"/>
        <v>#VALUE!</v>
      </c>
      <c r="Z318" s="32"/>
      <c r="AA318" s="32"/>
      <c r="AB318" s="55" t="e">
        <f t="shared" si="80"/>
        <v>#DIV/0!</v>
      </c>
      <c r="AC318" s="7">
        <v>216.15</v>
      </c>
      <c r="AD318" s="7">
        <v>272.95</v>
      </c>
      <c r="AE318" s="57">
        <f t="shared" si="81"/>
        <v>2.2372969354155567E-5</v>
      </c>
      <c r="AF318" s="57">
        <f t="shared" si="82"/>
        <v>3.0716425888674759E-5</v>
      </c>
      <c r="AG318" s="57">
        <f t="shared" si="83"/>
        <v>0.37292575707969106</v>
      </c>
      <c r="AH318" s="56">
        <f t="shared" si="84"/>
        <v>0.26278047652093445</v>
      </c>
      <c r="AI318" s="56">
        <f t="shared" si="85"/>
        <v>0</v>
      </c>
      <c r="AJ318" s="56">
        <f t="shared" si="86"/>
        <v>0</v>
      </c>
      <c r="AK318" s="59" t="e">
        <f t="shared" si="87"/>
        <v>#DIV/0!</v>
      </c>
      <c r="AL318" s="7">
        <v>2.0048461538461533</v>
      </c>
      <c r="AM318" s="7">
        <v>28</v>
      </c>
      <c r="AN318" s="7">
        <v>43</v>
      </c>
      <c r="AO318" s="10">
        <f t="shared" si="88"/>
        <v>0.5357142857142857</v>
      </c>
      <c r="AP318" s="10">
        <v>2.3183328706130733E-2</v>
      </c>
      <c r="AQ318" s="10">
        <v>5.8956265449584884E-2</v>
      </c>
      <c r="AR318" s="10">
        <f t="shared" si="91"/>
        <v>1.5430457462303138</v>
      </c>
      <c r="AS318" s="70">
        <v>679.2402905294</v>
      </c>
      <c r="AT318" s="7" t="s">
        <v>968</v>
      </c>
      <c r="AU318" s="7" t="str">
        <f t="shared" si="89"/>
        <v>2013</v>
      </c>
      <c r="AV318" s="7">
        <f t="shared" ca="1" si="90"/>
        <v>4</v>
      </c>
      <c r="AW318" s="7"/>
      <c r="AX318" s="7" t="s">
        <v>40</v>
      </c>
      <c r="AY318" s="7"/>
      <c r="AZ318" s="7">
        <v>7</v>
      </c>
      <c r="BA318" s="9"/>
      <c r="BB318" s="7" t="s">
        <v>41</v>
      </c>
      <c r="BC318" s="7" t="s">
        <v>42</v>
      </c>
    </row>
    <row r="319" spans="1:55" s="17" customFormat="1" ht="12" x14ac:dyDescent="0.15">
      <c r="A319" s="7">
        <v>5602</v>
      </c>
      <c r="B319" s="7" t="s">
        <v>863</v>
      </c>
      <c r="C319" s="7" t="s">
        <v>937</v>
      </c>
      <c r="D319" s="7" t="s">
        <v>969</v>
      </c>
      <c r="E319" s="8" t="s">
        <v>33</v>
      </c>
      <c r="F319" s="8">
        <v>1</v>
      </c>
      <c r="G319" s="8" t="s">
        <v>278</v>
      </c>
      <c r="H319" s="8" t="s">
        <v>1501</v>
      </c>
      <c r="I319" s="8" t="s">
        <v>219</v>
      </c>
      <c r="J319" s="8">
        <f t="shared" si="74"/>
        <v>0</v>
      </c>
      <c r="K319" s="8" t="s">
        <v>340</v>
      </c>
      <c r="L319" s="8">
        <v>1</v>
      </c>
      <c r="M319" s="8" t="s">
        <v>106</v>
      </c>
      <c r="N319" s="8" t="s">
        <v>970</v>
      </c>
      <c r="O319" s="32">
        <v>2011</v>
      </c>
      <c r="P319" s="8" t="str">
        <f t="shared" si="75"/>
        <v>2011</v>
      </c>
      <c r="Q319" s="8">
        <f t="shared" ca="1" si="76"/>
        <v>6</v>
      </c>
      <c r="R319" s="32" t="s">
        <v>37</v>
      </c>
      <c r="S319" s="8">
        <f t="shared" si="77"/>
        <v>0</v>
      </c>
      <c r="T319" s="32">
        <v>8</v>
      </c>
      <c r="U319" s="32">
        <v>8000</v>
      </c>
      <c r="V319" s="32" t="s">
        <v>45</v>
      </c>
      <c r="W319" s="32" t="s">
        <v>971</v>
      </c>
      <c r="X319" s="8" t="str">
        <f t="shared" si="78"/>
        <v>1965</v>
      </c>
      <c r="Y319" s="69">
        <f t="shared" ca="1" si="79"/>
        <v>52</v>
      </c>
      <c r="Z319" s="32">
        <v>5000</v>
      </c>
      <c r="AA319" s="32">
        <v>6000</v>
      </c>
      <c r="AB319" s="55">
        <f t="shared" si="80"/>
        <v>0.2</v>
      </c>
      <c r="AC319" s="7">
        <v>296.27499999999998</v>
      </c>
      <c r="AD319" s="7">
        <v>272.39999999999998</v>
      </c>
      <c r="AE319" s="57">
        <f t="shared" si="81"/>
        <v>3.0666442264179686E-5</v>
      </c>
      <c r="AF319" s="57">
        <f t="shared" si="82"/>
        <v>3.0654531643432879E-5</v>
      </c>
      <c r="AG319" s="57">
        <f t="shared" si="83"/>
        <v>-3.8839264901360728E-4</v>
      </c>
      <c r="AH319" s="56">
        <f t="shared" si="84"/>
        <v>-8.0583916969032152E-2</v>
      </c>
      <c r="AI319" s="56">
        <f t="shared" si="85"/>
        <v>6.9382111362867899E-2</v>
      </c>
      <c r="AJ319" s="56">
        <f t="shared" si="86"/>
        <v>5.2724049993682354E-2</v>
      </c>
      <c r="AK319" s="59">
        <f t="shared" si="87"/>
        <v>-0.2400915890562052</v>
      </c>
      <c r="AL319" s="7">
        <v>2.7571923076923071</v>
      </c>
      <c r="AM319" s="7">
        <v>116</v>
      </c>
      <c r="AN319" s="7">
        <v>110</v>
      </c>
      <c r="AO319" s="10">
        <f t="shared" si="88"/>
        <v>-5.1724137931034482E-2</v>
      </c>
      <c r="AP319" s="10">
        <v>1.3139732389203192E-2</v>
      </c>
      <c r="AQ319" s="10">
        <v>2.3422018788464467E-2</v>
      </c>
      <c r="AR319" s="10">
        <f t="shared" si="91"/>
        <v>0.78253392799005128</v>
      </c>
      <c r="AS319" s="70">
        <v>228.48879827459601</v>
      </c>
      <c r="AT319" s="7" t="s">
        <v>972</v>
      </c>
      <c r="AU319" s="7" t="str">
        <f t="shared" si="89"/>
        <v>2011</v>
      </c>
      <c r="AV319" s="7">
        <f t="shared" ca="1" si="90"/>
        <v>6</v>
      </c>
      <c r="AW319" s="7"/>
      <c r="AX319" s="7" t="s">
        <v>40</v>
      </c>
      <c r="AY319" s="7"/>
      <c r="AZ319" s="7">
        <v>7</v>
      </c>
      <c r="BA319" s="9"/>
      <c r="BB319" s="7" t="s">
        <v>41</v>
      </c>
      <c r="BC319" s="7" t="s">
        <v>42</v>
      </c>
    </row>
    <row r="320" spans="1:55" s="17" customFormat="1" ht="12" x14ac:dyDescent="0.15">
      <c r="A320" s="7">
        <v>5083</v>
      </c>
      <c r="B320" s="7" t="s">
        <v>863</v>
      </c>
      <c r="C320" s="7" t="s">
        <v>937</v>
      </c>
      <c r="D320" s="7" t="s">
        <v>973</v>
      </c>
      <c r="E320" s="8" t="s">
        <v>33</v>
      </c>
      <c r="F320" s="8">
        <v>1</v>
      </c>
      <c r="G320" s="8" t="s">
        <v>576</v>
      </c>
      <c r="H320" s="8" t="s">
        <v>1501</v>
      </c>
      <c r="I320" s="8" t="s">
        <v>219</v>
      </c>
      <c r="J320" s="8">
        <f t="shared" si="74"/>
        <v>0</v>
      </c>
      <c r="K320" s="8" t="s">
        <v>340</v>
      </c>
      <c r="L320" s="8">
        <v>1</v>
      </c>
      <c r="M320" s="8" t="s">
        <v>106</v>
      </c>
      <c r="N320" s="8" t="s">
        <v>913</v>
      </c>
      <c r="O320" s="32">
        <v>2000</v>
      </c>
      <c r="P320" s="8" t="str">
        <f t="shared" si="75"/>
        <v>2000</v>
      </c>
      <c r="Q320" s="8">
        <f t="shared" ca="1" si="76"/>
        <v>17</v>
      </c>
      <c r="R320" s="32" t="s">
        <v>37</v>
      </c>
      <c r="S320" s="8">
        <f t="shared" si="77"/>
        <v>0</v>
      </c>
      <c r="T320" s="32">
        <v>8</v>
      </c>
      <c r="U320" s="32">
        <v>40000</v>
      </c>
      <c r="V320" s="32" t="s">
        <v>38</v>
      </c>
      <c r="W320" s="32" t="s">
        <v>974</v>
      </c>
      <c r="X320" s="8" t="str">
        <f t="shared" si="78"/>
        <v>1977</v>
      </c>
      <c r="Y320" s="69">
        <f t="shared" ca="1" si="79"/>
        <v>40</v>
      </c>
      <c r="Z320" s="32">
        <v>30000</v>
      </c>
      <c r="AA320" s="32">
        <v>32000</v>
      </c>
      <c r="AB320" s="55">
        <f t="shared" si="80"/>
        <v>6.6666666666666666E-2</v>
      </c>
      <c r="AC320" s="7">
        <v>201.77500000000001</v>
      </c>
      <c r="AD320" s="7">
        <v>266.875</v>
      </c>
      <c r="AE320" s="57">
        <f t="shared" si="81"/>
        <v>2.0885060797754981E-5</v>
      </c>
      <c r="AF320" s="57">
        <f t="shared" si="82"/>
        <v>3.003277581623036E-5</v>
      </c>
      <c r="AG320" s="57">
        <f t="shared" si="83"/>
        <v>0.4380027957332403</v>
      </c>
      <c r="AH320" s="56">
        <f t="shared" si="84"/>
        <v>0.32263660017346052</v>
      </c>
      <c r="AI320" s="56">
        <f t="shared" si="85"/>
        <v>0.41629266817720739</v>
      </c>
      <c r="AJ320" s="56">
        <f t="shared" si="86"/>
        <v>0.28119493329963924</v>
      </c>
      <c r="AK320" s="59">
        <f t="shared" si="87"/>
        <v>-0.324525856938849</v>
      </c>
      <c r="AL320" s="7">
        <v>3.0806923076923072</v>
      </c>
      <c r="AM320" s="7">
        <v>45</v>
      </c>
      <c r="AN320" s="7">
        <v>83</v>
      </c>
      <c r="AO320" s="10">
        <f t="shared" si="88"/>
        <v>0.84444444444444444</v>
      </c>
      <c r="AP320" s="10">
        <v>1.0710950750729179E-2</v>
      </c>
      <c r="AQ320" s="10">
        <v>1.699095286178413E-2</v>
      </c>
      <c r="AR320" s="10">
        <f t="shared" si="91"/>
        <v>0.58631602900680146</v>
      </c>
      <c r="AS320" s="70">
        <v>168.12684234192</v>
      </c>
      <c r="AT320" s="7" t="s">
        <v>975</v>
      </c>
      <c r="AU320" s="7" t="str">
        <f t="shared" si="89"/>
        <v>2011</v>
      </c>
      <c r="AV320" s="7">
        <f t="shared" ca="1" si="90"/>
        <v>6</v>
      </c>
      <c r="AW320" s="7"/>
      <c r="AX320" s="7" t="s">
        <v>40</v>
      </c>
      <c r="AY320" s="7"/>
      <c r="AZ320" s="7">
        <v>7</v>
      </c>
      <c r="BA320" s="9"/>
      <c r="BB320" s="7" t="s">
        <v>41</v>
      </c>
      <c r="BC320" s="7" t="s">
        <v>42</v>
      </c>
    </row>
    <row r="321" spans="1:55" s="17" customFormat="1" ht="12" x14ac:dyDescent="0.15">
      <c r="A321" s="7">
        <v>7934</v>
      </c>
      <c r="B321" s="7" t="s">
        <v>863</v>
      </c>
      <c r="C321" s="7" t="s">
        <v>937</v>
      </c>
      <c r="D321" s="8" t="s">
        <v>976</v>
      </c>
      <c r="E321" s="8"/>
      <c r="F321" s="8">
        <v>0</v>
      </c>
      <c r="G321" s="8" t="s">
        <v>967</v>
      </c>
      <c r="H321" s="8" t="s">
        <v>1500</v>
      </c>
      <c r="I321" s="8" t="s">
        <v>106</v>
      </c>
      <c r="J321" s="8">
        <f t="shared" si="74"/>
        <v>0</v>
      </c>
      <c r="K321" s="8" t="s">
        <v>340</v>
      </c>
      <c r="L321" s="8">
        <v>1</v>
      </c>
      <c r="M321" s="8" t="s">
        <v>106</v>
      </c>
      <c r="N321" s="8" t="s">
        <v>220</v>
      </c>
      <c r="O321" s="32"/>
      <c r="P321" s="8" t="str">
        <f t="shared" si="75"/>
        <v/>
      </c>
      <c r="Q321" s="8" t="e">
        <f t="shared" ca="1" si="76"/>
        <v>#VALUE!</v>
      </c>
      <c r="R321" s="32" t="s">
        <v>37</v>
      </c>
      <c r="S321" s="8">
        <f t="shared" si="77"/>
        <v>0</v>
      </c>
      <c r="T321" s="32"/>
      <c r="U321" s="32"/>
      <c r="V321" s="32"/>
      <c r="W321" s="32"/>
      <c r="X321" s="8" t="str">
        <f t="shared" si="78"/>
        <v/>
      </c>
      <c r="Y321" s="69" t="e">
        <f t="shared" ca="1" si="79"/>
        <v>#VALUE!</v>
      </c>
      <c r="Z321" s="32"/>
      <c r="AA321" s="32"/>
      <c r="AB321" s="55" t="e">
        <f t="shared" si="80"/>
        <v>#DIV/0!</v>
      </c>
      <c r="AC321" s="7">
        <v>233.05</v>
      </c>
      <c r="AD321" s="7">
        <v>249</v>
      </c>
      <c r="AE321" s="57">
        <f t="shared" si="81"/>
        <v>2.4122232283071731E-5</v>
      </c>
      <c r="AF321" s="57">
        <f t="shared" si="82"/>
        <v>2.8021212845869261E-5</v>
      </c>
      <c r="AG321" s="57">
        <f t="shared" si="83"/>
        <v>0.16163431796209501</v>
      </c>
      <c r="AH321" s="56">
        <f t="shared" si="84"/>
        <v>6.8440248873632217E-2</v>
      </c>
      <c r="AI321" s="56">
        <f t="shared" si="85"/>
        <v>0</v>
      </c>
      <c r="AJ321" s="56">
        <f t="shared" si="86"/>
        <v>0</v>
      </c>
      <c r="AK321" s="59" t="e">
        <f t="shared" si="87"/>
        <v>#DIV/0!</v>
      </c>
      <c r="AL321" s="7">
        <v>2.7323076923076921</v>
      </c>
      <c r="AM321" s="7">
        <v>39</v>
      </c>
      <c r="AN321" s="7">
        <v>47</v>
      </c>
      <c r="AO321" s="10">
        <f t="shared" si="88"/>
        <v>0.20512820512820512</v>
      </c>
      <c r="AP321" s="10">
        <v>1.6076113588962014E-2</v>
      </c>
      <c r="AQ321" s="10">
        <v>1.4117389603403543E-2</v>
      </c>
      <c r="AR321" s="10">
        <f t="shared" si="91"/>
        <v>-0.12184064106783532</v>
      </c>
      <c r="AS321" s="70">
        <v>148.20890120481801</v>
      </c>
      <c r="AT321" s="7" t="s">
        <v>47</v>
      </c>
      <c r="AU321" s="7" t="str">
        <f t="shared" si="89"/>
        <v>2008</v>
      </c>
      <c r="AV321" s="7">
        <f t="shared" ca="1" si="90"/>
        <v>9</v>
      </c>
      <c r="AW321" s="7"/>
      <c r="AX321" s="7" t="s">
        <v>40</v>
      </c>
      <c r="AY321" s="7"/>
      <c r="AZ321" s="7">
        <v>7</v>
      </c>
      <c r="BA321" s="9"/>
      <c r="BB321" s="7" t="s">
        <v>41</v>
      </c>
      <c r="BC321" s="7" t="s">
        <v>42</v>
      </c>
    </row>
    <row r="322" spans="1:55" s="17" customFormat="1" ht="12" x14ac:dyDescent="0.15">
      <c r="A322" s="7">
        <v>2299</v>
      </c>
      <c r="B322" s="7" t="s">
        <v>863</v>
      </c>
      <c r="C322" s="7" t="s">
        <v>937</v>
      </c>
      <c r="D322" s="7" t="s">
        <v>977</v>
      </c>
      <c r="E322" s="8" t="s">
        <v>33</v>
      </c>
      <c r="F322" s="8">
        <v>1</v>
      </c>
      <c r="G322" s="8" t="s">
        <v>646</v>
      </c>
      <c r="H322" s="8" t="s">
        <v>1500</v>
      </c>
      <c r="I322" s="8" t="s">
        <v>160</v>
      </c>
      <c r="J322" s="8">
        <f t="shared" si="74"/>
        <v>1</v>
      </c>
      <c r="K322" s="8" t="s">
        <v>340</v>
      </c>
      <c r="L322" s="8">
        <v>1</v>
      </c>
      <c r="M322" s="8" t="s">
        <v>106</v>
      </c>
      <c r="N322" s="8" t="s">
        <v>978</v>
      </c>
      <c r="O322" s="32">
        <v>2001</v>
      </c>
      <c r="P322" s="8" t="str">
        <f t="shared" si="75"/>
        <v>2001</v>
      </c>
      <c r="Q322" s="8">
        <f t="shared" ca="1" si="76"/>
        <v>16</v>
      </c>
      <c r="R322" s="32" t="s">
        <v>37</v>
      </c>
      <c r="S322" s="8">
        <f t="shared" si="77"/>
        <v>0</v>
      </c>
      <c r="T322" s="32">
        <v>60</v>
      </c>
      <c r="U322" s="32">
        <v>3000</v>
      </c>
      <c r="V322" s="32" t="s">
        <v>38</v>
      </c>
      <c r="W322" s="32" t="s">
        <v>979</v>
      </c>
      <c r="X322" s="8" t="str">
        <f t="shared" si="78"/>
        <v>1968</v>
      </c>
      <c r="Y322" s="69">
        <f t="shared" ca="1" si="79"/>
        <v>49</v>
      </c>
      <c r="Z322" s="32">
        <v>180</v>
      </c>
      <c r="AA322" s="32">
        <v>250</v>
      </c>
      <c r="AB322" s="55">
        <f t="shared" si="80"/>
        <v>0.3888888888888889</v>
      </c>
      <c r="AC322" s="7">
        <v>0</v>
      </c>
      <c r="AD322" s="7">
        <v>230.02500000000001</v>
      </c>
      <c r="AE322" s="57">
        <f t="shared" si="81"/>
        <v>0</v>
      </c>
      <c r="AF322" s="57">
        <f t="shared" si="82"/>
        <v>2.5885861385024405E-5</v>
      </c>
      <c r="AG322" s="57" t="e">
        <f t="shared" si="83"/>
        <v>#DIV/0!</v>
      </c>
      <c r="AH322" s="56" t="e">
        <f t="shared" si="84"/>
        <v>#DIV/0!</v>
      </c>
      <c r="AI322" s="56">
        <f t="shared" si="85"/>
        <v>2.4977560090632444E-3</v>
      </c>
      <c r="AJ322" s="56">
        <f t="shared" si="86"/>
        <v>2.1968354164034315E-3</v>
      </c>
      <c r="AK322" s="59">
        <f t="shared" si="87"/>
        <v>-0.12047637622245967</v>
      </c>
      <c r="AL322" s="7">
        <v>2.5833076923076921</v>
      </c>
      <c r="AM322" s="7">
        <v>0</v>
      </c>
      <c r="AN322" s="7">
        <v>32</v>
      </c>
      <c r="AO322" s="10" t="e">
        <f t="shared" si="88"/>
        <v>#DIV/0!</v>
      </c>
      <c r="AP322" s="10" t="e">
        <v>#N/A</v>
      </c>
      <c r="AQ322" s="10">
        <v>2.6233331849579825E-2</v>
      </c>
      <c r="AR322" s="10" t="e">
        <f t="shared" si="91"/>
        <v>#N/A</v>
      </c>
      <c r="AS322" s="70">
        <v>234.129814802738</v>
      </c>
      <c r="AT322" s="7" t="s">
        <v>980</v>
      </c>
      <c r="AU322" s="7" t="str">
        <f t="shared" si="89"/>
        <v>2015</v>
      </c>
      <c r="AV322" s="7">
        <f t="shared" ca="1" si="90"/>
        <v>2</v>
      </c>
      <c r="AW322" s="7"/>
      <c r="AX322" s="7" t="s">
        <v>40</v>
      </c>
      <c r="AY322" s="7"/>
      <c r="AZ322" s="7">
        <v>15</v>
      </c>
      <c r="BA322" s="9"/>
      <c r="BB322" s="7" t="s">
        <v>41</v>
      </c>
      <c r="BC322" s="7" t="s">
        <v>42</v>
      </c>
    </row>
    <row r="323" spans="1:55" s="17" customFormat="1" ht="12" x14ac:dyDescent="0.15">
      <c r="A323" s="7">
        <v>4139</v>
      </c>
      <c r="B323" s="7" t="s">
        <v>863</v>
      </c>
      <c r="C323" s="7" t="s">
        <v>937</v>
      </c>
      <c r="D323" s="7" t="s">
        <v>981</v>
      </c>
      <c r="E323" s="8" t="s">
        <v>49</v>
      </c>
      <c r="F323" s="8">
        <v>0</v>
      </c>
      <c r="G323" s="8" t="s">
        <v>139</v>
      </c>
      <c r="H323" s="8" t="s">
        <v>1500</v>
      </c>
      <c r="I323" s="8" t="s">
        <v>219</v>
      </c>
      <c r="J323" s="8">
        <f t="shared" ref="J323:J386" si="93">IF(I323="工厂",1,0)</f>
        <v>0</v>
      </c>
      <c r="K323" s="8" t="s">
        <v>340</v>
      </c>
      <c r="L323" s="8">
        <v>1</v>
      </c>
      <c r="M323" s="8" t="s">
        <v>106</v>
      </c>
      <c r="N323" s="8" t="s">
        <v>982</v>
      </c>
      <c r="O323" s="32">
        <v>2003</v>
      </c>
      <c r="P323" s="8" t="str">
        <f t="shared" ref="P323:P386" si="94">LEFT(O323,4)</f>
        <v>2003</v>
      </c>
      <c r="Q323" s="8">
        <f t="shared" ref="Q323:Q386" ca="1" si="95">YEAR(TODAY())-P323+1</f>
        <v>14</v>
      </c>
      <c r="R323" s="32" t="s">
        <v>37</v>
      </c>
      <c r="S323" s="8">
        <f t="shared" ref="S323:S386" si="96">IF(R323="是",1,0)</f>
        <v>0</v>
      </c>
      <c r="T323" s="32">
        <v>3</v>
      </c>
      <c r="U323" s="32">
        <v>8000</v>
      </c>
      <c r="V323" s="32" t="s">
        <v>45</v>
      </c>
      <c r="W323" s="32" t="s">
        <v>983</v>
      </c>
      <c r="X323" s="8" t="str">
        <f t="shared" ref="X323:X383" si="97">LEFT(W323,4)</f>
        <v>1973</v>
      </c>
      <c r="Y323" s="69">
        <f t="shared" ref="Y323:Y385" ca="1" si="98">YEAR(TODAY())-X323+1</f>
        <v>44</v>
      </c>
      <c r="Z323" s="32">
        <v>5000</v>
      </c>
      <c r="AA323" s="32">
        <v>6000</v>
      </c>
      <c r="AB323" s="55">
        <f t="shared" ref="AB323:AB386" si="99">(AA323-Z323)/Z323</f>
        <v>0.2</v>
      </c>
      <c r="AC323" s="7">
        <v>246.55</v>
      </c>
      <c r="AD323" s="7">
        <v>229.75</v>
      </c>
      <c r="AE323" s="57">
        <f t="shared" ref="AE323:AE386" si="100">AC323/$Z$528</f>
        <v>2.5519572492560977E-5</v>
      </c>
      <c r="AF323" s="57">
        <f t="shared" ref="AF323:AF386" si="101">AD323/$AA$528</f>
        <v>2.5854914262403465E-5</v>
      </c>
      <c r="AG323" s="57">
        <f t="shared" ref="AG323:AG386" si="102">(AF323-AE323)/AE323</f>
        <v>1.3140571611857565E-2</v>
      </c>
      <c r="AH323" s="56">
        <f t="shared" ref="AH323:AH386" si="103">(AD323-AC323)/AC323</f>
        <v>-6.8140336645710856E-2</v>
      </c>
      <c r="AI323" s="56">
        <f t="shared" ref="AI323:AI386" si="104">Z323/$AC$528</f>
        <v>6.9382111362867899E-2</v>
      </c>
      <c r="AJ323" s="56">
        <f t="shared" ref="AJ323:AJ386" si="105">AA323/$AD$528</f>
        <v>5.2724049993682354E-2</v>
      </c>
      <c r="AK323" s="59">
        <f t="shared" ref="AK323:AK386" si="106">(AJ323-AI323)/AI323</f>
        <v>-0.2400915890562052</v>
      </c>
      <c r="AL323" s="7">
        <v>1.9426923076923073</v>
      </c>
      <c r="AM323" s="7">
        <v>26</v>
      </c>
      <c r="AN323" s="7">
        <v>29</v>
      </c>
      <c r="AO323" s="10">
        <f t="shared" ref="AO323:AO386" si="107">(AN323-AM323)/AM323</f>
        <v>0.11538461538461539</v>
      </c>
      <c r="AP323" s="10">
        <v>-2.0831743599758219E-3</v>
      </c>
      <c r="AQ323" s="10">
        <v>1.671929209899841E-2</v>
      </c>
      <c r="AR323" s="10">
        <f t="shared" si="91"/>
        <v>-9.0258726394810562</v>
      </c>
      <c r="AS323" s="70">
        <v>113.535571273122</v>
      </c>
      <c r="AT323" s="7" t="s">
        <v>754</v>
      </c>
      <c r="AU323" s="7" t="str">
        <f t="shared" ref="AU323:AU386" si="108">LEFT(AT323,4)</f>
        <v>2013</v>
      </c>
      <c r="AV323" s="7">
        <f t="shared" ref="AV323:AV386" ca="1" si="109">YEAR(TODAY())-AU323+1</f>
        <v>4</v>
      </c>
      <c r="AW323" s="7"/>
      <c r="AX323" s="7" t="s">
        <v>40</v>
      </c>
      <c r="AY323" s="7"/>
      <c r="AZ323" s="7">
        <v>7</v>
      </c>
      <c r="BA323" s="9"/>
      <c r="BB323" s="7" t="s">
        <v>41</v>
      </c>
      <c r="BC323" s="7" t="s">
        <v>42</v>
      </c>
    </row>
    <row r="324" spans="1:55" s="17" customFormat="1" ht="12" x14ac:dyDescent="0.15">
      <c r="A324" s="7">
        <v>2913</v>
      </c>
      <c r="B324" s="7" t="s">
        <v>863</v>
      </c>
      <c r="C324" s="7" t="s">
        <v>937</v>
      </c>
      <c r="D324" s="36" t="s">
        <v>1725</v>
      </c>
      <c r="E324" s="41"/>
      <c r="F324" s="8">
        <v>0</v>
      </c>
      <c r="G324" s="41" t="s">
        <v>57</v>
      </c>
      <c r="H324" s="41" t="s">
        <v>57</v>
      </c>
      <c r="I324" s="8" t="s">
        <v>160</v>
      </c>
      <c r="J324" s="8">
        <f t="shared" si="93"/>
        <v>1</v>
      </c>
      <c r="K324" s="8" t="s">
        <v>340</v>
      </c>
      <c r="L324" s="8">
        <v>1</v>
      </c>
      <c r="M324" s="8" t="s">
        <v>106</v>
      </c>
      <c r="N324" s="8" t="s">
        <v>220</v>
      </c>
      <c r="O324" s="32"/>
      <c r="P324" s="8" t="str">
        <f t="shared" si="94"/>
        <v/>
      </c>
      <c r="Q324" s="8" t="e">
        <f t="shared" ca="1" si="95"/>
        <v>#VALUE!</v>
      </c>
      <c r="R324" s="32" t="s">
        <v>37</v>
      </c>
      <c r="S324" s="8">
        <f t="shared" si="96"/>
        <v>0</v>
      </c>
      <c r="T324" s="32"/>
      <c r="U324" s="32"/>
      <c r="V324" s="32"/>
      <c r="W324" s="32"/>
      <c r="X324" s="8" t="str">
        <f t="shared" si="97"/>
        <v/>
      </c>
      <c r="Y324" s="69" t="e">
        <f t="shared" ca="1" si="98"/>
        <v>#VALUE!</v>
      </c>
      <c r="Z324" s="32"/>
      <c r="AA324" s="32"/>
      <c r="AB324" s="55" t="e">
        <f t="shared" si="99"/>
        <v>#DIV/0!</v>
      </c>
      <c r="AC324" s="7">
        <v>212</v>
      </c>
      <c r="AD324" s="7">
        <v>200</v>
      </c>
      <c r="AE324" s="57">
        <f t="shared" si="100"/>
        <v>2.1943416623090353E-5</v>
      </c>
      <c r="AF324" s="57">
        <f t="shared" si="101"/>
        <v>2.2506998269774509E-5</v>
      </c>
      <c r="AG324" s="57">
        <f t="shared" si="102"/>
        <v>2.5683404565682712E-2</v>
      </c>
      <c r="AH324" s="56">
        <f t="shared" si="103"/>
        <v>-5.6603773584905662E-2</v>
      </c>
      <c r="AI324" s="56">
        <f t="shared" si="104"/>
        <v>0</v>
      </c>
      <c r="AJ324" s="56">
        <f t="shared" si="105"/>
        <v>0</v>
      </c>
      <c r="AK324" s="59" t="e">
        <f t="shared" si="106"/>
        <v>#DIV/0!</v>
      </c>
      <c r="AL324" s="7">
        <v>0.79999999999999993</v>
      </c>
      <c r="AM324" s="7">
        <v>4</v>
      </c>
      <c r="AN324" s="7">
        <v>2</v>
      </c>
      <c r="AO324" s="10">
        <f t="shared" si="107"/>
        <v>-0.5</v>
      </c>
      <c r="AP324" s="10">
        <v>-1.4011812627291228E-2</v>
      </c>
      <c r="AQ324" s="10">
        <v>9.6684757505773947E-3</v>
      </c>
      <c r="AR324" s="10">
        <f t="shared" si="91"/>
        <v>-1.6900231974088644</v>
      </c>
      <c r="AS324" s="70">
        <v>105.72834</v>
      </c>
      <c r="AT324" s="7" t="s">
        <v>984</v>
      </c>
      <c r="AU324" s="7" t="str">
        <f t="shared" si="108"/>
        <v>2014</v>
      </c>
      <c r="AV324" s="7">
        <f t="shared" ca="1" si="109"/>
        <v>3</v>
      </c>
      <c r="AW324" s="7"/>
      <c r="AX324" s="7" t="s">
        <v>40</v>
      </c>
      <c r="AY324" s="7"/>
      <c r="AZ324" s="7">
        <v>3</v>
      </c>
      <c r="BA324" s="9"/>
      <c r="BB324" s="7" t="s">
        <v>41</v>
      </c>
      <c r="BC324" s="7" t="s">
        <v>42</v>
      </c>
    </row>
    <row r="325" spans="1:55" s="17" customFormat="1" ht="12" x14ac:dyDescent="0.15">
      <c r="A325" s="7">
        <v>5678</v>
      </c>
      <c r="B325" s="7" t="s">
        <v>863</v>
      </c>
      <c r="C325" s="7" t="s">
        <v>937</v>
      </c>
      <c r="D325" s="7" t="s">
        <v>985</v>
      </c>
      <c r="E325" s="8" t="s">
        <v>33</v>
      </c>
      <c r="F325" s="8">
        <v>1</v>
      </c>
      <c r="G325" s="8" t="s">
        <v>139</v>
      </c>
      <c r="H325" s="8" t="s">
        <v>1500</v>
      </c>
      <c r="I325" s="8" t="s">
        <v>106</v>
      </c>
      <c r="J325" s="8">
        <f t="shared" si="93"/>
        <v>0</v>
      </c>
      <c r="K325" s="8" t="s">
        <v>340</v>
      </c>
      <c r="L325" s="8">
        <v>1</v>
      </c>
      <c r="M325" s="8" t="s">
        <v>106</v>
      </c>
      <c r="N325" s="8" t="s">
        <v>986</v>
      </c>
      <c r="O325" s="32">
        <v>2010</v>
      </c>
      <c r="P325" s="8" t="str">
        <f t="shared" si="94"/>
        <v>2010</v>
      </c>
      <c r="Q325" s="8">
        <f t="shared" ca="1" si="95"/>
        <v>7</v>
      </c>
      <c r="R325" s="32" t="s">
        <v>37</v>
      </c>
      <c r="S325" s="8">
        <f t="shared" si="96"/>
        <v>0</v>
      </c>
      <c r="T325" s="32">
        <v>20</v>
      </c>
      <c r="U325" s="32">
        <v>13000</v>
      </c>
      <c r="V325" s="32" t="s">
        <v>38</v>
      </c>
      <c r="W325" s="32" t="s">
        <v>987</v>
      </c>
      <c r="X325" s="8" t="str">
        <f t="shared" si="97"/>
        <v>1979</v>
      </c>
      <c r="Y325" s="69">
        <f t="shared" ca="1" si="98"/>
        <v>38</v>
      </c>
      <c r="Z325" s="32">
        <v>10000</v>
      </c>
      <c r="AA325" s="32">
        <v>12000</v>
      </c>
      <c r="AB325" s="55">
        <f t="shared" si="99"/>
        <v>0.2</v>
      </c>
      <c r="AC325" s="7">
        <v>178.9</v>
      </c>
      <c r="AD325" s="7">
        <v>188</v>
      </c>
      <c r="AE325" s="57">
        <f t="shared" si="100"/>
        <v>1.8517345442787096E-5</v>
      </c>
      <c r="AF325" s="57">
        <f t="shared" si="101"/>
        <v>2.1156578373588038E-5</v>
      </c>
      <c r="AG325" s="57">
        <f t="shared" si="102"/>
        <v>0.14252760682978891</v>
      </c>
      <c r="AH325" s="56">
        <f t="shared" si="103"/>
        <v>5.086640581330349E-2</v>
      </c>
      <c r="AI325" s="56">
        <f t="shared" si="104"/>
        <v>0.1387642227257358</v>
      </c>
      <c r="AJ325" s="56">
        <f t="shared" si="105"/>
        <v>0.10544809998736471</v>
      </c>
      <c r="AK325" s="59">
        <f t="shared" si="106"/>
        <v>-0.2400915890562052</v>
      </c>
      <c r="AL325" s="7">
        <v>1.6599999999999997</v>
      </c>
      <c r="AM325" s="7">
        <v>28</v>
      </c>
      <c r="AN325" s="7">
        <v>29</v>
      </c>
      <c r="AO325" s="10">
        <f t="shared" si="107"/>
        <v>3.5714285714285712E-2</v>
      </c>
      <c r="AP325" s="10">
        <v>5.1976307867669762E-3</v>
      </c>
      <c r="AQ325" s="10">
        <v>5.8245358383011026E-3</v>
      </c>
      <c r="AR325" s="10">
        <f t="shared" ref="AR325:AR388" si="110">(AQ325-AP325)/AP325</f>
        <v>0.12061361748322126</v>
      </c>
      <c r="AS325" s="70">
        <v>27.900806914893401</v>
      </c>
      <c r="AT325" s="7" t="s">
        <v>988</v>
      </c>
      <c r="AU325" s="7" t="str">
        <f t="shared" si="108"/>
        <v>2010</v>
      </c>
      <c r="AV325" s="7">
        <f t="shared" ca="1" si="109"/>
        <v>7</v>
      </c>
      <c r="AW325" s="7"/>
      <c r="AX325" s="7" t="s">
        <v>40</v>
      </c>
      <c r="AY325" s="7"/>
      <c r="AZ325" s="7">
        <v>3</v>
      </c>
      <c r="BA325" s="9"/>
      <c r="BB325" s="7" t="s">
        <v>41</v>
      </c>
      <c r="BC325" s="7" t="s">
        <v>42</v>
      </c>
    </row>
    <row r="326" spans="1:55" s="17" customFormat="1" ht="12" x14ac:dyDescent="0.15">
      <c r="A326" s="7">
        <v>1971</v>
      </c>
      <c r="B326" s="7" t="s">
        <v>863</v>
      </c>
      <c r="C326" s="7" t="s">
        <v>937</v>
      </c>
      <c r="D326" s="7" t="s">
        <v>989</v>
      </c>
      <c r="E326" s="8" t="s">
        <v>33</v>
      </c>
      <c r="F326" s="8">
        <v>1</v>
      </c>
      <c r="G326" s="8" t="s">
        <v>646</v>
      </c>
      <c r="H326" s="8" t="s">
        <v>1500</v>
      </c>
      <c r="I326" s="8" t="s">
        <v>219</v>
      </c>
      <c r="J326" s="8">
        <f t="shared" si="93"/>
        <v>0</v>
      </c>
      <c r="K326" s="8" t="s">
        <v>340</v>
      </c>
      <c r="L326" s="8">
        <v>1</v>
      </c>
      <c r="M326" s="8" t="s">
        <v>106</v>
      </c>
      <c r="N326" s="8" t="s">
        <v>107</v>
      </c>
      <c r="O326" s="32">
        <v>2015</v>
      </c>
      <c r="P326" s="8" t="str">
        <f t="shared" si="94"/>
        <v>2015</v>
      </c>
      <c r="Q326" s="8">
        <f t="shared" ca="1" si="95"/>
        <v>2</v>
      </c>
      <c r="R326" s="32" t="s">
        <v>37</v>
      </c>
      <c r="S326" s="8">
        <f t="shared" si="96"/>
        <v>0</v>
      </c>
      <c r="T326" s="32">
        <v>3</v>
      </c>
      <c r="U326" s="32">
        <v>400</v>
      </c>
      <c r="V326" s="32" t="s">
        <v>45</v>
      </c>
      <c r="W326" s="32" t="s">
        <v>990</v>
      </c>
      <c r="X326" s="8" t="str">
        <f t="shared" si="97"/>
        <v>1970</v>
      </c>
      <c r="Y326" s="69">
        <f t="shared" ca="1" si="98"/>
        <v>47</v>
      </c>
      <c r="Z326" s="32">
        <v>280</v>
      </c>
      <c r="AA326" s="32">
        <v>350</v>
      </c>
      <c r="AB326" s="55">
        <f t="shared" si="99"/>
        <v>0.25</v>
      </c>
      <c r="AC326" s="7">
        <v>0</v>
      </c>
      <c r="AD326" s="7">
        <v>176</v>
      </c>
      <c r="AE326" s="57">
        <f t="shared" si="100"/>
        <v>0</v>
      </c>
      <c r="AF326" s="57">
        <f t="shared" si="101"/>
        <v>1.9806158477401568E-5</v>
      </c>
      <c r="AG326" s="57" t="e">
        <f t="shared" si="102"/>
        <v>#DIV/0!</v>
      </c>
      <c r="AH326" s="56" t="e">
        <f t="shared" si="103"/>
        <v>#DIV/0!</v>
      </c>
      <c r="AI326" s="56">
        <f t="shared" si="104"/>
        <v>3.8853982363206024E-3</v>
      </c>
      <c r="AJ326" s="56">
        <f t="shared" si="105"/>
        <v>3.0755695829648043E-3</v>
      </c>
      <c r="AK326" s="59">
        <f t="shared" si="106"/>
        <v>-0.20842873860021369</v>
      </c>
      <c r="AL326" s="7">
        <v>2.4876923076923072</v>
      </c>
      <c r="AM326" s="7">
        <v>0</v>
      </c>
      <c r="AN326" s="7">
        <v>24</v>
      </c>
      <c r="AO326" s="10" t="e">
        <f t="shared" si="107"/>
        <v>#DIV/0!</v>
      </c>
      <c r="AP326" s="10" t="e">
        <v>#N/A</v>
      </c>
      <c r="AQ326" s="10">
        <v>1.7240688880569035E-2</v>
      </c>
      <c r="AR326" s="10" t="e">
        <f t="shared" si="110"/>
        <v>#N/A</v>
      </c>
      <c r="AS326" s="70">
        <v>97.562681818181304</v>
      </c>
      <c r="AT326" s="7" t="s">
        <v>776</v>
      </c>
      <c r="AU326" s="7" t="str">
        <f t="shared" si="108"/>
        <v>2015</v>
      </c>
      <c r="AV326" s="7">
        <f t="shared" ca="1" si="109"/>
        <v>2</v>
      </c>
      <c r="AW326" s="7"/>
      <c r="AX326" s="7" t="s">
        <v>40</v>
      </c>
      <c r="AY326" s="7"/>
      <c r="AZ326" s="7">
        <v>10</v>
      </c>
      <c r="BA326" s="9"/>
      <c r="BB326" s="7" t="s">
        <v>41</v>
      </c>
      <c r="BC326" s="7" t="s">
        <v>42</v>
      </c>
    </row>
    <row r="327" spans="1:55" s="17" customFormat="1" ht="12" x14ac:dyDescent="0.15">
      <c r="A327" s="7">
        <v>7626</v>
      </c>
      <c r="B327" s="7" t="s">
        <v>863</v>
      </c>
      <c r="C327" s="7" t="s">
        <v>937</v>
      </c>
      <c r="D327" s="7" t="s">
        <v>991</v>
      </c>
      <c r="E327" s="8" t="s">
        <v>33</v>
      </c>
      <c r="F327" s="8">
        <v>1</v>
      </c>
      <c r="G327" s="8" t="s">
        <v>278</v>
      </c>
      <c r="H327" s="8" t="s">
        <v>1501</v>
      </c>
      <c r="I327" s="8" t="s">
        <v>106</v>
      </c>
      <c r="J327" s="8">
        <f t="shared" si="93"/>
        <v>0</v>
      </c>
      <c r="K327" s="8" t="s">
        <v>340</v>
      </c>
      <c r="L327" s="8">
        <v>1</v>
      </c>
      <c r="M327" s="8" t="s">
        <v>106</v>
      </c>
      <c r="N327" s="8" t="s">
        <v>948</v>
      </c>
      <c r="O327" s="32">
        <v>1993</v>
      </c>
      <c r="P327" s="8" t="str">
        <f t="shared" si="94"/>
        <v>1993</v>
      </c>
      <c r="Q327" s="8">
        <f t="shared" ca="1" si="95"/>
        <v>24</v>
      </c>
      <c r="R327" s="32" t="s">
        <v>37</v>
      </c>
      <c r="S327" s="8">
        <f t="shared" si="96"/>
        <v>0</v>
      </c>
      <c r="T327" s="32">
        <v>23</v>
      </c>
      <c r="U327" s="32">
        <v>10000</v>
      </c>
      <c r="V327" s="32" t="s">
        <v>45</v>
      </c>
      <c r="W327" s="32" t="s">
        <v>992</v>
      </c>
      <c r="X327" s="8" t="str">
        <f t="shared" si="97"/>
        <v>1980</v>
      </c>
      <c r="Y327" s="69">
        <f t="shared" ca="1" si="98"/>
        <v>37</v>
      </c>
      <c r="Z327" s="32">
        <v>85000</v>
      </c>
      <c r="AA327" s="32">
        <v>90000</v>
      </c>
      <c r="AB327" s="55">
        <f t="shared" si="99"/>
        <v>5.8823529411764705E-2</v>
      </c>
      <c r="AC327" s="7">
        <v>103.25</v>
      </c>
      <c r="AD327" s="7">
        <v>161.5</v>
      </c>
      <c r="AE327" s="57">
        <f t="shared" si="100"/>
        <v>1.0687064935538108E-5</v>
      </c>
      <c r="AF327" s="57">
        <f t="shared" si="101"/>
        <v>1.8174401102842915E-5</v>
      </c>
      <c r="AG327" s="57">
        <f t="shared" si="102"/>
        <v>0.70059798573945964</v>
      </c>
      <c r="AH327" s="56">
        <f t="shared" si="103"/>
        <v>0.56416464891041163</v>
      </c>
      <c r="AI327" s="56">
        <f t="shared" si="104"/>
        <v>1.1794958931687543</v>
      </c>
      <c r="AJ327" s="56">
        <f t="shared" si="105"/>
        <v>0.79086074990523536</v>
      </c>
      <c r="AK327" s="59">
        <f t="shared" si="106"/>
        <v>-0.32949257857900455</v>
      </c>
      <c r="AL327" s="7">
        <v>1.7776923076923075</v>
      </c>
      <c r="AM327" s="7">
        <v>17</v>
      </c>
      <c r="AN327" s="7">
        <v>16</v>
      </c>
      <c r="AO327" s="10">
        <f t="shared" si="107"/>
        <v>-5.8823529411764705E-2</v>
      </c>
      <c r="AP327" s="10">
        <v>5.1539198592589685E-3</v>
      </c>
      <c r="AQ327" s="10">
        <v>1.1300972237356691E-2</v>
      </c>
      <c r="AR327" s="10">
        <f t="shared" si="110"/>
        <v>1.1926945986664113</v>
      </c>
      <c r="AS327" s="70">
        <v>96.045972809667205</v>
      </c>
      <c r="AT327" s="7" t="s">
        <v>47</v>
      </c>
      <c r="AU327" s="7" t="str">
        <f t="shared" si="108"/>
        <v>2008</v>
      </c>
      <c r="AV327" s="7">
        <f t="shared" ca="1" si="109"/>
        <v>9</v>
      </c>
      <c r="AW327" s="7"/>
      <c r="AX327" s="7" t="s">
        <v>40</v>
      </c>
      <c r="AY327" s="7"/>
      <c r="AZ327" s="7">
        <v>7</v>
      </c>
      <c r="BA327" s="9"/>
      <c r="BB327" s="7" t="s">
        <v>41</v>
      </c>
      <c r="BC327" s="7" t="s">
        <v>42</v>
      </c>
    </row>
    <row r="328" spans="1:55" s="17" customFormat="1" ht="12" x14ac:dyDescent="0.15">
      <c r="A328" s="7">
        <v>1660</v>
      </c>
      <c r="B328" s="7" t="s">
        <v>863</v>
      </c>
      <c r="C328" s="7" t="s">
        <v>937</v>
      </c>
      <c r="D328" s="36" t="s">
        <v>993</v>
      </c>
      <c r="E328" s="8"/>
      <c r="F328" s="8">
        <v>0</v>
      </c>
      <c r="G328" s="8" t="s">
        <v>1518</v>
      </c>
      <c r="H328" s="8" t="s">
        <v>1500</v>
      </c>
      <c r="I328" s="8" t="s">
        <v>106</v>
      </c>
      <c r="J328" s="8">
        <f t="shared" si="93"/>
        <v>0</v>
      </c>
      <c r="K328" s="8" t="s">
        <v>340</v>
      </c>
      <c r="L328" s="8">
        <v>1</v>
      </c>
      <c r="M328" s="8" t="s">
        <v>106</v>
      </c>
      <c r="N328" s="8" t="s">
        <v>220</v>
      </c>
      <c r="O328" s="32"/>
      <c r="P328" s="8" t="str">
        <f t="shared" si="94"/>
        <v/>
      </c>
      <c r="Q328" s="8" t="e">
        <f t="shared" ca="1" si="95"/>
        <v>#VALUE!</v>
      </c>
      <c r="R328" s="32" t="s">
        <v>37</v>
      </c>
      <c r="S328" s="8">
        <f t="shared" si="96"/>
        <v>0</v>
      </c>
      <c r="T328" s="32"/>
      <c r="U328" s="32"/>
      <c r="V328" s="32"/>
      <c r="W328" s="32"/>
      <c r="X328" s="8" t="str">
        <f t="shared" si="97"/>
        <v/>
      </c>
      <c r="Y328" s="69" t="e">
        <f t="shared" ca="1" si="98"/>
        <v>#VALUE!</v>
      </c>
      <c r="Z328" s="32"/>
      <c r="AA328" s="32"/>
      <c r="AB328" s="55" t="e">
        <f t="shared" si="99"/>
        <v>#DIV/0!</v>
      </c>
      <c r="AC328" s="7">
        <v>0</v>
      </c>
      <c r="AD328" s="7">
        <v>149</v>
      </c>
      <c r="AE328" s="57">
        <f t="shared" si="100"/>
        <v>0</v>
      </c>
      <c r="AF328" s="57">
        <f t="shared" si="101"/>
        <v>1.6767713710982008E-5</v>
      </c>
      <c r="AG328" s="57" t="e">
        <f t="shared" si="102"/>
        <v>#DIV/0!</v>
      </c>
      <c r="AH328" s="56" t="e">
        <f t="shared" si="103"/>
        <v>#DIV/0!</v>
      </c>
      <c r="AI328" s="56">
        <f t="shared" si="104"/>
        <v>0</v>
      </c>
      <c r="AJ328" s="56">
        <f t="shared" si="105"/>
        <v>0</v>
      </c>
      <c r="AK328" s="59" t="e">
        <f t="shared" si="106"/>
        <v>#DIV/0!</v>
      </c>
      <c r="AL328" s="7">
        <v>1.9446153846153844</v>
      </c>
      <c r="AM328" s="7">
        <v>0</v>
      </c>
      <c r="AN328" s="7">
        <v>8</v>
      </c>
      <c r="AO328" s="10" t="e">
        <f t="shared" si="107"/>
        <v>#DIV/0!</v>
      </c>
      <c r="AP328" s="10" t="e">
        <v>#N/A</v>
      </c>
      <c r="AQ328" s="10">
        <v>-2.1441135681686353E-2</v>
      </c>
      <c r="AR328" s="10" t="e">
        <f t="shared" si="110"/>
        <v>#N/A</v>
      </c>
      <c r="AS328" s="70">
        <v>-325.91255906040197</v>
      </c>
      <c r="AT328" s="7" t="s">
        <v>994</v>
      </c>
      <c r="AU328" s="7" t="str">
        <f t="shared" si="108"/>
        <v>2015</v>
      </c>
      <c r="AV328" s="7">
        <f t="shared" ca="1" si="109"/>
        <v>2</v>
      </c>
      <c r="AW328" s="7"/>
      <c r="AX328" s="7" t="s">
        <v>40</v>
      </c>
      <c r="AY328" s="7"/>
      <c r="AZ328" s="7">
        <v>3</v>
      </c>
      <c r="BA328" s="9"/>
      <c r="BB328" s="7" t="s">
        <v>41</v>
      </c>
      <c r="BC328" s="7" t="s">
        <v>42</v>
      </c>
    </row>
    <row r="329" spans="1:55" s="17" customFormat="1" ht="12" x14ac:dyDescent="0.15">
      <c r="A329" s="7">
        <v>9003</v>
      </c>
      <c r="B329" s="7" t="s">
        <v>863</v>
      </c>
      <c r="C329" s="7" t="s">
        <v>937</v>
      </c>
      <c r="D329" s="7" t="s">
        <v>995</v>
      </c>
      <c r="E329" s="8" t="s">
        <v>33</v>
      </c>
      <c r="F329" s="8">
        <v>1</v>
      </c>
      <c r="G329" s="8" t="s">
        <v>600</v>
      </c>
      <c r="H329" s="8" t="s">
        <v>1510</v>
      </c>
      <c r="I329" s="8" t="s">
        <v>106</v>
      </c>
      <c r="J329" s="8">
        <f t="shared" si="93"/>
        <v>0</v>
      </c>
      <c r="K329" s="8" t="s">
        <v>340</v>
      </c>
      <c r="L329" s="8">
        <v>1</v>
      </c>
      <c r="M329" s="8" t="s">
        <v>106</v>
      </c>
      <c r="N329" s="8" t="s">
        <v>996</v>
      </c>
      <c r="O329" s="32">
        <v>2007</v>
      </c>
      <c r="P329" s="8" t="str">
        <f t="shared" si="94"/>
        <v>2007</v>
      </c>
      <c r="Q329" s="8">
        <f t="shared" ca="1" si="95"/>
        <v>10</v>
      </c>
      <c r="R329" s="32" t="s">
        <v>37</v>
      </c>
      <c r="S329" s="8">
        <f t="shared" si="96"/>
        <v>0</v>
      </c>
      <c r="T329" s="32">
        <v>6</v>
      </c>
      <c r="U329" s="32">
        <v>5000</v>
      </c>
      <c r="V329" s="32" t="s">
        <v>45</v>
      </c>
      <c r="W329" s="32" t="s">
        <v>997</v>
      </c>
      <c r="X329" s="8" t="str">
        <f t="shared" si="97"/>
        <v>1978</v>
      </c>
      <c r="Y329" s="69">
        <f t="shared" ca="1" si="98"/>
        <v>39</v>
      </c>
      <c r="Z329" s="32">
        <v>3500</v>
      </c>
      <c r="AA329" s="32">
        <v>4500</v>
      </c>
      <c r="AB329" s="55">
        <f t="shared" si="99"/>
        <v>0.2857142857142857</v>
      </c>
      <c r="AC329" s="7">
        <v>143.625</v>
      </c>
      <c r="AD329" s="7">
        <v>145.19999999999999</v>
      </c>
      <c r="AE329" s="57">
        <f t="shared" si="100"/>
        <v>1.4866147228732792E-5</v>
      </c>
      <c r="AF329" s="57">
        <f t="shared" si="101"/>
        <v>1.6340080743856292E-5</v>
      </c>
      <c r="AG329" s="57">
        <f t="shared" si="102"/>
        <v>9.9146974158491497E-2</v>
      </c>
      <c r="AH329" s="56">
        <f t="shared" si="103"/>
        <v>1.0966057441253185E-2</v>
      </c>
      <c r="AI329" s="56">
        <f t="shared" si="104"/>
        <v>4.856747795400753E-2</v>
      </c>
      <c r="AJ329" s="56">
        <f t="shared" si="105"/>
        <v>3.9543037495261765E-2</v>
      </c>
      <c r="AK329" s="59">
        <f t="shared" si="106"/>
        <v>-0.18581241684593416</v>
      </c>
      <c r="AL329" s="7">
        <v>1.6595769230769228</v>
      </c>
      <c r="AM329" s="7">
        <v>54</v>
      </c>
      <c r="AN329" s="7">
        <v>66</v>
      </c>
      <c r="AO329" s="10">
        <f t="shared" si="107"/>
        <v>0.22222222222222221</v>
      </c>
      <c r="AP329" s="10">
        <v>8.4165775985517201E-3</v>
      </c>
      <c r="AQ329" s="10">
        <v>6.5196654117116717E-3</v>
      </c>
      <c r="AR329" s="10">
        <f t="shared" si="110"/>
        <v>-0.22537809039703488</v>
      </c>
      <c r="AS329" s="70">
        <v>16.562314049586998</v>
      </c>
      <c r="AT329" s="7" t="s">
        <v>998</v>
      </c>
      <c r="AU329" s="7" t="str">
        <f t="shared" si="108"/>
        <v>2008</v>
      </c>
      <c r="AV329" s="7">
        <f t="shared" ca="1" si="109"/>
        <v>9</v>
      </c>
      <c r="AW329" s="7"/>
      <c r="AX329" s="7" t="s">
        <v>40</v>
      </c>
      <c r="AY329" s="7"/>
      <c r="AZ329" s="7">
        <v>7</v>
      </c>
      <c r="BA329" s="9"/>
      <c r="BB329" s="7" t="s">
        <v>41</v>
      </c>
      <c r="BC329" s="7" t="s">
        <v>42</v>
      </c>
    </row>
    <row r="330" spans="1:55" s="17" customFormat="1" ht="12" x14ac:dyDescent="0.15">
      <c r="A330" s="7">
        <v>5414</v>
      </c>
      <c r="B330" s="7" t="s">
        <v>863</v>
      </c>
      <c r="C330" s="7" t="s">
        <v>937</v>
      </c>
      <c r="D330" s="7" t="s">
        <v>999</v>
      </c>
      <c r="E330" s="8" t="s">
        <v>33</v>
      </c>
      <c r="F330" s="8">
        <v>1</v>
      </c>
      <c r="G330" s="8" t="s">
        <v>576</v>
      </c>
      <c r="H330" s="8" t="s">
        <v>1510</v>
      </c>
      <c r="I330" s="8" t="s">
        <v>106</v>
      </c>
      <c r="J330" s="8">
        <f t="shared" si="93"/>
        <v>0</v>
      </c>
      <c r="K330" s="8" t="s">
        <v>340</v>
      </c>
      <c r="L330" s="8">
        <v>1</v>
      </c>
      <c r="M330" s="8" t="s">
        <v>106</v>
      </c>
      <c r="N330" s="8" t="s">
        <v>948</v>
      </c>
      <c r="O330" s="32">
        <v>2006</v>
      </c>
      <c r="P330" s="8" t="str">
        <f t="shared" si="94"/>
        <v>2006</v>
      </c>
      <c r="Q330" s="8">
        <f t="shared" ca="1" si="95"/>
        <v>11</v>
      </c>
      <c r="R330" s="32" t="s">
        <v>37</v>
      </c>
      <c r="S330" s="8">
        <f t="shared" si="96"/>
        <v>0</v>
      </c>
      <c r="T330" s="32">
        <v>6</v>
      </c>
      <c r="U330" s="32">
        <v>7000</v>
      </c>
      <c r="V330" s="32" t="s">
        <v>38</v>
      </c>
      <c r="W330" s="32" t="s">
        <v>1000</v>
      </c>
      <c r="X330" s="8" t="str">
        <f t="shared" si="97"/>
        <v>1970</v>
      </c>
      <c r="Y330" s="69">
        <f t="shared" ca="1" si="98"/>
        <v>47</v>
      </c>
      <c r="Z330" s="32">
        <v>5000</v>
      </c>
      <c r="AA330" s="32">
        <v>6000</v>
      </c>
      <c r="AB330" s="55">
        <f t="shared" si="99"/>
        <v>0.2</v>
      </c>
      <c r="AC330" s="7">
        <v>137</v>
      </c>
      <c r="AD330" s="7">
        <v>144.375</v>
      </c>
      <c r="AE330" s="57">
        <f t="shared" si="100"/>
        <v>1.4180415459261218E-5</v>
      </c>
      <c r="AF330" s="57">
        <f t="shared" si="101"/>
        <v>1.6247239375993473E-5</v>
      </c>
      <c r="AG330" s="57">
        <f t="shared" si="102"/>
        <v>0.14575200019139165</v>
      </c>
      <c r="AH330" s="56">
        <f t="shared" si="103"/>
        <v>5.3832116788321165E-2</v>
      </c>
      <c r="AI330" s="56">
        <f t="shared" si="104"/>
        <v>6.9382111362867899E-2</v>
      </c>
      <c r="AJ330" s="56">
        <f t="shared" si="105"/>
        <v>5.2724049993682354E-2</v>
      </c>
      <c r="AK330" s="59">
        <f t="shared" si="106"/>
        <v>-0.2400915890562052</v>
      </c>
      <c r="AL330" s="7">
        <v>1.5113076923076922</v>
      </c>
      <c r="AM330" s="7">
        <v>29</v>
      </c>
      <c r="AN330" s="7">
        <v>34</v>
      </c>
      <c r="AO330" s="10">
        <f t="shared" si="107"/>
        <v>0.17241379310344829</v>
      </c>
      <c r="AP330" s="10">
        <v>7.1363026975514955E-3</v>
      </c>
      <c r="AQ330" s="10">
        <v>7.0620566366159116E-3</v>
      </c>
      <c r="AR330" s="10">
        <f t="shared" si="110"/>
        <v>-1.0403995469679012E-2</v>
      </c>
      <c r="AS330" s="70">
        <v>24.855437575758199</v>
      </c>
      <c r="AT330" s="7" t="s">
        <v>1001</v>
      </c>
      <c r="AU330" s="7" t="str">
        <f t="shared" si="108"/>
        <v>2011</v>
      </c>
      <c r="AV330" s="7">
        <f t="shared" ca="1" si="109"/>
        <v>6</v>
      </c>
      <c r="AW330" s="7"/>
      <c r="AX330" s="7" t="s">
        <v>40</v>
      </c>
      <c r="AY330" s="7"/>
      <c r="AZ330" s="7">
        <v>7</v>
      </c>
      <c r="BA330" s="9"/>
      <c r="BB330" s="7" t="s">
        <v>41</v>
      </c>
      <c r="BC330" s="7" t="s">
        <v>42</v>
      </c>
    </row>
    <row r="331" spans="1:55" s="17" customFormat="1" ht="12" x14ac:dyDescent="0.15">
      <c r="A331" s="7">
        <v>7123</v>
      </c>
      <c r="B331" s="7" t="s">
        <v>863</v>
      </c>
      <c r="C331" s="7" t="s">
        <v>937</v>
      </c>
      <c r="D331" s="7" t="s">
        <v>1002</v>
      </c>
      <c r="E331" s="8" t="s">
        <v>33</v>
      </c>
      <c r="F331" s="8">
        <v>1</v>
      </c>
      <c r="G331" s="8" t="s">
        <v>278</v>
      </c>
      <c r="H331" s="8" t="s">
        <v>1510</v>
      </c>
      <c r="I331" s="8" t="s">
        <v>106</v>
      </c>
      <c r="J331" s="8">
        <f t="shared" si="93"/>
        <v>0</v>
      </c>
      <c r="K331" s="8" t="s">
        <v>340</v>
      </c>
      <c r="L331" s="8">
        <v>1</v>
      </c>
      <c r="M331" s="8" t="s">
        <v>106</v>
      </c>
      <c r="N331" s="8" t="s">
        <v>107</v>
      </c>
      <c r="O331" s="32">
        <v>2000</v>
      </c>
      <c r="P331" s="8" t="str">
        <f t="shared" si="94"/>
        <v>2000</v>
      </c>
      <c r="Q331" s="8">
        <f t="shared" ca="1" si="95"/>
        <v>17</v>
      </c>
      <c r="R331" s="32" t="s">
        <v>37</v>
      </c>
      <c r="S331" s="8">
        <f t="shared" si="96"/>
        <v>0</v>
      </c>
      <c r="T331" s="32">
        <v>16</v>
      </c>
      <c r="U331" s="32">
        <v>10000</v>
      </c>
      <c r="V331" s="32" t="s">
        <v>38</v>
      </c>
      <c r="W331" s="32" t="s">
        <v>1003</v>
      </c>
      <c r="X331" s="8" t="str">
        <f t="shared" si="97"/>
        <v>1983</v>
      </c>
      <c r="Y331" s="69">
        <f t="shared" ca="1" si="98"/>
        <v>34</v>
      </c>
      <c r="Z331" s="32">
        <v>6500</v>
      </c>
      <c r="AA331" s="32">
        <v>7500</v>
      </c>
      <c r="AB331" s="55">
        <f t="shared" si="99"/>
        <v>0.15384615384615385</v>
      </c>
      <c r="AC331" s="7">
        <v>166</v>
      </c>
      <c r="AD331" s="7">
        <v>140.02500000000001</v>
      </c>
      <c r="AE331" s="57">
        <f t="shared" si="100"/>
        <v>1.7182109242608485E-5</v>
      </c>
      <c r="AF331" s="57">
        <f t="shared" si="101"/>
        <v>1.5757712163625877E-5</v>
      </c>
      <c r="AG331" s="57">
        <f t="shared" si="102"/>
        <v>-8.2900012965251332E-2</v>
      </c>
      <c r="AH331" s="56">
        <f t="shared" si="103"/>
        <v>-0.15647590361445779</v>
      </c>
      <c r="AI331" s="56">
        <f t="shared" si="104"/>
        <v>9.0196744771728274E-2</v>
      </c>
      <c r="AJ331" s="56">
        <f t="shared" si="105"/>
        <v>6.5905062492102942E-2</v>
      </c>
      <c r="AK331" s="59">
        <f t="shared" si="106"/>
        <v>-0.26931883563096659</v>
      </c>
      <c r="AL331" s="7">
        <v>1.438807692307692</v>
      </c>
      <c r="AM331" s="7">
        <v>15</v>
      </c>
      <c r="AN331" s="7">
        <v>11</v>
      </c>
      <c r="AO331" s="10">
        <f t="shared" si="107"/>
        <v>-0.26666666666666666</v>
      </c>
      <c r="AP331" s="10">
        <v>1.9811239124389222E-2</v>
      </c>
      <c r="AQ331" s="10">
        <v>2.250527751018068E-2</v>
      </c>
      <c r="AR331" s="10">
        <f t="shared" si="110"/>
        <v>0.1359853550237996</v>
      </c>
      <c r="AS331" s="70">
        <v>157.410215318692</v>
      </c>
      <c r="AT331" s="7" t="s">
        <v>47</v>
      </c>
      <c r="AU331" s="7" t="str">
        <f t="shared" si="108"/>
        <v>2008</v>
      </c>
      <c r="AV331" s="7">
        <f t="shared" ca="1" si="109"/>
        <v>9</v>
      </c>
      <c r="AW331" s="7"/>
      <c r="AX331" s="7" t="s">
        <v>40</v>
      </c>
      <c r="AY331" s="7"/>
      <c r="AZ331" s="7">
        <v>7</v>
      </c>
      <c r="BA331" s="9"/>
      <c r="BB331" s="7" t="s">
        <v>41</v>
      </c>
      <c r="BC331" s="7" t="s">
        <v>41</v>
      </c>
    </row>
    <row r="332" spans="1:55" s="17" customFormat="1" ht="12" x14ac:dyDescent="0.15">
      <c r="A332" s="7">
        <v>4013</v>
      </c>
      <c r="B332" s="7" t="s">
        <v>863</v>
      </c>
      <c r="C332" s="7" t="s">
        <v>937</v>
      </c>
      <c r="D332" s="36" t="s">
        <v>1004</v>
      </c>
      <c r="E332" s="8"/>
      <c r="F332" s="8">
        <v>0</v>
      </c>
      <c r="G332" s="8" t="s">
        <v>389</v>
      </c>
      <c r="H332" s="8" t="s">
        <v>1500</v>
      </c>
      <c r="I332" s="8" t="s">
        <v>106</v>
      </c>
      <c r="J332" s="8">
        <f t="shared" si="93"/>
        <v>0</v>
      </c>
      <c r="K332" s="8" t="s">
        <v>340</v>
      </c>
      <c r="L332" s="8">
        <v>1</v>
      </c>
      <c r="M332" s="8" t="s">
        <v>106</v>
      </c>
      <c r="N332" s="8" t="s">
        <v>220</v>
      </c>
      <c r="O332" s="32"/>
      <c r="P332" s="8" t="str">
        <f t="shared" si="94"/>
        <v/>
      </c>
      <c r="Q332" s="8" t="e">
        <f t="shared" ca="1" si="95"/>
        <v>#VALUE!</v>
      </c>
      <c r="R332" s="32" t="s">
        <v>37</v>
      </c>
      <c r="S332" s="8">
        <f t="shared" si="96"/>
        <v>0</v>
      </c>
      <c r="T332" s="32"/>
      <c r="U332" s="32"/>
      <c r="V332" s="32"/>
      <c r="W332" s="32"/>
      <c r="X332" s="8" t="str">
        <f t="shared" si="97"/>
        <v/>
      </c>
      <c r="Y332" s="69" t="e">
        <f t="shared" ca="1" si="98"/>
        <v>#VALUE!</v>
      </c>
      <c r="Z332" s="32"/>
      <c r="AA332" s="32"/>
      <c r="AB332" s="55" t="e">
        <f t="shared" si="99"/>
        <v>#DIV/0!</v>
      </c>
      <c r="AC332" s="7">
        <v>0</v>
      </c>
      <c r="AD332" s="7">
        <v>128</v>
      </c>
      <c r="AE332" s="57">
        <f t="shared" si="100"/>
        <v>0</v>
      </c>
      <c r="AF332" s="57">
        <f t="shared" si="101"/>
        <v>1.4404478892655686E-5</v>
      </c>
      <c r="AG332" s="57" t="e">
        <f t="shared" si="102"/>
        <v>#DIV/0!</v>
      </c>
      <c r="AH332" s="56" t="e">
        <f t="shared" si="103"/>
        <v>#DIV/0!</v>
      </c>
      <c r="AI332" s="56">
        <f t="shared" si="104"/>
        <v>0</v>
      </c>
      <c r="AJ332" s="56">
        <f t="shared" si="105"/>
        <v>0</v>
      </c>
      <c r="AK332" s="59" t="e">
        <f t="shared" si="106"/>
        <v>#DIV/0!</v>
      </c>
      <c r="AL332" s="7">
        <v>2.1938461538461538</v>
      </c>
      <c r="AM332" s="7">
        <v>0</v>
      </c>
      <c r="AN332" s="7">
        <v>4</v>
      </c>
      <c r="AO332" s="10" t="e">
        <f t="shared" si="107"/>
        <v>#DIV/0!</v>
      </c>
      <c r="AP332" s="10" t="e">
        <v>#N/A</v>
      </c>
      <c r="AQ332" s="10">
        <v>2.263505830051089E-2</v>
      </c>
      <c r="AR332" s="10" t="e">
        <f t="shared" si="110"/>
        <v>#N/A</v>
      </c>
      <c r="AS332" s="70">
        <v>161.85297187500001</v>
      </c>
      <c r="AT332" s="7" t="s">
        <v>1005</v>
      </c>
      <c r="AU332" s="7" t="str">
        <f t="shared" si="108"/>
        <v>2013</v>
      </c>
      <c r="AV332" s="7">
        <f t="shared" ca="1" si="109"/>
        <v>4</v>
      </c>
      <c r="AW332" s="7"/>
      <c r="AX332" s="7" t="s">
        <v>40</v>
      </c>
      <c r="AY332" s="7"/>
      <c r="AZ332" s="7">
        <v>7</v>
      </c>
      <c r="BA332" s="9"/>
      <c r="BB332" s="7" t="s">
        <v>41</v>
      </c>
      <c r="BC332" s="7" t="s">
        <v>42</v>
      </c>
    </row>
    <row r="333" spans="1:55" s="17" customFormat="1" ht="12" x14ac:dyDescent="0.15">
      <c r="A333" s="7">
        <v>3853</v>
      </c>
      <c r="B333" s="7" t="s">
        <v>863</v>
      </c>
      <c r="C333" s="7" t="s">
        <v>937</v>
      </c>
      <c r="D333" s="36" t="s">
        <v>1006</v>
      </c>
      <c r="E333" s="8"/>
      <c r="F333" s="8">
        <v>0</v>
      </c>
      <c r="G333" s="8" t="s">
        <v>967</v>
      </c>
      <c r="H333" s="8" t="s">
        <v>1500</v>
      </c>
      <c r="I333" s="8" t="s">
        <v>106</v>
      </c>
      <c r="J333" s="8">
        <f t="shared" si="93"/>
        <v>0</v>
      </c>
      <c r="K333" s="8" t="s">
        <v>340</v>
      </c>
      <c r="L333" s="8">
        <v>1</v>
      </c>
      <c r="M333" s="8" t="s">
        <v>106</v>
      </c>
      <c r="N333" s="8" t="s">
        <v>220</v>
      </c>
      <c r="O333" s="32"/>
      <c r="P333" s="8" t="str">
        <f t="shared" si="94"/>
        <v/>
      </c>
      <c r="Q333" s="8" t="e">
        <f t="shared" ca="1" si="95"/>
        <v>#VALUE!</v>
      </c>
      <c r="R333" s="32" t="s">
        <v>37</v>
      </c>
      <c r="S333" s="8">
        <f t="shared" si="96"/>
        <v>0</v>
      </c>
      <c r="T333" s="32"/>
      <c r="U333" s="32"/>
      <c r="V333" s="32"/>
      <c r="W333" s="32"/>
      <c r="X333" s="8" t="str">
        <f t="shared" si="97"/>
        <v/>
      </c>
      <c r="Y333" s="69" t="e">
        <f t="shared" ca="1" si="98"/>
        <v>#VALUE!</v>
      </c>
      <c r="Z333" s="32"/>
      <c r="AA333" s="32"/>
      <c r="AB333" s="55" t="e">
        <f t="shared" si="99"/>
        <v>#DIV/0!</v>
      </c>
      <c r="AC333" s="7">
        <v>39</v>
      </c>
      <c r="AD333" s="7">
        <v>118</v>
      </c>
      <c r="AE333" s="57">
        <f t="shared" si="100"/>
        <v>4.0367606051911501E-6</v>
      </c>
      <c r="AF333" s="57">
        <f t="shared" si="101"/>
        <v>1.3279128979166959E-5</v>
      </c>
      <c r="AG333" s="57">
        <f t="shared" si="102"/>
        <v>2.2895507754634763</v>
      </c>
      <c r="AH333" s="56">
        <f t="shared" si="103"/>
        <v>2.0256410256410255</v>
      </c>
      <c r="AI333" s="56">
        <f t="shared" si="104"/>
        <v>0</v>
      </c>
      <c r="AJ333" s="56">
        <f t="shared" si="105"/>
        <v>0</v>
      </c>
      <c r="AK333" s="59" t="e">
        <f t="shared" si="106"/>
        <v>#DIV/0!</v>
      </c>
      <c r="AL333" s="7">
        <v>0.96307692307692283</v>
      </c>
      <c r="AM333" s="7">
        <v>6</v>
      </c>
      <c r="AN333" s="7">
        <v>15</v>
      </c>
      <c r="AO333" s="10">
        <f t="shared" si="107"/>
        <v>1.5</v>
      </c>
      <c r="AP333" s="10">
        <v>1.0161380077907253E-3</v>
      </c>
      <c r="AQ333" s="10">
        <v>8.6267945713196029E-3</v>
      </c>
      <c r="AR333" s="10">
        <f t="shared" si="110"/>
        <v>7.4897863333307182</v>
      </c>
      <c r="AS333" s="70">
        <v>93.692610169492099</v>
      </c>
      <c r="AT333" s="7" t="s">
        <v>1007</v>
      </c>
      <c r="AU333" s="7" t="str">
        <f t="shared" si="108"/>
        <v>2013</v>
      </c>
      <c r="AV333" s="7">
        <f t="shared" ca="1" si="109"/>
        <v>4</v>
      </c>
      <c r="AW333" s="7"/>
      <c r="AX333" s="7" t="s">
        <v>40</v>
      </c>
      <c r="AY333" s="7"/>
      <c r="AZ333" s="7">
        <v>3</v>
      </c>
      <c r="BA333" s="9"/>
      <c r="BB333" s="7" t="s">
        <v>41</v>
      </c>
      <c r="BC333" s="7" t="s">
        <v>42</v>
      </c>
    </row>
    <row r="334" spans="1:55" s="17" customFormat="1" ht="12" x14ac:dyDescent="0.15">
      <c r="A334" s="7">
        <v>4471</v>
      </c>
      <c r="B334" s="7" t="s">
        <v>863</v>
      </c>
      <c r="C334" s="7" t="s">
        <v>937</v>
      </c>
      <c r="D334" s="36" t="s">
        <v>1008</v>
      </c>
      <c r="E334" s="8"/>
      <c r="F334" s="8">
        <v>0</v>
      </c>
      <c r="G334" s="8" t="s">
        <v>943</v>
      </c>
      <c r="H334" s="8" t="s">
        <v>1509</v>
      </c>
      <c r="I334" s="8" t="s">
        <v>106</v>
      </c>
      <c r="J334" s="8">
        <f t="shared" si="93"/>
        <v>0</v>
      </c>
      <c r="K334" s="8" t="s">
        <v>340</v>
      </c>
      <c r="L334" s="8">
        <v>1</v>
      </c>
      <c r="M334" s="8" t="s">
        <v>106</v>
      </c>
      <c r="N334" s="8" t="s">
        <v>220</v>
      </c>
      <c r="O334" s="32"/>
      <c r="P334" s="8" t="str">
        <f t="shared" si="94"/>
        <v/>
      </c>
      <c r="Q334" s="8" t="e">
        <f t="shared" ca="1" si="95"/>
        <v>#VALUE!</v>
      </c>
      <c r="R334" s="32" t="s">
        <v>37</v>
      </c>
      <c r="S334" s="8">
        <f t="shared" si="96"/>
        <v>0</v>
      </c>
      <c r="T334" s="32"/>
      <c r="U334" s="32"/>
      <c r="V334" s="32"/>
      <c r="W334" s="32"/>
      <c r="X334" s="8" t="str">
        <f t="shared" si="97"/>
        <v/>
      </c>
      <c r="Y334" s="69" t="e">
        <f t="shared" ca="1" si="98"/>
        <v>#VALUE!</v>
      </c>
      <c r="Z334" s="32"/>
      <c r="AA334" s="32"/>
      <c r="AB334" s="55" t="e">
        <f t="shared" si="99"/>
        <v>#DIV/0!</v>
      </c>
      <c r="AC334" s="7">
        <v>20</v>
      </c>
      <c r="AD334" s="7">
        <v>98</v>
      </c>
      <c r="AE334" s="57">
        <f t="shared" si="100"/>
        <v>2.0701336436877692E-6</v>
      </c>
      <c r="AF334" s="57">
        <f t="shared" si="101"/>
        <v>1.1028429152189508E-5</v>
      </c>
      <c r="AG334" s="57">
        <f t="shared" si="102"/>
        <v>4.3273996033141549</v>
      </c>
      <c r="AH334" s="56">
        <f t="shared" si="103"/>
        <v>3.9</v>
      </c>
      <c r="AI334" s="56">
        <f t="shared" si="104"/>
        <v>0</v>
      </c>
      <c r="AJ334" s="56">
        <f t="shared" si="105"/>
        <v>0</v>
      </c>
      <c r="AK334" s="59" t="e">
        <f t="shared" si="106"/>
        <v>#DIV/0!</v>
      </c>
      <c r="AL334" s="7">
        <v>1.0846153846153845</v>
      </c>
      <c r="AM334" s="7">
        <v>2</v>
      </c>
      <c r="AN334" s="7">
        <v>17</v>
      </c>
      <c r="AO334" s="10">
        <f t="shared" si="107"/>
        <v>7.5</v>
      </c>
      <c r="AP334" s="10">
        <v>1.6174629324546951E-2</v>
      </c>
      <c r="AQ334" s="10">
        <v>2.3827354647078809E-2</v>
      </c>
      <c r="AR334" s="10">
        <f t="shared" si="110"/>
        <v>0.47313141890169463</v>
      </c>
      <c r="AS334" s="70">
        <v>209.54211020408101</v>
      </c>
      <c r="AT334" s="7" t="s">
        <v>1009</v>
      </c>
      <c r="AU334" s="7" t="str">
        <f t="shared" si="108"/>
        <v>2013</v>
      </c>
      <c r="AV334" s="7">
        <f t="shared" ca="1" si="109"/>
        <v>4</v>
      </c>
      <c r="AW334" s="7"/>
      <c r="AX334" s="7" t="s">
        <v>40</v>
      </c>
      <c r="AY334" s="7"/>
      <c r="AZ334" s="7">
        <v>1</v>
      </c>
      <c r="BA334" s="9"/>
      <c r="BB334" s="7" t="s">
        <v>41</v>
      </c>
      <c r="BC334" s="7" t="s">
        <v>42</v>
      </c>
    </row>
    <row r="335" spans="1:55" s="17" customFormat="1" ht="12" x14ac:dyDescent="0.15">
      <c r="A335" s="7">
        <v>3632</v>
      </c>
      <c r="B335" s="7" t="s">
        <v>863</v>
      </c>
      <c r="C335" s="7" t="s">
        <v>937</v>
      </c>
      <c r="D335" s="7" t="s">
        <v>1010</v>
      </c>
      <c r="E335" s="8" t="s">
        <v>33</v>
      </c>
      <c r="F335" s="8">
        <v>1</v>
      </c>
      <c r="G335" s="8" t="s">
        <v>328</v>
      </c>
      <c r="H335" s="8" t="s">
        <v>1500</v>
      </c>
      <c r="I335" s="8" t="s">
        <v>219</v>
      </c>
      <c r="J335" s="8">
        <f t="shared" si="93"/>
        <v>0</v>
      </c>
      <c r="K335" s="8" t="s">
        <v>340</v>
      </c>
      <c r="L335" s="8">
        <v>1</v>
      </c>
      <c r="M335" s="8" t="s">
        <v>106</v>
      </c>
      <c r="N335" s="8" t="s">
        <v>1011</v>
      </c>
      <c r="O335" s="32">
        <v>2013</v>
      </c>
      <c r="P335" s="8" t="str">
        <f t="shared" si="94"/>
        <v>2013</v>
      </c>
      <c r="Q335" s="8">
        <f t="shared" ca="1" si="95"/>
        <v>4</v>
      </c>
      <c r="R335" s="32" t="s">
        <v>37</v>
      </c>
      <c r="S335" s="8">
        <f t="shared" si="96"/>
        <v>0</v>
      </c>
      <c r="T335" s="32">
        <v>3</v>
      </c>
      <c r="U335" s="32">
        <v>2500</v>
      </c>
      <c r="V335" s="32" t="s">
        <v>45</v>
      </c>
      <c r="W335" s="32" t="s">
        <v>1012</v>
      </c>
      <c r="X335" s="8" t="str">
        <f t="shared" si="97"/>
        <v>1981</v>
      </c>
      <c r="Y335" s="69">
        <f t="shared" ca="1" si="98"/>
        <v>36</v>
      </c>
      <c r="Z335" s="32">
        <v>2200</v>
      </c>
      <c r="AA335" s="32">
        <v>2700</v>
      </c>
      <c r="AB335" s="55">
        <f t="shared" si="99"/>
        <v>0.22727272727272727</v>
      </c>
      <c r="AC335" s="7">
        <v>54.024999999999999</v>
      </c>
      <c r="AD335" s="7">
        <v>95.4</v>
      </c>
      <c r="AE335" s="57">
        <f t="shared" si="100"/>
        <v>5.5919485050115864E-6</v>
      </c>
      <c r="AF335" s="57">
        <f t="shared" si="101"/>
        <v>1.0735838174682441E-5</v>
      </c>
      <c r="AG335" s="57">
        <f t="shared" si="102"/>
        <v>0.919874291592783</v>
      </c>
      <c r="AH335" s="56">
        <f t="shared" si="103"/>
        <v>0.76584914391485437</v>
      </c>
      <c r="AI335" s="56">
        <f t="shared" si="104"/>
        <v>3.0528128999661876E-2</v>
      </c>
      <c r="AJ335" s="56">
        <f t="shared" si="105"/>
        <v>2.3725822497157059E-2</v>
      </c>
      <c r="AK335" s="59">
        <f t="shared" si="106"/>
        <v>-0.22282094335293715</v>
      </c>
      <c r="AL335" s="7">
        <v>0.89646153846153842</v>
      </c>
      <c r="AM335" s="7">
        <v>19</v>
      </c>
      <c r="AN335" s="7">
        <v>31</v>
      </c>
      <c r="AO335" s="10">
        <f t="shared" si="107"/>
        <v>0.63157894736842102</v>
      </c>
      <c r="AP335" s="10">
        <v>2.9325716182100441E-3</v>
      </c>
      <c r="AQ335" s="10">
        <v>1.4744716911808346E-2</v>
      </c>
      <c r="AR335" s="10">
        <f t="shared" si="110"/>
        <v>4.0279136646654479</v>
      </c>
      <c r="AS335" s="70">
        <v>107.9485</v>
      </c>
      <c r="AT335" s="7" t="s">
        <v>965</v>
      </c>
      <c r="AU335" s="7" t="str">
        <f t="shared" si="108"/>
        <v>2014</v>
      </c>
      <c r="AV335" s="7">
        <f t="shared" ca="1" si="109"/>
        <v>3</v>
      </c>
      <c r="AW335" s="7"/>
      <c r="AX335" s="7" t="s">
        <v>40</v>
      </c>
      <c r="AY335" s="7"/>
      <c r="AZ335" s="7">
        <v>7</v>
      </c>
      <c r="BA335" s="9"/>
      <c r="BB335" s="7" t="s">
        <v>41</v>
      </c>
      <c r="BC335" s="7" t="s">
        <v>42</v>
      </c>
    </row>
    <row r="336" spans="1:55" s="17" customFormat="1" ht="12" x14ac:dyDescent="0.15">
      <c r="A336" s="7">
        <v>4156</v>
      </c>
      <c r="B336" s="7" t="s">
        <v>863</v>
      </c>
      <c r="C336" s="7" t="s">
        <v>937</v>
      </c>
      <c r="D336" s="7" t="s">
        <v>1013</v>
      </c>
      <c r="E336" s="8" t="s">
        <v>33</v>
      </c>
      <c r="F336" s="8">
        <v>1</v>
      </c>
      <c r="G336" s="8" t="s">
        <v>234</v>
      </c>
      <c r="H336" s="8" t="s">
        <v>1500</v>
      </c>
      <c r="I336" s="8" t="s">
        <v>219</v>
      </c>
      <c r="J336" s="8">
        <f t="shared" si="93"/>
        <v>0</v>
      </c>
      <c r="K336" s="8" t="s">
        <v>340</v>
      </c>
      <c r="L336" s="8">
        <v>1</v>
      </c>
      <c r="M336" s="8" t="s">
        <v>106</v>
      </c>
      <c r="N336" s="8" t="s">
        <v>1014</v>
      </c>
      <c r="O336" s="32">
        <v>2013</v>
      </c>
      <c r="P336" s="8" t="str">
        <f t="shared" si="94"/>
        <v>2013</v>
      </c>
      <c r="Q336" s="8">
        <f t="shared" ca="1" si="95"/>
        <v>4</v>
      </c>
      <c r="R336" s="32" t="s">
        <v>37</v>
      </c>
      <c r="S336" s="8">
        <f t="shared" si="96"/>
        <v>0</v>
      </c>
      <c r="T336" s="32">
        <v>6</v>
      </c>
      <c r="U336" s="32">
        <v>3000</v>
      </c>
      <c r="V336" s="32" t="s">
        <v>38</v>
      </c>
      <c r="W336" s="32" t="s">
        <v>1015</v>
      </c>
      <c r="X336" s="8" t="str">
        <f t="shared" si="97"/>
        <v>1983</v>
      </c>
      <c r="Y336" s="69">
        <f t="shared" ca="1" si="98"/>
        <v>34</v>
      </c>
      <c r="Z336" s="32">
        <v>2500</v>
      </c>
      <c r="AA336" s="32">
        <v>2800</v>
      </c>
      <c r="AB336" s="55">
        <f t="shared" si="99"/>
        <v>0.12</v>
      </c>
      <c r="AC336" s="7">
        <v>6.1749999999999998</v>
      </c>
      <c r="AD336" s="7">
        <v>93</v>
      </c>
      <c r="AE336" s="57">
        <f t="shared" si="100"/>
        <v>6.3915376248859872E-7</v>
      </c>
      <c r="AF336" s="57">
        <f t="shared" si="101"/>
        <v>1.0465754195445146E-5</v>
      </c>
      <c r="AG336" s="57">
        <f t="shared" si="102"/>
        <v>15.374391906410526</v>
      </c>
      <c r="AH336" s="56">
        <f t="shared" si="103"/>
        <v>14.060728744939272</v>
      </c>
      <c r="AI336" s="56">
        <f t="shared" si="104"/>
        <v>3.4691055681433949E-2</v>
      </c>
      <c r="AJ336" s="56">
        <f t="shared" si="105"/>
        <v>2.4604556663718434E-2</v>
      </c>
      <c r="AK336" s="59">
        <f t="shared" si="106"/>
        <v>-0.29075214978579145</v>
      </c>
      <c r="AL336" s="7">
        <v>1.9070769230769229</v>
      </c>
      <c r="AM336" s="7">
        <v>5</v>
      </c>
      <c r="AN336" s="7">
        <v>6</v>
      </c>
      <c r="AO336" s="10">
        <f t="shared" si="107"/>
        <v>0.2</v>
      </c>
      <c r="AP336" s="10">
        <v>2.0709704820556344E-2</v>
      </c>
      <c r="AQ336" s="10">
        <v>-5.0254484803755731E-2</v>
      </c>
      <c r="AR336" s="10">
        <f t="shared" si="110"/>
        <v>-3.4266152144222448</v>
      </c>
      <c r="AS336" s="70">
        <v>-569.76049566112601</v>
      </c>
      <c r="AT336" s="7" t="s">
        <v>1016</v>
      </c>
      <c r="AU336" s="7" t="str">
        <f t="shared" si="108"/>
        <v>2013</v>
      </c>
      <c r="AV336" s="7">
        <f t="shared" ca="1" si="109"/>
        <v>4</v>
      </c>
      <c r="AW336" s="7"/>
      <c r="AX336" s="7" t="s">
        <v>40</v>
      </c>
      <c r="AY336" s="7"/>
      <c r="AZ336" s="7">
        <v>3</v>
      </c>
      <c r="BA336" s="9"/>
      <c r="BB336" s="7" t="s">
        <v>41</v>
      </c>
      <c r="BC336" s="7" t="s">
        <v>41</v>
      </c>
    </row>
    <row r="337" spans="1:55" s="17" customFormat="1" ht="12" x14ac:dyDescent="0.15">
      <c r="A337" s="7">
        <v>6667</v>
      </c>
      <c r="B337" s="7" t="s">
        <v>863</v>
      </c>
      <c r="C337" s="7" t="s">
        <v>937</v>
      </c>
      <c r="D337" s="7" t="s">
        <v>1017</v>
      </c>
      <c r="E337" s="8" t="s">
        <v>33</v>
      </c>
      <c r="F337" s="8">
        <v>1</v>
      </c>
      <c r="G337" s="8" t="s">
        <v>600</v>
      </c>
      <c r="H337" s="8" t="s">
        <v>1501</v>
      </c>
      <c r="I337" s="8" t="s">
        <v>106</v>
      </c>
      <c r="J337" s="8">
        <f t="shared" si="93"/>
        <v>0</v>
      </c>
      <c r="K337" s="8" t="s">
        <v>340</v>
      </c>
      <c r="L337" s="8">
        <v>1</v>
      </c>
      <c r="M337" s="8" t="s">
        <v>106</v>
      </c>
      <c r="N337" s="8" t="s">
        <v>908</v>
      </c>
      <c r="O337" s="32">
        <v>2003</v>
      </c>
      <c r="P337" s="8" t="str">
        <f t="shared" si="94"/>
        <v>2003</v>
      </c>
      <c r="Q337" s="8">
        <f t="shared" ca="1" si="95"/>
        <v>14</v>
      </c>
      <c r="R337" s="32" t="s">
        <v>37</v>
      </c>
      <c r="S337" s="8">
        <f t="shared" si="96"/>
        <v>0</v>
      </c>
      <c r="T337" s="32">
        <v>8</v>
      </c>
      <c r="U337" s="32">
        <v>3000</v>
      </c>
      <c r="V337" s="32" t="s">
        <v>38</v>
      </c>
      <c r="W337" s="32" t="s">
        <v>1018</v>
      </c>
      <c r="X337" s="8" t="str">
        <f t="shared" si="97"/>
        <v>1965</v>
      </c>
      <c r="Y337" s="69">
        <f t="shared" ca="1" si="98"/>
        <v>52</v>
      </c>
      <c r="Z337" s="32">
        <v>2600</v>
      </c>
      <c r="AA337" s="32">
        <v>3000</v>
      </c>
      <c r="AB337" s="55">
        <f t="shared" si="99"/>
        <v>0.15384615384615385</v>
      </c>
      <c r="AC337" s="7">
        <v>34.25</v>
      </c>
      <c r="AD337" s="7">
        <v>90.825000000000003</v>
      </c>
      <c r="AE337" s="57">
        <f t="shared" si="100"/>
        <v>3.5451038648153046E-6</v>
      </c>
      <c r="AF337" s="57">
        <f t="shared" si="101"/>
        <v>1.0220990589261348E-5</v>
      </c>
      <c r="AG337" s="57">
        <f t="shared" si="102"/>
        <v>1.8831286695725202</v>
      </c>
      <c r="AH337" s="56">
        <f t="shared" si="103"/>
        <v>1.6518248175182482</v>
      </c>
      <c r="AI337" s="56">
        <f t="shared" si="104"/>
        <v>3.607869790869131E-2</v>
      </c>
      <c r="AJ337" s="56">
        <f t="shared" si="105"/>
        <v>2.6362024996841177E-2</v>
      </c>
      <c r="AK337" s="59">
        <f t="shared" si="106"/>
        <v>-0.26931883563096659</v>
      </c>
      <c r="AL337" s="7">
        <v>0.80153846153846131</v>
      </c>
      <c r="AM337" s="7">
        <v>17</v>
      </c>
      <c r="AN337" s="7">
        <v>24</v>
      </c>
      <c r="AO337" s="10">
        <f t="shared" si="107"/>
        <v>0.41176470588235292</v>
      </c>
      <c r="AP337" s="10">
        <v>1.9378754069893624E-2</v>
      </c>
      <c r="AQ337" s="10">
        <v>2.4365226766892342E-2</v>
      </c>
      <c r="AR337" s="10">
        <f t="shared" si="110"/>
        <v>0.25731647550786479</v>
      </c>
      <c r="AS337" s="70">
        <v>268.11356895127898</v>
      </c>
      <c r="AT337" s="7" t="s">
        <v>47</v>
      </c>
      <c r="AU337" s="7" t="str">
        <f t="shared" si="108"/>
        <v>2008</v>
      </c>
      <c r="AV337" s="7">
        <f t="shared" ca="1" si="109"/>
        <v>9</v>
      </c>
      <c r="AW337" s="7"/>
      <c r="AX337" s="7" t="s">
        <v>40</v>
      </c>
      <c r="AY337" s="7"/>
      <c r="AZ337" s="7">
        <v>7</v>
      </c>
      <c r="BA337" s="9"/>
      <c r="BB337" s="7" t="s">
        <v>41</v>
      </c>
      <c r="BC337" s="7" t="s">
        <v>42</v>
      </c>
    </row>
    <row r="338" spans="1:55" s="17" customFormat="1" ht="12" x14ac:dyDescent="0.15">
      <c r="A338" s="7">
        <v>8291</v>
      </c>
      <c r="B338" s="7" t="s">
        <v>863</v>
      </c>
      <c r="C338" s="7" t="s">
        <v>937</v>
      </c>
      <c r="D338" s="7" t="s">
        <v>1019</v>
      </c>
      <c r="E338" s="8" t="s">
        <v>33</v>
      </c>
      <c r="F338" s="8">
        <v>1</v>
      </c>
      <c r="G338" s="8" t="s">
        <v>278</v>
      </c>
      <c r="H338" s="8" t="s">
        <v>1501</v>
      </c>
      <c r="I338" s="8" t="s">
        <v>106</v>
      </c>
      <c r="J338" s="8">
        <f t="shared" si="93"/>
        <v>0</v>
      </c>
      <c r="K338" s="8" t="s">
        <v>340</v>
      </c>
      <c r="L338" s="8">
        <v>1</v>
      </c>
      <c r="M338" s="8" t="s">
        <v>106</v>
      </c>
      <c r="N338" s="8" t="s">
        <v>913</v>
      </c>
      <c r="O338" s="32">
        <v>2005</v>
      </c>
      <c r="P338" s="8" t="str">
        <f t="shared" si="94"/>
        <v>2005</v>
      </c>
      <c r="Q338" s="8">
        <f t="shared" ca="1" si="95"/>
        <v>12</v>
      </c>
      <c r="R338" s="32" t="s">
        <v>37</v>
      </c>
      <c r="S338" s="8">
        <f t="shared" si="96"/>
        <v>0</v>
      </c>
      <c r="T338" s="32">
        <v>3</v>
      </c>
      <c r="U338" s="32">
        <v>1000</v>
      </c>
      <c r="V338" s="32" t="s">
        <v>38</v>
      </c>
      <c r="W338" s="32" t="s">
        <v>1020</v>
      </c>
      <c r="X338" s="8" t="str">
        <f t="shared" si="97"/>
        <v>1955</v>
      </c>
      <c r="Y338" s="69">
        <f t="shared" ca="1" si="98"/>
        <v>62</v>
      </c>
      <c r="Z338" s="32">
        <v>700</v>
      </c>
      <c r="AA338" s="32">
        <v>800</v>
      </c>
      <c r="AB338" s="55">
        <f t="shared" si="99"/>
        <v>0.14285714285714285</v>
      </c>
      <c r="AC338" s="7">
        <v>58</v>
      </c>
      <c r="AD338" s="7">
        <v>83</v>
      </c>
      <c r="AE338" s="57">
        <f t="shared" si="100"/>
        <v>6.0033875666945306E-6</v>
      </c>
      <c r="AF338" s="57">
        <f t="shared" si="101"/>
        <v>9.3404042819564215E-6</v>
      </c>
      <c r="AG338" s="57">
        <f t="shared" si="102"/>
        <v>0.55585561954635798</v>
      </c>
      <c r="AH338" s="56">
        <f t="shared" si="103"/>
        <v>0.43103448275862066</v>
      </c>
      <c r="AI338" s="56">
        <f t="shared" si="104"/>
        <v>9.7134955908015057E-3</v>
      </c>
      <c r="AJ338" s="56">
        <f t="shared" si="105"/>
        <v>7.0298733324909808E-3</v>
      </c>
      <c r="AK338" s="59">
        <f t="shared" si="106"/>
        <v>-0.27627770386305256</v>
      </c>
      <c r="AL338" s="7">
        <v>1.0715384615384616</v>
      </c>
      <c r="AM338" s="7">
        <v>32</v>
      </c>
      <c r="AN338" s="7">
        <v>43</v>
      </c>
      <c r="AO338" s="10">
        <f t="shared" si="107"/>
        <v>0.34375</v>
      </c>
      <c r="AP338" s="10">
        <v>5.5806120242214031E-3</v>
      </c>
      <c r="AQ338" s="10">
        <v>1.589399145190927E-2</v>
      </c>
      <c r="AR338" s="10">
        <f t="shared" si="110"/>
        <v>1.8480731831786446</v>
      </c>
      <c r="AS338" s="70">
        <v>134.468704819278</v>
      </c>
      <c r="AT338" s="7" t="s">
        <v>47</v>
      </c>
      <c r="AU338" s="7" t="str">
        <f t="shared" si="108"/>
        <v>2008</v>
      </c>
      <c r="AV338" s="7">
        <f t="shared" ca="1" si="109"/>
        <v>9</v>
      </c>
      <c r="AW338" s="7"/>
      <c r="AX338" s="7" t="s">
        <v>40</v>
      </c>
      <c r="AY338" s="7"/>
      <c r="AZ338" s="7">
        <v>7</v>
      </c>
      <c r="BA338" s="9"/>
      <c r="BB338" s="7" t="s">
        <v>41</v>
      </c>
      <c r="BC338" s="7" t="s">
        <v>42</v>
      </c>
    </row>
    <row r="339" spans="1:55" s="17" customFormat="1" ht="12" x14ac:dyDescent="0.15">
      <c r="A339" s="7">
        <v>5101</v>
      </c>
      <c r="B339" s="7" t="s">
        <v>863</v>
      </c>
      <c r="C339" s="7" t="s">
        <v>937</v>
      </c>
      <c r="D339" s="36" t="s">
        <v>1021</v>
      </c>
      <c r="E339" s="8"/>
      <c r="F339" s="8">
        <v>0</v>
      </c>
      <c r="G339" s="8" t="s">
        <v>139</v>
      </c>
      <c r="H339" s="8" t="s">
        <v>1500</v>
      </c>
      <c r="I339" s="8" t="s">
        <v>106</v>
      </c>
      <c r="J339" s="8">
        <f t="shared" si="93"/>
        <v>0</v>
      </c>
      <c r="K339" s="8" t="s">
        <v>340</v>
      </c>
      <c r="L339" s="8">
        <v>1</v>
      </c>
      <c r="M339" s="8" t="s">
        <v>106</v>
      </c>
      <c r="N339" s="8" t="s">
        <v>220</v>
      </c>
      <c r="O339" s="32"/>
      <c r="P339" s="8" t="str">
        <f t="shared" si="94"/>
        <v/>
      </c>
      <c r="Q339" s="8" t="e">
        <f t="shared" ca="1" si="95"/>
        <v>#VALUE!</v>
      </c>
      <c r="R339" s="32" t="s">
        <v>37</v>
      </c>
      <c r="S339" s="8">
        <f t="shared" si="96"/>
        <v>0</v>
      </c>
      <c r="T339" s="32"/>
      <c r="U339" s="32"/>
      <c r="V339" s="32"/>
      <c r="W339" s="32"/>
      <c r="X339" s="8" t="str">
        <f t="shared" si="97"/>
        <v/>
      </c>
      <c r="Y339" s="69" t="e">
        <f t="shared" ca="1" si="98"/>
        <v>#VALUE!</v>
      </c>
      <c r="Z339" s="32"/>
      <c r="AA339" s="32"/>
      <c r="AB339" s="55" t="e">
        <f t="shared" si="99"/>
        <v>#DIV/0!</v>
      </c>
      <c r="AC339" s="7">
        <v>91.025000000000006</v>
      </c>
      <c r="AD339" s="7">
        <v>80</v>
      </c>
      <c r="AE339" s="57">
        <f t="shared" si="100"/>
        <v>9.4216957458339599E-6</v>
      </c>
      <c r="AF339" s="57">
        <f t="shared" si="101"/>
        <v>9.0027993079098037E-6</v>
      </c>
      <c r="AG339" s="57">
        <f t="shared" si="102"/>
        <v>-4.4460832659490385E-2</v>
      </c>
      <c r="AH339" s="56">
        <f t="shared" si="103"/>
        <v>-0.12112057127162873</v>
      </c>
      <c r="AI339" s="56">
        <f t="shared" si="104"/>
        <v>0</v>
      </c>
      <c r="AJ339" s="56">
        <f t="shared" si="105"/>
        <v>0</v>
      </c>
      <c r="AK339" s="59" t="e">
        <f t="shared" si="106"/>
        <v>#DIV/0!</v>
      </c>
      <c r="AL339" s="7">
        <v>0.54615384615384621</v>
      </c>
      <c r="AM339" s="7">
        <v>17</v>
      </c>
      <c r="AN339" s="7">
        <v>16</v>
      </c>
      <c r="AO339" s="10">
        <f t="shared" si="107"/>
        <v>-5.8823529411764705E-2</v>
      </c>
      <c r="AP339" s="10">
        <v>8.1792362535403184E-3</v>
      </c>
      <c r="AQ339" s="10">
        <v>1.9906547963968301E-3</v>
      </c>
      <c r="AR339" s="10">
        <f t="shared" si="110"/>
        <v>-0.75662094421894333</v>
      </c>
      <c r="AS339" s="70">
        <v>-41.682908749999299</v>
      </c>
      <c r="AT339" s="7" t="s">
        <v>1022</v>
      </c>
      <c r="AU339" s="7" t="str">
        <f t="shared" si="108"/>
        <v>2011</v>
      </c>
      <c r="AV339" s="7">
        <f t="shared" ca="1" si="109"/>
        <v>6</v>
      </c>
      <c r="AW339" s="7"/>
      <c r="AX339" s="7" t="s">
        <v>40</v>
      </c>
      <c r="AY339" s="7"/>
      <c r="AZ339" s="7">
        <v>1</v>
      </c>
      <c r="BA339" s="9"/>
      <c r="BB339" s="7" t="s">
        <v>41</v>
      </c>
      <c r="BC339" s="7" t="s">
        <v>42</v>
      </c>
    </row>
    <row r="340" spans="1:55" s="17" customFormat="1" ht="12" x14ac:dyDescent="0.15">
      <c r="A340" s="7">
        <v>8303</v>
      </c>
      <c r="B340" s="7" t="s">
        <v>863</v>
      </c>
      <c r="C340" s="7" t="s">
        <v>937</v>
      </c>
      <c r="D340" s="7" t="s">
        <v>1023</v>
      </c>
      <c r="E340" s="8" t="s">
        <v>33</v>
      </c>
      <c r="F340" s="8">
        <v>1</v>
      </c>
      <c r="G340" s="8" t="s">
        <v>328</v>
      </c>
      <c r="H340" s="8" t="s">
        <v>1500</v>
      </c>
      <c r="I340" s="8" t="s">
        <v>106</v>
      </c>
      <c r="J340" s="8">
        <f t="shared" si="93"/>
        <v>0</v>
      </c>
      <c r="K340" s="8" t="s">
        <v>340</v>
      </c>
      <c r="L340" s="8">
        <v>1</v>
      </c>
      <c r="M340" s="8" t="s">
        <v>106</v>
      </c>
      <c r="N340" s="8" t="s">
        <v>1024</v>
      </c>
      <c r="O340" s="32"/>
      <c r="P340" s="8" t="str">
        <f t="shared" si="94"/>
        <v/>
      </c>
      <c r="Q340" s="8" t="e">
        <f t="shared" ca="1" si="95"/>
        <v>#VALUE!</v>
      </c>
      <c r="R340" s="32" t="s">
        <v>37</v>
      </c>
      <c r="S340" s="8">
        <f t="shared" si="96"/>
        <v>0</v>
      </c>
      <c r="T340" s="32">
        <v>8</v>
      </c>
      <c r="U340" s="32">
        <v>4000</v>
      </c>
      <c r="V340" s="32" t="s">
        <v>45</v>
      </c>
      <c r="W340" s="32" t="s">
        <v>1025</v>
      </c>
      <c r="X340" s="8" t="str">
        <f t="shared" si="97"/>
        <v>1963</v>
      </c>
      <c r="Y340" s="69">
        <f t="shared" ca="1" si="98"/>
        <v>54</v>
      </c>
      <c r="Z340" s="32">
        <v>2600</v>
      </c>
      <c r="AA340" s="32">
        <v>3000</v>
      </c>
      <c r="AB340" s="55">
        <f t="shared" si="99"/>
        <v>0.15384615384615385</v>
      </c>
      <c r="AC340" s="7">
        <v>186.95</v>
      </c>
      <c r="AD340" s="7">
        <v>79.825000000000003</v>
      </c>
      <c r="AE340" s="57">
        <f t="shared" si="100"/>
        <v>1.9350574234371421E-5</v>
      </c>
      <c r="AF340" s="57">
        <f t="shared" si="101"/>
        <v>8.9831056844237506E-6</v>
      </c>
      <c r="AG340" s="57">
        <f t="shared" si="102"/>
        <v>-0.5357705887369727</v>
      </c>
      <c r="AH340" s="56">
        <f t="shared" si="103"/>
        <v>-0.57301417491307827</v>
      </c>
      <c r="AI340" s="56">
        <f t="shared" si="104"/>
        <v>3.607869790869131E-2</v>
      </c>
      <c r="AJ340" s="56">
        <f t="shared" si="105"/>
        <v>2.6362024996841177E-2</v>
      </c>
      <c r="AK340" s="59">
        <f t="shared" si="106"/>
        <v>-0.26931883563096659</v>
      </c>
      <c r="AL340" s="7">
        <v>0.591576923076923</v>
      </c>
      <c r="AM340" s="7">
        <v>75</v>
      </c>
      <c r="AN340" s="7">
        <v>46</v>
      </c>
      <c r="AO340" s="10">
        <f t="shared" si="107"/>
        <v>-0.38666666666666666</v>
      </c>
      <c r="AP340" s="10">
        <v>1.095731377582628E-2</v>
      </c>
      <c r="AQ340" s="10">
        <v>2.7320574625958383E-2</v>
      </c>
      <c r="AR340" s="10">
        <f t="shared" si="110"/>
        <v>1.4933642665442575</v>
      </c>
      <c r="AS340" s="70">
        <v>277.03557031005198</v>
      </c>
      <c r="AT340" s="7" t="s">
        <v>47</v>
      </c>
      <c r="AU340" s="7" t="str">
        <f t="shared" si="108"/>
        <v>2008</v>
      </c>
      <c r="AV340" s="7">
        <f t="shared" ca="1" si="109"/>
        <v>9</v>
      </c>
      <c r="AW340" s="7"/>
      <c r="AX340" s="7" t="s">
        <v>40</v>
      </c>
      <c r="AY340" s="7"/>
      <c r="AZ340" s="7">
        <v>7</v>
      </c>
      <c r="BA340" s="9"/>
      <c r="BB340" s="7" t="s">
        <v>41</v>
      </c>
      <c r="BC340" s="7" t="s">
        <v>42</v>
      </c>
    </row>
    <row r="341" spans="1:55" s="17" customFormat="1" ht="12" x14ac:dyDescent="0.15">
      <c r="A341" s="7">
        <v>1957</v>
      </c>
      <c r="B341" s="7" t="s">
        <v>863</v>
      </c>
      <c r="C341" s="7" t="s">
        <v>937</v>
      </c>
      <c r="D341" s="36" t="s">
        <v>1726</v>
      </c>
      <c r="E341" s="8"/>
      <c r="F341" s="8">
        <v>0</v>
      </c>
      <c r="G341" s="8" t="s">
        <v>1520</v>
      </c>
      <c r="H341" s="8" t="s">
        <v>1500</v>
      </c>
      <c r="I341" s="8" t="s">
        <v>35</v>
      </c>
      <c r="J341" s="8">
        <f t="shared" si="93"/>
        <v>1</v>
      </c>
      <c r="K341" s="8" t="s">
        <v>340</v>
      </c>
      <c r="L341" s="8">
        <v>1</v>
      </c>
      <c r="M341" s="8" t="s">
        <v>106</v>
      </c>
      <c r="N341" s="8" t="s">
        <v>220</v>
      </c>
      <c r="O341" s="32"/>
      <c r="P341" s="8" t="str">
        <f t="shared" si="94"/>
        <v/>
      </c>
      <c r="Q341" s="8" t="e">
        <f t="shared" ca="1" si="95"/>
        <v>#VALUE!</v>
      </c>
      <c r="R341" s="32" t="s">
        <v>37</v>
      </c>
      <c r="S341" s="8">
        <f t="shared" si="96"/>
        <v>0</v>
      </c>
      <c r="T341" s="32"/>
      <c r="U341" s="32"/>
      <c r="V341" s="32"/>
      <c r="W341" s="32"/>
      <c r="X341" s="8" t="str">
        <f t="shared" si="97"/>
        <v/>
      </c>
      <c r="Y341" s="69" t="e">
        <f t="shared" ca="1" si="98"/>
        <v>#VALUE!</v>
      </c>
      <c r="Z341" s="32"/>
      <c r="AA341" s="32"/>
      <c r="AB341" s="55" t="e">
        <f t="shared" si="99"/>
        <v>#DIV/0!</v>
      </c>
      <c r="AC341" s="7">
        <v>0</v>
      </c>
      <c r="AD341" s="7">
        <v>75</v>
      </c>
      <c r="AE341" s="57">
        <f t="shared" si="100"/>
        <v>0</v>
      </c>
      <c r="AF341" s="57">
        <f t="shared" si="101"/>
        <v>8.4401243511654397E-6</v>
      </c>
      <c r="AG341" s="57" t="e">
        <f t="shared" si="102"/>
        <v>#DIV/0!</v>
      </c>
      <c r="AH341" s="56" t="e">
        <f t="shared" si="103"/>
        <v>#DIV/0!</v>
      </c>
      <c r="AI341" s="56">
        <f t="shared" si="104"/>
        <v>0</v>
      </c>
      <c r="AJ341" s="56">
        <f t="shared" si="105"/>
        <v>0</v>
      </c>
      <c r="AK341" s="59" t="e">
        <f t="shared" si="106"/>
        <v>#DIV/0!</v>
      </c>
      <c r="AL341" s="7">
        <v>0.50769230769230766</v>
      </c>
      <c r="AM341" s="7">
        <v>0</v>
      </c>
      <c r="AN341" s="7">
        <v>3</v>
      </c>
      <c r="AO341" s="10" t="e">
        <f t="shared" si="107"/>
        <v>#DIV/0!</v>
      </c>
      <c r="AP341" s="10" t="e">
        <v>#N/A</v>
      </c>
      <c r="AQ341" s="10">
        <v>3.9805498721227649E-2</v>
      </c>
      <c r="AR341" s="10" t="e">
        <f t="shared" si="110"/>
        <v>#N/A</v>
      </c>
      <c r="AS341" s="70">
        <v>320.23663866666601</v>
      </c>
      <c r="AT341" s="7" t="s">
        <v>1026</v>
      </c>
      <c r="AU341" s="7" t="str">
        <f t="shared" si="108"/>
        <v>2015</v>
      </c>
      <c r="AV341" s="7">
        <f t="shared" ca="1" si="109"/>
        <v>2</v>
      </c>
      <c r="AW341" s="7"/>
      <c r="AX341" s="7" t="s">
        <v>40</v>
      </c>
      <c r="AY341" s="7"/>
      <c r="AZ341" s="7">
        <v>1</v>
      </c>
      <c r="BA341" s="9"/>
      <c r="BB341" s="7" t="s">
        <v>41</v>
      </c>
      <c r="BC341" s="7" t="s">
        <v>42</v>
      </c>
    </row>
    <row r="342" spans="1:55" s="17" customFormat="1" ht="12" x14ac:dyDescent="0.15">
      <c r="A342" s="7">
        <v>4980</v>
      </c>
      <c r="B342" s="7" t="s">
        <v>863</v>
      </c>
      <c r="C342" s="7" t="s">
        <v>937</v>
      </c>
      <c r="D342" s="7" t="s">
        <v>1027</v>
      </c>
      <c r="E342" s="8" t="s">
        <v>33</v>
      </c>
      <c r="F342" s="8">
        <v>1</v>
      </c>
      <c r="G342" s="8" t="s">
        <v>278</v>
      </c>
      <c r="H342" s="8" t="s">
        <v>1501</v>
      </c>
      <c r="I342" s="8" t="s">
        <v>106</v>
      </c>
      <c r="J342" s="8">
        <f t="shared" si="93"/>
        <v>0</v>
      </c>
      <c r="K342" s="8" t="s">
        <v>340</v>
      </c>
      <c r="L342" s="8">
        <v>1</v>
      </c>
      <c r="M342" s="8" t="s">
        <v>106</v>
      </c>
      <c r="N342" s="8" t="s">
        <v>107</v>
      </c>
      <c r="O342" s="32">
        <v>2009</v>
      </c>
      <c r="P342" s="8" t="str">
        <f t="shared" si="94"/>
        <v>2009</v>
      </c>
      <c r="Q342" s="8">
        <f t="shared" ca="1" si="95"/>
        <v>8</v>
      </c>
      <c r="R342" s="32" t="s">
        <v>37</v>
      </c>
      <c r="S342" s="8">
        <f t="shared" si="96"/>
        <v>0</v>
      </c>
      <c r="T342" s="32">
        <v>10</v>
      </c>
      <c r="U342" s="32">
        <v>7000</v>
      </c>
      <c r="V342" s="32" t="s">
        <v>38</v>
      </c>
      <c r="W342" s="32" t="s">
        <v>1003</v>
      </c>
      <c r="X342" s="8" t="str">
        <f t="shared" si="97"/>
        <v>1983</v>
      </c>
      <c r="Y342" s="69">
        <f t="shared" ca="1" si="98"/>
        <v>34</v>
      </c>
      <c r="Z342" s="32">
        <v>5200</v>
      </c>
      <c r="AA342" s="32">
        <v>5800</v>
      </c>
      <c r="AB342" s="55">
        <f t="shared" si="99"/>
        <v>0.11538461538461539</v>
      </c>
      <c r="AC342" s="7">
        <v>90</v>
      </c>
      <c r="AD342" s="7">
        <v>72</v>
      </c>
      <c r="AE342" s="57">
        <f t="shared" si="100"/>
        <v>9.3156013965949617E-6</v>
      </c>
      <c r="AF342" s="57">
        <f t="shared" si="101"/>
        <v>8.1025193771188237E-6</v>
      </c>
      <c r="AG342" s="57">
        <f t="shared" si="102"/>
        <v>-0.13022047292830108</v>
      </c>
      <c r="AH342" s="56">
        <f t="shared" si="103"/>
        <v>-0.2</v>
      </c>
      <c r="AI342" s="56">
        <f t="shared" si="104"/>
        <v>7.2157395817382619E-2</v>
      </c>
      <c r="AJ342" s="56">
        <f t="shared" si="105"/>
        <v>5.0966581660559611E-2</v>
      </c>
      <c r="AK342" s="59">
        <f t="shared" si="106"/>
        <v>-0.29367487444326767</v>
      </c>
      <c r="AL342" s="7">
        <v>0.65230769230769226</v>
      </c>
      <c r="AM342" s="7">
        <v>6</v>
      </c>
      <c r="AN342" s="7">
        <v>5</v>
      </c>
      <c r="AO342" s="10">
        <f t="shared" si="107"/>
        <v>-0.16666666666666666</v>
      </c>
      <c r="AP342" s="10">
        <v>1.12661414368786E-2</v>
      </c>
      <c r="AQ342" s="10">
        <v>4.3960597572362307E-2</v>
      </c>
      <c r="AR342" s="10">
        <f t="shared" si="110"/>
        <v>2.9020100909137918</v>
      </c>
      <c r="AS342" s="70">
        <v>415.11969305555499</v>
      </c>
      <c r="AT342" s="7" t="s">
        <v>1028</v>
      </c>
      <c r="AU342" s="7" t="str">
        <f t="shared" si="108"/>
        <v>2012</v>
      </c>
      <c r="AV342" s="7">
        <f t="shared" ca="1" si="109"/>
        <v>5</v>
      </c>
      <c r="AW342" s="7"/>
      <c r="AX342" s="7" t="s">
        <v>40</v>
      </c>
      <c r="AY342" s="7"/>
      <c r="AZ342" s="7">
        <v>7</v>
      </c>
      <c r="BA342" s="9"/>
      <c r="BB342" s="7" t="s">
        <v>41</v>
      </c>
      <c r="BC342" s="7" t="s">
        <v>42</v>
      </c>
    </row>
    <row r="343" spans="1:55" s="17" customFormat="1" ht="12" x14ac:dyDescent="0.15">
      <c r="A343" s="7">
        <v>5928</v>
      </c>
      <c r="B343" s="7" t="s">
        <v>863</v>
      </c>
      <c r="C343" s="7" t="s">
        <v>937</v>
      </c>
      <c r="D343" s="7" t="s">
        <v>1029</v>
      </c>
      <c r="E343" s="8" t="s">
        <v>33</v>
      </c>
      <c r="F343" s="8">
        <v>1</v>
      </c>
      <c r="G343" s="8" t="s">
        <v>278</v>
      </c>
      <c r="H343" s="8" t="s">
        <v>1501</v>
      </c>
      <c r="I343" s="8" t="s">
        <v>219</v>
      </c>
      <c r="J343" s="8">
        <f t="shared" si="93"/>
        <v>0</v>
      </c>
      <c r="K343" s="8" t="s">
        <v>340</v>
      </c>
      <c r="L343" s="8">
        <v>1</v>
      </c>
      <c r="M343" s="8" t="s">
        <v>106</v>
      </c>
      <c r="N343" s="8" t="s">
        <v>918</v>
      </c>
      <c r="O343" s="32">
        <v>2010</v>
      </c>
      <c r="P343" s="8" t="str">
        <f t="shared" si="94"/>
        <v>2010</v>
      </c>
      <c r="Q343" s="8">
        <f t="shared" ca="1" si="95"/>
        <v>7</v>
      </c>
      <c r="R343" s="32" t="s">
        <v>37</v>
      </c>
      <c r="S343" s="8">
        <f t="shared" si="96"/>
        <v>0</v>
      </c>
      <c r="T343" s="32">
        <v>7</v>
      </c>
      <c r="U343" s="32">
        <v>8000</v>
      </c>
      <c r="V343" s="32" t="s">
        <v>38</v>
      </c>
      <c r="W343" s="32" t="s">
        <v>1030</v>
      </c>
      <c r="X343" s="8" t="str">
        <f t="shared" si="97"/>
        <v>1963</v>
      </c>
      <c r="Y343" s="69">
        <f t="shared" ca="1" si="98"/>
        <v>54</v>
      </c>
      <c r="Z343" s="32">
        <v>6500</v>
      </c>
      <c r="AA343" s="32">
        <v>7000</v>
      </c>
      <c r="AB343" s="55">
        <f t="shared" si="99"/>
        <v>7.6923076923076927E-2</v>
      </c>
      <c r="AC343" s="7">
        <v>81</v>
      </c>
      <c r="AD343" s="7">
        <v>68</v>
      </c>
      <c r="AE343" s="57">
        <f t="shared" si="100"/>
        <v>8.384041256935466E-6</v>
      </c>
      <c r="AF343" s="57">
        <f t="shared" si="101"/>
        <v>7.6523794117233328E-6</v>
      </c>
      <c r="AG343" s="57">
        <f t="shared" si="102"/>
        <v>-8.7268397517353116E-2</v>
      </c>
      <c r="AH343" s="56">
        <f t="shared" si="103"/>
        <v>-0.16049382716049382</v>
      </c>
      <c r="AI343" s="56">
        <f t="shared" si="104"/>
        <v>9.0196744771728274E-2</v>
      </c>
      <c r="AJ343" s="56">
        <f t="shared" si="105"/>
        <v>6.1511391659296082E-2</v>
      </c>
      <c r="AK343" s="59">
        <f t="shared" si="106"/>
        <v>-0.31803091325556881</v>
      </c>
      <c r="AL343" s="7">
        <v>0.63384615384615395</v>
      </c>
      <c r="AM343" s="7">
        <v>29</v>
      </c>
      <c r="AN343" s="7">
        <v>27</v>
      </c>
      <c r="AO343" s="10">
        <f t="shared" si="107"/>
        <v>-6.8965517241379309E-2</v>
      </c>
      <c r="AP343" s="10">
        <v>8.411844924995129E-3</v>
      </c>
      <c r="AQ343" s="10">
        <v>1.656311451105965E-2</v>
      </c>
      <c r="AR343" s="10">
        <f t="shared" si="110"/>
        <v>0.96902280757027159</v>
      </c>
      <c r="AS343" s="70">
        <v>117.076599999999</v>
      </c>
      <c r="AT343" s="7" t="s">
        <v>1031</v>
      </c>
      <c r="AU343" s="7" t="str">
        <f t="shared" si="108"/>
        <v>2010</v>
      </c>
      <c r="AV343" s="7">
        <f t="shared" ca="1" si="109"/>
        <v>7</v>
      </c>
      <c r="AW343" s="7"/>
      <c r="AX343" s="7" t="s">
        <v>40</v>
      </c>
      <c r="AY343" s="7"/>
      <c r="AZ343" s="7">
        <v>7</v>
      </c>
      <c r="BA343" s="9"/>
      <c r="BB343" s="7" t="s">
        <v>41</v>
      </c>
      <c r="BC343" s="7" t="s">
        <v>42</v>
      </c>
    </row>
    <row r="344" spans="1:55" s="17" customFormat="1" ht="12" x14ac:dyDescent="0.15">
      <c r="A344" s="7">
        <v>2225</v>
      </c>
      <c r="B344" s="7" t="s">
        <v>863</v>
      </c>
      <c r="C344" s="7" t="s">
        <v>937</v>
      </c>
      <c r="D344" s="36" t="s">
        <v>1727</v>
      </c>
      <c r="E344" s="8"/>
      <c r="F344" s="8">
        <v>0</v>
      </c>
      <c r="G344" s="8" t="s">
        <v>1521</v>
      </c>
      <c r="H344" s="8" t="s">
        <v>1500</v>
      </c>
      <c r="I344" s="8" t="s">
        <v>219</v>
      </c>
      <c r="J344" s="8">
        <f t="shared" si="93"/>
        <v>0</v>
      </c>
      <c r="K344" s="8" t="s">
        <v>340</v>
      </c>
      <c r="L344" s="8">
        <v>1</v>
      </c>
      <c r="M344" s="8" t="s">
        <v>106</v>
      </c>
      <c r="N344" s="8" t="s">
        <v>220</v>
      </c>
      <c r="O344" s="32"/>
      <c r="P344" s="8" t="str">
        <f t="shared" si="94"/>
        <v/>
      </c>
      <c r="Q344" s="8" t="e">
        <f t="shared" ca="1" si="95"/>
        <v>#VALUE!</v>
      </c>
      <c r="R344" s="32" t="s">
        <v>37</v>
      </c>
      <c r="S344" s="8">
        <f t="shared" si="96"/>
        <v>0</v>
      </c>
      <c r="T344" s="32"/>
      <c r="U344" s="32"/>
      <c r="V344" s="32"/>
      <c r="W344" s="32"/>
      <c r="X344" s="8" t="str">
        <f t="shared" si="97"/>
        <v/>
      </c>
      <c r="Y344" s="69" t="e">
        <f t="shared" ca="1" si="98"/>
        <v>#VALUE!</v>
      </c>
      <c r="Z344" s="32"/>
      <c r="AA344" s="32"/>
      <c r="AB344" s="55" t="e">
        <f t="shared" si="99"/>
        <v>#DIV/0!</v>
      </c>
      <c r="AC344" s="7">
        <v>0</v>
      </c>
      <c r="AD344" s="7">
        <v>67.025000000000006</v>
      </c>
      <c r="AE344" s="57">
        <f t="shared" si="100"/>
        <v>0</v>
      </c>
      <c r="AF344" s="57">
        <f t="shared" si="101"/>
        <v>7.5426577951581827E-6</v>
      </c>
      <c r="AG344" s="57" t="e">
        <f t="shared" si="102"/>
        <v>#DIV/0!</v>
      </c>
      <c r="AH344" s="56" t="e">
        <f t="shared" si="103"/>
        <v>#DIV/0!</v>
      </c>
      <c r="AI344" s="56">
        <f t="shared" si="104"/>
        <v>0</v>
      </c>
      <c r="AJ344" s="56">
        <f t="shared" si="105"/>
        <v>0</v>
      </c>
      <c r="AK344" s="59" t="e">
        <f t="shared" si="106"/>
        <v>#DIV/0!</v>
      </c>
      <c r="AL344" s="7">
        <v>0.6049230769230769</v>
      </c>
      <c r="AM344" s="7">
        <v>0</v>
      </c>
      <c r="AN344" s="7">
        <v>14</v>
      </c>
      <c r="AO344" s="10" t="e">
        <f t="shared" si="107"/>
        <v>#DIV/0!</v>
      </c>
      <c r="AP344" s="10" t="e">
        <v>#N/A</v>
      </c>
      <c r="AQ344" s="10">
        <v>2.6414126579234417E-2</v>
      </c>
      <c r="AR344" s="10" t="e">
        <f t="shared" si="110"/>
        <v>#N/A</v>
      </c>
      <c r="AS344" s="70">
        <v>349.21748004475899</v>
      </c>
      <c r="AT344" s="7" t="s">
        <v>1032</v>
      </c>
      <c r="AU344" s="7" t="str">
        <f t="shared" si="108"/>
        <v>2015</v>
      </c>
      <c r="AV344" s="7">
        <f t="shared" ca="1" si="109"/>
        <v>2</v>
      </c>
      <c r="AW344" s="7"/>
      <c r="AX344" s="7" t="s">
        <v>40</v>
      </c>
      <c r="AY344" s="7"/>
      <c r="AZ344" s="7">
        <v>3</v>
      </c>
      <c r="BA344" s="9"/>
      <c r="BB344" s="7" t="s">
        <v>41</v>
      </c>
      <c r="BC344" s="7" t="s">
        <v>42</v>
      </c>
    </row>
    <row r="345" spans="1:55" s="17" customFormat="1" ht="12" x14ac:dyDescent="0.15">
      <c r="A345" s="7">
        <v>7750</v>
      </c>
      <c r="B345" s="7" t="s">
        <v>863</v>
      </c>
      <c r="C345" s="7" t="s">
        <v>937</v>
      </c>
      <c r="D345" s="7" t="s">
        <v>1033</v>
      </c>
      <c r="E345" s="8" t="s">
        <v>33</v>
      </c>
      <c r="F345" s="8">
        <v>1</v>
      </c>
      <c r="G345" s="8" t="s">
        <v>278</v>
      </c>
      <c r="H345" s="8" t="s">
        <v>1501</v>
      </c>
      <c r="I345" s="8" t="s">
        <v>35</v>
      </c>
      <c r="J345" s="8">
        <f t="shared" si="93"/>
        <v>1</v>
      </c>
      <c r="K345" s="8" t="s">
        <v>340</v>
      </c>
      <c r="L345" s="8">
        <v>1</v>
      </c>
      <c r="M345" s="8" t="s">
        <v>106</v>
      </c>
      <c r="N345" s="8" t="s">
        <v>1034</v>
      </c>
      <c r="O345" s="32">
        <v>2006</v>
      </c>
      <c r="P345" s="8" t="str">
        <f t="shared" si="94"/>
        <v>2006</v>
      </c>
      <c r="Q345" s="8">
        <f t="shared" ca="1" si="95"/>
        <v>11</v>
      </c>
      <c r="R345" s="32" t="s">
        <v>37</v>
      </c>
      <c r="S345" s="8">
        <f t="shared" si="96"/>
        <v>0</v>
      </c>
      <c r="T345" s="32">
        <v>20</v>
      </c>
      <c r="U345" s="32">
        <v>6000</v>
      </c>
      <c r="V345" s="32" t="s">
        <v>45</v>
      </c>
      <c r="W345" s="32" t="s">
        <v>1035</v>
      </c>
      <c r="X345" s="8" t="str">
        <f t="shared" si="97"/>
        <v>1962</v>
      </c>
      <c r="Y345" s="69">
        <f t="shared" ca="1" si="98"/>
        <v>55</v>
      </c>
      <c r="Z345" s="32">
        <v>4500</v>
      </c>
      <c r="AA345" s="32">
        <v>5500</v>
      </c>
      <c r="AB345" s="55">
        <f t="shared" si="99"/>
        <v>0.22222222222222221</v>
      </c>
      <c r="AC345" s="7">
        <v>85</v>
      </c>
      <c r="AD345" s="7">
        <v>65</v>
      </c>
      <c r="AE345" s="57">
        <f t="shared" si="100"/>
        <v>8.7980679856730192E-6</v>
      </c>
      <c r="AF345" s="57">
        <f t="shared" si="101"/>
        <v>7.3147744376767151E-6</v>
      </c>
      <c r="AG345" s="57">
        <f t="shared" si="102"/>
        <v>-0.16859309912264081</v>
      </c>
      <c r="AH345" s="56">
        <f t="shared" si="103"/>
        <v>-0.23529411764705882</v>
      </c>
      <c r="AI345" s="56">
        <f t="shared" si="104"/>
        <v>6.2443900226581112E-2</v>
      </c>
      <c r="AJ345" s="56">
        <f t="shared" si="105"/>
        <v>4.8330379160875493E-2</v>
      </c>
      <c r="AK345" s="59">
        <f t="shared" si="106"/>
        <v>-0.22601921107576456</v>
      </c>
      <c r="AL345" s="7">
        <v>0.63076923076923064</v>
      </c>
      <c r="AM345" s="7">
        <v>8</v>
      </c>
      <c r="AN345" s="7">
        <v>9</v>
      </c>
      <c r="AO345" s="10">
        <f t="shared" si="107"/>
        <v>0.125</v>
      </c>
      <c r="AP345" s="10">
        <v>1.9375906886517906E-2</v>
      </c>
      <c r="AQ345" s="10">
        <v>6.861495914519164E-2</v>
      </c>
      <c r="AR345" s="10">
        <f t="shared" si="110"/>
        <v>2.5412514906817147</v>
      </c>
      <c r="AS345" s="70">
        <v>652.93381692307605</v>
      </c>
      <c r="AT345" s="7" t="s">
        <v>47</v>
      </c>
      <c r="AU345" s="7" t="str">
        <f t="shared" si="108"/>
        <v>2008</v>
      </c>
      <c r="AV345" s="7">
        <f t="shared" ca="1" si="109"/>
        <v>9</v>
      </c>
      <c r="AW345" s="7"/>
      <c r="AX345" s="7" t="s">
        <v>40</v>
      </c>
      <c r="AY345" s="7"/>
      <c r="AZ345" s="7">
        <v>7</v>
      </c>
      <c r="BA345" s="9"/>
      <c r="BB345" s="7" t="s">
        <v>41</v>
      </c>
      <c r="BC345" s="7" t="s">
        <v>42</v>
      </c>
    </row>
    <row r="346" spans="1:55" s="17" customFormat="1" ht="12" x14ac:dyDescent="0.15">
      <c r="A346" s="7">
        <v>903</v>
      </c>
      <c r="B346" s="7" t="s">
        <v>863</v>
      </c>
      <c r="C346" s="7" t="s">
        <v>937</v>
      </c>
      <c r="D346" s="7" t="s">
        <v>1728</v>
      </c>
      <c r="E346" s="8" t="s">
        <v>49</v>
      </c>
      <c r="F346" s="8">
        <v>0</v>
      </c>
      <c r="G346" s="8" t="s">
        <v>1036</v>
      </c>
      <c r="H346" s="8" t="s">
        <v>1509</v>
      </c>
      <c r="I346" s="8" t="s">
        <v>219</v>
      </c>
      <c r="J346" s="8">
        <f t="shared" si="93"/>
        <v>0</v>
      </c>
      <c r="K346" s="8" t="s">
        <v>340</v>
      </c>
      <c r="L346" s="8">
        <v>1</v>
      </c>
      <c r="M346" s="8" t="s">
        <v>106</v>
      </c>
      <c r="N346" s="8" t="s">
        <v>220</v>
      </c>
      <c r="O346" s="32"/>
      <c r="P346" s="8" t="str">
        <f t="shared" si="94"/>
        <v/>
      </c>
      <c r="Q346" s="8" t="e">
        <f t="shared" ca="1" si="95"/>
        <v>#VALUE!</v>
      </c>
      <c r="R346" s="32" t="s">
        <v>37</v>
      </c>
      <c r="S346" s="8">
        <f t="shared" si="96"/>
        <v>0</v>
      </c>
      <c r="T346" s="32"/>
      <c r="U346" s="32"/>
      <c r="V346" s="32"/>
      <c r="W346" s="32"/>
      <c r="X346" s="8" t="str">
        <f t="shared" si="97"/>
        <v/>
      </c>
      <c r="Y346" s="69" t="e">
        <f t="shared" ca="1" si="98"/>
        <v>#VALUE!</v>
      </c>
      <c r="Z346" s="32"/>
      <c r="AA346" s="32"/>
      <c r="AB346" s="55" t="e">
        <f t="shared" si="99"/>
        <v>#DIV/0!</v>
      </c>
      <c r="AC346" s="7">
        <v>0</v>
      </c>
      <c r="AD346" s="7">
        <v>60</v>
      </c>
      <c r="AE346" s="57">
        <f t="shared" si="100"/>
        <v>0</v>
      </c>
      <c r="AF346" s="57">
        <f t="shared" si="101"/>
        <v>6.7520994809323528E-6</v>
      </c>
      <c r="AG346" s="57" t="e">
        <f t="shared" si="102"/>
        <v>#DIV/0!</v>
      </c>
      <c r="AH346" s="56" t="e">
        <f t="shared" si="103"/>
        <v>#DIV/0!</v>
      </c>
      <c r="AI346" s="56">
        <f t="shared" si="104"/>
        <v>0</v>
      </c>
      <c r="AJ346" s="56">
        <f t="shared" si="105"/>
        <v>0</v>
      </c>
      <c r="AK346" s="59" t="e">
        <f t="shared" si="106"/>
        <v>#DIV/0!</v>
      </c>
      <c r="AL346" s="7">
        <v>1.0153846153846153</v>
      </c>
      <c r="AM346" s="7">
        <v>0</v>
      </c>
      <c r="AN346" s="7">
        <v>2</v>
      </c>
      <c r="AO346" s="10" t="e">
        <f t="shared" si="107"/>
        <v>#DIV/0!</v>
      </c>
      <c r="AP346" s="10" t="e">
        <v>#N/A</v>
      </c>
      <c r="AQ346" s="10">
        <v>1.1746987951807229E-2</v>
      </c>
      <c r="AR346" s="10" t="e">
        <f t="shared" si="110"/>
        <v>#N/A</v>
      </c>
      <c r="AS346" s="70">
        <v>146.950426666666</v>
      </c>
      <c r="AT346" s="7" t="s">
        <v>1037</v>
      </c>
      <c r="AU346" s="7" t="str">
        <f t="shared" si="108"/>
        <v>2015</v>
      </c>
      <c r="AV346" s="7">
        <f t="shared" ca="1" si="109"/>
        <v>2</v>
      </c>
      <c r="AW346" s="7"/>
      <c r="AX346" s="7" t="s">
        <v>40</v>
      </c>
      <c r="AY346" s="7"/>
      <c r="AZ346" s="7">
        <v>1</v>
      </c>
      <c r="BA346" s="9"/>
      <c r="BB346" s="7" t="s">
        <v>41</v>
      </c>
      <c r="BC346" s="7" t="s">
        <v>42</v>
      </c>
    </row>
    <row r="347" spans="1:55" s="17" customFormat="1" ht="12" x14ac:dyDescent="0.15">
      <c r="A347" s="7">
        <v>2045</v>
      </c>
      <c r="B347" s="7" t="s">
        <v>863</v>
      </c>
      <c r="C347" s="7" t="s">
        <v>937</v>
      </c>
      <c r="D347" s="36" t="s">
        <v>1038</v>
      </c>
      <c r="E347" s="8"/>
      <c r="F347" s="8">
        <v>0</v>
      </c>
      <c r="G347" s="8" t="s">
        <v>57</v>
      </c>
      <c r="H347" s="8" t="s">
        <v>57</v>
      </c>
      <c r="I347" s="8" t="s">
        <v>219</v>
      </c>
      <c r="J347" s="8">
        <f t="shared" si="93"/>
        <v>0</v>
      </c>
      <c r="K347" s="8" t="s">
        <v>340</v>
      </c>
      <c r="L347" s="8">
        <v>1</v>
      </c>
      <c r="M347" s="8" t="s">
        <v>106</v>
      </c>
      <c r="N347" s="8" t="s">
        <v>220</v>
      </c>
      <c r="O347" s="32"/>
      <c r="P347" s="8" t="str">
        <f t="shared" si="94"/>
        <v/>
      </c>
      <c r="Q347" s="8" t="e">
        <f t="shared" ca="1" si="95"/>
        <v>#VALUE!</v>
      </c>
      <c r="R347" s="32" t="s">
        <v>37</v>
      </c>
      <c r="S347" s="8">
        <f t="shared" si="96"/>
        <v>0</v>
      </c>
      <c r="T347" s="32"/>
      <c r="U347" s="32"/>
      <c r="V347" s="32"/>
      <c r="W347" s="32"/>
      <c r="X347" s="8" t="str">
        <f t="shared" si="97"/>
        <v/>
      </c>
      <c r="Y347" s="69" t="e">
        <f t="shared" ca="1" si="98"/>
        <v>#VALUE!</v>
      </c>
      <c r="Z347" s="32"/>
      <c r="AA347" s="32"/>
      <c r="AB347" s="55" t="e">
        <f t="shared" si="99"/>
        <v>#DIV/0!</v>
      </c>
      <c r="AC347" s="7">
        <v>0</v>
      </c>
      <c r="AD347" s="7">
        <v>60</v>
      </c>
      <c r="AE347" s="57">
        <f t="shared" si="100"/>
        <v>0</v>
      </c>
      <c r="AF347" s="57">
        <f t="shared" si="101"/>
        <v>6.7520994809323528E-6</v>
      </c>
      <c r="AG347" s="57" t="e">
        <f t="shared" si="102"/>
        <v>#DIV/0!</v>
      </c>
      <c r="AH347" s="56" t="e">
        <f t="shared" si="103"/>
        <v>#DIV/0!</v>
      </c>
      <c r="AI347" s="56">
        <f t="shared" si="104"/>
        <v>0</v>
      </c>
      <c r="AJ347" s="56">
        <f t="shared" si="105"/>
        <v>0</v>
      </c>
      <c r="AK347" s="59" t="e">
        <f t="shared" si="106"/>
        <v>#DIV/0!</v>
      </c>
      <c r="AL347" s="7">
        <v>0.39384615384615379</v>
      </c>
      <c r="AM347" s="7">
        <v>0</v>
      </c>
      <c r="AN347" s="7">
        <v>8</v>
      </c>
      <c r="AO347" s="10" t="e">
        <f t="shared" si="107"/>
        <v>#DIV/0!</v>
      </c>
      <c r="AP347" s="10" t="e">
        <v>#N/A</v>
      </c>
      <c r="AQ347" s="10">
        <v>2.2735205919579358E-2</v>
      </c>
      <c r="AR347" s="10" t="e">
        <f t="shared" si="110"/>
        <v>#N/A</v>
      </c>
      <c r="AS347" s="70">
        <v>309.02845999999897</v>
      </c>
      <c r="AT347" s="7" t="s">
        <v>232</v>
      </c>
      <c r="AU347" s="7" t="str">
        <f t="shared" si="108"/>
        <v>2015</v>
      </c>
      <c r="AV347" s="7">
        <f t="shared" ca="1" si="109"/>
        <v>2</v>
      </c>
      <c r="AW347" s="7"/>
      <c r="AX347" s="7" t="s">
        <v>40</v>
      </c>
      <c r="AY347" s="7"/>
      <c r="AZ347" s="7">
        <v>1</v>
      </c>
      <c r="BA347" s="9"/>
      <c r="BB347" s="7" t="s">
        <v>41</v>
      </c>
      <c r="BC347" s="7" t="s">
        <v>42</v>
      </c>
    </row>
    <row r="348" spans="1:55" s="17" customFormat="1" ht="12" x14ac:dyDescent="0.15">
      <c r="A348" s="7">
        <v>5626</v>
      </c>
      <c r="B348" s="7" t="s">
        <v>863</v>
      </c>
      <c r="C348" s="7" t="s">
        <v>1039</v>
      </c>
      <c r="D348" s="7" t="s">
        <v>1040</v>
      </c>
      <c r="E348" s="8"/>
      <c r="F348" s="8">
        <v>0</v>
      </c>
      <c r="G348" s="8" t="s">
        <v>57</v>
      </c>
      <c r="H348" s="8" t="s">
        <v>57</v>
      </c>
      <c r="I348" s="8" t="s">
        <v>106</v>
      </c>
      <c r="J348" s="8">
        <f t="shared" si="93"/>
        <v>0</v>
      </c>
      <c r="K348" s="8" t="s">
        <v>340</v>
      </c>
      <c r="L348" s="8">
        <v>1</v>
      </c>
      <c r="M348" s="8" t="s">
        <v>106</v>
      </c>
      <c r="N348" s="8" t="s">
        <v>1041</v>
      </c>
      <c r="O348" s="32">
        <v>2010</v>
      </c>
      <c r="P348" s="8" t="str">
        <f t="shared" si="94"/>
        <v>2010</v>
      </c>
      <c r="Q348" s="8">
        <f t="shared" ca="1" si="95"/>
        <v>7</v>
      </c>
      <c r="R348" s="32" t="s">
        <v>37</v>
      </c>
      <c r="S348" s="8">
        <f t="shared" si="96"/>
        <v>0</v>
      </c>
      <c r="T348" s="32">
        <v>5</v>
      </c>
      <c r="U348" s="32">
        <v>2000</v>
      </c>
      <c r="V348" s="32" t="s">
        <v>38</v>
      </c>
      <c r="W348" s="32" t="s">
        <v>1042</v>
      </c>
      <c r="X348" s="8" t="str">
        <f t="shared" si="97"/>
        <v>1984</v>
      </c>
      <c r="Y348" s="69">
        <f t="shared" ca="1" si="98"/>
        <v>33</v>
      </c>
      <c r="Z348" s="32">
        <v>1400</v>
      </c>
      <c r="AA348" s="32">
        <v>1500</v>
      </c>
      <c r="AB348" s="55">
        <f t="shared" si="99"/>
        <v>7.1428571428571425E-2</v>
      </c>
      <c r="AC348" s="7">
        <v>292.77499999999998</v>
      </c>
      <c r="AD348" s="7">
        <v>610.52499999999998</v>
      </c>
      <c r="AE348" s="57">
        <f t="shared" si="100"/>
        <v>3.0304168876534328E-5</v>
      </c>
      <c r="AF348" s="57">
        <f t="shared" si="101"/>
        <v>6.8705425593270411E-5</v>
      </c>
      <c r="AG348" s="57">
        <f t="shared" si="102"/>
        <v>1.2671938594716465</v>
      </c>
      <c r="AH348" s="56">
        <f t="shared" si="103"/>
        <v>1.0853044146528905</v>
      </c>
      <c r="AI348" s="56">
        <f t="shared" si="104"/>
        <v>1.9426991181603011E-2</v>
      </c>
      <c r="AJ348" s="56">
        <f t="shared" si="105"/>
        <v>1.3181012498420588E-2</v>
      </c>
      <c r="AK348" s="59">
        <f t="shared" si="106"/>
        <v>-0.32151034737161177</v>
      </c>
      <c r="AL348" s="7">
        <v>7.2344615384615389</v>
      </c>
      <c r="AM348" s="7">
        <v>135</v>
      </c>
      <c r="AN348" s="7">
        <v>177</v>
      </c>
      <c r="AO348" s="10">
        <f t="shared" si="107"/>
        <v>0.31111111111111112</v>
      </c>
      <c r="AP348" s="10">
        <v>1.2099747871132539E-2</v>
      </c>
      <c r="AQ348" s="10">
        <v>1.8048139199696736E-2</v>
      </c>
      <c r="AR348" s="10">
        <f t="shared" si="110"/>
        <v>0.49161283292156954</v>
      </c>
      <c r="AS348" s="70">
        <v>122.244153228779</v>
      </c>
      <c r="AT348" s="7" t="s">
        <v>1043</v>
      </c>
      <c r="AU348" s="7" t="str">
        <f t="shared" si="108"/>
        <v>2011</v>
      </c>
      <c r="AV348" s="7">
        <f t="shared" ca="1" si="109"/>
        <v>6</v>
      </c>
      <c r="AW348" s="7"/>
      <c r="AX348" s="7" t="s">
        <v>40</v>
      </c>
      <c r="AY348" s="7"/>
      <c r="AZ348" s="7">
        <v>7</v>
      </c>
      <c r="BA348" s="9"/>
      <c r="BB348" s="7" t="s">
        <v>41</v>
      </c>
      <c r="BC348" s="7" t="s">
        <v>42</v>
      </c>
    </row>
    <row r="349" spans="1:55" s="17" customFormat="1" ht="132" x14ac:dyDescent="0.15">
      <c r="A349" s="37">
        <v>2557</v>
      </c>
      <c r="B349" s="37" t="s">
        <v>863</v>
      </c>
      <c r="C349" s="37" t="s">
        <v>1039</v>
      </c>
      <c r="D349" s="37" t="s">
        <v>1044</v>
      </c>
      <c r="E349" s="38"/>
      <c r="F349" s="8">
        <v>0</v>
      </c>
      <c r="G349" s="38" t="s">
        <v>600</v>
      </c>
      <c r="H349" s="38" t="s">
        <v>1501</v>
      </c>
      <c r="I349" s="38" t="s">
        <v>106</v>
      </c>
      <c r="J349" s="8">
        <f t="shared" si="93"/>
        <v>0</v>
      </c>
      <c r="K349" s="38" t="s">
        <v>340</v>
      </c>
      <c r="L349" s="8">
        <v>1</v>
      </c>
      <c r="M349" s="38" t="s">
        <v>106</v>
      </c>
      <c r="N349" s="12" t="s">
        <v>1045</v>
      </c>
      <c r="O349" s="40">
        <v>1990</v>
      </c>
      <c r="P349" s="8" t="str">
        <f t="shared" si="94"/>
        <v>1990</v>
      </c>
      <c r="Q349" s="8">
        <f t="shared" ca="1" si="95"/>
        <v>27</v>
      </c>
      <c r="R349" s="40" t="s">
        <v>37</v>
      </c>
      <c r="S349" s="8">
        <f t="shared" si="96"/>
        <v>0</v>
      </c>
      <c r="T349" s="40">
        <v>4</v>
      </c>
      <c r="U349" s="40" t="s">
        <v>1046</v>
      </c>
      <c r="V349" s="40" t="s">
        <v>1047</v>
      </c>
      <c r="W349" s="42">
        <v>22514</v>
      </c>
      <c r="X349" s="8">
        <f>YEAR(W349)</f>
        <v>1961</v>
      </c>
      <c r="Y349" s="69">
        <f t="shared" ca="1" si="98"/>
        <v>56</v>
      </c>
      <c r="Z349" s="40">
        <v>7500</v>
      </c>
      <c r="AA349" s="40">
        <v>7500</v>
      </c>
      <c r="AB349" s="55">
        <f t="shared" si="99"/>
        <v>0</v>
      </c>
      <c r="AC349" s="7">
        <v>88.525000000000006</v>
      </c>
      <c r="AD349" s="7">
        <v>562.4</v>
      </c>
      <c r="AE349" s="57">
        <f t="shared" si="100"/>
        <v>9.1629290403729895E-6</v>
      </c>
      <c r="AF349" s="57">
        <f t="shared" si="101"/>
        <v>6.3289679134605916E-5</v>
      </c>
      <c r="AG349" s="57">
        <f t="shared" si="102"/>
        <v>5.9071449594058647</v>
      </c>
      <c r="AH349" s="56">
        <f t="shared" si="103"/>
        <v>5.3530076249646985</v>
      </c>
      <c r="AI349" s="56">
        <f t="shared" si="104"/>
        <v>0.10407316704430185</v>
      </c>
      <c r="AJ349" s="56">
        <f t="shared" si="105"/>
        <v>6.5905062492102942E-2</v>
      </c>
      <c r="AK349" s="59">
        <f t="shared" si="106"/>
        <v>-0.36674299088017098</v>
      </c>
      <c r="AL349" s="7">
        <v>5.4910769230769221</v>
      </c>
      <c r="AM349" s="7">
        <v>11</v>
      </c>
      <c r="AN349" s="7">
        <v>83</v>
      </c>
      <c r="AO349" s="10">
        <f t="shared" si="107"/>
        <v>6.5454545454545459</v>
      </c>
      <c r="AP349" s="10">
        <v>3.7941793106504133E-3</v>
      </c>
      <c r="AQ349" s="10">
        <v>1.0623499198757116E-2</v>
      </c>
      <c r="AR349" s="10">
        <f t="shared" si="110"/>
        <v>1.7999465309761531</v>
      </c>
      <c r="AS349" s="70">
        <v>90.984866109532007</v>
      </c>
      <c r="AT349" s="7" t="s">
        <v>221</v>
      </c>
      <c r="AU349" s="7" t="str">
        <f t="shared" si="108"/>
        <v>2014</v>
      </c>
      <c r="AV349" s="7">
        <f t="shared" ca="1" si="109"/>
        <v>3</v>
      </c>
      <c r="AW349" s="7"/>
      <c r="AX349" s="7" t="s">
        <v>40</v>
      </c>
      <c r="AY349" s="7"/>
      <c r="AZ349" s="7">
        <v>7</v>
      </c>
      <c r="BA349" s="9"/>
      <c r="BB349" s="7" t="s">
        <v>41</v>
      </c>
      <c r="BC349" s="7" t="s">
        <v>42</v>
      </c>
    </row>
    <row r="350" spans="1:55" s="17" customFormat="1" ht="12" x14ac:dyDescent="0.15">
      <c r="A350" s="7">
        <v>7913</v>
      </c>
      <c r="B350" s="7" t="s">
        <v>863</v>
      </c>
      <c r="C350" s="7" t="s">
        <v>1039</v>
      </c>
      <c r="D350" s="7" t="s">
        <v>1048</v>
      </c>
      <c r="E350" s="8"/>
      <c r="F350" s="8">
        <v>0</v>
      </c>
      <c r="G350" s="8" t="s">
        <v>57</v>
      </c>
      <c r="H350" s="8" t="s">
        <v>57</v>
      </c>
      <c r="I350" s="8" t="s">
        <v>106</v>
      </c>
      <c r="J350" s="8">
        <f t="shared" si="93"/>
        <v>0</v>
      </c>
      <c r="K350" s="8" t="s">
        <v>340</v>
      </c>
      <c r="L350" s="8">
        <v>1</v>
      </c>
      <c r="M350" s="8" t="s">
        <v>106</v>
      </c>
      <c r="N350" s="8" t="s">
        <v>883</v>
      </c>
      <c r="O350" s="32">
        <v>2004</v>
      </c>
      <c r="P350" s="8" t="str">
        <f t="shared" si="94"/>
        <v>2004</v>
      </c>
      <c r="Q350" s="8">
        <f t="shared" ca="1" si="95"/>
        <v>13</v>
      </c>
      <c r="R350" s="32" t="s">
        <v>37</v>
      </c>
      <c r="S350" s="8">
        <f t="shared" si="96"/>
        <v>0</v>
      </c>
      <c r="T350" s="32"/>
      <c r="U350" s="32" t="s">
        <v>1049</v>
      </c>
      <c r="V350" s="32" t="s">
        <v>1050</v>
      </c>
      <c r="W350" s="32"/>
      <c r="X350" s="8" t="str">
        <f t="shared" si="97"/>
        <v/>
      </c>
      <c r="Y350" s="69" t="e">
        <f t="shared" ca="1" si="98"/>
        <v>#VALUE!</v>
      </c>
      <c r="Z350" s="32">
        <v>10000</v>
      </c>
      <c r="AA350" s="32">
        <v>10000</v>
      </c>
      <c r="AB350" s="55">
        <f t="shared" si="99"/>
        <v>0</v>
      </c>
      <c r="AC350" s="7">
        <v>150.375</v>
      </c>
      <c r="AD350" s="7">
        <v>315.47500000000002</v>
      </c>
      <c r="AE350" s="57">
        <f t="shared" si="100"/>
        <v>1.5564817333477414E-5</v>
      </c>
      <c r="AF350" s="57">
        <f t="shared" si="101"/>
        <v>3.5501976395785565E-5</v>
      </c>
      <c r="AG350" s="57">
        <f t="shared" si="102"/>
        <v>1.2809118562173252</v>
      </c>
      <c r="AH350" s="56">
        <f t="shared" si="103"/>
        <v>1.0979218620116378</v>
      </c>
      <c r="AI350" s="56">
        <f t="shared" si="104"/>
        <v>0.1387642227257358</v>
      </c>
      <c r="AJ350" s="56">
        <f t="shared" si="105"/>
        <v>8.7873416656137265E-2</v>
      </c>
      <c r="AK350" s="59">
        <f t="shared" si="106"/>
        <v>-0.36674299088017093</v>
      </c>
      <c r="AL350" s="7">
        <v>3.1089230769230771</v>
      </c>
      <c r="AM350" s="7">
        <v>52</v>
      </c>
      <c r="AN350" s="7">
        <v>68</v>
      </c>
      <c r="AO350" s="10">
        <f t="shared" si="107"/>
        <v>0.30769230769230771</v>
      </c>
      <c r="AP350" s="10">
        <v>7.659741508036221E-3</v>
      </c>
      <c r="AQ350" s="10">
        <v>3.859246119529338E-2</v>
      </c>
      <c r="AR350" s="10">
        <f t="shared" si="110"/>
        <v>4.0383503352957906</v>
      </c>
      <c r="AS350" s="70">
        <v>455.82769078373798</v>
      </c>
      <c r="AT350" s="7" t="s">
        <v>47</v>
      </c>
      <c r="AU350" s="7" t="str">
        <f t="shared" si="108"/>
        <v>2008</v>
      </c>
      <c r="AV350" s="7">
        <f t="shared" ca="1" si="109"/>
        <v>9</v>
      </c>
      <c r="AW350" s="7"/>
      <c r="AX350" s="7" t="s">
        <v>40</v>
      </c>
      <c r="AY350" s="7"/>
      <c r="AZ350" s="7">
        <v>1</v>
      </c>
      <c r="BA350" s="9"/>
      <c r="BB350" s="7" t="s">
        <v>41</v>
      </c>
      <c r="BC350" s="7" t="s">
        <v>42</v>
      </c>
    </row>
    <row r="351" spans="1:55" s="17" customFormat="1" ht="12" x14ac:dyDescent="0.15">
      <c r="A351" s="7">
        <v>3879</v>
      </c>
      <c r="B351" s="7" t="s">
        <v>863</v>
      </c>
      <c r="C351" s="7" t="s">
        <v>1039</v>
      </c>
      <c r="D351" s="7" t="s">
        <v>1051</v>
      </c>
      <c r="E351" s="8"/>
      <c r="F351" s="8">
        <v>0</v>
      </c>
      <c r="G351" s="8" t="s">
        <v>70</v>
      </c>
      <c r="H351" s="8" t="s">
        <v>1501</v>
      </c>
      <c r="I351" s="8" t="s">
        <v>106</v>
      </c>
      <c r="J351" s="8">
        <f t="shared" si="93"/>
        <v>0</v>
      </c>
      <c r="K351" s="8" t="s">
        <v>340</v>
      </c>
      <c r="L351" s="8">
        <v>1</v>
      </c>
      <c r="M351" s="8" t="s">
        <v>106</v>
      </c>
      <c r="N351" s="8" t="s">
        <v>1052</v>
      </c>
      <c r="O351" s="32">
        <v>2011</v>
      </c>
      <c r="P351" s="8" t="str">
        <f t="shared" si="94"/>
        <v>2011</v>
      </c>
      <c r="Q351" s="8">
        <f t="shared" ca="1" si="95"/>
        <v>6</v>
      </c>
      <c r="R351" s="32" t="s">
        <v>37</v>
      </c>
      <c r="S351" s="8">
        <f t="shared" si="96"/>
        <v>0</v>
      </c>
      <c r="T351" s="32">
        <v>6</v>
      </c>
      <c r="U351" s="32">
        <v>2000</v>
      </c>
      <c r="V351" s="32" t="s">
        <v>38</v>
      </c>
      <c r="W351" s="32">
        <v>1981.04</v>
      </c>
      <c r="X351" s="8" t="str">
        <f t="shared" si="97"/>
        <v>1981</v>
      </c>
      <c r="Y351" s="69">
        <f t="shared" ca="1" si="98"/>
        <v>36</v>
      </c>
      <c r="Z351" s="32">
        <v>1000</v>
      </c>
      <c r="AA351" s="32">
        <v>1300</v>
      </c>
      <c r="AB351" s="55">
        <f t="shared" si="99"/>
        <v>0.3</v>
      </c>
      <c r="AC351" s="7">
        <v>251.27500000000001</v>
      </c>
      <c r="AD351" s="7">
        <v>240.2</v>
      </c>
      <c r="AE351" s="57">
        <f t="shared" si="100"/>
        <v>2.600864156588221E-5</v>
      </c>
      <c r="AF351" s="57">
        <f t="shared" si="101"/>
        <v>2.7030904921999181E-5</v>
      </c>
      <c r="AG351" s="57">
        <f t="shared" si="102"/>
        <v>3.9304757748592427E-2</v>
      </c>
      <c r="AH351" s="56">
        <f t="shared" si="103"/>
        <v>-4.4075216396378535E-2</v>
      </c>
      <c r="AI351" s="56">
        <f t="shared" si="104"/>
        <v>1.3876422272573581E-2</v>
      </c>
      <c r="AJ351" s="56">
        <f t="shared" si="105"/>
        <v>1.1423544165297844E-2</v>
      </c>
      <c r="AK351" s="59">
        <f t="shared" si="106"/>
        <v>-0.17676588814422234</v>
      </c>
      <c r="AL351" s="7">
        <v>2.9281923076923069</v>
      </c>
      <c r="AM351" s="7">
        <v>152</v>
      </c>
      <c r="AN351" s="7">
        <v>189</v>
      </c>
      <c r="AO351" s="10">
        <f t="shared" si="107"/>
        <v>0.24342105263157895</v>
      </c>
      <c r="AP351" s="10">
        <v>4.2210426160208389E-3</v>
      </c>
      <c r="AQ351" s="10">
        <v>9.7081270171266477E-3</v>
      </c>
      <c r="AR351" s="10">
        <f t="shared" si="110"/>
        <v>1.2999357979186816</v>
      </c>
      <c r="AS351" s="70">
        <v>25.8401792256462</v>
      </c>
      <c r="AT351" s="7" t="s">
        <v>1053</v>
      </c>
      <c r="AU351" s="7" t="str">
        <f t="shared" si="108"/>
        <v>2013</v>
      </c>
      <c r="AV351" s="7">
        <f t="shared" ca="1" si="109"/>
        <v>4</v>
      </c>
      <c r="AW351" s="7"/>
      <c r="AX351" s="7" t="s">
        <v>40</v>
      </c>
      <c r="AY351" s="7"/>
      <c r="AZ351" s="7">
        <v>7</v>
      </c>
      <c r="BA351" s="9"/>
      <c r="BB351" s="7" t="s">
        <v>41</v>
      </c>
      <c r="BC351" s="7" t="s">
        <v>42</v>
      </c>
    </row>
    <row r="352" spans="1:55" s="17" customFormat="1" ht="12" x14ac:dyDescent="0.15">
      <c r="A352" s="7">
        <v>2805</v>
      </c>
      <c r="B352" s="7" t="s">
        <v>863</v>
      </c>
      <c r="C352" s="43" t="s">
        <v>1039</v>
      </c>
      <c r="D352" s="43" t="s">
        <v>1054</v>
      </c>
      <c r="E352" s="43"/>
      <c r="F352" s="8">
        <v>0</v>
      </c>
      <c r="G352" s="43" t="s">
        <v>70</v>
      </c>
      <c r="H352" s="8" t="s">
        <v>1501</v>
      </c>
      <c r="I352" s="43" t="s">
        <v>106</v>
      </c>
      <c r="J352" s="8">
        <f t="shared" si="93"/>
        <v>0</v>
      </c>
      <c r="K352" s="8" t="s">
        <v>340</v>
      </c>
      <c r="L352" s="8">
        <v>1</v>
      </c>
      <c r="M352" s="8" t="s">
        <v>106</v>
      </c>
      <c r="N352" s="43" t="s">
        <v>220</v>
      </c>
      <c r="O352" s="44"/>
      <c r="P352" s="8" t="str">
        <f t="shared" si="94"/>
        <v/>
      </c>
      <c r="Q352" s="8" t="e">
        <f t="shared" ca="1" si="95"/>
        <v>#VALUE!</v>
      </c>
      <c r="R352" s="44" t="s">
        <v>37</v>
      </c>
      <c r="S352" s="8">
        <f t="shared" si="96"/>
        <v>0</v>
      </c>
      <c r="T352" s="44"/>
      <c r="U352" s="44"/>
      <c r="V352" s="44"/>
      <c r="W352" s="44"/>
      <c r="X352" s="8" t="str">
        <f t="shared" si="97"/>
        <v/>
      </c>
      <c r="Y352" s="69" t="e">
        <f t="shared" ca="1" si="98"/>
        <v>#VALUE!</v>
      </c>
      <c r="Z352" s="44"/>
      <c r="AA352" s="44"/>
      <c r="AB352" s="55" t="e">
        <f t="shared" si="99"/>
        <v>#DIV/0!</v>
      </c>
      <c r="AC352" s="7">
        <v>4</v>
      </c>
      <c r="AD352" s="7">
        <v>230</v>
      </c>
      <c r="AE352" s="57">
        <f t="shared" si="100"/>
        <v>4.1402672873755383E-7</v>
      </c>
      <c r="AF352" s="57">
        <f t="shared" si="101"/>
        <v>2.5883048010240683E-5</v>
      </c>
      <c r="AG352" s="57">
        <f t="shared" si="102"/>
        <v>61.515403508278354</v>
      </c>
      <c r="AH352" s="56">
        <f t="shared" si="103"/>
        <v>56.5</v>
      </c>
      <c r="AI352" s="56">
        <f t="shared" si="104"/>
        <v>0</v>
      </c>
      <c r="AJ352" s="56">
        <f t="shared" si="105"/>
        <v>0</v>
      </c>
      <c r="AK352" s="59" t="e">
        <f t="shared" si="106"/>
        <v>#DIV/0!</v>
      </c>
      <c r="AL352" s="7">
        <v>2.8046153846153845</v>
      </c>
      <c r="AM352" s="7">
        <v>2</v>
      </c>
      <c r="AN352" s="7">
        <v>7</v>
      </c>
      <c r="AO352" s="10">
        <f t="shared" si="107"/>
        <v>2.5</v>
      </c>
      <c r="AP352" s="10">
        <v>6.838634590377117E-2</v>
      </c>
      <c r="AQ352" s="10">
        <v>-1.687215351036751E-2</v>
      </c>
      <c r="AR352" s="10">
        <f t="shared" si="110"/>
        <v>-1.2467181611678582</v>
      </c>
      <c r="AS352" s="70">
        <v>-176.763337768241</v>
      </c>
      <c r="AT352" s="7" t="s">
        <v>1055</v>
      </c>
      <c r="AU352" s="7" t="str">
        <f t="shared" si="108"/>
        <v>2014</v>
      </c>
      <c r="AV352" s="7">
        <f t="shared" ca="1" si="109"/>
        <v>3</v>
      </c>
      <c r="AW352" s="7"/>
      <c r="AX352" s="7" t="s">
        <v>40</v>
      </c>
      <c r="AY352" s="7"/>
      <c r="AZ352" s="7">
        <v>1</v>
      </c>
      <c r="BA352" s="9"/>
      <c r="BB352" s="7" t="s">
        <v>41</v>
      </c>
      <c r="BC352" s="7" t="s">
        <v>42</v>
      </c>
    </row>
    <row r="353" spans="1:55" s="17" customFormat="1" ht="12" x14ac:dyDescent="0.15">
      <c r="A353" s="7">
        <v>8901</v>
      </c>
      <c r="B353" s="7" t="s">
        <v>863</v>
      </c>
      <c r="C353" s="43" t="s">
        <v>1039</v>
      </c>
      <c r="D353" s="43" t="s">
        <v>1056</v>
      </c>
      <c r="E353" s="43"/>
      <c r="F353" s="8">
        <v>0</v>
      </c>
      <c r="G353" s="43" t="s">
        <v>57</v>
      </c>
      <c r="H353" s="43" t="s">
        <v>57</v>
      </c>
      <c r="I353" s="43" t="s">
        <v>106</v>
      </c>
      <c r="J353" s="8">
        <f t="shared" si="93"/>
        <v>0</v>
      </c>
      <c r="K353" s="8" t="s">
        <v>340</v>
      </c>
      <c r="L353" s="8">
        <v>1</v>
      </c>
      <c r="M353" s="8" t="s">
        <v>106</v>
      </c>
      <c r="N353" s="43" t="s">
        <v>220</v>
      </c>
      <c r="O353" s="44"/>
      <c r="P353" s="8" t="str">
        <f t="shared" si="94"/>
        <v/>
      </c>
      <c r="Q353" s="8" t="e">
        <f t="shared" ca="1" si="95"/>
        <v>#VALUE!</v>
      </c>
      <c r="R353" s="44" t="s">
        <v>37</v>
      </c>
      <c r="S353" s="8">
        <f t="shared" si="96"/>
        <v>0</v>
      </c>
      <c r="T353" s="44"/>
      <c r="U353" s="44"/>
      <c r="V353" s="44"/>
      <c r="W353" s="44"/>
      <c r="X353" s="8" t="str">
        <f t="shared" si="97"/>
        <v/>
      </c>
      <c r="Y353" s="69" t="e">
        <f t="shared" ca="1" si="98"/>
        <v>#VALUE!</v>
      </c>
      <c r="Z353" s="44"/>
      <c r="AA353" s="44"/>
      <c r="AB353" s="55" t="e">
        <f t="shared" si="99"/>
        <v>#DIV/0!</v>
      </c>
      <c r="AC353" s="7">
        <v>6</v>
      </c>
      <c r="AD353" s="7">
        <v>230</v>
      </c>
      <c r="AE353" s="57">
        <f t="shared" si="100"/>
        <v>6.2104009310633072E-7</v>
      </c>
      <c r="AF353" s="57">
        <f t="shared" si="101"/>
        <v>2.5883048010240683E-5</v>
      </c>
      <c r="AG353" s="57">
        <f t="shared" si="102"/>
        <v>40.676935672185571</v>
      </c>
      <c r="AH353" s="56">
        <f t="shared" si="103"/>
        <v>37.333333333333336</v>
      </c>
      <c r="AI353" s="56">
        <f t="shared" si="104"/>
        <v>0</v>
      </c>
      <c r="AJ353" s="56">
        <f t="shared" si="105"/>
        <v>0</v>
      </c>
      <c r="AK353" s="59" t="e">
        <f t="shared" si="106"/>
        <v>#DIV/0!</v>
      </c>
      <c r="AL353" s="7">
        <v>2.7307692307692308</v>
      </c>
      <c r="AM353" s="7">
        <v>3</v>
      </c>
      <c r="AN353" s="7">
        <v>7</v>
      </c>
      <c r="AO353" s="10">
        <f t="shared" si="107"/>
        <v>1.3333333333333333</v>
      </c>
      <c r="AP353" s="10">
        <v>3.1411578947368485E-2</v>
      </c>
      <c r="AQ353" s="10">
        <v>-4.0117688184572363E-2</v>
      </c>
      <c r="AR353" s="10">
        <f t="shared" si="110"/>
        <v>-2.2771624200041445</v>
      </c>
      <c r="AS353" s="70">
        <v>-389.94184391304299</v>
      </c>
      <c r="AT353" s="7" t="s">
        <v>1057</v>
      </c>
      <c r="AU353" s="7" t="str">
        <f t="shared" si="108"/>
        <v>2008</v>
      </c>
      <c r="AV353" s="7">
        <f t="shared" ca="1" si="109"/>
        <v>9</v>
      </c>
      <c r="AW353" s="7"/>
      <c r="AX353" s="7" t="s">
        <v>40</v>
      </c>
      <c r="AY353" s="7"/>
      <c r="AZ353" s="7">
        <v>1</v>
      </c>
      <c r="BA353" s="9"/>
      <c r="BB353" s="7" t="s">
        <v>41</v>
      </c>
      <c r="BC353" s="7" t="s">
        <v>42</v>
      </c>
    </row>
    <row r="354" spans="1:55" s="17" customFormat="1" ht="12" x14ac:dyDescent="0.15">
      <c r="A354" s="7">
        <v>4290</v>
      </c>
      <c r="B354" s="7" t="s">
        <v>863</v>
      </c>
      <c r="C354" s="43" t="s">
        <v>1039</v>
      </c>
      <c r="D354" s="43" t="s">
        <v>1058</v>
      </c>
      <c r="E354" s="43"/>
      <c r="F354" s="8">
        <v>0</v>
      </c>
      <c r="G354" s="43" t="s">
        <v>824</v>
      </c>
      <c r="H354" s="60" t="s">
        <v>1501</v>
      </c>
      <c r="I354" s="43" t="s">
        <v>106</v>
      </c>
      <c r="J354" s="8">
        <f t="shared" si="93"/>
        <v>0</v>
      </c>
      <c r="K354" s="8" t="s">
        <v>340</v>
      </c>
      <c r="L354" s="8">
        <v>1</v>
      </c>
      <c r="M354" s="8" t="s">
        <v>106</v>
      </c>
      <c r="N354" s="43" t="s">
        <v>220</v>
      </c>
      <c r="O354" s="44"/>
      <c r="P354" s="8" t="str">
        <f t="shared" si="94"/>
        <v/>
      </c>
      <c r="Q354" s="8" t="e">
        <f t="shared" ca="1" si="95"/>
        <v>#VALUE!</v>
      </c>
      <c r="R354" s="44" t="s">
        <v>37</v>
      </c>
      <c r="S354" s="8">
        <f t="shared" si="96"/>
        <v>0</v>
      </c>
      <c r="T354" s="44"/>
      <c r="U354" s="44"/>
      <c r="V354" s="44"/>
      <c r="W354" s="44"/>
      <c r="X354" s="8" t="str">
        <f t="shared" si="97"/>
        <v/>
      </c>
      <c r="Y354" s="69" t="e">
        <f t="shared" ca="1" si="98"/>
        <v>#VALUE!</v>
      </c>
      <c r="Z354" s="44"/>
      <c r="AA354" s="44"/>
      <c r="AB354" s="55" t="e">
        <f t="shared" si="99"/>
        <v>#DIV/0!</v>
      </c>
      <c r="AC354" s="7">
        <v>2</v>
      </c>
      <c r="AD354" s="7">
        <v>209</v>
      </c>
      <c r="AE354" s="57">
        <f t="shared" si="100"/>
        <v>2.0701336436877692E-7</v>
      </c>
      <c r="AF354" s="57">
        <f t="shared" si="101"/>
        <v>2.3519813191914363E-5</v>
      </c>
      <c r="AG354" s="57">
        <f t="shared" si="102"/>
        <v>112.61495072374066</v>
      </c>
      <c r="AH354" s="56">
        <f t="shared" si="103"/>
        <v>103.5</v>
      </c>
      <c r="AI354" s="56">
        <f t="shared" si="104"/>
        <v>0</v>
      </c>
      <c r="AJ354" s="56">
        <f t="shared" si="105"/>
        <v>0</v>
      </c>
      <c r="AK354" s="59" t="e">
        <f t="shared" si="106"/>
        <v>#DIV/0!</v>
      </c>
      <c r="AL354" s="7">
        <v>1.5707692307692307</v>
      </c>
      <c r="AM354" s="7">
        <v>2</v>
      </c>
      <c r="AN354" s="7">
        <v>9</v>
      </c>
      <c r="AO354" s="10">
        <f t="shared" si="107"/>
        <v>3.5</v>
      </c>
      <c r="AP354" s="10">
        <v>-2.4088689407540359E-2</v>
      </c>
      <c r="AQ354" s="10">
        <v>-6.5362587403946474E-4</v>
      </c>
      <c r="AR354" s="10">
        <f t="shared" si="110"/>
        <v>-0.97286585986554908</v>
      </c>
      <c r="AS354" s="70">
        <v>-36.509576555023699</v>
      </c>
      <c r="AT354" s="7" t="s">
        <v>1059</v>
      </c>
      <c r="AU354" s="7" t="str">
        <f t="shared" si="108"/>
        <v>2013</v>
      </c>
      <c r="AV354" s="7">
        <f t="shared" ca="1" si="109"/>
        <v>4</v>
      </c>
      <c r="AW354" s="7"/>
      <c r="AX354" s="7" t="s">
        <v>40</v>
      </c>
      <c r="AY354" s="7"/>
      <c r="AZ354" s="7">
        <v>1</v>
      </c>
      <c r="BA354" s="9"/>
      <c r="BB354" s="7" t="s">
        <v>41</v>
      </c>
      <c r="BC354" s="7" t="s">
        <v>42</v>
      </c>
    </row>
    <row r="355" spans="1:55" s="17" customFormat="1" ht="12" x14ac:dyDescent="0.15">
      <c r="A355" s="7">
        <v>5145</v>
      </c>
      <c r="B355" s="7" t="s">
        <v>863</v>
      </c>
      <c r="C355" s="7" t="s">
        <v>1039</v>
      </c>
      <c r="D355" s="7" t="s">
        <v>1060</v>
      </c>
      <c r="E355" s="8"/>
      <c r="F355" s="8">
        <v>0</v>
      </c>
      <c r="G355" s="8" t="s">
        <v>85</v>
      </c>
      <c r="H355" s="8" t="s">
        <v>1500</v>
      </c>
      <c r="I355" s="8" t="s">
        <v>106</v>
      </c>
      <c r="J355" s="8">
        <f t="shared" si="93"/>
        <v>0</v>
      </c>
      <c r="K355" s="8" t="s">
        <v>340</v>
      </c>
      <c r="L355" s="8">
        <v>1</v>
      </c>
      <c r="M355" s="8" t="s">
        <v>106</v>
      </c>
      <c r="N355" s="8" t="s">
        <v>1061</v>
      </c>
      <c r="O355" s="32"/>
      <c r="P355" s="8" t="str">
        <f t="shared" si="94"/>
        <v/>
      </c>
      <c r="Q355" s="8" t="e">
        <f t="shared" ca="1" si="95"/>
        <v>#VALUE!</v>
      </c>
      <c r="R355" s="32" t="s">
        <v>37</v>
      </c>
      <c r="S355" s="8">
        <f t="shared" si="96"/>
        <v>0</v>
      </c>
      <c r="T355" s="32"/>
      <c r="U355" s="32"/>
      <c r="V355" s="32"/>
      <c r="W355" s="32"/>
      <c r="X355" s="8" t="str">
        <f t="shared" si="97"/>
        <v/>
      </c>
      <c r="Y355" s="69" t="e">
        <f t="shared" ca="1" si="98"/>
        <v>#VALUE!</v>
      </c>
      <c r="Z355" s="32"/>
      <c r="AA355" s="32"/>
      <c r="AB355" s="55" t="e">
        <f t="shared" si="99"/>
        <v>#DIV/0!</v>
      </c>
      <c r="AC355" s="7">
        <v>117</v>
      </c>
      <c r="AD355" s="7">
        <v>194</v>
      </c>
      <c r="AE355" s="57">
        <f t="shared" si="100"/>
        <v>1.211028181557345E-5</v>
      </c>
      <c r="AF355" s="57">
        <f t="shared" si="101"/>
        <v>2.1831788321681274E-5</v>
      </c>
      <c r="AG355" s="57">
        <f t="shared" si="102"/>
        <v>0.80274816508450408</v>
      </c>
      <c r="AH355" s="56">
        <f t="shared" si="103"/>
        <v>0.65811965811965811</v>
      </c>
      <c r="AI355" s="56">
        <f t="shared" si="104"/>
        <v>0</v>
      </c>
      <c r="AJ355" s="56">
        <f t="shared" si="105"/>
        <v>0</v>
      </c>
      <c r="AK355" s="59" t="e">
        <f t="shared" si="106"/>
        <v>#DIV/0!</v>
      </c>
      <c r="AL355" s="7">
        <v>2.1123076923076924</v>
      </c>
      <c r="AM355" s="7">
        <v>13</v>
      </c>
      <c r="AN355" s="7">
        <v>21</v>
      </c>
      <c r="AO355" s="10">
        <f t="shared" si="107"/>
        <v>0.61538461538461542</v>
      </c>
      <c r="AP355" s="10">
        <v>-2.74289893941241E-3</v>
      </c>
      <c r="AQ355" s="10">
        <v>-1.3700198971669868E-2</v>
      </c>
      <c r="AR355" s="10">
        <f t="shared" si="110"/>
        <v>3.9947880962047972</v>
      </c>
      <c r="AS355" s="70">
        <v>-169.47414587628899</v>
      </c>
      <c r="AT355" s="7" t="s">
        <v>1062</v>
      </c>
      <c r="AU355" s="7" t="str">
        <f t="shared" si="108"/>
        <v>2011</v>
      </c>
      <c r="AV355" s="7">
        <f t="shared" ca="1" si="109"/>
        <v>6</v>
      </c>
      <c r="AW355" s="7"/>
      <c r="AX355" s="7" t="s">
        <v>40</v>
      </c>
      <c r="AY355" s="7"/>
      <c r="AZ355" s="7">
        <v>7</v>
      </c>
      <c r="BA355" s="9"/>
      <c r="BB355" s="7" t="s">
        <v>41</v>
      </c>
      <c r="BC355" s="7" t="s">
        <v>41</v>
      </c>
    </row>
    <row r="356" spans="1:55" s="17" customFormat="1" ht="12" x14ac:dyDescent="0.15">
      <c r="A356" s="7">
        <v>7334</v>
      </c>
      <c r="B356" s="7" t="s">
        <v>863</v>
      </c>
      <c r="C356" s="7" t="s">
        <v>1039</v>
      </c>
      <c r="D356" s="7" t="s">
        <v>1063</v>
      </c>
      <c r="E356" s="8"/>
      <c r="F356" s="8">
        <v>0</v>
      </c>
      <c r="G356" s="8" t="s">
        <v>215</v>
      </c>
      <c r="H356" s="8" t="s">
        <v>1501</v>
      </c>
      <c r="I356" s="8" t="s">
        <v>106</v>
      </c>
      <c r="J356" s="8">
        <f t="shared" si="93"/>
        <v>0</v>
      </c>
      <c r="K356" s="8" t="s">
        <v>340</v>
      </c>
      <c r="L356" s="8">
        <v>1</v>
      </c>
      <c r="M356" s="8" t="s">
        <v>106</v>
      </c>
      <c r="N356" s="8" t="s">
        <v>1052</v>
      </c>
      <c r="O356" s="32"/>
      <c r="P356" s="8" t="str">
        <f t="shared" si="94"/>
        <v/>
      </c>
      <c r="Q356" s="8" t="e">
        <f t="shared" ca="1" si="95"/>
        <v>#VALUE!</v>
      </c>
      <c r="R356" s="32" t="s">
        <v>37</v>
      </c>
      <c r="S356" s="8">
        <f t="shared" si="96"/>
        <v>0</v>
      </c>
      <c r="T356" s="32">
        <v>2</v>
      </c>
      <c r="U356" s="32">
        <v>600</v>
      </c>
      <c r="V356" s="32" t="s">
        <v>38</v>
      </c>
      <c r="W356" s="32"/>
      <c r="X356" s="8" t="str">
        <f t="shared" si="97"/>
        <v/>
      </c>
      <c r="Y356" s="69" t="e">
        <f t="shared" ca="1" si="98"/>
        <v>#VALUE!</v>
      </c>
      <c r="Z356" s="32">
        <v>350</v>
      </c>
      <c r="AA356" s="32">
        <v>400</v>
      </c>
      <c r="AB356" s="55">
        <f t="shared" si="99"/>
        <v>0.14285714285714285</v>
      </c>
      <c r="AC356" s="7">
        <v>179.95</v>
      </c>
      <c r="AD356" s="7">
        <v>183.67500000000001</v>
      </c>
      <c r="AE356" s="57">
        <f t="shared" si="100"/>
        <v>1.8626027459080702E-5</v>
      </c>
      <c r="AF356" s="57">
        <f t="shared" si="101"/>
        <v>2.0669864536004165E-5</v>
      </c>
      <c r="AG356" s="57">
        <f t="shared" si="102"/>
        <v>0.10973016556608996</v>
      </c>
      <c r="AH356" s="56">
        <f t="shared" si="103"/>
        <v>2.0700194498471925E-2</v>
      </c>
      <c r="AI356" s="56">
        <f t="shared" si="104"/>
        <v>4.8567477954007529E-3</v>
      </c>
      <c r="AJ356" s="56">
        <f t="shared" si="105"/>
        <v>3.5149366662454904E-3</v>
      </c>
      <c r="AK356" s="59">
        <f t="shared" si="106"/>
        <v>-0.27627770386305256</v>
      </c>
      <c r="AL356" s="7">
        <v>1.9356538461538462</v>
      </c>
      <c r="AM356" s="7">
        <v>124</v>
      </c>
      <c r="AN356" s="7">
        <v>146</v>
      </c>
      <c r="AO356" s="10">
        <f t="shared" si="107"/>
        <v>0.17741935483870969</v>
      </c>
      <c r="AP356" s="10">
        <v>1.1309987613228321E-2</v>
      </c>
      <c r="AQ356" s="10">
        <v>2.0750031600052843E-2</v>
      </c>
      <c r="AR356" s="10">
        <f t="shared" si="110"/>
        <v>0.83466439660670477</v>
      </c>
      <c r="AS356" s="70">
        <v>200.30005798284901</v>
      </c>
      <c r="AT356" s="7" t="s">
        <v>47</v>
      </c>
      <c r="AU356" s="7" t="str">
        <f t="shared" si="108"/>
        <v>2008</v>
      </c>
      <c r="AV356" s="7">
        <f t="shared" ca="1" si="109"/>
        <v>9</v>
      </c>
      <c r="AW356" s="7"/>
      <c r="AX356" s="7" t="s">
        <v>40</v>
      </c>
      <c r="AY356" s="7"/>
      <c r="AZ356" s="7">
        <v>5</v>
      </c>
      <c r="BA356" s="9"/>
      <c r="BB356" s="7" t="s">
        <v>41</v>
      </c>
      <c r="BC356" s="7" t="s">
        <v>42</v>
      </c>
    </row>
    <row r="357" spans="1:55" s="17" customFormat="1" ht="12" x14ac:dyDescent="0.15">
      <c r="A357" s="7">
        <v>6371</v>
      </c>
      <c r="B357" s="7" t="s">
        <v>863</v>
      </c>
      <c r="C357" s="7" t="s">
        <v>1039</v>
      </c>
      <c r="D357" s="7" t="s">
        <v>1064</v>
      </c>
      <c r="E357" s="8"/>
      <c r="F357" s="8">
        <v>0</v>
      </c>
      <c r="G357" s="8" t="s">
        <v>285</v>
      </c>
      <c r="H357" s="8" t="s">
        <v>1503</v>
      </c>
      <c r="I357" s="8" t="s">
        <v>106</v>
      </c>
      <c r="J357" s="8">
        <f t="shared" si="93"/>
        <v>0</v>
      </c>
      <c r="K357" s="8" t="s">
        <v>340</v>
      </c>
      <c r="L357" s="8">
        <v>1</v>
      </c>
      <c r="M357" s="8" t="s">
        <v>106</v>
      </c>
      <c r="N357" s="8" t="s">
        <v>220</v>
      </c>
      <c r="O357" s="32"/>
      <c r="P357" s="8" t="str">
        <f t="shared" si="94"/>
        <v/>
      </c>
      <c r="Q357" s="8" t="e">
        <f t="shared" ca="1" si="95"/>
        <v>#VALUE!</v>
      </c>
      <c r="R357" s="32" t="s">
        <v>37</v>
      </c>
      <c r="S357" s="8">
        <f t="shared" si="96"/>
        <v>0</v>
      </c>
      <c r="T357" s="32"/>
      <c r="U357" s="32"/>
      <c r="V357" s="32"/>
      <c r="W357" s="32"/>
      <c r="X357" s="8" t="str">
        <f t="shared" si="97"/>
        <v/>
      </c>
      <c r="Y357" s="69" t="e">
        <f t="shared" ca="1" si="98"/>
        <v>#VALUE!</v>
      </c>
      <c r="Z357" s="32"/>
      <c r="AA357" s="32"/>
      <c r="AB357" s="55" t="e">
        <f t="shared" si="99"/>
        <v>#DIV/0!</v>
      </c>
      <c r="AC357" s="7">
        <v>52.875</v>
      </c>
      <c r="AD357" s="7">
        <v>171.17500000000001</v>
      </c>
      <c r="AE357" s="57">
        <f t="shared" si="100"/>
        <v>5.4729158204995402E-6</v>
      </c>
      <c r="AF357" s="57">
        <f t="shared" si="101"/>
        <v>1.9263177144143258E-5</v>
      </c>
      <c r="AG357" s="57">
        <f t="shared" si="102"/>
        <v>2.519728381713902</v>
      </c>
      <c r="AH357" s="56">
        <f t="shared" si="103"/>
        <v>2.2373522458628843</v>
      </c>
      <c r="AI357" s="56">
        <f t="shared" si="104"/>
        <v>0</v>
      </c>
      <c r="AJ357" s="56">
        <f t="shared" si="105"/>
        <v>0</v>
      </c>
      <c r="AK357" s="59" t="e">
        <f t="shared" si="106"/>
        <v>#DIV/0!</v>
      </c>
      <c r="AL357" s="7">
        <v>1.5934999999999999</v>
      </c>
      <c r="AM357" s="7">
        <v>39</v>
      </c>
      <c r="AN357" s="7">
        <v>59</v>
      </c>
      <c r="AO357" s="10">
        <f t="shared" si="107"/>
        <v>0.51282051282051277</v>
      </c>
      <c r="AP357" s="10">
        <v>1.9100989405481193E-2</v>
      </c>
      <c r="AQ357" s="10">
        <v>1.2846318603489485E-2</v>
      </c>
      <c r="AR357" s="10">
        <f t="shared" si="110"/>
        <v>-0.32745271300956152</v>
      </c>
      <c r="AS357" s="70">
        <v>118.379287863298</v>
      </c>
      <c r="AT357" s="7" t="s">
        <v>1065</v>
      </c>
      <c r="AU357" s="7" t="str">
        <f t="shared" si="108"/>
        <v>2009</v>
      </c>
      <c r="AV357" s="7">
        <f t="shared" ca="1" si="109"/>
        <v>8</v>
      </c>
      <c r="AW357" s="7"/>
      <c r="AX357" s="7" t="s">
        <v>40</v>
      </c>
      <c r="AY357" s="7"/>
      <c r="AZ357" s="7">
        <v>1</v>
      </c>
      <c r="BA357" s="9"/>
      <c r="BB357" s="7" t="s">
        <v>41</v>
      </c>
      <c r="BC357" s="7" t="s">
        <v>42</v>
      </c>
    </row>
    <row r="358" spans="1:55" s="17" customFormat="1" ht="12" x14ac:dyDescent="0.15">
      <c r="A358" s="7">
        <v>3258</v>
      </c>
      <c r="B358" s="7" t="s">
        <v>863</v>
      </c>
      <c r="C358" s="7" t="s">
        <v>1039</v>
      </c>
      <c r="D358" s="7" t="s">
        <v>1066</v>
      </c>
      <c r="E358" s="8"/>
      <c r="F358" s="8">
        <v>0</v>
      </c>
      <c r="G358" s="8" t="s">
        <v>57</v>
      </c>
      <c r="H358" s="8" t="s">
        <v>57</v>
      </c>
      <c r="I358" s="8" t="s">
        <v>106</v>
      </c>
      <c r="J358" s="8">
        <f t="shared" si="93"/>
        <v>0</v>
      </c>
      <c r="K358" s="8" t="s">
        <v>340</v>
      </c>
      <c r="L358" s="8">
        <v>1</v>
      </c>
      <c r="M358" s="8" t="s">
        <v>106</v>
      </c>
      <c r="N358" s="8" t="s">
        <v>1067</v>
      </c>
      <c r="O358" s="32">
        <v>2008</v>
      </c>
      <c r="P358" s="8" t="str">
        <f t="shared" si="94"/>
        <v>2008</v>
      </c>
      <c r="Q358" s="8">
        <f t="shared" ca="1" si="95"/>
        <v>9</v>
      </c>
      <c r="R358" s="32" t="s">
        <v>37</v>
      </c>
      <c r="S358" s="8">
        <f t="shared" si="96"/>
        <v>0</v>
      </c>
      <c r="T358" s="32">
        <v>14</v>
      </c>
      <c r="U358" s="32" t="s">
        <v>1068</v>
      </c>
      <c r="V358" s="32" t="s">
        <v>1069</v>
      </c>
      <c r="W358" s="35">
        <v>30540</v>
      </c>
      <c r="X358" s="8">
        <f>YEAR(W358)</f>
        <v>1983</v>
      </c>
      <c r="Y358" s="69">
        <f t="shared" ca="1" si="98"/>
        <v>34</v>
      </c>
      <c r="Z358" s="32">
        <v>2000</v>
      </c>
      <c r="AA358" s="32">
        <v>2600</v>
      </c>
      <c r="AB358" s="55">
        <f t="shared" si="99"/>
        <v>0.3</v>
      </c>
      <c r="AC358" s="7">
        <v>66</v>
      </c>
      <c r="AD358" s="7">
        <v>169.05</v>
      </c>
      <c r="AE358" s="57">
        <f t="shared" si="100"/>
        <v>6.8314410241696379E-6</v>
      </c>
      <c r="AF358" s="57">
        <f t="shared" si="101"/>
        <v>1.9024040287526905E-5</v>
      </c>
      <c r="AG358" s="57">
        <f t="shared" si="102"/>
        <v>1.7847770653687638</v>
      </c>
      <c r="AH358" s="56">
        <f t="shared" si="103"/>
        <v>1.5613636363636365</v>
      </c>
      <c r="AI358" s="56">
        <f t="shared" si="104"/>
        <v>2.7752844545147162E-2</v>
      </c>
      <c r="AJ358" s="56">
        <f t="shared" si="105"/>
        <v>2.2847088330595688E-2</v>
      </c>
      <c r="AK358" s="59">
        <f t="shared" si="106"/>
        <v>-0.17676588814422234</v>
      </c>
      <c r="AL358" s="7">
        <v>1.9363846153846156</v>
      </c>
      <c r="AM358" s="7">
        <v>43</v>
      </c>
      <c r="AN358" s="7">
        <v>92</v>
      </c>
      <c r="AO358" s="10">
        <f t="shared" si="107"/>
        <v>1.1395348837209303</v>
      </c>
      <c r="AP358" s="10">
        <v>1.8367615186912829E-2</v>
      </c>
      <c r="AQ358" s="10">
        <v>3.3181889399912387E-2</v>
      </c>
      <c r="AR358" s="10">
        <f t="shared" si="110"/>
        <v>0.80654315011754629</v>
      </c>
      <c r="AS358" s="70">
        <v>392.636575569358</v>
      </c>
      <c r="AT358" s="7" t="s">
        <v>1070</v>
      </c>
      <c r="AU358" s="7" t="str">
        <f t="shared" si="108"/>
        <v>2014</v>
      </c>
      <c r="AV358" s="7">
        <f t="shared" ca="1" si="109"/>
        <v>3</v>
      </c>
      <c r="AW358" s="7"/>
      <c r="AX358" s="7" t="s">
        <v>40</v>
      </c>
      <c r="AY358" s="7"/>
      <c r="AZ358" s="7">
        <v>1</v>
      </c>
      <c r="BA358" s="9"/>
      <c r="BB358" s="7" t="s">
        <v>41</v>
      </c>
      <c r="BC358" s="7" t="s">
        <v>42</v>
      </c>
    </row>
    <row r="359" spans="1:55" s="17" customFormat="1" ht="12" x14ac:dyDescent="0.15">
      <c r="A359" s="7">
        <v>4659</v>
      </c>
      <c r="B359" s="7" t="s">
        <v>863</v>
      </c>
      <c r="C359" s="7" t="s">
        <v>1039</v>
      </c>
      <c r="D359" s="7" t="s">
        <v>1071</v>
      </c>
      <c r="E359" s="8"/>
      <c r="F359" s="8">
        <v>0</v>
      </c>
      <c r="G359" s="8" t="s">
        <v>122</v>
      </c>
      <c r="H359" s="8" t="s">
        <v>1500</v>
      </c>
      <c r="I359" s="8" t="s">
        <v>106</v>
      </c>
      <c r="J359" s="8">
        <f t="shared" si="93"/>
        <v>0</v>
      </c>
      <c r="K359" s="8" t="s">
        <v>340</v>
      </c>
      <c r="L359" s="8">
        <v>1</v>
      </c>
      <c r="M359" s="8" t="s">
        <v>106</v>
      </c>
      <c r="N359" s="8" t="s">
        <v>1072</v>
      </c>
      <c r="O359" s="32">
        <v>1996</v>
      </c>
      <c r="P359" s="8" t="str">
        <f t="shared" si="94"/>
        <v>1996</v>
      </c>
      <c r="Q359" s="8">
        <f t="shared" ca="1" si="95"/>
        <v>21</v>
      </c>
      <c r="R359" s="32" t="s">
        <v>37</v>
      </c>
      <c r="S359" s="8">
        <f t="shared" si="96"/>
        <v>0</v>
      </c>
      <c r="T359" s="32">
        <v>50</v>
      </c>
      <c r="U359" s="32" t="s">
        <v>1046</v>
      </c>
      <c r="V359" s="32" t="s">
        <v>1073</v>
      </c>
      <c r="W359" s="34">
        <v>25416</v>
      </c>
      <c r="X359" s="8">
        <f t="shared" ref="X359:X360" si="111">YEAR(W359)</f>
        <v>1969</v>
      </c>
      <c r="Y359" s="69">
        <f t="shared" ca="1" si="98"/>
        <v>48</v>
      </c>
      <c r="Z359" s="32">
        <v>3800</v>
      </c>
      <c r="AA359" s="32">
        <v>3500</v>
      </c>
      <c r="AB359" s="55">
        <f t="shared" si="99"/>
        <v>-7.8947368421052627E-2</v>
      </c>
      <c r="AC359" s="7">
        <v>187.5</v>
      </c>
      <c r="AD359" s="7">
        <v>151.05000000000001</v>
      </c>
      <c r="AE359" s="57">
        <f t="shared" si="100"/>
        <v>1.9407502909572838E-5</v>
      </c>
      <c r="AF359" s="57">
        <f t="shared" si="101"/>
        <v>1.6998410443247199E-5</v>
      </c>
      <c r="AG359" s="57">
        <f t="shared" si="102"/>
        <v>-0.12413201623879926</v>
      </c>
      <c r="AH359" s="56">
        <f t="shared" si="103"/>
        <v>-0.19439999999999993</v>
      </c>
      <c r="AI359" s="56">
        <f t="shared" si="104"/>
        <v>5.2730404635779604E-2</v>
      </c>
      <c r="AJ359" s="56">
        <f t="shared" si="105"/>
        <v>3.0755695829648041E-2</v>
      </c>
      <c r="AK359" s="59">
        <f t="shared" si="106"/>
        <v>-0.41673696528436804</v>
      </c>
      <c r="AL359" s="7">
        <v>1.4216923076923076</v>
      </c>
      <c r="AM359" s="7">
        <v>50</v>
      </c>
      <c r="AN359" s="7">
        <v>43</v>
      </c>
      <c r="AO359" s="10">
        <f t="shared" si="107"/>
        <v>-0.14000000000000001</v>
      </c>
      <c r="AP359" s="10">
        <v>9.9020384143849189E-3</v>
      </c>
      <c r="AQ359" s="10">
        <v>1.7382783531648183E-2</v>
      </c>
      <c r="AR359" s="10">
        <f t="shared" si="110"/>
        <v>0.75547526723344294</v>
      </c>
      <c r="AS359" s="70">
        <v>175.194782522342</v>
      </c>
      <c r="AT359" s="7" t="s">
        <v>1074</v>
      </c>
      <c r="AU359" s="7" t="str">
        <f t="shared" si="108"/>
        <v>2012</v>
      </c>
      <c r="AV359" s="7">
        <f t="shared" ca="1" si="109"/>
        <v>5</v>
      </c>
      <c r="AW359" s="7"/>
      <c r="AX359" s="7" t="s">
        <v>40</v>
      </c>
      <c r="AY359" s="7"/>
      <c r="AZ359" s="7">
        <v>10</v>
      </c>
      <c r="BA359" s="9"/>
      <c r="BB359" s="7" t="s">
        <v>41</v>
      </c>
      <c r="BC359" s="7" t="s">
        <v>42</v>
      </c>
    </row>
    <row r="360" spans="1:55" s="17" customFormat="1" ht="12" x14ac:dyDescent="0.15">
      <c r="A360" s="7">
        <v>8614</v>
      </c>
      <c r="B360" s="7" t="s">
        <v>863</v>
      </c>
      <c r="C360" s="7" t="s">
        <v>1039</v>
      </c>
      <c r="D360" s="7" t="s">
        <v>1075</v>
      </c>
      <c r="E360" s="8"/>
      <c r="F360" s="8">
        <v>0</v>
      </c>
      <c r="G360" s="8" t="s">
        <v>215</v>
      </c>
      <c r="H360" s="8" t="s">
        <v>1501</v>
      </c>
      <c r="I360" s="8" t="s">
        <v>106</v>
      </c>
      <c r="J360" s="8">
        <f t="shared" si="93"/>
        <v>0</v>
      </c>
      <c r="K360" s="8" t="s">
        <v>340</v>
      </c>
      <c r="L360" s="8">
        <v>1</v>
      </c>
      <c r="M360" s="8" t="s">
        <v>106</v>
      </c>
      <c r="N360" s="8" t="s">
        <v>1072</v>
      </c>
      <c r="O360" s="32">
        <v>1996</v>
      </c>
      <c r="P360" s="8" t="str">
        <f t="shared" si="94"/>
        <v>1996</v>
      </c>
      <c r="Q360" s="8">
        <f t="shared" ca="1" si="95"/>
        <v>21</v>
      </c>
      <c r="R360" s="32" t="s">
        <v>37</v>
      </c>
      <c r="S360" s="8">
        <f t="shared" si="96"/>
        <v>0</v>
      </c>
      <c r="T360" s="32">
        <v>50</v>
      </c>
      <c r="U360" s="32" t="s">
        <v>1046</v>
      </c>
      <c r="V360" s="32" t="s">
        <v>1073</v>
      </c>
      <c r="W360" s="34">
        <v>25416</v>
      </c>
      <c r="X360" s="8">
        <f t="shared" si="111"/>
        <v>1969</v>
      </c>
      <c r="Y360" s="69">
        <f t="shared" ca="1" si="98"/>
        <v>48</v>
      </c>
      <c r="Z360" s="32">
        <v>3800</v>
      </c>
      <c r="AA360" s="32">
        <v>3500</v>
      </c>
      <c r="AB360" s="55">
        <f t="shared" si="99"/>
        <v>-7.8947368421052627E-2</v>
      </c>
      <c r="AC360" s="7">
        <v>156.32499999999999</v>
      </c>
      <c r="AD360" s="7">
        <v>123.1</v>
      </c>
      <c r="AE360" s="57">
        <f t="shared" si="100"/>
        <v>1.6180682092474524E-5</v>
      </c>
      <c r="AF360" s="57">
        <f t="shared" si="101"/>
        <v>1.3853057435046208E-5</v>
      </c>
      <c r="AG360" s="57">
        <f t="shared" si="102"/>
        <v>-0.14385207274487338</v>
      </c>
      <c r="AH360" s="56">
        <f t="shared" si="103"/>
        <v>-0.21253798176875097</v>
      </c>
      <c r="AI360" s="56">
        <f t="shared" si="104"/>
        <v>5.2730404635779604E-2</v>
      </c>
      <c r="AJ360" s="56">
        <f t="shared" si="105"/>
        <v>3.0755695829648041E-2</v>
      </c>
      <c r="AK360" s="59">
        <f t="shared" si="106"/>
        <v>-0.41673696528436804</v>
      </c>
      <c r="AL360" s="7">
        <v>1.3173846153846152</v>
      </c>
      <c r="AM360" s="7">
        <v>55</v>
      </c>
      <c r="AN360" s="7">
        <v>36</v>
      </c>
      <c r="AO360" s="10">
        <f t="shared" si="107"/>
        <v>-0.34545454545454546</v>
      </c>
      <c r="AP360" s="10">
        <v>1.1599989170603554E-2</v>
      </c>
      <c r="AQ360" s="10">
        <v>-1.1043307457216491E-3</v>
      </c>
      <c r="AR360" s="10">
        <f t="shared" si="110"/>
        <v>-1.0952010152319986</v>
      </c>
      <c r="AS360" s="70">
        <v>-81.085285946385</v>
      </c>
      <c r="AT360" s="7" t="s">
        <v>1076</v>
      </c>
      <c r="AU360" s="7" t="str">
        <f t="shared" si="108"/>
        <v>2008</v>
      </c>
      <c r="AV360" s="7">
        <f t="shared" ca="1" si="109"/>
        <v>9</v>
      </c>
      <c r="AW360" s="7"/>
      <c r="AX360" s="7" t="s">
        <v>40</v>
      </c>
      <c r="AY360" s="7"/>
      <c r="AZ360" s="7">
        <v>10</v>
      </c>
      <c r="BA360" s="9"/>
      <c r="BB360" s="7" t="s">
        <v>41</v>
      </c>
      <c r="BC360" s="7" t="s">
        <v>42</v>
      </c>
    </row>
    <row r="361" spans="1:55" s="17" customFormat="1" ht="12" x14ac:dyDescent="0.15">
      <c r="A361" s="7">
        <v>3567</v>
      </c>
      <c r="B361" s="7" t="s">
        <v>863</v>
      </c>
      <c r="C361" s="7" t="s">
        <v>1039</v>
      </c>
      <c r="D361" s="7" t="s">
        <v>1077</v>
      </c>
      <c r="E361" s="8"/>
      <c r="F361" s="8">
        <v>0</v>
      </c>
      <c r="G361" s="8" t="s">
        <v>34</v>
      </c>
      <c r="H361" s="8" t="s">
        <v>1500</v>
      </c>
      <c r="I361" s="8" t="s">
        <v>106</v>
      </c>
      <c r="J361" s="8">
        <f t="shared" si="93"/>
        <v>0</v>
      </c>
      <c r="K361" s="8" t="s">
        <v>340</v>
      </c>
      <c r="L361" s="8">
        <v>1</v>
      </c>
      <c r="M361" s="8" t="s">
        <v>106</v>
      </c>
      <c r="N361" s="8" t="s">
        <v>220</v>
      </c>
      <c r="O361" s="32"/>
      <c r="P361" s="8" t="str">
        <f t="shared" si="94"/>
        <v/>
      </c>
      <c r="Q361" s="8" t="e">
        <f t="shared" ca="1" si="95"/>
        <v>#VALUE!</v>
      </c>
      <c r="R361" s="32" t="s">
        <v>37</v>
      </c>
      <c r="S361" s="8">
        <f t="shared" si="96"/>
        <v>0</v>
      </c>
      <c r="T361" s="32"/>
      <c r="U361" s="32"/>
      <c r="V361" s="32"/>
      <c r="W361" s="32"/>
      <c r="X361" s="8" t="str">
        <f t="shared" si="97"/>
        <v/>
      </c>
      <c r="Y361" s="69" t="e">
        <f t="shared" ca="1" si="98"/>
        <v>#VALUE!</v>
      </c>
      <c r="Z361" s="32"/>
      <c r="AA361" s="32"/>
      <c r="AB361" s="55" t="e">
        <f t="shared" si="99"/>
        <v>#DIV/0!</v>
      </c>
      <c r="AC361" s="7">
        <v>304.35000000000002</v>
      </c>
      <c r="AD361" s="7">
        <v>119.575</v>
      </c>
      <c r="AE361" s="57">
        <f t="shared" si="100"/>
        <v>3.1502258722818632E-5</v>
      </c>
      <c r="AF361" s="57">
        <f t="shared" si="101"/>
        <v>1.3456371590541435E-5</v>
      </c>
      <c r="AG361" s="57">
        <f t="shared" si="102"/>
        <v>-0.5728442297125087</v>
      </c>
      <c r="AH361" s="56">
        <f t="shared" si="103"/>
        <v>-0.60711352061770996</v>
      </c>
      <c r="AI361" s="56">
        <f t="shared" si="104"/>
        <v>0</v>
      </c>
      <c r="AJ361" s="56">
        <f t="shared" si="105"/>
        <v>0</v>
      </c>
      <c r="AK361" s="59" t="e">
        <f t="shared" si="106"/>
        <v>#DIV/0!</v>
      </c>
      <c r="AL361" s="7">
        <v>0.68511538461538457</v>
      </c>
      <c r="AM361" s="7">
        <v>73</v>
      </c>
      <c r="AN361" s="7">
        <v>27</v>
      </c>
      <c r="AO361" s="10">
        <f t="shared" si="107"/>
        <v>-0.63013698630136983</v>
      </c>
      <c r="AP361" s="10">
        <v>8.6062556392178524E-3</v>
      </c>
      <c r="AQ361" s="10">
        <v>1.2968131033664175E-2</v>
      </c>
      <c r="AR361" s="10">
        <f t="shared" si="110"/>
        <v>0.50682614801374126</v>
      </c>
      <c r="AS361" s="70">
        <v>107.37073719422899</v>
      </c>
      <c r="AT361" s="7" t="s">
        <v>1078</v>
      </c>
      <c r="AU361" s="7" t="str">
        <f t="shared" si="108"/>
        <v>2014</v>
      </c>
      <c r="AV361" s="7">
        <f t="shared" ca="1" si="109"/>
        <v>3</v>
      </c>
      <c r="AW361" s="7"/>
      <c r="AX361" s="7" t="s">
        <v>40</v>
      </c>
      <c r="AY361" s="7"/>
      <c r="AZ361" s="7">
        <v>7</v>
      </c>
      <c r="BA361" s="9"/>
      <c r="BB361" s="7" t="s">
        <v>41</v>
      </c>
      <c r="BC361" s="7" t="s">
        <v>42</v>
      </c>
    </row>
    <row r="362" spans="1:55" s="17" customFormat="1" ht="12" x14ac:dyDescent="0.15">
      <c r="A362" s="7">
        <v>5983</v>
      </c>
      <c r="B362" s="7" t="s">
        <v>863</v>
      </c>
      <c r="C362" s="7" t="s">
        <v>1039</v>
      </c>
      <c r="D362" s="7" t="s">
        <v>1079</v>
      </c>
      <c r="E362" s="8"/>
      <c r="F362" s="8">
        <v>0</v>
      </c>
      <c r="G362" s="8" t="s">
        <v>57</v>
      </c>
      <c r="H362" s="8" t="s">
        <v>57</v>
      </c>
      <c r="I362" s="8" t="s">
        <v>106</v>
      </c>
      <c r="J362" s="8">
        <f t="shared" si="93"/>
        <v>0</v>
      </c>
      <c r="K362" s="8" t="s">
        <v>340</v>
      </c>
      <c r="L362" s="8">
        <v>1</v>
      </c>
      <c r="M362" s="8" t="s">
        <v>106</v>
      </c>
      <c r="N362" s="8" t="s">
        <v>1080</v>
      </c>
      <c r="O362" s="32">
        <v>2009</v>
      </c>
      <c r="P362" s="8" t="str">
        <f t="shared" si="94"/>
        <v>2009</v>
      </c>
      <c r="Q362" s="8">
        <f t="shared" ca="1" si="95"/>
        <v>8</v>
      </c>
      <c r="R362" s="32" t="s">
        <v>37</v>
      </c>
      <c r="S362" s="8">
        <f t="shared" si="96"/>
        <v>0</v>
      </c>
      <c r="T362" s="32">
        <v>6</v>
      </c>
      <c r="U362" s="32">
        <v>6000</v>
      </c>
      <c r="V362" s="32"/>
      <c r="W362" s="32">
        <v>1967.8</v>
      </c>
      <c r="X362" s="8" t="str">
        <f t="shared" si="97"/>
        <v>1967</v>
      </c>
      <c r="Y362" s="69">
        <f t="shared" ca="1" si="98"/>
        <v>50</v>
      </c>
      <c r="Z362" s="32">
        <v>3500</v>
      </c>
      <c r="AA362" s="32">
        <v>4000</v>
      </c>
      <c r="AB362" s="55">
        <f t="shared" si="99"/>
        <v>0.14285714285714285</v>
      </c>
      <c r="AC362" s="7">
        <v>137.17500000000001</v>
      </c>
      <c r="AD362" s="7">
        <v>114.02500000000001</v>
      </c>
      <c r="AE362" s="57">
        <f t="shared" si="100"/>
        <v>1.4198529128643489E-5</v>
      </c>
      <c r="AF362" s="57">
        <f t="shared" si="101"/>
        <v>1.2831802388555192E-5</v>
      </c>
      <c r="AG362" s="57">
        <f t="shared" si="102"/>
        <v>-9.6258332655818693E-2</v>
      </c>
      <c r="AH362" s="56">
        <f t="shared" si="103"/>
        <v>-0.16876252961545474</v>
      </c>
      <c r="AI362" s="56">
        <f t="shared" si="104"/>
        <v>4.856747795400753E-2</v>
      </c>
      <c r="AJ362" s="56">
        <f t="shared" si="105"/>
        <v>3.5149366662454905E-2</v>
      </c>
      <c r="AK362" s="59">
        <f t="shared" si="106"/>
        <v>-0.27627770386305256</v>
      </c>
      <c r="AL362" s="7">
        <v>1.1174615384615385</v>
      </c>
      <c r="AM362" s="7">
        <v>60</v>
      </c>
      <c r="AN362" s="7">
        <v>59</v>
      </c>
      <c r="AO362" s="10">
        <f t="shared" si="107"/>
        <v>-1.6666666666666666E-2</v>
      </c>
      <c r="AP362" s="10">
        <v>8.2004897998185916E-3</v>
      </c>
      <c r="AQ362" s="10">
        <v>3.4060411210870022E-3</v>
      </c>
      <c r="AR362" s="10">
        <f t="shared" si="110"/>
        <v>-0.58465394089480494</v>
      </c>
      <c r="AS362" s="70">
        <v>-43.079125630344997</v>
      </c>
      <c r="AT362" s="7" t="s">
        <v>1081</v>
      </c>
      <c r="AU362" s="7" t="str">
        <f t="shared" si="108"/>
        <v>2010</v>
      </c>
      <c r="AV362" s="7">
        <f t="shared" ca="1" si="109"/>
        <v>7</v>
      </c>
      <c r="AW362" s="7"/>
      <c r="AX362" s="7" t="s">
        <v>40</v>
      </c>
      <c r="AY362" s="7"/>
      <c r="AZ362" s="7">
        <v>1</v>
      </c>
      <c r="BA362" s="9" t="s">
        <v>181</v>
      </c>
      <c r="BB362" s="7" t="s">
        <v>41</v>
      </c>
      <c r="BC362" s="7" t="s">
        <v>42</v>
      </c>
    </row>
    <row r="363" spans="1:55" s="17" customFormat="1" ht="12" x14ac:dyDescent="0.15">
      <c r="A363" s="7">
        <v>2236</v>
      </c>
      <c r="B363" s="7" t="s">
        <v>863</v>
      </c>
      <c r="C363" s="7" t="s">
        <v>1039</v>
      </c>
      <c r="D363" s="7" t="s">
        <v>1082</v>
      </c>
      <c r="E363" s="8"/>
      <c r="F363" s="8">
        <v>0</v>
      </c>
      <c r="G363" s="8" t="s">
        <v>234</v>
      </c>
      <c r="H363" s="8" t="s">
        <v>1500</v>
      </c>
      <c r="I363" s="8" t="s">
        <v>106</v>
      </c>
      <c r="J363" s="8">
        <f t="shared" si="93"/>
        <v>0</v>
      </c>
      <c r="K363" s="8" t="s">
        <v>340</v>
      </c>
      <c r="L363" s="8">
        <v>1</v>
      </c>
      <c r="M363" s="8" t="s">
        <v>106</v>
      </c>
      <c r="N363" s="8" t="s">
        <v>1083</v>
      </c>
      <c r="O363" s="32">
        <v>2006</v>
      </c>
      <c r="P363" s="8" t="str">
        <f t="shared" si="94"/>
        <v>2006</v>
      </c>
      <c r="Q363" s="8">
        <f t="shared" ca="1" si="95"/>
        <v>11</v>
      </c>
      <c r="R363" s="32" t="s">
        <v>37</v>
      </c>
      <c r="S363" s="8">
        <f t="shared" si="96"/>
        <v>0</v>
      </c>
      <c r="T363" s="32">
        <v>2</v>
      </c>
      <c r="U363" s="32">
        <v>1500</v>
      </c>
      <c r="V363" s="32" t="s">
        <v>45</v>
      </c>
      <c r="W363" s="32" t="s">
        <v>1084</v>
      </c>
      <c r="X363" s="8" t="str">
        <f t="shared" si="97"/>
        <v>1967</v>
      </c>
      <c r="Y363" s="69">
        <f t="shared" ca="1" si="98"/>
        <v>50</v>
      </c>
      <c r="Z363" s="32">
        <v>1000</v>
      </c>
      <c r="AA363" s="32">
        <v>1000</v>
      </c>
      <c r="AB363" s="55">
        <f t="shared" si="99"/>
        <v>0</v>
      </c>
      <c r="AC363" s="7">
        <v>0</v>
      </c>
      <c r="AD363" s="7">
        <v>112.125</v>
      </c>
      <c r="AE363" s="57">
        <f t="shared" si="100"/>
        <v>0</v>
      </c>
      <c r="AF363" s="57">
        <f t="shared" si="101"/>
        <v>1.2617985904992333E-5</v>
      </c>
      <c r="AG363" s="57" t="e">
        <f t="shared" si="102"/>
        <v>#DIV/0!</v>
      </c>
      <c r="AH363" s="56" t="e">
        <f t="shared" si="103"/>
        <v>#DIV/0!</v>
      </c>
      <c r="AI363" s="56">
        <f t="shared" si="104"/>
        <v>1.3876422272573581E-2</v>
      </c>
      <c r="AJ363" s="56">
        <f t="shared" si="105"/>
        <v>8.7873416656137262E-3</v>
      </c>
      <c r="AK363" s="59">
        <f t="shared" si="106"/>
        <v>-0.36674299088017104</v>
      </c>
      <c r="AL363" s="7">
        <v>1.1673846153846155</v>
      </c>
      <c r="AM363" s="7">
        <v>0</v>
      </c>
      <c r="AN363" s="7">
        <v>19</v>
      </c>
      <c r="AO363" s="10" t="e">
        <f t="shared" si="107"/>
        <v>#DIV/0!</v>
      </c>
      <c r="AP363" s="10" t="e">
        <v>#N/A</v>
      </c>
      <c r="AQ363" s="10">
        <v>-6.2858127986508434E-3</v>
      </c>
      <c r="AR363" s="10" t="e">
        <f t="shared" si="110"/>
        <v>#N/A</v>
      </c>
      <c r="AS363" s="70">
        <v>-94.399318617614895</v>
      </c>
      <c r="AT363" s="7" t="s">
        <v>1085</v>
      </c>
      <c r="AU363" s="7" t="str">
        <f t="shared" si="108"/>
        <v>2015</v>
      </c>
      <c r="AV363" s="7">
        <f t="shared" ca="1" si="109"/>
        <v>2</v>
      </c>
      <c r="AW363" s="7"/>
      <c r="AX363" s="7" t="s">
        <v>40</v>
      </c>
      <c r="AY363" s="7"/>
      <c r="AZ363" s="7">
        <v>1</v>
      </c>
      <c r="BA363" s="9"/>
      <c r="BB363" s="7" t="s">
        <v>41</v>
      </c>
      <c r="BC363" s="7" t="s">
        <v>42</v>
      </c>
    </row>
    <row r="364" spans="1:55" s="17" customFormat="1" ht="12" x14ac:dyDescent="0.15">
      <c r="A364" s="7">
        <v>3084</v>
      </c>
      <c r="B364" s="7" t="s">
        <v>863</v>
      </c>
      <c r="C364" s="7" t="s">
        <v>1039</v>
      </c>
      <c r="D364" s="7" t="s">
        <v>1086</v>
      </c>
      <c r="E364" s="8"/>
      <c r="F364" s="8">
        <v>0</v>
      </c>
      <c r="G364" s="8" t="s">
        <v>278</v>
      </c>
      <c r="H364" s="8" t="s">
        <v>1501</v>
      </c>
      <c r="I364" s="8" t="s">
        <v>106</v>
      </c>
      <c r="J364" s="8">
        <f t="shared" si="93"/>
        <v>0</v>
      </c>
      <c r="K364" s="8" t="s">
        <v>340</v>
      </c>
      <c r="L364" s="8">
        <v>1</v>
      </c>
      <c r="M364" s="8" t="s">
        <v>106</v>
      </c>
      <c r="N364" s="8" t="s">
        <v>220</v>
      </c>
      <c r="O364" s="32"/>
      <c r="P364" s="8" t="str">
        <f t="shared" si="94"/>
        <v/>
      </c>
      <c r="Q364" s="8" t="e">
        <f t="shared" ca="1" si="95"/>
        <v>#VALUE!</v>
      </c>
      <c r="R364" s="32" t="s">
        <v>37</v>
      </c>
      <c r="S364" s="8">
        <f t="shared" si="96"/>
        <v>0</v>
      </c>
      <c r="T364" s="32"/>
      <c r="U364" s="32"/>
      <c r="V364" s="32"/>
      <c r="W364" s="32"/>
      <c r="X364" s="8" t="str">
        <f t="shared" si="97"/>
        <v/>
      </c>
      <c r="Y364" s="69" t="e">
        <f t="shared" ca="1" si="98"/>
        <v>#VALUE!</v>
      </c>
      <c r="Z364" s="32"/>
      <c r="AA364" s="32"/>
      <c r="AB364" s="55" t="e">
        <f t="shared" si="99"/>
        <v>#DIV/0!</v>
      </c>
      <c r="AC364" s="7">
        <v>2</v>
      </c>
      <c r="AD364" s="7">
        <v>110</v>
      </c>
      <c r="AE364" s="57">
        <f t="shared" si="100"/>
        <v>2.0701336436877692E-7</v>
      </c>
      <c r="AF364" s="57">
        <f t="shared" si="101"/>
        <v>1.2378849048375979E-5</v>
      </c>
      <c r="AG364" s="57">
        <f t="shared" si="102"/>
        <v>58.797342486179296</v>
      </c>
      <c r="AH364" s="56">
        <f t="shared" si="103"/>
        <v>54</v>
      </c>
      <c r="AI364" s="56">
        <f t="shared" si="104"/>
        <v>0</v>
      </c>
      <c r="AJ364" s="56">
        <f t="shared" si="105"/>
        <v>0</v>
      </c>
      <c r="AK364" s="59" t="e">
        <f t="shared" si="106"/>
        <v>#DIV/0!</v>
      </c>
      <c r="AL364" s="7">
        <v>1.2153846153846153</v>
      </c>
      <c r="AM364" s="7">
        <v>2</v>
      </c>
      <c r="AN364" s="7">
        <v>4</v>
      </c>
      <c r="AO364" s="10">
        <f t="shared" si="107"/>
        <v>1</v>
      </c>
      <c r="AP364" s="10">
        <v>3.5906666666666649E-2</v>
      </c>
      <c r="AQ364" s="10">
        <v>-3.3740498154981508E-2</v>
      </c>
      <c r="AR364" s="10">
        <f t="shared" si="110"/>
        <v>-1.9396722471680705</v>
      </c>
      <c r="AS364" s="70">
        <v>-345.29012545454498</v>
      </c>
      <c r="AT364" s="7" t="s">
        <v>1087</v>
      </c>
      <c r="AU364" s="7" t="str">
        <f t="shared" si="108"/>
        <v>2014</v>
      </c>
      <c r="AV364" s="7">
        <f t="shared" ca="1" si="109"/>
        <v>3</v>
      </c>
      <c r="AW364" s="7"/>
      <c r="AX364" s="7" t="s">
        <v>40</v>
      </c>
      <c r="AY364" s="7"/>
      <c r="AZ364" s="7">
        <v>1</v>
      </c>
      <c r="BA364" s="9"/>
      <c r="BB364" s="7" t="s">
        <v>41</v>
      </c>
      <c r="BC364" s="7" t="s">
        <v>42</v>
      </c>
    </row>
    <row r="365" spans="1:55" s="17" customFormat="1" ht="12" x14ac:dyDescent="0.15">
      <c r="A365" s="7">
        <v>6507</v>
      </c>
      <c r="B365" s="7" t="s">
        <v>863</v>
      </c>
      <c r="C365" s="7" t="s">
        <v>1039</v>
      </c>
      <c r="D365" s="7" t="s">
        <v>1088</v>
      </c>
      <c r="E365" s="8"/>
      <c r="F365" s="8">
        <v>0</v>
      </c>
      <c r="G365" s="8" t="s">
        <v>139</v>
      </c>
      <c r="H365" s="8" t="s">
        <v>1500</v>
      </c>
      <c r="I365" s="8" t="s">
        <v>106</v>
      </c>
      <c r="J365" s="8">
        <f t="shared" si="93"/>
        <v>0</v>
      </c>
      <c r="K365" s="8" t="s">
        <v>340</v>
      </c>
      <c r="L365" s="8">
        <v>1</v>
      </c>
      <c r="M365" s="8" t="s">
        <v>106</v>
      </c>
      <c r="N365" s="8" t="s">
        <v>220</v>
      </c>
      <c r="O365" s="32"/>
      <c r="P365" s="8" t="str">
        <f t="shared" si="94"/>
        <v/>
      </c>
      <c r="Q365" s="8" t="e">
        <f t="shared" ca="1" si="95"/>
        <v>#VALUE!</v>
      </c>
      <c r="R365" s="32" t="s">
        <v>37</v>
      </c>
      <c r="S365" s="8">
        <f t="shared" si="96"/>
        <v>0</v>
      </c>
      <c r="T365" s="32"/>
      <c r="U365" s="32"/>
      <c r="V365" s="32"/>
      <c r="W365" s="32"/>
      <c r="X365" s="8" t="str">
        <f t="shared" si="97"/>
        <v/>
      </c>
      <c r="Y365" s="69" t="e">
        <f t="shared" ca="1" si="98"/>
        <v>#VALUE!</v>
      </c>
      <c r="Z365" s="32"/>
      <c r="AA365" s="32"/>
      <c r="AB365" s="55" t="e">
        <f t="shared" si="99"/>
        <v>#DIV/0!</v>
      </c>
      <c r="AC365" s="7">
        <v>94.5</v>
      </c>
      <c r="AD365" s="7">
        <v>99.85</v>
      </c>
      <c r="AE365" s="57">
        <f t="shared" si="100"/>
        <v>9.7813814664247086E-6</v>
      </c>
      <c r="AF365" s="57">
        <f t="shared" si="101"/>
        <v>1.1236618886184922E-5</v>
      </c>
      <c r="AG365" s="57">
        <f t="shared" si="102"/>
        <v>0.14877626690620541</v>
      </c>
      <c r="AH365" s="56">
        <f t="shared" si="103"/>
        <v>5.6613756613756554E-2</v>
      </c>
      <c r="AI365" s="56">
        <f t="shared" si="104"/>
        <v>0</v>
      </c>
      <c r="AJ365" s="56">
        <f t="shared" si="105"/>
        <v>0</v>
      </c>
      <c r="AK365" s="59" t="e">
        <f t="shared" si="106"/>
        <v>#DIV/0!</v>
      </c>
      <c r="AL365" s="7">
        <v>0.87796153846153846</v>
      </c>
      <c r="AM365" s="7">
        <v>36</v>
      </c>
      <c r="AN365" s="7">
        <v>48</v>
      </c>
      <c r="AO365" s="10">
        <f t="shared" si="107"/>
        <v>0.33333333333333331</v>
      </c>
      <c r="AP365" s="10">
        <v>2.3605291758798086E-3</v>
      </c>
      <c r="AQ365" s="10">
        <v>2.5044354665486167E-2</v>
      </c>
      <c r="AR365" s="10">
        <f t="shared" si="110"/>
        <v>9.6096357212580177</v>
      </c>
      <c r="AS365" s="70">
        <v>241.04035403104601</v>
      </c>
      <c r="AT365" s="7" t="s">
        <v>1089</v>
      </c>
      <c r="AU365" s="7" t="str">
        <f t="shared" si="108"/>
        <v>2009</v>
      </c>
      <c r="AV365" s="7">
        <f t="shared" ca="1" si="109"/>
        <v>8</v>
      </c>
      <c r="AW365" s="7"/>
      <c r="AX365" s="7" t="s">
        <v>40</v>
      </c>
      <c r="AY365" s="7"/>
      <c r="AZ365" s="7">
        <v>1</v>
      </c>
      <c r="BA365" s="9"/>
      <c r="BB365" s="7" t="s">
        <v>41</v>
      </c>
      <c r="BC365" s="7" t="s">
        <v>42</v>
      </c>
    </row>
    <row r="366" spans="1:55" s="17" customFormat="1" ht="12" x14ac:dyDescent="0.15">
      <c r="A366" s="7">
        <v>4278</v>
      </c>
      <c r="B366" s="7" t="s">
        <v>863</v>
      </c>
      <c r="C366" s="7" t="s">
        <v>1039</v>
      </c>
      <c r="D366" s="7" t="s">
        <v>1090</v>
      </c>
      <c r="E366" s="8"/>
      <c r="F366" s="8">
        <v>0</v>
      </c>
      <c r="G366" s="8" t="s">
        <v>234</v>
      </c>
      <c r="H366" s="8" t="s">
        <v>1500</v>
      </c>
      <c r="I366" s="8" t="s">
        <v>106</v>
      </c>
      <c r="J366" s="8">
        <f t="shared" si="93"/>
        <v>0</v>
      </c>
      <c r="K366" s="8" t="s">
        <v>340</v>
      </c>
      <c r="L366" s="8">
        <v>1</v>
      </c>
      <c r="M366" s="8" t="s">
        <v>106</v>
      </c>
      <c r="N366" s="8" t="s">
        <v>220</v>
      </c>
      <c r="O366" s="32"/>
      <c r="P366" s="8" t="str">
        <f t="shared" si="94"/>
        <v/>
      </c>
      <c r="Q366" s="8" t="e">
        <f t="shared" ca="1" si="95"/>
        <v>#VALUE!</v>
      </c>
      <c r="R366" s="32" t="s">
        <v>37</v>
      </c>
      <c r="S366" s="8">
        <f t="shared" si="96"/>
        <v>0</v>
      </c>
      <c r="T366" s="32"/>
      <c r="U366" s="32"/>
      <c r="V366" s="32"/>
      <c r="W366" s="32"/>
      <c r="X366" s="8" t="str">
        <f t="shared" si="97"/>
        <v/>
      </c>
      <c r="Y366" s="69" t="e">
        <f t="shared" ca="1" si="98"/>
        <v>#VALUE!</v>
      </c>
      <c r="Z366" s="32"/>
      <c r="AA366" s="32"/>
      <c r="AB366" s="55" t="e">
        <f t="shared" si="99"/>
        <v>#DIV/0!</v>
      </c>
      <c r="AC366" s="7">
        <v>51.85</v>
      </c>
      <c r="AD366" s="7">
        <v>96.9</v>
      </c>
      <c r="AE366" s="57">
        <f t="shared" si="100"/>
        <v>5.3668214712605419E-6</v>
      </c>
      <c r="AF366" s="57">
        <f t="shared" si="101"/>
        <v>1.090464066170575E-5</v>
      </c>
      <c r="AG366" s="57">
        <f t="shared" si="102"/>
        <v>1.0318620099625753</v>
      </c>
      <c r="AH366" s="56">
        <f t="shared" si="103"/>
        <v>0.86885245901639352</v>
      </c>
      <c r="AI366" s="56">
        <f t="shared" si="104"/>
        <v>0</v>
      </c>
      <c r="AJ366" s="56">
        <f t="shared" si="105"/>
        <v>0</v>
      </c>
      <c r="AK366" s="59" t="e">
        <f t="shared" si="106"/>
        <v>#DIV/0!</v>
      </c>
      <c r="AL366" s="7">
        <v>0.69384615384615378</v>
      </c>
      <c r="AM366" s="7">
        <v>9</v>
      </c>
      <c r="AN366" s="7">
        <v>27</v>
      </c>
      <c r="AO366" s="10">
        <f t="shared" si="107"/>
        <v>2</v>
      </c>
      <c r="AP366" s="10">
        <v>4.8633831837820241E-3</v>
      </c>
      <c r="AQ366" s="10">
        <v>8.3328900387680867E-3</v>
      </c>
      <c r="AR366" s="10">
        <f t="shared" si="110"/>
        <v>0.71339368581029439</v>
      </c>
      <c r="AS366" s="70">
        <v>55.545540763674403</v>
      </c>
      <c r="AT366" s="7" t="s">
        <v>1091</v>
      </c>
      <c r="AU366" s="7" t="str">
        <f t="shared" si="108"/>
        <v>2013</v>
      </c>
      <c r="AV366" s="7">
        <f t="shared" ca="1" si="109"/>
        <v>4</v>
      </c>
      <c r="AW366" s="7"/>
      <c r="AX366" s="7" t="s">
        <v>40</v>
      </c>
      <c r="AY366" s="7"/>
      <c r="AZ366" s="7">
        <v>7</v>
      </c>
      <c r="BA366" s="9"/>
      <c r="BB366" s="7" t="s">
        <v>41</v>
      </c>
      <c r="BC366" s="7" t="s">
        <v>42</v>
      </c>
    </row>
    <row r="367" spans="1:55" s="17" customFormat="1" ht="12" x14ac:dyDescent="0.15">
      <c r="A367" s="7">
        <v>7405</v>
      </c>
      <c r="B367" s="7" t="s">
        <v>863</v>
      </c>
      <c r="C367" s="7" t="s">
        <v>1039</v>
      </c>
      <c r="D367" s="7" t="s">
        <v>1092</v>
      </c>
      <c r="E367" s="8"/>
      <c r="F367" s="8">
        <v>0</v>
      </c>
      <c r="G367" s="8" t="s">
        <v>576</v>
      </c>
      <c r="H367" s="8" t="s">
        <v>1501</v>
      </c>
      <c r="I367" s="8" t="s">
        <v>106</v>
      </c>
      <c r="J367" s="8">
        <f t="shared" si="93"/>
        <v>0</v>
      </c>
      <c r="K367" s="8" t="s">
        <v>340</v>
      </c>
      <c r="L367" s="8">
        <v>1</v>
      </c>
      <c r="M367" s="8" t="s">
        <v>106</v>
      </c>
      <c r="N367" s="8" t="s">
        <v>220</v>
      </c>
      <c r="O367" s="32"/>
      <c r="P367" s="8" t="str">
        <f t="shared" si="94"/>
        <v/>
      </c>
      <c r="Q367" s="8" t="e">
        <f t="shared" ca="1" si="95"/>
        <v>#VALUE!</v>
      </c>
      <c r="R367" s="32" t="s">
        <v>37</v>
      </c>
      <c r="S367" s="8">
        <f t="shared" si="96"/>
        <v>0</v>
      </c>
      <c r="T367" s="32"/>
      <c r="U367" s="32"/>
      <c r="V367" s="32"/>
      <c r="W367" s="32"/>
      <c r="X367" s="8" t="str">
        <f t="shared" si="97"/>
        <v/>
      </c>
      <c r="Y367" s="69" t="e">
        <f t="shared" ca="1" si="98"/>
        <v>#VALUE!</v>
      </c>
      <c r="Z367" s="32"/>
      <c r="AA367" s="32"/>
      <c r="AB367" s="55" t="e">
        <f t="shared" si="99"/>
        <v>#DIV/0!</v>
      </c>
      <c r="AC367" s="7">
        <v>34</v>
      </c>
      <c r="AD367" s="7">
        <v>90.4</v>
      </c>
      <c r="AE367" s="57">
        <f t="shared" si="100"/>
        <v>3.5192271942692077E-6</v>
      </c>
      <c r="AF367" s="57">
        <f t="shared" si="101"/>
        <v>1.0173163217938079E-5</v>
      </c>
      <c r="AG367" s="57">
        <f t="shared" si="102"/>
        <v>1.8907378399735877</v>
      </c>
      <c r="AH367" s="56">
        <f t="shared" si="103"/>
        <v>1.6588235294117648</v>
      </c>
      <c r="AI367" s="56">
        <f t="shared" si="104"/>
        <v>0</v>
      </c>
      <c r="AJ367" s="56">
        <f t="shared" si="105"/>
        <v>0</v>
      </c>
      <c r="AK367" s="59" t="e">
        <f t="shared" si="106"/>
        <v>#DIV/0!</v>
      </c>
      <c r="AL367" s="7">
        <v>1.3815384615384614</v>
      </c>
      <c r="AM367" s="7">
        <v>16</v>
      </c>
      <c r="AN367" s="7">
        <v>9</v>
      </c>
      <c r="AO367" s="10">
        <f t="shared" si="107"/>
        <v>-0.4375</v>
      </c>
      <c r="AP367" s="10">
        <v>4.4994023904382698E-3</v>
      </c>
      <c r="AQ367" s="10">
        <v>2.3682486290679573E-3</v>
      </c>
      <c r="AR367" s="10">
        <f t="shared" si="110"/>
        <v>-0.47365262682423137</v>
      </c>
      <c r="AS367" s="70">
        <v>-15.241835176990801</v>
      </c>
      <c r="AT367" s="7" t="s">
        <v>47</v>
      </c>
      <c r="AU367" s="7" t="str">
        <f t="shared" si="108"/>
        <v>2008</v>
      </c>
      <c r="AV367" s="7">
        <f t="shared" ca="1" si="109"/>
        <v>9</v>
      </c>
      <c r="AW367" s="7"/>
      <c r="AX367" s="7" t="s">
        <v>40</v>
      </c>
      <c r="AY367" s="7"/>
      <c r="AZ367" s="7">
        <v>1</v>
      </c>
      <c r="BA367" s="9"/>
      <c r="BB367" s="7" t="s">
        <v>41</v>
      </c>
      <c r="BC367" s="7" t="s">
        <v>42</v>
      </c>
    </row>
    <row r="368" spans="1:55" s="17" customFormat="1" ht="12" x14ac:dyDescent="0.15">
      <c r="A368" s="7">
        <v>1694</v>
      </c>
      <c r="B368" s="7" t="s">
        <v>863</v>
      </c>
      <c r="C368" s="45" t="s">
        <v>1039</v>
      </c>
      <c r="D368" s="45" t="s">
        <v>1093</v>
      </c>
      <c r="E368" s="45"/>
      <c r="F368" s="8">
        <v>0</v>
      </c>
      <c r="G368" s="45" t="s">
        <v>53</v>
      </c>
      <c r="H368" s="45" t="s">
        <v>1500</v>
      </c>
      <c r="I368" s="45" t="s">
        <v>160</v>
      </c>
      <c r="J368" s="8">
        <f t="shared" si="93"/>
        <v>1</v>
      </c>
      <c r="K368" s="8" t="s">
        <v>340</v>
      </c>
      <c r="L368" s="8">
        <v>1</v>
      </c>
      <c r="M368" s="8" t="s">
        <v>106</v>
      </c>
      <c r="N368" s="45" t="s">
        <v>220</v>
      </c>
      <c r="O368" s="46"/>
      <c r="P368" s="8" t="str">
        <f t="shared" si="94"/>
        <v/>
      </c>
      <c r="Q368" s="8" t="e">
        <f t="shared" ca="1" si="95"/>
        <v>#VALUE!</v>
      </c>
      <c r="R368" s="46" t="s">
        <v>37</v>
      </c>
      <c r="S368" s="8">
        <f t="shared" si="96"/>
        <v>0</v>
      </c>
      <c r="T368" s="46"/>
      <c r="U368" s="46"/>
      <c r="V368" s="46"/>
      <c r="W368" s="46"/>
      <c r="X368" s="8" t="str">
        <f t="shared" si="97"/>
        <v/>
      </c>
      <c r="Y368" s="69" t="e">
        <f t="shared" ca="1" si="98"/>
        <v>#VALUE!</v>
      </c>
      <c r="Z368" s="46"/>
      <c r="AA368" s="46"/>
      <c r="AB368" s="55" t="e">
        <f t="shared" si="99"/>
        <v>#DIV/0!</v>
      </c>
      <c r="AC368" s="7">
        <v>0</v>
      </c>
      <c r="AD368" s="7">
        <v>90</v>
      </c>
      <c r="AE368" s="57">
        <f t="shared" si="100"/>
        <v>0</v>
      </c>
      <c r="AF368" s="57">
        <f t="shared" si="101"/>
        <v>1.0128149221398528E-5</v>
      </c>
      <c r="AG368" s="57" t="e">
        <f t="shared" si="102"/>
        <v>#DIV/0!</v>
      </c>
      <c r="AH368" s="56" t="e">
        <f t="shared" si="103"/>
        <v>#DIV/0!</v>
      </c>
      <c r="AI368" s="56">
        <f t="shared" si="104"/>
        <v>0</v>
      </c>
      <c r="AJ368" s="56">
        <f t="shared" si="105"/>
        <v>0</v>
      </c>
      <c r="AK368" s="59" t="e">
        <f t="shared" si="106"/>
        <v>#DIV/0!</v>
      </c>
      <c r="AL368" s="7">
        <v>1.3692307692307693</v>
      </c>
      <c r="AM368" s="7">
        <v>0</v>
      </c>
      <c r="AN368" s="7">
        <v>10</v>
      </c>
      <c r="AO368" s="10" t="e">
        <f t="shared" si="107"/>
        <v>#DIV/0!</v>
      </c>
      <c r="AP368" s="10" t="e">
        <v>#N/A</v>
      </c>
      <c r="AQ368" s="10">
        <v>2.1930313588850201E-2</v>
      </c>
      <c r="AR368" s="10" t="e">
        <f t="shared" si="110"/>
        <v>#N/A</v>
      </c>
      <c r="AS368" s="70">
        <v>146.63188888888899</v>
      </c>
      <c r="AT368" s="7" t="s">
        <v>1094</v>
      </c>
      <c r="AU368" s="7" t="str">
        <f t="shared" si="108"/>
        <v>2015</v>
      </c>
      <c r="AV368" s="7">
        <f t="shared" ca="1" si="109"/>
        <v>2</v>
      </c>
      <c r="AW368" s="7"/>
      <c r="AX368" s="7" t="s">
        <v>40</v>
      </c>
      <c r="AY368" s="7"/>
      <c r="AZ368" s="7">
        <v>1</v>
      </c>
      <c r="BA368" s="9"/>
      <c r="BB368" s="7" t="s">
        <v>41</v>
      </c>
      <c r="BC368" s="7" t="s">
        <v>42</v>
      </c>
    </row>
    <row r="369" spans="1:55" s="17" customFormat="1" ht="12" x14ac:dyDescent="0.15">
      <c r="A369" s="7">
        <v>5907</v>
      </c>
      <c r="B369" s="7" t="s">
        <v>863</v>
      </c>
      <c r="C369" s="7" t="s">
        <v>1039</v>
      </c>
      <c r="D369" s="7" t="s">
        <v>1095</v>
      </c>
      <c r="E369" s="8"/>
      <c r="F369" s="8">
        <v>0</v>
      </c>
      <c r="G369" s="8" t="s">
        <v>824</v>
      </c>
      <c r="H369" s="8" t="s">
        <v>1501</v>
      </c>
      <c r="I369" s="8" t="s">
        <v>106</v>
      </c>
      <c r="J369" s="8">
        <f t="shared" si="93"/>
        <v>0</v>
      </c>
      <c r="K369" s="8" t="s">
        <v>340</v>
      </c>
      <c r="L369" s="8">
        <v>1</v>
      </c>
      <c r="M369" s="8" t="s">
        <v>106</v>
      </c>
      <c r="N369" s="8" t="s">
        <v>220</v>
      </c>
      <c r="O369" s="32"/>
      <c r="P369" s="8" t="str">
        <f t="shared" si="94"/>
        <v/>
      </c>
      <c r="Q369" s="8" t="e">
        <f t="shared" ca="1" si="95"/>
        <v>#VALUE!</v>
      </c>
      <c r="R369" s="32" t="s">
        <v>37</v>
      </c>
      <c r="S369" s="8">
        <f t="shared" si="96"/>
        <v>0</v>
      </c>
      <c r="T369" s="32"/>
      <c r="U369" s="32"/>
      <c r="V369" s="32"/>
      <c r="W369" s="32"/>
      <c r="X369" s="8" t="str">
        <f t="shared" si="97"/>
        <v/>
      </c>
      <c r="Y369" s="69" t="e">
        <f t="shared" ca="1" si="98"/>
        <v>#VALUE!</v>
      </c>
      <c r="Z369" s="32"/>
      <c r="AA369" s="32"/>
      <c r="AB369" s="55" t="e">
        <f t="shared" si="99"/>
        <v>#DIV/0!</v>
      </c>
      <c r="AC369" s="7">
        <v>1.75</v>
      </c>
      <c r="AD369" s="7">
        <v>89.4</v>
      </c>
      <c r="AE369" s="57">
        <f t="shared" si="100"/>
        <v>1.8113669382267981E-7</v>
      </c>
      <c r="AF369" s="57">
        <f t="shared" si="101"/>
        <v>1.0060628226589206E-5</v>
      </c>
      <c r="AG369" s="57">
        <f t="shared" si="102"/>
        <v>54.541635514435626</v>
      </c>
      <c r="AH369" s="56">
        <f t="shared" si="103"/>
        <v>50.085714285714289</v>
      </c>
      <c r="AI369" s="56">
        <f t="shared" si="104"/>
        <v>0</v>
      </c>
      <c r="AJ369" s="56">
        <f t="shared" si="105"/>
        <v>0</v>
      </c>
      <c r="AK369" s="59" t="e">
        <f t="shared" si="106"/>
        <v>#DIV/0!</v>
      </c>
      <c r="AL369" s="7">
        <v>1.0824615384615384</v>
      </c>
      <c r="AM369" s="7">
        <v>3</v>
      </c>
      <c r="AN369" s="7">
        <v>64</v>
      </c>
      <c r="AO369" s="10">
        <f t="shared" si="107"/>
        <v>20.333333333333332</v>
      </c>
      <c r="AP369" s="10">
        <v>1.4188516746411525E-2</v>
      </c>
      <c r="AQ369" s="10">
        <v>1.1762761588836946E-2</v>
      </c>
      <c r="AR369" s="10">
        <f t="shared" si="110"/>
        <v>-0.17096608482264969</v>
      </c>
      <c r="AS369" s="70">
        <v>78.810535794183195</v>
      </c>
      <c r="AT369" s="7" t="s">
        <v>1096</v>
      </c>
      <c r="AU369" s="7" t="str">
        <f t="shared" si="108"/>
        <v>2010</v>
      </c>
      <c r="AV369" s="7">
        <f t="shared" ca="1" si="109"/>
        <v>7</v>
      </c>
      <c r="AW369" s="7"/>
      <c r="AX369" s="7" t="s">
        <v>40</v>
      </c>
      <c r="AY369" s="7"/>
      <c r="AZ369" s="7">
        <v>7</v>
      </c>
      <c r="BA369" s="9"/>
      <c r="BB369" s="7" t="s">
        <v>41</v>
      </c>
      <c r="BC369" s="7" t="s">
        <v>42</v>
      </c>
    </row>
    <row r="370" spans="1:55" s="17" customFormat="1" ht="12" x14ac:dyDescent="0.15">
      <c r="A370" s="7">
        <v>8428</v>
      </c>
      <c r="B370" s="7" t="s">
        <v>863</v>
      </c>
      <c r="C370" s="7" t="s">
        <v>1039</v>
      </c>
      <c r="D370" s="7" t="s">
        <v>1097</v>
      </c>
      <c r="E370" s="8"/>
      <c r="F370" s="8">
        <v>0</v>
      </c>
      <c r="G370" s="8" t="s">
        <v>57</v>
      </c>
      <c r="H370" s="8" t="s">
        <v>57</v>
      </c>
      <c r="I370" s="8" t="s">
        <v>106</v>
      </c>
      <c r="J370" s="8">
        <f t="shared" si="93"/>
        <v>0</v>
      </c>
      <c r="K370" s="8" t="s">
        <v>340</v>
      </c>
      <c r="L370" s="8">
        <v>1</v>
      </c>
      <c r="M370" s="8" t="s">
        <v>106</v>
      </c>
      <c r="N370" s="8" t="s">
        <v>220</v>
      </c>
      <c r="O370" s="32"/>
      <c r="P370" s="8" t="str">
        <f t="shared" si="94"/>
        <v/>
      </c>
      <c r="Q370" s="8" t="e">
        <f t="shared" ca="1" si="95"/>
        <v>#VALUE!</v>
      </c>
      <c r="R370" s="32" t="s">
        <v>37</v>
      </c>
      <c r="S370" s="8">
        <f t="shared" si="96"/>
        <v>0</v>
      </c>
      <c r="T370" s="32"/>
      <c r="U370" s="32"/>
      <c r="V370" s="32"/>
      <c r="W370" s="32"/>
      <c r="X370" s="8" t="str">
        <f t="shared" si="97"/>
        <v/>
      </c>
      <c r="Y370" s="69" t="e">
        <f t="shared" ca="1" si="98"/>
        <v>#VALUE!</v>
      </c>
      <c r="Z370" s="32"/>
      <c r="AA370" s="32"/>
      <c r="AB370" s="55" t="e">
        <f t="shared" si="99"/>
        <v>#DIV/0!</v>
      </c>
      <c r="AC370" s="7">
        <v>77.625</v>
      </c>
      <c r="AD370" s="7">
        <v>89.3</v>
      </c>
      <c r="AE370" s="57">
        <f t="shared" si="100"/>
        <v>8.0347062045631536E-6</v>
      </c>
      <c r="AF370" s="57">
        <f t="shared" si="101"/>
        <v>1.0049374727454317E-5</v>
      </c>
      <c r="AG370" s="57">
        <f t="shared" si="102"/>
        <v>0.25074576115141239</v>
      </c>
      <c r="AH370" s="56">
        <f t="shared" si="103"/>
        <v>0.15040257648953298</v>
      </c>
      <c r="AI370" s="56">
        <f t="shared" si="104"/>
        <v>0</v>
      </c>
      <c r="AJ370" s="56">
        <f t="shared" si="105"/>
        <v>0</v>
      </c>
      <c r="AK370" s="59" t="e">
        <f t="shared" si="106"/>
        <v>#DIV/0!</v>
      </c>
      <c r="AL370" s="7">
        <v>0.78465384615384626</v>
      </c>
      <c r="AM370" s="7">
        <v>44</v>
      </c>
      <c r="AN370" s="7">
        <v>42</v>
      </c>
      <c r="AO370" s="10">
        <f t="shared" si="107"/>
        <v>-4.5454545454545456E-2</v>
      </c>
      <c r="AP370" s="10">
        <v>2.8406927311772873E-2</v>
      </c>
      <c r="AQ370" s="10">
        <v>2.9624381523535213E-2</v>
      </c>
      <c r="AR370" s="10">
        <f t="shared" si="110"/>
        <v>4.285765223392473E-2</v>
      </c>
      <c r="AS370" s="70">
        <v>310.81498712205899</v>
      </c>
      <c r="AT370" s="7" t="s">
        <v>47</v>
      </c>
      <c r="AU370" s="7" t="str">
        <f t="shared" si="108"/>
        <v>2008</v>
      </c>
      <c r="AV370" s="7">
        <f t="shared" ca="1" si="109"/>
        <v>9</v>
      </c>
      <c r="AW370" s="7"/>
      <c r="AX370" s="7" t="s">
        <v>40</v>
      </c>
      <c r="AY370" s="7"/>
      <c r="AZ370" s="7">
        <v>7</v>
      </c>
      <c r="BA370" s="9"/>
      <c r="BB370" s="7" t="s">
        <v>41</v>
      </c>
      <c r="BC370" s="7" t="s">
        <v>41</v>
      </c>
    </row>
    <row r="371" spans="1:55" s="17" customFormat="1" ht="12" x14ac:dyDescent="0.15">
      <c r="A371" s="7">
        <v>1930</v>
      </c>
      <c r="B371" s="7" t="s">
        <v>863</v>
      </c>
      <c r="C371" s="7" t="s">
        <v>1039</v>
      </c>
      <c r="D371" s="7" t="s">
        <v>1098</v>
      </c>
      <c r="E371" s="8"/>
      <c r="F371" s="8">
        <v>0</v>
      </c>
      <c r="G371" s="8" t="s">
        <v>1099</v>
      </c>
      <c r="H371" s="8" t="s">
        <v>1507</v>
      </c>
      <c r="I371" s="8" t="s">
        <v>106</v>
      </c>
      <c r="J371" s="8">
        <f t="shared" si="93"/>
        <v>0</v>
      </c>
      <c r="K371" s="8" t="s">
        <v>340</v>
      </c>
      <c r="L371" s="8">
        <v>1</v>
      </c>
      <c r="M371" s="8" t="s">
        <v>106</v>
      </c>
      <c r="N371" s="8" t="s">
        <v>1100</v>
      </c>
      <c r="O371" s="32">
        <v>2010</v>
      </c>
      <c r="P371" s="8" t="str">
        <f t="shared" si="94"/>
        <v>2010</v>
      </c>
      <c r="Q371" s="8">
        <f t="shared" ca="1" si="95"/>
        <v>7</v>
      </c>
      <c r="R371" s="32" t="s">
        <v>37</v>
      </c>
      <c r="S371" s="8">
        <f t="shared" si="96"/>
        <v>0</v>
      </c>
      <c r="T371" s="32" t="s">
        <v>1101</v>
      </c>
      <c r="U371" s="47" t="s">
        <v>1046</v>
      </c>
      <c r="V371" s="32" t="s">
        <v>1102</v>
      </c>
      <c r="W371" s="32" t="s">
        <v>1103</v>
      </c>
      <c r="X371" s="8" t="str">
        <f t="shared" si="97"/>
        <v>1960</v>
      </c>
      <c r="Y371" s="69">
        <f t="shared" ca="1" si="98"/>
        <v>57</v>
      </c>
      <c r="Z371" s="32">
        <v>8000</v>
      </c>
      <c r="AA371" s="32">
        <v>7000</v>
      </c>
      <c r="AB371" s="55">
        <f t="shared" si="99"/>
        <v>-0.125</v>
      </c>
      <c r="AC371" s="7">
        <v>0</v>
      </c>
      <c r="AD371" s="7">
        <v>86.5</v>
      </c>
      <c r="AE371" s="57">
        <f t="shared" si="100"/>
        <v>0</v>
      </c>
      <c r="AF371" s="57">
        <f t="shared" si="101"/>
        <v>9.7342767516774749E-6</v>
      </c>
      <c r="AG371" s="57" t="e">
        <f t="shared" si="102"/>
        <v>#DIV/0!</v>
      </c>
      <c r="AH371" s="56" t="e">
        <f t="shared" si="103"/>
        <v>#DIV/0!</v>
      </c>
      <c r="AI371" s="56">
        <f t="shared" si="104"/>
        <v>0.11101137818058865</v>
      </c>
      <c r="AJ371" s="56">
        <f t="shared" si="105"/>
        <v>6.1511391659296082E-2</v>
      </c>
      <c r="AK371" s="59">
        <f t="shared" si="106"/>
        <v>-0.44590011702014964</v>
      </c>
      <c r="AL371" s="7">
        <v>1.0523076923076922</v>
      </c>
      <c r="AM371" s="7">
        <v>0</v>
      </c>
      <c r="AN371" s="7">
        <v>14</v>
      </c>
      <c r="AO371" s="10" t="e">
        <f t="shared" si="107"/>
        <v>#DIV/0!</v>
      </c>
      <c r="AP371" s="10" t="e">
        <v>#N/A</v>
      </c>
      <c r="AQ371" s="10">
        <v>-5.4051016078080849E-3</v>
      </c>
      <c r="AR371" s="10" t="e">
        <f t="shared" si="110"/>
        <v>#N/A</v>
      </c>
      <c r="AS371" s="70">
        <v>-131.25113872832401</v>
      </c>
      <c r="AT371" s="7" t="s">
        <v>1104</v>
      </c>
      <c r="AU371" s="7" t="str">
        <f t="shared" si="108"/>
        <v>2015</v>
      </c>
      <c r="AV371" s="7">
        <f t="shared" ca="1" si="109"/>
        <v>2</v>
      </c>
      <c r="AW371" s="7"/>
      <c r="AX371" s="7" t="s">
        <v>40</v>
      </c>
      <c r="AY371" s="7"/>
      <c r="AZ371" s="7">
        <v>7</v>
      </c>
      <c r="BA371" s="9"/>
      <c r="BB371" s="7" t="s">
        <v>41</v>
      </c>
      <c r="BC371" s="7" t="s">
        <v>42</v>
      </c>
    </row>
    <row r="372" spans="1:55" s="17" customFormat="1" ht="12" x14ac:dyDescent="0.15">
      <c r="A372" s="7">
        <v>6645</v>
      </c>
      <c r="B372" s="7" t="s">
        <v>863</v>
      </c>
      <c r="C372" s="7" t="s">
        <v>1039</v>
      </c>
      <c r="D372" s="7" t="s">
        <v>1105</v>
      </c>
      <c r="E372" s="8"/>
      <c r="F372" s="8">
        <v>0</v>
      </c>
      <c r="G372" s="8" t="s">
        <v>215</v>
      </c>
      <c r="H372" s="8" t="s">
        <v>1501</v>
      </c>
      <c r="I372" s="8" t="s">
        <v>35</v>
      </c>
      <c r="J372" s="8">
        <f t="shared" si="93"/>
        <v>1</v>
      </c>
      <c r="K372" s="8" t="s">
        <v>340</v>
      </c>
      <c r="L372" s="8">
        <v>1</v>
      </c>
      <c r="M372" s="8" t="s">
        <v>106</v>
      </c>
      <c r="N372" s="8" t="s">
        <v>1106</v>
      </c>
      <c r="O372" s="32">
        <v>2002</v>
      </c>
      <c r="P372" s="8" t="str">
        <f t="shared" si="94"/>
        <v>2002</v>
      </c>
      <c r="Q372" s="8">
        <f t="shared" ca="1" si="95"/>
        <v>15</v>
      </c>
      <c r="R372" s="32" t="s">
        <v>37</v>
      </c>
      <c r="S372" s="8">
        <f t="shared" si="96"/>
        <v>0</v>
      </c>
      <c r="T372" s="32">
        <v>200</v>
      </c>
      <c r="U372" s="32">
        <v>6000</v>
      </c>
      <c r="V372" s="32" t="s">
        <v>45</v>
      </c>
      <c r="W372" s="32">
        <v>1976.12</v>
      </c>
      <c r="X372" s="8" t="str">
        <f t="shared" si="97"/>
        <v>1976</v>
      </c>
      <c r="Y372" s="69">
        <f t="shared" ca="1" si="98"/>
        <v>41</v>
      </c>
      <c r="Z372" s="32">
        <v>1200</v>
      </c>
      <c r="AA372" s="32">
        <v>1300</v>
      </c>
      <c r="AB372" s="55">
        <f t="shared" si="99"/>
        <v>8.3333333333333329E-2</v>
      </c>
      <c r="AC372" s="7">
        <v>76.3</v>
      </c>
      <c r="AD372" s="7">
        <v>81.25</v>
      </c>
      <c r="AE372" s="57">
        <f t="shared" si="100"/>
        <v>7.8975598506688395E-6</v>
      </c>
      <c r="AF372" s="57">
        <f t="shared" si="101"/>
        <v>9.143468047095893E-6</v>
      </c>
      <c r="AG372" s="57">
        <f t="shared" si="102"/>
        <v>0.15775862671322946</v>
      </c>
      <c r="AH372" s="56">
        <f t="shared" si="103"/>
        <v>6.4875491480996111E-2</v>
      </c>
      <c r="AI372" s="56">
        <f t="shared" si="104"/>
        <v>1.6651706727088298E-2</v>
      </c>
      <c r="AJ372" s="56">
        <f t="shared" si="105"/>
        <v>1.1423544165297844E-2</v>
      </c>
      <c r="AK372" s="59">
        <f t="shared" si="106"/>
        <v>-0.31397157345351867</v>
      </c>
      <c r="AL372" s="7">
        <v>0.83500000000000008</v>
      </c>
      <c r="AM372" s="7">
        <v>27</v>
      </c>
      <c r="AN372" s="7">
        <v>31</v>
      </c>
      <c r="AO372" s="10">
        <f t="shared" si="107"/>
        <v>0.14814814814814814</v>
      </c>
      <c r="AP372" s="10">
        <v>6.3176341020990583E-3</v>
      </c>
      <c r="AQ372" s="10">
        <v>1.806363471975949E-2</v>
      </c>
      <c r="AR372" s="10">
        <f t="shared" si="110"/>
        <v>1.8592404099119604</v>
      </c>
      <c r="AS372" s="70">
        <v>130.43969723076799</v>
      </c>
      <c r="AT372" s="7" t="s">
        <v>1107</v>
      </c>
      <c r="AU372" s="7" t="str">
        <f t="shared" si="108"/>
        <v>2009</v>
      </c>
      <c r="AV372" s="7">
        <f t="shared" ca="1" si="109"/>
        <v>8</v>
      </c>
      <c r="AW372" s="7"/>
      <c r="AX372" s="7" t="s">
        <v>40</v>
      </c>
      <c r="AY372" s="7"/>
      <c r="AZ372" s="7">
        <v>3</v>
      </c>
      <c r="BA372" s="9"/>
      <c r="BB372" s="7" t="s">
        <v>41</v>
      </c>
      <c r="BC372" s="7" t="s">
        <v>42</v>
      </c>
    </row>
    <row r="373" spans="1:55" s="17" customFormat="1" ht="12" x14ac:dyDescent="0.15">
      <c r="A373" s="7">
        <v>7578</v>
      </c>
      <c r="B373" s="7" t="s">
        <v>863</v>
      </c>
      <c r="C373" s="7" t="s">
        <v>1039</v>
      </c>
      <c r="D373" s="7" t="s">
        <v>1108</v>
      </c>
      <c r="E373" s="8"/>
      <c r="F373" s="8">
        <v>0</v>
      </c>
      <c r="G373" s="8" t="s">
        <v>57</v>
      </c>
      <c r="H373" s="8" t="s">
        <v>57</v>
      </c>
      <c r="I373" s="8" t="s">
        <v>106</v>
      </c>
      <c r="J373" s="8">
        <f t="shared" si="93"/>
        <v>0</v>
      </c>
      <c r="K373" s="8" t="s">
        <v>340</v>
      </c>
      <c r="L373" s="8">
        <v>1</v>
      </c>
      <c r="M373" s="8" t="s">
        <v>106</v>
      </c>
      <c r="N373" s="8" t="s">
        <v>1109</v>
      </c>
      <c r="O373" s="32">
        <v>1998</v>
      </c>
      <c r="P373" s="8" t="str">
        <f t="shared" si="94"/>
        <v>1998</v>
      </c>
      <c r="Q373" s="8">
        <f t="shared" ca="1" si="95"/>
        <v>19</v>
      </c>
      <c r="R373" s="32" t="s">
        <v>37</v>
      </c>
      <c r="S373" s="8">
        <f t="shared" si="96"/>
        <v>0</v>
      </c>
      <c r="T373" s="32" t="s">
        <v>1110</v>
      </c>
      <c r="U373" s="32" t="s">
        <v>931</v>
      </c>
      <c r="V373" s="32" t="s">
        <v>1111</v>
      </c>
      <c r="W373" s="34">
        <v>28825</v>
      </c>
      <c r="X373" s="8">
        <v>1978</v>
      </c>
      <c r="Y373" s="69">
        <f t="shared" ca="1" si="98"/>
        <v>39</v>
      </c>
      <c r="Z373" s="32">
        <v>4900</v>
      </c>
      <c r="AA373" s="32">
        <v>5100</v>
      </c>
      <c r="AB373" s="55">
        <f t="shared" si="99"/>
        <v>4.0816326530612242E-2</v>
      </c>
      <c r="AC373" s="7">
        <v>47.65</v>
      </c>
      <c r="AD373" s="7">
        <v>75.400000000000006</v>
      </c>
      <c r="AE373" s="57">
        <f t="shared" si="100"/>
        <v>4.93209340608611E-6</v>
      </c>
      <c r="AF373" s="57">
        <f t="shared" si="101"/>
        <v>8.4851383477049903E-6</v>
      </c>
      <c r="AG373" s="57">
        <f t="shared" si="102"/>
        <v>0.72039287358882742</v>
      </c>
      <c r="AH373" s="56">
        <f t="shared" si="103"/>
        <v>0.58237145855194139</v>
      </c>
      <c r="AI373" s="56">
        <f t="shared" si="104"/>
        <v>6.7994469135610539E-2</v>
      </c>
      <c r="AJ373" s="56">
        <f t="shared" si="105"/>
        <v>4.4815442494630001E-2</v>
      </c>
      <c r="AK373" s="59">
        <f t="shared" si="106"/>
        <v>-0.34089576601813715</v>
      </c>
      <c r="AL373" s="7">
        <v>0.90373076923076923</v>
      </c>
      <c r="AM373" s="7">
        <v>20</v>
      </c>
      <c r="AN373" s="7">
        <v>35</v>
      </c>
      <c r="AO373" s="10">
        <f t="shared" si="107"/>
        <v>0.75</v>
      </c>
      <c r="AP373" s="10">
        <v>1.1489110033569542E-2</v>
      </c>
      <c r="AQ373" s="10">
        <v>1.4573134436373253E-2</v>
      </c>
      <c r="AR373" s="10">
        <f t="shared" si="110"/>
        <v>0.26843022599597638</v>
      </c>
      <c r="AS373" s="70">
        <v>131.023190318302</v>
      </c>
      <c r="AT373" s="7" t="s">
        <v>47</v>
      </c>
      <c r="AU373" s="7" t="str">
        <f t="shared" si="108"/>
        <v>2008</v>
      </c>
      <c r="AV373" s="7">
        <f t="shared" ca="1" si="109"/>
        <v>9</v>
      </c>
      <c r="AW373" s="7"/>
      <c r="AX373" s="7" t="s">
        <v>40</v>
      </c>
      <c r="AY373" s="7"/>
      <c r="AZ373" s="7">
        <v>7</v>
      </c>
      <c r="BA373" s="9"/>
      <c r="BB373" s="7" t="s">
        <v>41</v>
      </c>
      <c r="BC373" s="7" t="s">
        <v>41</v>
      </c>
    </row>
    <row r="374" spans="1:55" s="17" customFormat="1" ht="12" x14ac:dyDescent="0.15">
      <c r="A374" s="7">
        <v>8165</v>
      </c>
      <c r="B374" s="7" t="s">
        <v>863</v>
      </c>
      <c r="C374" s="7" t="s">
        <v>1039</v>
      </c>
      <c r="D374" s="7" t="s">
        <v>1112</v>
      </c>
      <c r="E374" s="8"/>
      <c r="F374" s="8">
        <v>0</v>
      </c>
      <c r="G374" s="8" t="s">
        <v>824</v>
      </c>
      <c r="H374" s="8" t="s">
        <v>1501</v>
      </c>
      <c r="I374" s="8" t="s">
        <v>106</v>
      </c>
      <c r="J374" s="8">
        <f t="shared" si="93"/>
        <v>0</v>
      </c>
      <c r="K374" s="8" t="s">
        <v>340</v>
      </c>
      <c r="L374" s="8">
        <v>1</v>
      </c>
      <c r="M374" s="8" t="s">
        <v>106</v>
      </c>
      <c r="N374" s="8" t="s">
        <v>1113</v>
      </c>
      <c r="O374" s="32">
        <v>2006</v>
      </c>
      <c r="P374" s="8" t="str">
        <f t="shared" si="94"/>
        <v>2006</v>
      </c>
      <c r="Q374" s="8">
        <f t="shared" ca="1" si="95"/>
        <v>11</v>
      </c>
      <c r="R374" s="32" t="s">
        <v>37</v>
      </c>
      <c r="S374" s="8">
        <f t="shared" si="96"/>
        <v>0</v>
      </c>
      <c r="T374" s="32">
        <v>5</v>
      </c>
      <c r="U374" s="32">
        <v>1000</v>
      </c>
      <c r="V374" s="32" t="s">
        <v>38</v>
      </c>
      <c r="W374" s="32" t="s">
        <v>1114</v>
      </c>
      <c r="X374" s="8" t="str">
        <f t="shared" si="97"/>
        <v>1951</v>
      </c>
      <c r="Y374" s="69">
        <f t="shared" ca="1" si="98"/>
        <v>66</v>
      </c>
      <c r="Z374" s="32">
        <v>500</v>
      </c>
      <c r="AA374" s="32">
        <v>600</v>
      </c>
      <c r="AB374" s="55">
        <f t="shared" si="99"/>
        <v>0.2</v>
      </c>
      <c r="AC374" s="7">
        <v>71.075000000000003</v>
      </c>
      <c r="AD374" s="7">
        <v>71.55</v>
      </c>
      <c r="AE374" s="57">
        <f t="shared" si="100"/>
        <v>7.3567374362554102E-6</v>
      </c>
      <c r="AF374" s="57">
        <f t="shared" si="101"/>
        <v>8.0518786310118305E-6</v>
      </c>
      <c r="AG374" s="57">
        <f t="shared" si="102"/>
        <v>9.4490417903272117E-2</v>
      </c>
      <c r="AH374" s="56">
        <f t="shared" si="103"/>
        <v>6.6830812521983017E-3</v>
      </c>
      <c r="AI374" s="56">
        <f t="shared" si="104"/>
        <v>6.9382111362867906E-3</v>
      </c>
      <c r="AJ374" s="56">
        <f t="shared" si="105"/>
        <v>5.2724049993682354E-3</v>
      </c>
      <c r="AK374" s="59">
        <f t="shared" si="106"/>
        <v>-0.24009158905620528</v>
      </c>
      <c r="AL374" s="7">
        <v>0.7665384615384615</v>
      </c>
      <c r="AM374" s="7">
        <v>29</v>
      </c>
      <c r="AN374" s="7">
        <v>38</v>
      </c>
      <c r="AO374" s="10">
        <f t="shared" si="107"/>
        <v>0.31034482758620691</v>
      </c>
      <c r="AP374" s="10">
        <v>3.8185438544521971E-3</v>
      </c>
      <c r="AQ374" s="10">
        <v>2.0466530946606901E-2</v>
      </c>
      <c r="AR374" s="10">
        <f t="shared" si="110"/>
        <v>4.3597737060801673</v>
      </c>
      <c r="AS374" s="70">
        <v>233.04338714185801</v>
      </c>
      <c r="AT374" s="7" t="s">
        <v>47</v>
      </c>
      <c r="AU374" s="7" t="str">
        <f t="shared" si="108"/>
        <v>2008</v>
      </c>
      <c r="AV374" s="7">
        <f t="shared" ca="1" si="109"/>
        <v>9</v>
      </c>
      <c r="AW374" s="7"/>
      <c r="AX374" s="7" t="s">
        <v>40</v>
      </c>
      <c r="AY374" s="7"/>
      <c r="AZ374" s="7">
        <v>7</v>
      </c>
      <c r="BA374" s="9"/>
      <c r="BB374" s="7" t="s">
        <v>41</v>
      </c>
      <c r="BC374" s="7" t="s">
        <v>42</v>
      </c>
    </row>
    <row r="375" spans="1:55" s="17" customFormat="1" ht="12" x14ac:dyDescent="0.15">
      <c r="A375" s="7">
        <v>8009</v>
      </c>
      <c r="B375" s="7" t="s">
        <v>863</v>
      </c>
      <c r="C375" s="7" t="s">
        <v>1039</v>
      </c>
      <c r="D375" s="7" t="s">
        <v>1115</v>
      </c>
      <c r="E375" s="8"/>
      <c r="F375" s="8">
        <v>0</v>
      </c>
      <c r="G375" s="8" t="s">
        <v>57</v>
      </c>
      <c r="H375" s="8" t="s">
        <v>57</v>
      </c>
      <c r="I375" s="8" t="s">
        <v>106</v>
      </c>
      <c r="J375" s="8">
        <f t="shared" si="93"/>
        <v>0</v>
      </c>
      <c r="K375" s="8" t="s">
        <v>340</v>
      </c>
      <c r="L375" s="8">
        <v>1</v>
      </c>
      <c r="M375" s="8" t="s">
        <v>106</v>
      </c>
      <c r="N375" s="8" t="s">
        <v>883</v>
      </c>
      <c r="O375" s="32">
        <v>2011</v>
      </c>
      <c r="P375" s="8" t="str">
        <f t="shared" si="94"/>
        <v>2011</v>
      </c>
      <c r="Q375" s="8">
        <f t="shared" ca="1" si="95"/>
        <v>6</v>
      </c>
      <c r="R375" s="32" t="s">
        <v>37</v>
      </c>
      <c r="S375" s="8">
        <f t="shared" si="96"/>
        <v>0</v>
      </c>
      <c r="T375" s="32">
        <v>6</v>
      </c>
      <c r="U375" s="32"/>
      <c r="V375" s="32"/>
      <c r="W375" s="32"/>
      <c r="X375" s="8" t="str">
        <f t="shared" si="97"/>
        <v/>
      </c>
      <c r="Y375" s="69" t="e">
        <f t="shared" ca="1" si="98"/>
        <v>#VALUE!</v>
      </c>
      <c r="Z375" s="32">
        <v>400</v>
      </c>
      <c r="AA375" s="32">
        <v>450</v>
      </c>
      <c r="AB375" s="55">
        <f t="shared" si="99"/>
        <v>0.125</v>
      </c>
      <c r="AC375" s="7">
        <v>21.475000000000001</v>
      </c>
      <c r="AD375" s="7">
        <v>70.375</v>
      </c>
      <c r="AE375" s="57">
        <f t="shared" si="100"/>
        <v>2.2228059999097422E-6</v>
      </c>
      <c r="AF375" s="57">
        <f t="shared" si="101"/>
        <v>7.9196500161769042E-6</v>
      </c>
      <c r="AG375" s="57">
        <f t="shared" si="102"/>
        <v>2.5629065318783937</v>
      </c>
      <c r="AH375" s="56">
        <f t="shared" si="103"/>
        <v>2.2770663562281719</v>
      </c>
      <c r="AI375" s="56">
        <f t="shared" si="104"/>
        <v>5.5505689090294321E-3</v>
      </c>
      <c r="AJ375" s="56">
        <f t="shared" si="105"/>
        <v>3.9543037495261765E-3</v>
      </c>
      <c r="AK375" s="59">
        <f t="shared" si="106"/>
        <v>-0.28758586474019243</v>
      </c>
      <c r="AL375" s="7">
        <v>0.84107692307692294</v>
      </c>
      <c r="AM375" s="7">
        <v>22</v>
      </c>
      <c r="AN375" s="7">
        <v>39</v>
      </c>
      <c r="AO375" s="10">
        <f t="shared" si="107"/>
        <v>0.77272727272727271</v>
      </c>
      <c r="AP375" s="10">
        <v>5.4577433354413646E-2</v>
      </c>
      <c r="AQ375" s="10">
        <v>6.8292595353649135E-2</v>
      </c>
      <c r="AR375" s="10">
        <f t="shared" si="110"/>
        <v>0.25129730652909776</v>
      </c>
      <c r="AS375" s="70">
        <v>778.94849591474201</v>
      </c>
      <c r="AT375" s="7" t="s">
        <v>47</v>
      </c>
      <c r="AU375" s="7" t="str">
        <f t="shared" si="108"/>
        <v>2008</v>
      </c>
      <c r="AV375" s="7">
        <f t="shared" ca="1" si="109"/>
        <v>9</v>
      </c>
      <c r="AW375" s="7"/>
      <c r="AX375" s="7" t="s">
        <v>40</v>
      </c>
      <c r="AY375" s="7"/>
      <c r="AZ375" s="7">
        <v>1</v>
      </c>
      <c r="BA375" s="9"/>
      <c r="BB375" s="7" t="s">
        <v>41</v>
      </c>
      <c r="BC375" s="7" t="s">
        <v>41</v>
      </c>
    </row>
    <row r="376" spans="1:55" s="17" customFormat="1" ht="12" x14ac:dyDescent="0.15">
      <c r="A376" s="7">
        <v>6425</v>
      </c>
      <c r="B376" s="7" t="s">
        <v>863</v>
      </c>
      <c r="C376" s="7" t="s">
        <v>1039</v>
      </c>
      <c r="D376" s="7" t="s">
        <v>1116</v>
      </c>
      <c r="E376" s="8"/>
      <c r="F376" s="8">
        <v>0</v>
      </c>
      <c r="G376" s="8" t="s">
        <v>57</v>
      </c>
      <c r="H376" s="8" t="s">
        <v>57</v>
      </c>
      <c r="I376" s="8" t="s">
        <v>106</v>
      </c>
      <c r="J376" s="8">
        <f t="shared" si="93"/>
        <v>0</v>
      </c>
      <c r="K376" s="8" t="s">
        <v>340</v>
      </c>
      <c r="L376" s="8">
        <v>1</v>
      </c>
      <c r="M376" s="8" t="s">
        <v>106</v>
      </c>
      <c r="N376" s="8" t="s">
        <v>1117</v>
      </c>
      <c r="O376" s="32">
        <v>2007</v>
      </c>
      <c r="P376" s="8" t="str">
        <f t="shared" si="94"/>
        <v>2007</v>
      </c>
      <c r="Q376" s="8">
        <f t="shared" ca="1" si="95"/>
        <v>10</v>
      </c>
      <c r="R376" s="32" t="s">
        <v>37</v>
      </c>
      <c r="S376" s="8">
        <f t="shared" si="96"/>
        <v>0</v>
      </c>
      <c r="T376" s="32">
        <v>30</v>
      </c>
      <c r="U376" s="32">
        <v>70000</v>
      </c>
      <c r="V376" s="32" t="s">
        <v>45</v>
      </c>
      <c r="W376" s="32">
        <v>19791011</v>
      </c>
      <c r="X376" s="8" t="str">
        <f t="shared" si="97"/>
        <v>1979</v>
      </c>
      <c r="Y376" s="69">
        <f t="shared" ca="1" si="98"/>
        <v>38</v>
      </c>
      <c r="Z376" s="32">
        <v>70000</v>
      </c>
      <c r="AA376" s="32">
        <v>80000</v>
      </c>
      <c r="AB376" s="55">
        <f t="shared" si="99"/>
        <v>0.14285714285714285</v>
      </c>
      <c r="AC376" s="7">
        <v>37.799999999999997</v>
      </c>
      <c r="AD376" s="7">
        <v>69.2</v>
      </c>
      <c r="AE376" s="57">
        <f t="shared" si="100"/>
        <v>3.9125525865698831E-6</v>
      </c>
      <c r="AF376" s="57">
        <f t="shared" si="101"/>
        <v>7.7874214013419796E-6</v>
      </c>
      <c r="AG376" s="57">
        <f t="shared" si="102"/>
        <v>0.99036849448946995</v>
      </c>
      <c r="AH376" s="56">
        <f t="shared" si="103"/>
        <v>0.83068783068783092</v>
      </c>
      <c r="AI376" s="56">
        <f t="shared" si="104"/>
        <v>0.97134955908015064</v>
      </c>
      <c r="AJ376" s="56">
        <f t="shared" si="105"/>
        <v>0.70298733324909812</v>
      </c>
      <c r="AK376" s="59">
        <f t="shared" si="106"/>
        <v>-0.27627770386305256</v>
      </c>
      <c r="AL376" s="7">
        <v>0.59823076923076923</v>
      </c>
      <c r="AM376" s="7">
        <v>24</v>
      </c>
      <c r="AN376" s="7">
        <v>31</v>
      </c>
      <c r="AO376" s="10">
        <f t="shared" si="107"/>
        <v>0.29166666666666669</v>
      </c>
      <c r="AP376" s="10">
        <v>7.380903943169018E-3</v>
      </c>
      <c r="AQ376" s="10">
        <v>1.8331183317290285E-2</v>
      </c>
      <c r="AR376" s="10">
        <f t="shared" si="110"/>
        <v>1.4835959739397075</v>
      </c>
      <c r="AS376" s="70">
        <v>174.27279190751401</v>
      </c>
      <c r="AT376" s="7" t="s">
        <v>1118</v>
      </c>
      <c r="AU376" s="7" t="str">
        <f t="shared" si="108"/>
        <v>2009</v>
      </c>
      <c r="AV376" s="7">
        <f t="shared" ca="1" si="109"/>
        <v>8</v>
      </c>
      <c r="AW376" s="7"/>
      <c r="AX376" s="7" t="s">
        <v>40</v>
      </c>
      <c r="AY376" s="7"/>
      <c r="AZ376" s="7">
        <v>1</v>
      </c>
      <c r="BA376" s="9"/>
      <c r="BB376" s="7" t="s">
        <v>41</v>
      </c>
      <c r="BC376" s="7" t="s">
        <v>41</v>
      </c>
    </row>
    <row r="377" spans="1:55" s="17" customFormat="1" ht="12" x14ac:dyDescent="0.15">
      <c r="A377" s="36">
        <v>2863</v>
      </c>
      <c r="B377" s="36" t="s">
        <v>863</v>
      </c>
      <c r="C377" s="36" t="s">
        <v>1119</v>
      </c>
      <c r="D377" s="45" t="s">
        <v>1120</v>
      </c>
      <c r="E377" s="45"/>
      <c r="F377" s="8">
        <v>0</v>
      </c>
      <c r="G377" s="45" t="s">
        <v>389</v>
      </c>
      <c r="H377" s="45" t="s">
        <v>1500</v>
      </c>
      <c r="I377" s="45"/>
      <c r="J377" s="8">
        <f t="shared" si="93"/>
        <v>0</v>
      </c>
      <c r="K377" s="45" t="s">
        <v>340</v>
      </c>
      <c r="L377" s="8">
        <v>1</v>
      </c>
      <c r="M377" s="45" t="s">
        <v>106</v>
      </c>
      <c r="N377" s="45" t="s">
        <v>220</v>
      </c>
      <c r="O377" s="46"/>
      <c r="P377" s="8" t="str">
        <f t="shared" si="94"/>
        <v/>
      </c>
      <c r="Q377" s="8" t="e">
        <f t="shared" ca="1" si="95"/>
        <v>#VALUE!</v>
      </c>
      <c r="R377" s="32" t="s">
        <v>37</v>
      </c>
      <c r="S377" s="8">
        <f t="shared" si="96"/>
        <v>0</v>
      </c>
      <c r="T377" s="46"/>
      <c r="U377" s="46"/>
      <c r="V377" s="46"/>
      <c r="W377" s="46"/>
      <c r="X377" s="8" t="str">
        <f t="shared" si="97"/>
        <v/>
      </c>
      <c r="Y377" s="69" t="e">
        <f t="shared" ca="1" si="98"/>
        <v>#VALUE!</v>
      </c>
      <c r="Z377" s="46"/>
      <c r="AA377" s="46"/>
      <c r="AB377" s="55" t="e">
        <f t="shared" si="99"/>
        <v>#DIV/0!</v>
      </c>
      <c r="AC377" s="7">
        <v>214</v>
      </c>
      <c r="AD377" s="7">
        <v>801.625</v>
      </c>
      <c r="AE377" s="57">
        <f t="shared" si="100"/>
        <v>2.2150429987459131E-5</v>
      </c>
      <c r="AF377" s="57">
        <f t="shared" si="101"/>
        <v>9.0210862440039948E-5</v>
      </c>
      <c r="AG377" s="57">
        <f t="shared" si="102"/>
        <v>3.0726461062432864</v>
      </c>
      <c r="AH377" s="56">
        <f t="shared" si="103"/>
        <v>2.7459112149532712</v>
      </c>
      <c r="AI377" s="56">
        <f t="shared" si="104"/>
        <v>0</v>
      </c>
      <c r="AJ377" s="56">
        <f t="shared" si="105"/>
        <v>0</v>
      </c>
      <c r="AK377" s="59" t="e">
        <f t="shared" si="106"/>
        <v>#DIV/0!</v>
      </c>
      <c r="AL377" s="7">
        <v>6.9342692307692309</v>
      </c>
      <c r="AM377" s="7">
        <v>48</v>
      </c>
      <c r="AN377" s="7">
        <v>146</v>
      </c>
      <c r="AO377" s="10">
        <f t="shared" si="107"/>
        <v>2.0416666666666665</v>
      </c>
      <c r="AP377" s="10">
        <v>1.0590332015461661E-2</v>
      </c>
      <c r="AQ377" s="10">
        <v>6.8983274642046418E-3</v>
      </c>
      <c r="AR377" s="10">
        <f t="shared" si="110"/>
        <v>-0.34862028365746894</v>
      </c>
      <c r="AS377" s="70">
        <v>11.8949535007023</v>
      </c>
      <c r="AT377" s="7" t="s">
        <v>1121</v>
      </c>
      <c r="AU377" s="7" t="str">
        <f t="shared" si="108"/>
        <v>2014</v>
      </c>
      <c r="AV377" s="7">
        <f t="shared" ca="1" si="109"/>
        <v>3</v>
      </c>
      <c r="AW377" s="7"/>
      <c r="AX377" s="7" t="s">
        <v>40</v>
      </c>
      <c r="AY377" s="7"/>
      <c r="AZ377" s="7">
        <v>7</v>
      </c>
      <c r="BA377" s="9"/>
      <c r="BB377" s="7" t="s">
        <v>41</v>
      </c>
      <c r="BC377" s="7" t="s">
        <v>42</v>
      </c>
    </row>
    <row r="378" spans="1:55" s="17" customFormat="1" ht="12" x14ac:dyDescent="0.15">
      <c r="A378" s="7">
        <v>3157</v>
      </c>
      <c r="B378" s="7" t="s">
        <v>863</v>
      </c>
      <c r="C378" s="7" t="s">
        <v>1119</v>
      </c>
      <c r="D378" s="7" t="s">
        <v>1122</v>
      </c>
      <c r="E378" s="8" t="s">
        <v>49</v>
      </c>
      <c r="F378" s="8">
        <v>0</v>
      </c>
      <c r="G378" s="8" t="s">
        <v>899</v>
      </c>
      <c r="H378" s="8" t="s">
        <v>1508</v>
      </c>
      <c r="I378" s="8" t="s">
        <v>160</v>
      </c>
      <c r="J378" s="8">
        <f t="shared" si="93"/>
        <v>1</v>
      </c>
      <c r="K378" s="8" t="s">
        <v>340</v>
      </c>
      <c r="L378" s="8">
        <v>1</v>
      </c>
      <c r="M378" s="8" t="s">
        <v>106</v>
      </c>
      <c r="N378" s="8" t="s">
        <v>1123</v>
      </c>
      <c r="O378" s="32"/>
      <c r="P378" s="8" t="str">
        <f t="shared" si="94"/>
        <v/>
      </c>
      <c r="Q378" s="8" t="e">
        <f t="shared" ca="1" si="95"/>
        <v>#VALUE!</v>
      </c>
      <c r="R378" s="32" t="s">
        <v>37</v>
      </c>
      <c r="S378" s="8">
        <f t="shared" si="96"/>
        <v>0</v>
      </c>
      <c r="T378" s="32"/>
      <c r="U378" s="32"/>
      <c r="V378" s="32"/>
      <c r="W378" s="32"/>
      <c r="X378" s="8" t="str">
        <f t="shared" si="97"/>
        <v/>
      </c>
      <c r="Y378" s="69" t="e">
        <f t="shared" ca="1" si="98"/>
        <v>#VALUE!</v>
      </c>
      <c r="Z378" s="32"/>
      <c r="AA378" s="32"/>
      <c r="AB378" s="55" t="e">
        <f t="shared" si="99"/>
        <v>#DIV/0!</v>
      </c>
      <c r="AC378" s="7">
        <v>140</v>
      </c>
      <c r="AD378" s="7">
        <v>377</v>
      </c>
      <c r="AE378" s="57">
        <f t="shared" si="100"/>
        <v>1.4490935505814384E-5</v>
      </c>
      <c r="AF378" s="57">
        <f t="shared" si="101"/>
        <v>4.2425691738524948E-5</v>
      </c>
      <c r="AG378" s="57">
        <f t="shared" si="102"/>
        <v>1.9277400152324151</v>
      </c>
      <c r="AH378" s="56">
        <f t="shared" si="103"/>
        <v>1.6928571428571428</v>
      </c>
      <c r="AI378" s="56">
        <f t="shared" si="104"/>
        <v>0</v>
      </c>
      <c r="AJ378" s="56">
        <f t="shared" si="105"/>
        <v>0</v>
      </c>
      <c r="AK378" s="59" t="e">
        <f t="shared" si="106"/>
        <v>#DIV/0!</v>
      </c>
      <c r="AL378" s="7">
        <v>4.3769230769230774</v>
      </c>
      <c r="AM378" s="7">
        <v>9</v>
      </c>
      <c r="AN378" s="7">
        <v>18</v>
      </c>
      <c r="AO378" s="10">
        <f t="shared" si="107"/>
        <v>1</v>
      </c>
      <c r="AP378" s="10">
        <v>8.2246148301648794E-3</v>
      </c>
      <c r="AQ378" s="10">
        <v>7.3720670391062403E-3</v>
      </c>
      <c r="AR378" s="10">
        <f t="shared" si="110"/>
        <v>-0.10365808109722119</v>
      </c>
      <c r="AS378" s="70">
        <v>51.351943766579403</v>
      </c>
      <c r="AT378" s="7" t="s">
        <v>1124</v>
      </c>
      <c r="AU378" s="7" t="str">
        <f t="shared" si="108"/>
        <v>2014</v>
      </c>
      <c r="AV378" s="7">
        <f t="shared" ca="1" si="109"/>
        <v>3</v>
      </c>
      <c r="AW378" s="7"/>
      <c r="AX378" s="7" t="s">
        <v>40</v>
      </c>
      <c r="AY378" s="7"/>
      <c r="AZ378" s="7">
        <v>1</v>
      </c>
      <c r="BA378" s="9"/>
      <c r="BB378" s="7" t="s">
        <v>41</v>
      </c>
      <c r="BC378" s="7" t="s">
        <v>42</v>
      </c>
    </row>
    <row r="379" spans="1:55" s="17" customFormat="1" ht="12" x14ac:dyDescent="0.15">
      <c r="A379" s="7">
        <v>7885</v>
      </c>
      <c r="B379" s="7" t="s">
        <v>863</v>
      </c>
      <c r="C379" s="7" t="s">
        <v>1119</v>
      </c>
      <c r="D379" s="7" t="s">
        <v>1125</v>
      </c>
      <c r="E379" s="8" t="s">
        <v>33</v>
      </c>
      <c r="F379" s="8">
        <v>1</v>
      </c>
      <c r="G379" s="8" t="s">
        <v>899</v>
      </c>
      <c r="H379" s="8" t="s">
        <v>1508</v>
      </c>
      <c r="I379" s="8" t="s">
        <v>219</v>
      </c>
      <c r="J379" s="8">
        <f t="shared" si="93"/>
        <v>0</v>
      </c>
      <c r="K379" s="8" t="s">
        <v>340</v>
      </c>
      <c r="L379" s="8">
        <v>1</v>
      </c>
      <c r="M379" s="8" t="s">
        <v>106</v>
      </c>
      <c r="N379" s="8" t="s">
        <v>1126</v>
      </c>
      <c r="O379" s="32">
        <v>2000</v>
      </c>
      <c r="P379" s="8" t="str">
        <f t="shared" si="94"/>
        <v>2000</v>
      </c>
      <c r="Q379" s="8">
        <f t="shared" ca="1" si="95"/>
        <v>17</v>
      </c>
      <c r="R379" s="32" t="s">
        <v>37</v>
      </c>
      <c r="S379" s="8">
        <f t="shared" si="96"/>
        <v>0</v>
      </c>
      <c r="T379" s="32">
        <v>40</v>
      </c>
      <c r="U379" s="32" t="s">
        <v>1127</v>
      </c>
      <c r="V379" s="32" t="s">
        <v>1128</v>
      </c>
      <c r="W379" s="32"/>
      <c r="X379" s="8" t="str">
        <f t="shared" si="97"/>
        <v/>
      </c>
      <c r="Y379" s="69" t="e">
        <f t="shared" ca="1" si="98"/>
        <v>#VALUE!</v>
      </c>
      <c r="Z379" s="32">
        <v>70000</v>
      </c>
      <c r="AA379" s="32">
        <v>80000</v>
      </c>
      <c r="AB379" s="55">
        <f t="shared" si="99"/>
        <v>0.14285714285714285</v>
      </c>
      <c r="AC379" s="7">
        <v>247.25</v>
      </c>
      <c r="AD379" s="7">
        <v>343.1</v>
      </c>
      <c r="AE379" s="57">
        <f t="shared" si="100"/>
        <v>2.5592027170090046E-5</v>
      </c>
      <c r="AF379" s="57">
        <f t="shared" si="101"/>
        <v>3.8610755531798174E-5</v>
      </c>
      <c r="AG379" s="57">
        <f t="shared" si="102"/>
        <v>0.50870250626036362</v>
      </c>
      <c r="AH379" s="56">
        <f t="shared" si="103"/>
        <v>0.38766430738119323</v>
      </c>
      <c r="AI379" s="56">
        <f t="shared" si="104"/>
        <v>0.97134955908015064</v>
      </c>
      <c r="AJ379" s="56">
        <f t="shared" si="105"/>
        <v>0.70298733324909812</v>
      </c>
      <c r="AK379" s="59">
        <f t="shared" si="106"/>
        <v>-0.27627770386305256</v>
      </c>
      <c r="AL379" s="7">
        <v>3.952884615384614</v>
      </c>
      <c r="AM379" s="7">
        <v>82</v>
      </c>
      <c r="AN379" s="7">
        <v>103</v>
      </c>
      <c r="AO379" s="10">
        <f t="shared" si="107"/>
        <v>0.25609756097560976</v>
      </c>
      <c r="AP379" s="10">
        <v>5.1350271924625029E-3</v>
      </c>
      <c r="AQ379" s="10">
        <v>2.6580933327936766E-2</v>
      </c>
      <c r="AR379" s="10">
        <f t="shared" si="110"/>
        <v>4.1763958264824455</v>
      </c>
      <c r="AS379" s="70">
        <v>307.56338997376702</v>
      </c>
      <c r="AT379" s="7" t="s">
        <v>47</v>
      </c>
      <c r="AU379" s="7" t="str">
        <f t="shared" si="108"/>
        <v>2008</v>
      </c>
      <c r="AV379" s="7">
        <f t="shared" ca="1" si="109"/>
        <v>9</v>
      </c>
      <c r="AW379" s="7"/>
      <c r="AX379" s="7" t="s">
        <v>40</v>
      </c>
      <c r="AY379" s="7"/>
      <c r="AZ379" s="7">
        <v>3</v>
      </c>
      <c r="BA379" s="9" t="s">
        <v>181</v>
      </c>
      <c r="BB379" s="7" t="s">
        <v>41</v>
      </c>
      <c r="BC379" s="7" t="s">
        <v>41</v>
      </c>
    </row>
    <row r="380" spans="1:55" s="17" customFormat="1" ht="12" x14ac:dyDescent="0.15">
      <c r="A380" s="7">
        <v>7658</v>
      </c>
      <c r="B380" s="7" t="s">
        <v>863</v>
      </c>
      <c r="C380" s="7" t="s">
        <v>1119</v>
      </c>
      <c r="D380" s="7" t="s">
        <v>1129</v>
      </c>
      <c r="E380" s="8" t="s">
        <v>33</v>
      </c>
      <c r="F380" s="8">
        <v>1</v>
      </c>
      <c r="G380" s="8" t="s">
        <v>899</v>
      </c>
      <c r="H380" s="8" t="s">
        <v>1508</v>
      </c>
      <c r="I380" s="8" t="s">
        <v>219</v>
      </c>
      <c r="J380" s="8">
        <f t="shared" si="93"/>
        <v>0</v>
      </c>
      <c r="K380" s="8" t="s">
        <v>340</v>
      </c>
      <c r="L380" s="8">
        <v>1</v>
      </c>
      <c r="M380" s="8" t="s">
        <v>106</v>
      </c>
      <c r="N380" s="8" t="s">
        <v>1130</v>
      </c>
      <c r="O380" s="32">
        <v>2001</v>
      </c>
      <c r="P380" s="8" t="str">
        <f t="shared" si="94"/>
        <v>2001</v>
      </c>
      <c r="Q380" s="8">
        <f t="shared" ca="1" si="95"/>
        <v>16</v>
      </c>
      <c r="R380" s="32" t="s">
        <v>37</v>
      </c>
      <c r="S380" s="8">
        <f t="shared" si="96"/>
        <v>0</v>
      </c>
      <c r="T380" s="32">
        <v>30</v>
      </c>
      <c r="U380" s="32" t="s">
        <v>1131</v>
      </c>
      <c r="V380" s="32" t="s">
        <v>1132</v>
      </c>
      <c r="W380" s="32">
        <v>195609</v>
      </c>
      <c r="X380" s="8" t="str">
        <f t="shared" si="97"/>
        <v>1956</v>
      </c>
      <c r="Y380" s="69">
        <f t="shared" ca="1" si="98"/>
        <v>61</v>
      </c>
      <c r="Z380" s="32">
        <v>20000</v>
      </c>
      <c r="AA380" s="32">
        <v>20500</v>
      </c>
      <c r="AB380" s="55">
        <f t="shared" si="99"/>
        <v>2.5000000000000001E-2</v>
      </c>
      <c r="AC380" s="7">
        <v>649.9</v>
      </c>
      <c r="AD380" s="7">
        <v>307.02499999999998</v>
      </c>
      <c r="AE380" s="57">
        <f t="shared" si="100"/>
        <v>6.7268992751634053E-5</v>
      </c>
      <c r="AF380" s="57">
        <f t="shared" si="101"/>
        <v>3.4551055718887588E-5</v>
      </c>
      <c r="AG380" s="57">
        <f t="shared" si="102"/>
        <v>-0.48637471284199812</v>
      </c>
      <c r="AH380" s="56">
        <f t="shared" si="103"/>
        <v>-0.52758116633328211</v>
      </c>
      <c r="AI380" s="56">
        <f t="shared" si="104"/>
        <v>0.27752844545147159</v>
      </c>
      <c r="AJ380" s="56">
        <f t="shared" si="105"/>
        <v>0.1801405041450814</v>
      </c>
      <c r="AK380" s="59">
        <f t="shared" si="106"/>
        <v>-0.35091156565217518</v>
      </c>
      <c r="AL380" s="7">
        <v>3.2754615384615366</v>
      </c>
      <c r="AM380" s="7">
        <v>87</v>
      </c>
      <c r="AN380" s="7">
        <v>75</v>
      </c>
      <c r="AO380" s="10">
        <f t="shared" si="107"/>
        <v>-0.13793103448275862</v>
      </c>
      <c r="AP380" s="10">
        <v>1.6807734787905666E-2</v>
      </c>
      <c r="AQ380" s="10">
        <v>1.8238768445992218E-2</v>
      </c>
      <c r="AR380" s="10">
        <f t="shared" si="110"/>
        <v>8.5141375452704102E-2</v>
      </c>
      <c r="AS380" s="70">
        <v>176.565766132069</v>
      </c>
      <c r="AT380" s="7" t="s">
        <v>47</v>
      </c>
      <c r="AU380" s="7" t="str">
        <f t="shared" si="108"/>
        <v>2008</v>
      </c>
      <c r="AV380" s="7">
        <f t="shared" ca="1" si="109"/>
        <v>9</v>
      </c>
      <c r="AW380" s="7"/>
      <c r="AX380" s="7" t="s">
        <v>40</v>
      </c>
      <c r="AY380" s="7"/>
      <c r="AZ380" s="7">
        <v>10</v>
      </c>
      <c r="BA380" s="9"/>
      <c r="BB380" s="7" t="s">
        <v>41</v>
      </c>
      <c r="BC380" s="7" t="s">
        <v>41</v>
      </c>
    </row>
    <row r="381" spans="1:55" s="17" customFormat="1" ht="12" x14ac:dyDescent="0.15">
      <c r="A381" s="7">
        <v>2273</v>
      </c>
      <c r="B381" s="7" t="s">
        <v>863</v>
      </c>
      <c r="C381" s="7" t="s">
        <v>1119</v>
      </c>
      <c r="D381" s="7" t="s">
        <v>1133</v>
      </c>
      <c r="E381" s="8" t="s">
        <v>49</v>
      </c>
      <c r="F381" s="8">
        <v>0</v>
      </c>
      <c r="G381" s="8" t="s">
        <v>891</v>
      </c>
      <c r="H381" s="8" t="s">
        <v>891</v>
      </c>
      <c r="I381" s="8" t="s">
        <v>219</v>
      </c>
      <c r="J381" s="8">
        <f t="shared" si="93"/>
        <v>0</v>
      </c>
      <c r="K381" s="8" t="s">
        <v>340</v>
      </c>
      <c r="L381" s="8">
        <v>1</v>
      </c>
      <c r="M381" s="8" t="s">
        <v>106</v>
      </c>
      <c r="N381" s="8" t="s">
        <v>1134</v>
      </c>
      <c r="O381" s="32">
        <v>2009</v>
      </c>
      <c r="P381" s="8" t="str">
        <f t="shared" si="94"/>
        <v>2009</v>
      </c>
      <c r="Q381" s="8">
        <f t="shared" ca="1" si="95"/>
        <v>8</v>
      </c>
      <c r="R381" s="32" t="s">
        <v>37</v>
      </c>
      <c r="S381" s="8">
        <f t="shared" si="96"/>
        <v>0</v>
      </c>
      <c r="T381" s="32">
        <v>8</v>
      </c>
      <c r="U381" s="32"/>
      <c r="V381" s="32" t="s">
        <v>1135</v>
      </c>
      <c r="W381" s="35">
        <v>29739</v>
      </c>
      <c r="X381" s="8">
        <v>1981</v>
      </c>
      <c r="Y381" s="69">
        <f t="shared" ca="1" si="98"/>
        <v>36</v>
      </c>
      <c r="Z381" s="32"/>
      <c r="AA381" s="32"/>
      <c r="AB381" s="55" t="e">
        <f t="shared" si="99"/>
        <v>#DIV/0!</v>
      </c>
      <c r="AC381" s="7">
        <v>0</v>
      </c>
      <c r="AD381" s="7">
        <v>288.5</v>
      </c>
      <c r="AE381" s="57">
        <f t="shared" si="100"/>
        <v>0</v>
      </c>
      <c r="AF381" s="57">
        <f t="shared" si="101"/>
        <v>3.2466345004149731E-5</v>
      </c>
      <c r="AG381" s="57" t="e">
        <f t="shared" si="102"/>
        <v>#DIV/0!</v>
      </c>
      <c r="AH381" s="56" t="e">
        <f t="shared" si="103"/>
        <v>#DIV/0!</v>
      </c>
      <c r="AI381" s="56">
        <f t="shared" si="104"/>
        <v>0</v>
      </c>
      <c r="AJ381" s="56">
        <f t="shared" si="105"/>
        <v>0</v>
      </c>
      <c r="AK381" s="59" t="e">
        <f t="shared" si="106"/>
        <v>#DIV/0!</v>
      </c>
      <c r="AL381" s="7">
        <v>4.5715384615384611</v>
      </c>
      <c r="AM381" s="7">
        <v>0</v>
      </c>
      <c r="AN381" s="7">
        <v>27</v>
      </c>
      <c r="AO381" s="10" t="e">
        <f t="shared" si="107"/>
        <v>#DIV/0!</v>
      </c>
      <c r="AP381" s="10" t="e">
        <v>#N/A</v>
      </c>
      <c r="AQ381" s="10">
        <v>1.7635614331501667E-2</v>
      </c>
      <c r="AR381" s="10" t="e">
        <f t="shared" si="110"/>
        <v>#N/A</v>
      </c>
      <c r="AS381" s="70">
        <v>200.474889774697</v>
      </c>
      <c r="AT381" s="7" t="s">
        <v>1136</v>
      </c>
      <c r="AU381" s="7" t="str">
        <f t="shared" si="108"/>
        <v>2015</v>
      </c>
      <c r="AV381" s="7">
        <f t="shared" ca="1" si="109"/>
        <v>2</v>
      </c>
      <c r="AW381" s="7"/>
      <c r="AX381" s="7" t="s">
        <v>40</v>
      </c>
      <c r="AY381" s="7"/>
      <c r="AZ381" s="7">
        <v>7</v>
      </c>
      <c r="BA381" s="9"/>
      <c r="BB381" s="7" t="s">
        <v>41</v>
      </c>
      <c r="BC381" s="7" t="s">
        <v>42</v>
      </c>
    </row>
    <row r="382" spans="1:55" s="17" customFormat="1" ht="12" x14ac:dyDescent="0.15">
      <c r="A382" s="7">
        <v>6285</v>
      </c>
      <c r="B382" s="7" t="s">
        <v>863</v>
      </c>
      <c r="C382" s="7" t="s">
        <v>1119</v>
      </c>
      <c r="D382" s="7" t="s">
        <v>1137</v>
      </c>
      <c r="E382" s="8" t="s">
        <v>33</v>
      </c>
      <c r="F382" s="8">
        <v>1</v>
      </c>
      <c r="G382" s="8" t="s">
        <v>1138</v>
      </c>
      <c r="H382" s="8" t="s">
        <v>1501</v>
      </c>
      <c r="I382" s="8" t="s">
        <v>219</v>
      </c>
      <c r="J382" s="8">
        <f t="shared" si="93"/>
        <v>0</v>
      </c>
      <c r="K382" s="8" t="s">
        <v>340</v>
      </c>
      <c r="L382" s="8">
        <v>1</v>
      </c>
      <c r="M382" s="8" t="s">
        <v>106</v>
      </c>
      <c r="N382" s="8" t="s">
        <v>220</v>
      </c>
      <c r="O382" s="32"/>
      <c r="P382" s="8" t="str">
        <f t="shared" si="94"/>
        <v/>
      </c>
      <c r="Q382" s="8" t="e">
        <f t="shared" ca="1" si="95"/>
        <v>#VALUE!</v>
      </c>
      <c r="R382" s="32" t="s">
        <v>37</v>
      </c>
      <c r="S382" s="8">
        <f t="shared" si="96"/>
        <v>0</v>
      </c>
      <c r="T382" s="32"/>
      <c r="U382" s="32"/>
      <c r="V382" s="32"/>
      <c r="W382" s="32"/>
      <c r="X382" s="8" t="str">
        <f t="shared" si="97"/>
        <v/>
      </c>
      <c r="Y382" s="69" t="e">
        <f t="shared" ca="1" si="98"/>
        <v>#VALUE!</v>
      </c>
      <c r="Z382" s="32"/>
      <c r="AA382" s="32"/>
      <c r="AB382" s="55" t="e">
        <f t="shared" si="99"/>
        <v>#DIV/0!</v>
      </c>
      <c r="AC382" s="7">
        <v>314.5</v>
      </c>
      <c r="AD382" s="7">
        <v>258.97500000000002</v>
      </c>
      <c r="AE382" s="57">
        <f t="shared" si="100"/>
        <v>3.2552851546990171E-5</v>
      </c>
      <c r="AF382" s="57">
        <f t="shared" si="101"/>
        <v>2.914374938457427E-5</v>
      </c>
      <c r="AG382" s="57">
        <f t="shared" si="102"/>
        <v>-0.10472514696584563</v>
      </c>
      <c r="AH382" s="56">
        <f t="shared" si="103"/>
        <v>-0.1765500794912559</v>
      </c>
      <c r="AI382" s="56">
        <f t="shared" si="104"/>
        <v>0</v>
      </c>
      <c r="AJ382" s="56">
        <f t="shared" si="105"/>
        <v>0</v>
      </c>
      <c r="AK382" s="59" t="e">
        <f t="shared" si="106"/>
        <v>#DIV/0!</v>
      </c>
      <c r="AL382" s="7">
        <v>2.2192692307692305</v>
      </c>
      <c r="AM382" s="7">
        <v>116</v>
      </c>
      <c r="AN382" s="7">
        <v>97</v>
      </c>
      <c r="AO382" s="10">
        <f t="shared" si="107"/>
        <v>-0.16379310344827586</v>
      </c>
      <c r="AP382" s="10">
        <v>9.1394466999142662E-3</v>
      </c>
      <c r="AQ382" s="10">
        <v>9.0596024874718007E-3</v>
      </c>
      <c r="AR382" s="10">
        <f t="shared" si="110"/>
        <v>-8.7362194960023606E-3</v>
      </c>
      <c r="AS382" s="70">
        <v>78.863504392314994</v>
      </c>
      <c r="AT382" s="7" t="s">
        <v>1139</v>
      </c>
      <c r="AU382" s="7" t="str">
        <f t="shared" si="108"/>
        <v>2009</v>
      </c>
      <c r="AV382" s="7">
        <f t="shared" ca="1" si="109"/>
        <v>8</v>
      </c>
      <c r="AW382" s="7"/>
      <c r="AX382" s="7" t="s">
        <v>40</v>
      </c>
      <c r="AY382" s="7"/>
      <c r="AZ382" s="7">
        <v>7</v>
      </c>
      <c r="BA382" s="9"/>
      <c r="BB382" s="7" t="s">
        <v>41</v>
      </c>
      <c r="BC382" s="7" t="s">
        <v>41</v>
      </c>
    </row>
    <row r="383" spans="1:55" s="17" customFormat="1" ht="12" x14ac:dyDescent="0.15">
      <c r="A383" s="7">
        <v>1628</v>
      </c>
      <c r="B383" s="7" t="s">
        <v>863</v>
      </c>
      <c r="C383" s="7" t="s">
        <v>1119</v>
      </c>
      <c r="D383" s="7" t="s">
        <v>1140</v>
      </c>
      <c r="E383" s="8" t="s">
        <v>33</v>
      </c>
      <c r="F383" s="8">
        <v>1</v>
      </c>
      <c r="G383" s="8" t="s">
        <v>34</v>
      </c>
      <c r="H383" s="8" t="s">
        <v>1500</v>
      </c>
      <c r="I383" s="8" t="s">
        <v>160</v>
      </c>
      <c r="J383" s="8">
        <f t="shared" si="93"/>
        <v>1</v>
      </c>
      <c r="K383" s="8" t="s">
        <v>340</v>
      </c>
      <c r="L383" s="8">
        <v>1</v>
      </c>
      <c r="M383" s="8" t="s">
        <v>106</v>
      </c>
      <c r="N383" s="8" t="s">
        <v>1141</v>
      </c>
      <c r="O383" s="32">
        <v>2011</v>
      </c>
      <c r="P383" s="8" t="str">
        <f t="shared" si="94"/>
        <v>2011</v>
      </c>
      <c r="Q383" s="8">
        <f t="shared" ca="1" si="95"/>
        <v>6</v>
      </c>
      <c r="R383" s="32" t="s">
        <v>37</v>
      </c>
      <c r="S383" s="8">
        <f t="shared" si="96"/>
        <v>0</v>
      </c>
      <c r="T383" s="32">
        <v>150</v>
      </c>
      <c r="U383" s="32" t="s">
        <v>903</v>
      </c>
      <c r="V383" s="32" t="s">
        <v>1142</v>
      </c>
      <c r="W383" s="32"/>
      <c r="X383" s="8" t="str">
        <f t="shared" si="97"/>
        <v/>
      </c>
      <c r="Y383" s="69" t="e">
        <f t="shared" ca="1" si="98"/>
        <v>#VALUE!</v>
      </c>
      <c r="Z383" s="32"/>
      <c r="AA383" s="32"/>
      <c r="AB383" s="55" t="e">
        <f t="shared" si="99"/>
        <v>#DIV/0!</v>
      </c>
      <c r="AC383" s="7">
        <v>0</v>
      </c>
      <c r="AD383" s="7">
        <v>207.8</v>
      </c>
      <c r="AE383" s="57">
        <f t="shared" si="100"/>
        <v>0</v>
      </c>
      <c r="AF383" s="57">
        <f t="shared" si="101"/>
        <v>2.3384771202295714E-5</v>
      </c>
      <c r="AG383" s="57" t="e">
        <f t="shared" si="102"/>
        <v>#DIV/0!</v>
      </c>
      <c r="AH383" s="56" t="e">
        <f t="shared" si="103"/>
        <v>#DIV/0!</v>
      </c>
      <c r="AI383" s="56">
        <f t="shared" si="104"/>
        <v>0</v>
      </c>
      <c r="AJ383" s="56">
        <f t="shared" si="105"/>
        <v>0</v>
      </c>
      <c r="AK383" s="59" t="e">
        <f t="shared" si="106"/>
        <v>#DIV/0!</v>
      </c>
      <c r="AL383" s="7">
        <v>2.9639230769230767</v>
      </c>
      <c r="AM383" s="7">
        <v>0</v>
      </c>
      <c r="AN383" s="7">
        <v>34</v>
      </c>
      <c r="AO383" s="10" t="e">
        <f t="shared" si="107"/>
        <v>#DIV/0!</v>
      </c>
      <c r="AP383" s="10" t="e">
        <v>#N/A</v>
      </c>
      <c r="AQ383" s="10">
        <v>5.2395883155303656E-3</v>
      </c>
      <c r="AR383" s="10" t="e">
        <f t="shared" si="110"/>
        <v>#N/A</v>
      </c>
      <c r="AS383" s="70">
        <v>5.98186333012496</v>
      </c>
      <c r="AT383" s="7" t="s">
        <v>1143</v>
      </c>
      <c r="AU383" s="7" t="str">
        <f t="shared" si="108"/>
        <v>2015</v>
      </c>
      <c r="AV383" s="7">
        <f t="shared" ca="1" si="109"/>
        <v>2</v>
      </c>
      <c r="AW383" s="7"/>
      <c r="AX383" s="7" t="s">
        <v>40</v>
      </c>
      <c r="AY383" s="7"/>
      <c r="AZ383" s="7">
        <v>7</v>
      </c>
      <c r="BA383" s="9"/>
      <c r="BB383" s="7" t="s">
        <v>41</v>
      </c>
      <c r="BC383" s="7" t="s">
        <v>42</v>
      </c>
    </row>
    <row r="384" spans="1:55" s="17" customFormat="1" ht="12" x14ac:dyDescent="0.15">
      <c r="A384" s="7">
        <v>4582</v>
      </c>
      <c r="B384" s="7" t="s">
        <v>863</v>
      </c>
      <c r="C384" s="7" t="s">
        <v>1119</v>
      </c>
      <c r="D384" s="7" t="s">
        <v>1144</v>
      </c>
      <c r="E384" s="8" t="s">
        <v>33</v>
      </c>
      <c r="F384" s="8">
        <v>1</v>
      </c>
      <c r="G384" s="8" t="s">
        <v>278</v>
      </c>
      <c r="H384" s="8" t="s">
        <v>1501</v>
      </c>
      <c r="I384" s="8" t="s">
        <v>219</v>
      </c>
      <c r="J384" s="8">
        <f t="shared" si="93"/>
        <v>0</v>
      </c>
      <c r="K384" s="8" t="s">
        <v>340</v>
      </c>
      <c r="L384" s="8">
        <v>1</v>
      </c>
      <c r="M384" s="8" t="s">
        <v>106</v>
      </c>
      <c r="N384" s="8" t="s">
        <v>107</v>
      </c>
      <c r="O384" s="34">
        <v>41000</v>
      </c>
      <c r="P384" s="8">
        <f>YEAR(O384)</f>
        <v>2012</v>
      </c>
      <c r="Q384" s="8">
        <f t="shared" ca="1" si="95"/>
        <v>5</v>
      </c>
      <c r="R384" s="32" t="s">
        <v>37</v>
      </c>
      <c r="S384" s="8">
        <f t="shared" si="96"/>
        <v>0</v>
      </c>
      <c r="T384" s="32">
        <v>6</v>
      </c>
      <c r="U384" s="32" t="s">
        <v>1145</v>
      </c>
      <c r="V384" s="32" t="s">
        <v>1146</v>
      </c>
      <c r="W384" s="35">
        <v>20303</v>
      </c>
      <c r="X384" s="8">
        <f>YEAR(W384)</f>
        <v>1955</v>
      </c>
      <c r="Y384" s="69">
        <f t="shared" ca="1" si="98"/>
        <v>62</v>
      </c>
      <c r="Z384" s="32"/>
      <c r="AA384" s="32"/>
      <c r="AB384" s="55" t="e">
        <f t="shared" si="99"/>
        <v>#DIV/0!</v>
      </c>
      <c r="AC384" s="7">
        <v>151.97499999999999</v>
      </c>
      <c r="AD384" s="7">
        <v>195.52500000000001</v>
      </c>
      <c r="AE384" s="57">
        <f t="shared" si="100"/>
        <v>1.5730428024972436E-5</v>
      </c>
      <c r="AF384" s="57">
        <f t="shared" si="101"/>
        <v>2.2003404183488303E-5</v>
      </c>
      <c r="AG384" s="57">
        <f t="shared" si="102"/>
        <v>0.39877975021133338</v>
      </c>
      <c r="AH384" s="56">
        <f t="shared" si="103"/>
        <v>0.28656028952130291</v>
      </c>
      <c r="AI384" s="56">
        <f t="shared" si="104"/>
        <v>0</v>
      </c>
      <c r="AJ384" s="56">
        <f t="shared" si="105"/>
        <v>0</v>
      </c>
      <c r="AK384" s="59" t="e">
        <f t="shared" si="106"/>
        <v>#DIV/0!</v>
      </c>
      <c r="AL384" s="7">
        <v>2.3168076923076919</v>
      </c>
      <c r="AM384" s="7">
        <v>44</v>
      </c>
      <c r="AN384" s="7">
        <v>34</v>
      </c>
      <c r="AO384" s="10">
        <f t="shared" si="107"/>
        <v>-0.22727272727272727</v>
      </c>
      <c r="AP384" s="10">
        <v>6.6204517460634197E-3</v>
      </c>
      <c r="AQ384" s="10">
        <v>3.5249132147267856E-3</v>
      </c>
      <c r="AR384" s="10">
        <f t="shared" si="110"/>
        <v>-0.46757210082790335</v>
      </c>
      <c r="AS384" s="70">
        <v>-6.12084260324756</v>
      </c>
      <c r="AT384" s="7" t="s">
        <v>1147</v>
      </c>
      <c r="AU384" s="7" t="str">
        <f t="shared" si="108"/>
        <v>2012</v>
      </c>
      <c r="AV384" s="7">
        <f t="shared" ca="1" si="109"/>
        <v>5</v>
      </c>
      <c r="AW384" s="7"/>
      <c r="AX384" s="7" t="s">
        <v>40</v>
      </c>
      <c r="AY384" s="7"/>
      <c r="AZ384" s="7">
        <v>1</v>
      </c>
      <c r="BA384" s="9"/>
      <c r="BB384" s="7" t="s">
        <v>41</v>
      </c>
      <c r="BC384" s="7" t="s">
        <v>42</v>
      </c>
    </row>
    <row r="385" spans="1:55" s="17" customFormat="1" ht="12" x14ac:dyDescent="0.15">
      <c r="A385" s="7">
        <v>3153</v>
      </c>
      <c r="B385" s="7" t="s">
        <v>863</v>
      </c>
      <c r="C385" s="7" t="s">
        <v>1119</v>
      </c>
      <c r="D385" s="7" t="s">
        <v>1148</v>
      </c>
      <c r="E385" s="8" t="s">
        <v>49</v>
      </c>
      <c r="F385" s="8">
        <v>0</v>
      </c>
      <c r="G385" s="8" t="s">
        <v>1149</v>
      </c>
      <c r="H385" s="8" t="s">
        <v>1509</v>
      </c>
      <c r="I385" s="8" t="s">
        <v>219</v>
      </c>
      <c r="J385" s="8">
        <f t="shared" si="93"/>
        <v>0</v>
      </c>
      <c r="K385" s="8" t="s">
        <v>340</v>
      </c>
      <c r="L385" s="8">
        <v>1</v>
      </c>
      <c r="M385" s="8" t="s">
        <v>106</v>
      </c>
      <c r="N385" s="8" t="s">
        <v>1150</v>
      </c>
      <c r="O385" s="32">
        <v>2002</v>
      </c>
      <c r="P385" s="8" t="str">
        <f t="shared" si="94"/>
        <v>2002</v>
      </c>
      <c r="Q385" s="8">
        <f t="shared" ca="1" si="95"/>
        <v>15</v>
      </c>
      <c r="R385" s="32" t="s">
        <v>37</v>
      </c>
      <c r="S385" s="8">
        <f t="shared" si="96"/>
        <v>0</v>
      </c>
      <c r="T385" s="32" t="s">
        <v>1151</v>
      </c>
      <c r="U385" s="32" t="s">
        <v>1152</v>
      </c>
      <c r="V385" s="32" t="s">
        <v>1153</v>
      </c>
      <c r="W385" s="35">
        <v>27282</v>
      </c>
      <c r="X385" s="8">
        <f t="shared" ref="X385:X407" si="112">YEAR(W385)</f>
        <v>1974</v>
      </c>
      <c r="Y385" s="69">
        <f t="shared" ca="1" si="98"/>
        <v>43</v>
      </c>
      <c r="Z385" s="32">
        <v>20000</v>
      </c>
      <c r="AA385" s="32">
        <v>30000</v>
      </c>
      <c r="AB385" s="55">
        <f t="shared" si="99"/>
        <v>0.5</v>
      </c>
      <c r="AC385" s="7">
        <v>20</v>
      </c>
      <c r="AD385" s="7">
        <v>149.6</v>
      </c>
      <c r="AE385" s="57">
        <f t="shared" si="100"/>
        <v>2.0701336436877692E-6</v>
      </c>
      <c r="AF385" s="57">
        <f t="shared" si="101"/>
        <v>1.6835234705791332E-5</v>
      </c>
      <c r="AG385" s="57">
        <f t="shared" si="102"/>
        <v>7.1324385781203841</v>
      </c>
      <c r="AH385" s="56">
        <f t="shared" si="103"/>
        <v>6.4799999999999995</v>
      </c>
      <c r="AI385" s="56">
        <f t="shared" si="104"/>
        <v>0.27752844545147159</v>
      </c>
      <c r="AJ385" s="56">
        <f t="shared" si="105"/>
        <v>0.26362024996841177</v>
      </c>
      <c r="AK385" s="59">
        <f t="shared" si="106"/>
        <v>-5.0114486320256502E-2</v>
      </c>
      <c r="AL385" s="7">
        <v>1.011076923076923</v>
      </c>
      <c r="AM385" s="7">
        <v>1</v>
      </c>
      <c r="AN385" s="7">
        <v>9</v>
      </c>
      <c r="AO385" s="10">
        <f t="shared" si="107"/>
        <v>8</v>
      </c>
      <c r="AP385" s="10">
        <v>5.8639999999999928E-2</v>
      </c>
      <c r="AQ385" s="10">
        <v>5.7175498098361296E-2</v>
      </c>
      <c r="AR385" s="10">
        <f t="shared" si="110"/>
        <v>-2.4974452620031267E-2</v>
      </c>
      <c r="AS385" s="70">
        <v>588.05509959893004</v>
      </c>
      <c r="AT385" s="7" t="s">
        <v>1154</v>
      </c>
      <c r="AU385" s="7" t="str">
        <f t="shared" si="108"/>
        <v>2014</v>
      </c>
      <c r="AV385" s="7">
        <f t="shared" ca="1" si="109"/>
        <v>3</v>
      </c>
      <c r="AW385" s="7"/>
      <c r="AX385" s="7" t="s">
        <v>40</v>
      </c>
      <c r="AY385" s="7"/>
      <c r="AZ385" s="7">
        <v>1</v>
      </c>
      <c r="BA385" s="9"/>
      <c r="BB385" s="7" t="s">
        <v>41</v>
      </c>
      <c r="BC385" s="7" t="s">
        <v>41</v>
      </c>
    </row>
    <row r="386" spans="1:55" s="17" customFormat="1" ht="12" x14ac:dyDescent="0.15">
      <c r="A386" s="7">
        <v>7713</v>
      </c>
      <c r="B386" s="7" t="s">
        <v>863</v>
      </c>
      <c r="C386" s="7" t="s">
        <v>1119</v>
      </c>
      <c r="D386" s="45" t="s">
        <v>1155</v>
      </c>
      <c r="E386" s="48"/>
      <c r="F386" s="8">
        <v>0</v>
      </c>
      <c r="G386" s="48" t="s">
        <v>389</v>
      </c>
      <c r="H386" s="48" t="s">
        <v>1500</v>
      </c>
      <c r="I386" s="48"/>
      <c r="J386" s="8">
        <f t="shared" si="93"/>
        <v>0</v>
      </c>
      <c r="K386" s="8" t="s">
        <v>340</v>
      </c>
      <c r="L386" s="8">
        <v>1</v>
      </c>
      <c r="M386" s="48" t="s">
        <v>106</v>
      </c>
      <c r="N386" s="48" t="s">
        <v>220</v>
      </c>
      <c r="O386" s="49"/>
      <c r="P386" s="8" t="str">
        <f t="shared" si="94"/>
        <v/>
      </c>
      <c r="Q386" s="8" t="e">
        <f t="shared" ca="1" si="95"/>
        <v>#VALUE!</v>
      </c>
      <c r="R386" s="32" t="s">
        <v>37</v>
      </c>
      <c r="S386" s="8">
        <f t="shared" si="96"/>
        <v>0</v>
      </c>
      <c r="T386" s="49"/>
      <c r="U386" s="49"/>
      <c r="V386" s="49"/>
      <c r="W386" s="46"/>
      <c r="X386" s="8"/>
      <c r="Y386" s="69"/>
      <c r="Z386" s="32"/>
      <c r="AA386" s="32"/>
      <c r="AB386" s="55" t="e">
        <f t="shared" si="99"/>
        <v>#DIV/0!</v>
      </c>
      <c r="AC386" s="7">
        <v>204.8</v>
      </c>
      <c r="AD386" s="7">
        <v>139.6</v>
      </c>
      <c r="AE386" s="57">
        <f t="shared" si="100"/>
        <v>2.1198168511362758E-5</v>
      </c>
      <c r="AF386" s="57">
        <f t="shared" si="101"/>
        <v>1.5709884792302608E-5</v>
      </c>
      <c r="AG386" s="57">
        <f t="shared" si="102"/>
        <v>-0.25890367444330342</v>
      </c>
      <c r="AH386" s="56">
        <f t="shared" si="103"/>
        <v>-0.31835937500000006</v>
      </c>
      <c r="AI386" s="56">
        <f t="shared" si="104"/>
        <v>0</v>
      </c>
      <c r="AJ386" s="56">
        <f t="shared" si="105"/>
        <v>0</v>
      </c>
      <c r="AK386" s="59" t="e">
        <f t="shared" si="106"/>
        <v>#DIV/0!</v>
      </c>
      <c r="AL386" s="7">
        <v>1.671346153846154</v>
      </c>
      <c r="AM386" s="7">
        <v>67</v>
      </c>
      <c r="AN386" s="7">
        <v>56</v>
      </c>
      <c r="AO386" s="10">
        <f t="shared" si="107"/>
        <v>-0.16417910447761194</v>
      </c>
      <c r="AP386" s="10">
        <v>-2.9601690893920132E-3</v>
      </c>
      <c r="AQ386" s="10">
        <v>1.5652142362948655E-2</v>
      </c>
      <c r="AR386" s="10">
        <f t="shared" si="110"/>
        <v>-6.2875838812854559</v>
      </c>
      <c r="AS386" s="70">
        <v>137.987374283668</v>
      </c>
      <c r="AT386" s="7" t="s">
        <v>47</v>
      </c>
      <c r="AU386" s="7" t="str">
        <f t="shared" si="108"/>
        <v>2008</v>
      </c>
      <c r="AV386" s="7">
        <f t="shared" ca="1" si="109"/>
        <v>9</v>
      </c>
      <c r="AW386" s="7"/>
      <c r="AX386" s="7" t="s">
        <v>40</v>
      </c>
      <c r="AY386" s="7"/>
      <c r="AZ386" s="7">
        <v>7</v>
      </c>
      <c r="BA386" s="9"/>
      <c r="BB386" s="7" t="s">
        <v>41</v>
      </c>
      <c r="BC386" s="7" t="s">
        <v>42</v>
      </c>
    </row>
    <row r="387" spans="1:55" s="17" customFormat="1" ht="12" x14ac:dyDescent="0.15">
      <c r="A387" s="7">
        <v>2313</v>
      </c>
      <c r="B387" s="7" t="s">
        <v>863</v>
      </c>
      <c r="C387" s="7" t="s">
        <v>1119</v>
      </c>
      <c r="D387" s="7" t="s">
        <v>1156</v>
      </c>
      <c r="E387" s="8" t="s">
        <v>49</v>
      </c>
      <c r="F387" s="8">
        <v>0</v>
      </c>
      <c r="G387" s="8" t="s">
        <v>1157</v>
      </c>
      <c r="H387" s="8" t="s">
        <v>1511</v>
      </c>
      <c r="I387" s="8" t="s">
        <v>219</v>
      </c>
      <c r="J387" s="8">
        <f t="shared" ref="J387:J450" si="113">IF(I387="工厂",1,0)</f>
        <v>0</v>
      </c>
      <c r="K387" s="8" t="s">
        <v>340</v>
      </c>
      <c r="L387" s="8">
        <v>1</v>
      </c>
      <c r="M387" s="8" t="s">
        <v>106</v>
      </c>
      <c r="N387" s="8" t="s">
        <v>1158</v>
      </c>
      <c r="O387" s="32">
        <v>2000</v>
      </c>
      <c r="P387" s="8" t="str">
        <f t="shared" ref="P387:P450" si="114">LEFT(O387,4)</f>
        <v>2000</v>
      </c>
      <c r="Q387" s="8">
        <f t="shared" ref="Q387:Q450" ca="1" si="115">YEAR(TODAY())-P387+1</f>
        <v>17</v>
      </c>
      <c r="R387" s="32" t="s">
        <v>37</v>
      </c>
      <c r="S387" s="8">
        <f t="shared" ref="S387:S450" si="116">IF(R387="是",1,0)</f>
        <v>0</v>
      </c>
      <c r="T387" s="32">
        <v>20</v>
      </c>
      <c r="U387" s="32"/>
      <c r="V387" s="32" t="s">
        <v>1159</v>
      </c>
      <c r="W387" s="35">
        <v>27211</v>
      </c>
      <c r="X387" s="8">
        <f t="shared" si="112"/>
        <v>1974</v>
      </c>
      <c r="Y387" s="69">
        <f t="shared" ref="Y387:Y450" ca="1" si="117">YEAR(TODAY())-X387+1</f>
        <v>43</v>
      </c>
      <c r="Z387" s="32"/>
      <c r="AA387" s="32"/>
      <c r="AB387" s="55" t="e">
        <f t="shared" ref="AB387:AB450" si="118">(AA387-Z387)/Z387</f>
        <v>#DIV/0!</v>
      </c>
      <c r="AC387" s="7">
        <v>30</v>
      </c>
      <c r="AD387" s="7">
        <v>132.5</v>
      </c>
      <c r="AE387" s="57">
        <f t="shared" ref="AE387:AE450" si="119">AC387/$Z$528</f>
        <v>3.1052004655316536E-6</v>
      </c>
      <c r="AF387" s="57">
        <f t="shared" ref="AF387:AF450" si="120">AD387/$AA$528</f>
        <v>1.4910886353725612E-5</v>
      </c>
      <c r="AG387" s="57">
        <f t="shared" ref="AG387:AG450" si="121">(AF387-AE387)/AE387</f>
        <v>3.8019078057083378</v>
      </c>
      <c r="AH387" s="56">
        <f t="shared" ref="AH387:AH450" si="122">(AD387-AC387)/AC387</f>
        <v>3.4166666666666665</v>
      </c>
      <c r="AI387" s="56">
        <f t="shared" ref="AI387:AI450" si="123">Z387/$AC$528</f>
        <v>0</v>
      </c>
      <c r="AJ387" s="56">
        <f t="shared" ref="AJ387:AJ450" si="124">AA387/$AD$528</f>
        <v>0</v>
      </c>
      <c r="AK387" s="59" t="e">
        <f t="shared" ref="AK387:AK450" si="125">(AJ387-AI387)/AI387</f>
        <v>#DIV/0!</v>
      </c>
      <c r="AL387" s="7">
        <v>1.4283076923076923</v>
      </c>
      <c r="AM387" s="7">
        <v>3</v>
      </c>
      <c r="AN387" s="7">
        <v>19</v>
      </c>
      <c r="AO387" s="10">
        <f t="shared" ref="AO387:AO450" si="126">(AN387-AM387)/AM387</f>
        <v>5.333333333333333</v>
      </c>
      <c r="AP387" s="10">
        <v>2.6135454545454493E-2</v>
      </c>
      <c r="AQ387" s="10">
        <v>1.6478670113920933E-2</v>
      </c>
      <c r="AR387" s="10">
        <f t="shared" si="110"/>
        <v>-0.36948982137420217</v>
      </c>
      <c r="AS387" s="70">
        <v>76.458337358489899</v>
      </c>
      <c r="AT387" s="7" t="s">
        <v>615</v>
      </c>
      <c r="AU387" s="7" t="str">
        <f t="shared" ref="AU387:AU450" si="127">LEFT(AT387,4)</f>
        <v>2015</v>
      </c>
      <c r="AV387" s="7">
        <f t="shared" ref="AV387:AV450" ca="1" si="128">YEAR(TODAY())-AU387+1</f>
        <v>2</v>
      </c>
      <c r="AW387" s="7"/>
      <c r="AX387" s="7" t="s">
        <v>40</v>
      </c>
      <c r="AY387" s="7"/>
      <c r="AZ387" s="7">
        <v>5</v>
      </c>
      <c r="BA387" s="9"/>
      <c r="BB387" s="7" t="s">
        <v>41</v>
      </c>
      <c r="BC387" s="7" t="s">
        <v>41</v>
      </c>
    </row>
    <row r="388" spans="1:55" s="17" customFormat="1" ht="12" x14ac:dyDescent="0.15">
      <c r="A388" s="7">
        <v>5551</v>
      </c>
      <c r="B388" s="7" t="s">
        <v>863</v>
      </c>
      <c r="C388" s="7" t="s">
        <v>1119</v>
      </c>
      <c r="D388" s="7" t="s">
        <v>1160</v>
      </c>
      <c r="E388" s="8" t="s">
        <v>49</v>
      </c>
      <c r="F388" s="8">
        <v>0</v>
      </c>
      <c r="G388" s="8" t="s">
        <v>928</v>
      </c>
      <c r="H388" s="8" t="s">
        <v>1503</v>
      </c>
      <c r="I388" s="8" t="s">
        <v>219</v>
      </c>
      <c r="J388" s="8">
        <f t="shared" si="113"/>
        <v>0</v>
      </c>
      <c r="K388" s="8" t="s">
        <v>340</v>
      </c>
      <c r="L388" s="8">
        <v>1</v>
      </c>
      <c r="M388" s="8" t="s">
        <v>106</v>
      </c>
      <c r="N388" s="8" t="s">
        <v>220</v>
      </c>
      <c r="O388" s="32"/>
      <c r="P388" s="8" t="str">
        <f t="shared" si="114"/>
        <v/>
      </c>
      <c r="Q388" s="8" t="e">
        <f t="shared" ca="1" si="115"/>
        <v>#VALUE!</v>
      </c>
      <c r="R388" s="32" t="s">
        <v>37</v>
      </c>
      <c r="S388" s="8">
        <f t="shared" si="116"/>
        <v>0</v>
      </c>
      <c r="T388" s="32"/>
      <c r="U388" s="32"/>
      <c r="V388" s="32"/>
      <c r="W388" s="32"/>
      <c r="X388" s="8"/>
      <c r="Y388" s="69"/>
      <c r="Z388" s="32"/>
      <c r="AA388" s="32"/>
      <c r="AB388" s="55" t="e">
        <f t="shared" si="118"/>
        <v>#DIV/0!</v>
      </c>
      <c r="AC388" s="7">
        <v>14</v>
      </c>
      <c r="AD388" s="7">
        <v>132.19999999999999</v>
      </c>
      <c r="AE388" s="57">
        <f t="shared" si="119"/>
        <v>1.4490935505814385E-6</v>
      </c>
      <c r="AF388" s="57">
        <f t="shared" si="120"/>
        <v>1.4877125856320948E-5</v>
      </c>
      <c r="AG388" s="57">
        <f t="shared" si="121"/>
        <v>9.2665047748998735</v>
      </c>
      <c r="AH388" s="56">
        <f t="shared" si="122"/>
        <v>8.4428571428571413</v>
      </c>
      <c r="AI388" s="56">
        <f t="shared" si="123"/>
        <v>0</v>
      </c>
      <c r="AJ388" s="56">
        <f t="shared" si="124"/>
        <v>0</v>
      </c>
      <c r="AK388" s="59" t="e">
        <f t="shared" si="125"/>
        <v>#DIV/0!</v>
      </c>
      <c r="AL388" s="7">
        <v>2.0003076923076919</v>
      </c>
      <c r="AM388" s="7">
        <v>8</v>
      </c>
      <c r="AN388" s="7">
        <v>11</v>
      </c>
      <c r="AO388" s="10">
        <f t="shared" si="126"/>
        <v>0.375</v>
      </c>
      <c r="AP388" s="10">
        <v>4.6058852677720634E-2</v>
      </c>
      <c r="AQ388" s="10">
        <v>1.1837575292169583E-2</v>
      </c>
      <c r="AR388" s="10">
        <f t="shared" si="110"/>
        <v>-0.74299022654779245</v>
      </c>
      <c r="AS388" s="70">
        <v>134.77812102874401</v>
      </c>
      <c r="AT388" s="7" t="s">
        <v>308</v>
      </c>
      <c r="AU388" s="7" t="str">
        <f t="shared" si="127"/>
        <v>2011</v>
      </c>
      <c r="AV388" s="7">
        <f t="shared" ca="1" si="128"/>
        <v>6</v>
      </c>
      <c r="AW388" s="7"/>
      <c r="AX388" s="7" t="s">
        <v>40</v>
      </c>
      <c r="AY388" s="7"/>
      <c r="AZ388" s="7">
        <v>1</v>
      </c>
      <c r="BA388" s="9"/>
      <c r="BB388" s="7" t="s">
        <v>41</v>
      </c>
      <c r="BC388" s="7" t="s">
        <v>42</v>
      </c>
    </row>
    <row r="389" spans="1:55" s="17" customFormat="1" ht="12" x14ac:dyDescent="0.15">
      <c r="A389" s="7">
        <v>4780</v>
      </c>
      <c r="B389" s="7" t="s">
        <v>863</v>
      </c>
      <c r="C389" s="7" t="s">
        <v>1119</v>
      </c>
      <c r="D389" s="7" t="s">
        <v>1161</v>
      </c>
      <c r="E389" s="8" t="s">
        <v>33</v>
      </c>
      <c r="F389" s="8">
        <v>1</v>
      </c>
      <c r="G389" s="8" t="s">
        <v>215</v>
      </c>
      <c r="H389" s="8" t="s">
        <v>1501</v>
      </c>
      <c r="I389" s="8" t="s">
        <v>219</v>
      </c>
      <c r="J389" s="8">
        <f t="shared" si="113"/>
        <v>0</v>
      </c>
      <c r="K389" s="8" t="s">
        <v>340</v>
      </c>
      <c r="L389" s="8">
        <v>1</v>
      </c>
      <c r="M389" s="8" t="s">
        <v>106</v>
      </c>
      <c r="N389" s="8" t="s">
        <v>1162</v>
      </c>
      <c r="O389" s="32">
        <v>2010</v>
      </c>
      <c r="P389" s="8" t="str">
        <f t="shared" si="114"/>
        <v>2010</v>
      </c>
      <c r="Q389" s="8">
        <f t="shared" ca="1" si="115"/>
        <v>7</v>
      </c>
      <c r="R389" s="32" t="s">
        <v>37</v>
      </c>
      <c r="S389" s="8">
        <f t="shared" si="116"/>
        <v>0</v>
      </c>
      <c r="T389" s="32" t="s">
        <v>1163</v>
      </c>
      <c r="U389" s="32" t="s">
        <v>1164</v>
      </c>
      <c r="V389" s="32" t="s">
        <v>1165</v>
      </c>
      <c r="W389" s="35">
        <v>29981</v>
      </c>
      <c r="X389" s="8">
        <f t="shared" si="112"/>
        <v>1982</v>
      </c>
      <c r="Y389" s="69">
        <f t="shared" ca="1" si="117"/>
        <v>35</v>
      </c>
      <c r="Z389" s="32"/>
      <c r="AA389" s="32"/>
      <c r="AB389" s="55" t="e">
        <f t="shared" si="118"/>
        <v>#DIV/0!</v>
      </c>
      <c r="AC389" s="7">
        <v>50.25</v>
      </c>
      <c r="AD389" s="7">
        <v>127.02500000000001</v>
      </c>
      <c r="AE389" s="57">
        <f t="shared" si="119"/>
        <v>5.2012107797655201E-6</v>
      </c>
      <c r="AF389" s="57">
        <f t="shared" si="120"/>
        <v>1.4294757276090535E-5</v>
      </c>
      <c r="AG389" s="57">
        <f t="shared" si="121"/>
        <v>1.7483518514000633</v>
      </c>
      <c r="AH389" s="56">
        <f t="shared" si="122"/>
        <v>1.5278606965174131</v>
      </c>
      <c r="AI389" s="56">
        <f t="shared" si="123"/>
        <v>0</v>
      </c>
      <c r="AJ389" s="56">
        <f t="shared" si="124"/>
        <v>0</v>
      </c>
      <c r="AK389" s="59" t="e">
        <f t="shared" si="125"/>
        <v>#DIV/0!</v>
      </c>
      <c r="AL389" s="7">
        <v>1.1694230769230769</v>
      </c>
      <c r="AM389" s="7">
        <v>12</v>
      </c>
      <c r="AN389" s="7">
        <v>23</v>
      </c>
      <c r="AO389" s="10">
        <f t="shared" si="126"/>
        <v>0.91666666666666663</v>
      </c>
      <c r="AP389" s="10">
        <v>7.7136165800184443E-3</v>
      </c>
      <c r="AQ389" s="10">
        <v>1.3775111326012059E-2</v>
      </c>
      <c r="AR389" s="10">
        <f t="shared" ref="AR389:AR452" si="129">(AQ389-AP389)/AP389</f>
        <v>0.78581748044042932</v>
      </c>
      <c r="AS389" s="70">
        <v>118.463862231844</v>
      </c>
      <c r="AT389" s="7" t="s">
        <v>1166</v>
      </c>
      <c r="AU389" s="7" t="str">
        <f t="shared" si="127"/>
        <v>2012</v>
      </c>
      <c r="AV389" s="7">
        <f t="shared" ca="1" si="128"/>
        <v>5</v>
      </c>
      <c r="AW389" s="7"/>
      <c r="AX389" s="7" t="s">
        <v>40</v>
      </c>
      <c r="AY389" s="7"/>
      <c r="AZ389" s="7">
        <v>1</v>
      </c>
      <c r="BA389" s="9"/>
      <c r="BB389" s="7" t="s">
        <v>41</v>
      </c>
      <c r="BC389" s="7" t="s">
        <v>42</v>
      </c>
    </row>
    <row r="390" spans="1:55" s="17" customFormat="1" ht="12" x14ac:dyDescent="0.15">
      <c r="A390" s="7">
        <v>4784</v>
      </c>
      <c r="B390" s="7" t="s">
        <v>863</v>
      </c>
      <c r="C390" s="7" t="s">
        <v>1119</v>
      </c>
      <c r="D390" s="7" t="s">
        <v>1167</v>
      </c>
      <c r="E390" s="8" t="s">
        <v>33</v>
      </c>
      <c r="F390" s="8">
        <v>1</v>
      </c>
      <c r="G390" s="8" t="s">
        <v>57</v>
      </c>
      <c r="H390" s="8" t="s">
        <v>57</v>
      </c>
      <c r="I390" s="8" t="s">
        <v>106</v>
      </c>
      <c r="J390" s="8">
        <f t="shared" si="113"/>
        <v>0</v>
      </c>
      <c r="K390" s="8" t="s">
        <v>340</v>
      </c>
      <c r="L390" s="8">
        <v>1</v>
      </c>
      <c r="M390" s="8" t="s">
        <v>106</v>
      </c>
      <c r="N390" s="8" t="s">
        <v>1168</v>
      </c>
      <c r="O390" s="32">
        <v>2007</v>
      </c>
      <c r="P390" s="8" t="str">
        <f t="shared" si="114"/>
        <v>2007</v>
      </c>
      <c r="Q390" s="8">
        <f t="shared" ca="1" si="115"/>
        <v>10</v>
      </c>
      <c r="R390" s="32" t="s">
        <v>37</v>
      </c>
      <c r="S390" s="8">
        <f t="shared" si="116"/>
        <v>0</v>
      </c>
      <c r="T390" s="32" t="s">
        <v>1169</v>
      </c>
      <c r="U390" s="32" t="s">
        <v>1170</v>
      </c>
      <c r="V390" s="32"/>
      <c r="W390" s="32"/>
      <c r="X390" s="8"/>
      <c r="Y390" s="69"/>
      <c r="Z390" s="32">
        <v>7374770</v>
      </c>
      <c r="AA390" s="32">
        <v>6216418</v>
      </c>
      <c r="AB390" s="55">
        <f t="shared" si="118"/>
        <v>-0.15706957640712862</v>
      </c>
      <c r="AC390" s="7">
        <v>147.17500000000001</v>
      </c>
      <c r="AD390" s="7">
        <v>119.02500000000001</v>
      </c>
      <c r="AE390" s="57">
        <f t="shared" si="119"/>
        <v>1.5233595950487374E-5</v>
      </c>
      <c r="AF390" s="57">
        <f t="shared" si="120"/>
        <v>1.3394477345299555E-5</v>
      </c>
      <c r="AG390" s="57">
        <f t="shared" si="121"/>
        <v>-0.1207278052513254</v>
      </c>
      <c r="AH390" s="56">
        <f t="shared" si="122"/>
        <v>-0.191268897570919</v>
      </c>
      <c r="AI390" s="56">
        <f t="shared" si="123"/>
        <v>102.33542268310747</v>
      </c>
      <c r="AJ390" s="56">
        <f t="shared" si="124"/>
        <v>54.625788902271147</v>
      </c>
      <c r="AK390" s="59">
        <f t="shared" si="125"/>
        <v>-0.46620840105946776</v>
      </c>
      <c r="AL390" s="7">
        <v>1.0831538461538461</v>
      </c>
      <c r="AM390" s="7">
        <v>32</v>
      </c>
      <c r="AN390" s="7">
        <v>43</v>
      </c>
      <c r="AO390" s="10">
        <f t="shared" si="126"/>
        <v>0.34375</v>
      </c>
      <c r="AP390" s="10">
        <v>8.3105560507385871E-3</v>
      </c>
      <c r="AQ390" s="10">
        <v>9.8210913994798334E-3</v>
      </c>
      <c r="AR390" s="10">
        <f t="shared" si="129"/>
        <v>0.1817610445701765</v>
      </c>
      <c r="AS390" s="70">
        <v>42.354012602394498</v>
      </c>
      <c r="AT390" s="7" t="s">
        <v>1171</v>
      </c>
      <c r="AU390" s="7" t="str">
        <f t="shared" si="127"/>
        <v>2012</v>
      </c>
      <c r="AV390" s="7">
        <f t="shared" ca="1" si="128"/>
        <v>5</v>
      </c>
      <c r="AW390" s="7"/>
      <c r="AX390" s="7" t="s">
        <v>40</v>
      </c>
      <c r="AY390" s="7"/>
      <c r="AZ390" s="7">
        <v>1</v>
      </c>
      <c r="BA390" s="9"/>
      <c r="BB390" s="7" t="s">
        <v>41</v>
      </c>
      <c r="BC390" s="7" t="s">
        <v>41</v>
      </c>
    </row>
    <row r="391" spans="1:55" s="17" customFormat="1" ht="12" x14ac:dyDescent="0.15">
      <c r="A391" s="7">
        <v>8591</v>
      </c>
      <c r="B391" s="7" t="s">
        <v>863</v>
      </c>
      <c r="C391" s="7" t="s">
        <v>1119</v>
      </c>
      <c r="D391" s="7" t="s">
        <v>1172</v>
      </c>
      <c r="E391" s="8" t="s">
        <v>49</v>
      </c>
      <c r="F391" s="8">
        <v>0</v>
      </c>
      <c r="G391" s="8" t="s">
        <v>57</v>
      </c>
      <c r="H391" s="8" t="s">
        <v>57</v>
      </c>
      <c r="I391" s="8" t="s">
        <v>106</v>
      </c>
      <c r="J391" s="8">
        <f t="shared" si="113"/>
        <v>0</v>
      </c>
      <c r="K391" s="8" t="s">
        <v>340</v>
      </c>
      <c r="L391" s="8">
        <v>1</v>
      </c>
      <c r="M391" s="8" t="s">
        <v>106</v>
      </c>
      <c r="N391" s="8" t="s">
        <v>1173</v>
      </c>
      <c r="O391" s="32">
        <v>2002</v>
      </c>
      <c r="P391" s="8" t="str">
        <f t="shared" si="114"/>
        <v>2002</v>
      </c>
      <c r="Q391" s="8">
        <f t="shared" ca="1" si="115"/>
        <v>15</v>
      </c>
      <c r="R391" s="32" t="s">
        <v>37</v>
      </c>
      <c r="S391" s="8">
        <f t="shared" si="116"/>
        <v>0</v>
      </c>
      <c r="T391" s="32" t="s">
        <v>1174</v>
      </c>
      <c r="U391" s="32" t="s">
        <v>1175</v>
      </c>
      <c r="V391" s="32" t="s">
        <v>1176</v>
      </c>
      <c r="W391" s="32"/>
      <c r="X391" s="8"/>
      <c r="Y391" s="69"/>
      <c r="Z391" s="32"/>
      <c r="AA391" s="32"/>
      <c r="AB391" s="55" t="e">
        <f t="shared" si="118"/>
        <v>#DIV/0!</v>
      </c>
      <c r="AC391" s="7">
        <v>342.35</v>
      </c>
      <c r="AD391" s="7">
        <v>117.22499999999999</v>
      </c>
      <c r="AE391" s="57">
        <f t="shared" si="119"/>
        <v>3.5435512645825389E-5</v>
      </c>
      <c r="AF391" s="57">
        <f t="shared" si="120"/>
        <v>1.3191914360871584E-5</v>
      </c>
      <c r="AG391" s="57">
        <f t="shared" si="121"/>
        <v>-0.62772051606185231</v>
      </c>
      <c r="AH391" s="56">
        <f t="shared" si="122"/>
        <v>-0.6575872644953995</v>
      </c>
      <c r="AI391" s="56">
        <f t="shared" si="123"/>
        <v>0</v>
      </c>
      <c r="AJ391" s="56">
        <f t="shared" si="124"/>
        <v>0</v>
      </c>
      <c r="AK391" s="59" t="e">
        <f t="shared" si="125"/>
        <v>#DIV/0!</v>
      </c>
      <c r="AL391" s="7">
        <v>1.4210384615384615</v>
      </c>
      <c r="AM391" s="7">
        <v>119</v>
      </c>
      <c r="AN391" s="7">
        <v>40</v>
      </c>
      <c r="AO391" s="10">
        <f t="shared" si="126"/>
        <v>-0.66386554621848737</v>
      </c>
      <c r="AP391" s="10">
        <v>1.1152815190230654E-2</v>
      </c>
      <c r="AQ391" s="10">
        <v>2.1967767068094314E-2</v>
      </c>
      <c r="AR391" s="10">
        <f t="shared" si="129"/>
        <v>0.96970600636663051</v>
      </c>
      <c r="AS391" s="70">
        <v>208.81758242695699</v>
      </c>
      <c r="AT391" s="7" t="s">
        <v>1177</v>
      </c>
      <c r="AU391" s="7" t="str">
        <f t="shared" si="127"/>
        <v>2008</v>
      </c>
      <c r="AV391" s="7">
        <f t="shared" ca="1" si="128"/>
        <v>9</v>
      </c>
      <c r="AW391" s="7"/>
      <c r="AX391" s="7" t="s">
        <v>40</v>
      </c>
      <c r="AY391" s="7"/>
      <c r="AZ391" s="7">
        <v>7</v>
      </c>
      <c r="BA391" s="9"/>
      <c r="BB391" s="7" t="s">
        <v>41</v>
      </c>
      <c r="BC391" s="7" t="s">
        <v>41</v>
      </c>
    </row>
    <row r="392" spans="1:55" s="17" customFormat="1" ht="12" x14ac:dyDescent="0.15">
      <c r="A392" s="7">
        <v>2014</v>
      </c>
      <c r="B392" s="7" t="s">
        <v>863</v>
      </c>
      <c r="C392" s="7" t="s">
        <v>1119</v>
      </c>
      <c r="D392" s="7" t="s">
        <v>1178</v>
      </c>
      <c r="E392" s="8" t="s">
        <v>49</v>
      </c>
      <c r="F392" s="8">
        <v>0</v>
      </c>
      <c r="G392" s="8" t="s">
        <v>234</v>
      </c>
      <c r="H392" s="8" t="s">
        <v>1500</v>
      </c>
      <c r="I392" s="8" t="s">
        <v>106</v>
      </c>
      <c r="J392" s="8">
        <f t="shared" si="113"/>
        <v>0</v>
      </c>
      <c r="K392" s="8" t="s">
        <v>340</v>
      </c>
      <c r="L392" s="8">
        <v>1</v>
      </c>
      <c r="M392" s="8" t="s">
        <v>106</v>
      </c>
      <c r="N392" s="8" t="s">
        <v>1179</v>
      </c>
      <c r="O392" s="32"/>
      <c r="P392" s="8" t="str">
        <f t="shared" si="114"/>
        <v/>
      </c>
      <c r="Q392" s="8" t="e">
        <f t="shared" ca="1" si="115"/>
        <v>#VALUE!</v>
      </c>
      <c r="R392" s="32" t="s">
        <v>37</v>
      </c>
      <c r="S392" s="8">
        <f t="shared" si="116"/>
        <v>0</v>
      </c>
      <c r="T392" s="32">
        <v>5</v>
      </c>
      <c r="U392" s="32"/>
      <c r="V392" s="32" t="s">
        <v>1180</v>
      </c>
      <c r="W392" s="32"/>
      <c r="X392" s="8"/>
      <c r="Y392" s="69"/>
      <c r="Z392" s="32"/>
      <c r="AA392" s="32"/>
      <c r="AB392" s="55" t="e">
        <f t="shared" si="118"/>
        <v>#DIV/0!</v>
      </c>
      <c r="AC392" s="7">
        <v>0</v>
      </c>
      <c r="AD392" s="7">
        <v>116</v>
      </c>
      <c r="AE392" s="57">
        <f t="shared" si="119"/>
        <v>0</v>
      </c>
      <c r="AF392" s="57">
        <f t="shared" si="120"/>
        <v>1.3054058996469215E-5</v>
      </c>
      <c r="AG392" s="57" t="e">
        <f t="shared" si="121"/>
        <v>#DIV/0!</v>
      </c>
      <c r="AH392" s="56" t="e">
        <f t="shared" si="122"/>
        <v>#DIV/0!</v>
      </c>
      <c r="AI392" s="56">
        <f t="shared" si="123"/>
        <v>0</v>
      </c>
      <c r="AJ392" s="56">
        <f t="shared" si="124"/>
        <v>0</v>
      </c>
      <c r="AK392" s="59" t="e">
        <f t="shared" si="125"/>
        <v>#DIV/0!</v>
      </c>
      <c r="AL392" s="7">
        <v>2.9461538461538463</v>
      </c>
      <c r="AM392" s="7">
        <v>0</v>
      </c>
      <c r="AN392" s="7">
        <v>5</v>
      </c>
      <c r="AO392" s="10" t="e">
        <f t="shared" si="126"/>
        <v>#DIV/0!</v>
      </c>
      <c r="AP392" s="10" t="e">
        <v>#N/A</v>
      </c>
      <c r="AQ392" s="10">
        <v>-1.7093809328581785E-2</v>
      </c>
      <c r="AR392" s="10" t="e">
        <f t="shared" si="129"/>
        <v>#N/A</v>
      </c>
      <c r="AS392" s="70">
        <v>-180.24486863905301</v>
      </c>
      <c r="AT392" s="7" t="s">
        <v>374</v>
      </c>
      <c r="AU392" s="7" t="str">
        <f t="shared" si="127"/>
        <v>2015</v>
      </c>
      <c r="AV392" s="7">
        <f t="shared" ca="1" si="128"/>
        <v>2</v>
      </c>
      <c r="AW392" s="7"/>
      <c r="AX392" s="7" t="s">
        <v>40</v>
      </c>
      <c r="AY392" s="7"/>
      <c r="AZ392" s="7">
        <v>1</v>
      </c>
      <c r="BA392" s="9"/>
      <c r="BB392" s="7" t="s">
        <v>41</v>
      </c>
      <c r="BC392" s="7" t="s">
        <v>41</v>
      </c>
    </row>
    <row r="393" spans="1:55" s="17" customFormat="1" ht="12" x14ac:dyDescent="0.15">
      <c r="A393" s="7">
        <v>6125</v>
      </c>
      <c r="B393" s="7" t="s">
        <v>863</v>
      </c>
      <c r="C393" s="7" t="s">
        <v>1119</v>
      </c>
      <c r="D393" s="7" t="s">
        <v>1181</v>
      </c>
      <c r="E393" s="8" t="s">
        <v>33</v>
      </c>
      <c r="F393" s="8">
        <v>1</v>
      </c>
      <c r="G393" s="8" t="s">
        <v>139</v>
      </c>
      <c r="H393" s="8" t="s">
        <v>1500</v>
      </c>
      <c r="I393" s="8" t="s">
        <v>106</v>
      </c>
      <c r="J393" s="8">
        <f t="shared" si="113"/>
        <v>0</v>
      </c>
      <c r="K393" s="8" t="s">
        <v>340</v>
      </c>
      <c r="L393" s="8">
        <v>1</v>
      </c>
      <c r="M393" s="8" t="s">
        <v>106</v>
      </c>
      <c r="N393" s="8" t="s">
        <v>1182</v>
      </c>
      <c r="O393" s="32">
        <v>2007</v>
      </c>
      <c r="P393" s="8" t="str">
        <f t="shared" si="114"/>
        <v>2007</v>
      </c>
      <c r="Q393" s="8">
        <f t="shared" ca="1" si="115"/>
        <v>10</v>
      </c>
      <c r="R393" s="32" t="s">
        <v>37</v>
      </c>
      <c r="S393" s="8">
        <f t="shared" si="116"/>
        <v>0</v>
      </c>
      <c r="T393" s="32">
        <v>8</v>
      </c>
      <c r="U393" s="32" t="s">
        <v>931</v>
      </c>
      <c r="V393" s="32" t="s">
        <v>38</v>
      </c>
      <c r="W393" s="34">
        <v>30103</v>
      </c>
      <c r="X393" s="8">
        <f t="shared" si="112"/>
        <v>1982</v>
      </c>
      <c r="Y393" s="69">
        <f t="shared" ca="1" si="117"/>
        <v>35</v>
      </c>
      <c r="Z393" s="32">
        <v>7000</v>
      </c>
      <c r="AA393" s="32">
        <v>8000</v>
      </c>
      <c r="AB393" s="55">
        <f t="shared" si="118"/>
        <v>0.14285714285714285</v>
      </c>
      <c r="AC393" s="7">
        <v>184.3</v>
      </c>
      <c r="AD393" s="7">
        <v>112</v>
      </c>
      <c r="AE393" s="57">
        <f t="shared" si="119"/>
        <v>1.9076281526582796E-5</v>
      </c>
      <c r="AF393" s="57">
        <f t="shared" si="120"/>
        <v>1.2603919031073724E-5</v>
      </c>
      <c r="AG393" s="57">
        <f t="shared" si="121"/>
        <v>-0.33928847645123267</v>
      </c>
      <c r="AH393" s="56">
        <f t="shared" si="122"/>
        <v>-0.39229517091698324</v>
      </c>
      <c r="AI393" s="56">
        <f t="shared" si="123"/>
        <v>9.7134955908015061E-2</v>
      </c>
      <c r="AJ393" s="56">
        <f t="shared" si="124"/>
        <v>7.029873332490981E-2</v>
      </c>
      <c r="AK393" s="59">
        <f t="shared" si="125"/>
        <v>-0.27627770386305256</v>
      </c>
      <c r="AL393" s="7">
        <v>1.0938461538461537</v>
      </c>
      <c r="AM393" s="7">
        <v>30</v>
      </c>
      <c r="AN393" s="7">
        <v>13</v>
      </c>
      <c r="AO393" s="10">
        <f t="shared" si="126"/>
        <v>-0.56666666666666665</v>
      </c>
      <c r="AP393" s="10">
        <v>6.1008209573038524E-3</v>
      </c>
      <c r="AQ393" s="10">
        <v>-1.5367531248827044E-2</v>
      </c>
      <c r="AR393" s="10">
        <f t="shared" si="129"/>
        <v>-3.5189284124834321</v>
      </c>
      <c r="AS393" s="70">
        <v>-252.91831071428601</v>
      </c>
      <c r="AT393" s="7" t="s">
        <v>1183</v>
      </c>
      <c r="AU393" s="7" t="str">
        <f t="shared" si="127"/>
        <v>2010</v>
      </c>
      <c r="AV393" s="7">
        <f t="shared" ca="1" si="128"/>
        <v>7</v>
      </c>
      <c r="AW393" s="7"/>
      <c r="AX393" s="7" t="s">
        <v>40</v>
      </c>
      <c r="AY393" s="7"/>
      <c r="AZ393" s="7">
        <v>7</v>
      </c>
      <c r="BA393" s="9"/>
      <c r="BB393" s="7" t="s">
        <v>41</v>
      </c>
      <c r="BC393" s="7" t="s">
        <v>42</v>
      </c>
    </row>
    <row r="394" spans="1:55" s="17" customFormat="1" ht="12" x14ac:dyDescent="0.15">
      <c r="A394" s="7">
        <v>2476</v>
      </c>
      <c r="B394" s="7" t="s">
        <v>863</v>
      </c>
      <c r="C394" s="7" t="s">
        <v>1119</v>
      </c>
      <c r="D394" s="7" t="s">
        <v>1184</v>
      </c>
      <c r="E394" s="8" t="s">
        <v>33</v>
      </c>
      <c r="F394" s="8">
        <v>1</v>
      </c>
      <c r="G394" s="8" t="s">
        <v>389</v>
      </c>
      <c r="H394" s="8" t="s">
        <v>1500</v>
      </c>
      <c r="I394" s="8" t="s">
        <v>219</v>
      </c>
      <c r="J394" s="8">
        <f t="shared" si="113"/>
        <v>0</v>
      </c>
      <c r="K394" s="8" t="s">
        <v>340</v>
      </c>
      <c r="L394" s="8">
        <v>1</v>
      </c>
      <c r="M394" s="8" t="s">
        <v>106</v>
      </c>
      <c r="N394" s="8" t="s">
        <v>1185</v>
      </c>
      <c r="O394" s="32">
        <v>1985</v>
      </c>
      <c r="P394" s="8" t="str">
        <f t="shared" si="114"/>
        <v>1985</v>
      </c>
      <c r="Q394" s="8">
        <f t="shared" ca="1" si="115"/>
        <v>32</v>
      </c>
      <c r="R394" s="32" t="s">
        <v>37</v>
      </c>
      <c r="S394" s="8">
        <f t="shared" si="116"/>
        <v>0</v>
      </c>
      <c r="T394" s="32" t="s">
        <v>1186</v>
      </c>
      <c r="U394" s="32" t="s">
        <v>1187</v>
      </c>
      <c r="V394" s="32" t="s">
        <v>1188</v>
      </c>
      <c r="W394" s="35">
        <v>34218</v>
      </c>
      <c r="X394" s="8">
        <f t="shared" si="112"/>
        <v>1993</v>
      </c>
      <c r="Y394" s="69">
        <f t="shared" ca="1" si="117"/>
        <v>24</v>
      </c>
      <c r="Z394" s="32">
        <v>6800</v>
      </c>
      <c r="AA394" s="32">
        <v>7280</v>
      </c>
      <c r="AB394" s="55">
        <f t="shared" si="118"/>
        <v>7.0588235294117646E-2</v>
      </c>
      <c r="AC394" s="7">
        <v>25</v>
      </c>
      <c r="AD394" s="7">
        <v>109.3</v>
      </c>
      <c r="AE394" s="57">
        <f t="shared" si="119"/>
        <v>2.5876670546097116E-6</v>
      </c>
      <c r="AF394" s="57">
        <f t="shared" si="120"/>
        <v>1.2300074554431768E-5</v>
      </c>
      <c r="AG394" s="57">
        <f t="shared" si="121"/>
        <v>3.7533451154468338</v>
      </c>
      <c r="AH394" s="56">
        <f t="shared" si="122"/>
        <v>3.3719999999999999</v>
      </c>
      <c r="AI394" s="56">
        <f t="shared" si="123"/>
        <v>9.4359671453500354E-2</v>
      </c>
      <c r="AJ394" s="56">
        <f t="shared" si="124"/>
        <v>6.3971847325667922E-2</v>
      </c>
      <c r="AK394" s="59">
        <f t="shared" si="125"/>
        <v>-0.32204249611877139</v>
      </c>
      <c r="AL394" s="7">
        <v>0.99184615384615393</v>
      </c>
      <c r="AM394" s="7">
        <v>2</v>
      </c>
      <c r="AN394" s="7">
        <v>20</v>
      </c>
      <c r="AO394" s="10">
        <f t="shared" si="126"/>
        <v>9</v>
      </c>
      <c r="AP394" s="10">
        <v>-4.5876848874598107E-2</v>
      </c>
      <c r="AQ394" s="10">
        <v>3.356317965000858E-2</v>
      </c>
      <c r="AR394" s="10">
        <f t="shared" si="129"/>
        <v>-1.7315929597028716</v>
      </c>
      <c r="AS394" s="70">
        <v>323.41081427264402</v>
      </c>
      <c r="AT394" s="7" t="s">
        <v>521</v>
      </c>
      <c r="AU394" s="7" t="str">
        <f t="shared" si="127"/>
        <v>2014</v>
      </c>
      <c r="AV394" s="7">
        <f t="shared" ca="1" si="128"/>
        <v>3</v>
      </c>
      <c r="AW394" s="7"/>
      <c r="AX394" s="7" t="s">
        <v>40</v>
      </c>
      <c r="AY394" s="7"/>
      <c r="AZ394" s="7">
        <v>1</v>
      </c>
      <c r="BA394" s="9"/>
      <c r="BB394" s="7" t="s">
        <v>41</v>
      </c>
      <c r="BC394" s="7" t="s">
        <v>42</v>
      </c>
    </row>
    <row r="395" spans="1:55" s="17" customFormat="1" ht="12" x14ac:dyDescent="0.15">
      <c r="A395" s="7">
        <v>4979</v>
      </c>
      <c r="B395" s="7" t="s">
        <v>863</v>
      </c>
      <c r="C395" s="7" t="s">
        <v>1119</v>
      </c>
      <c r="D395" s="45" t="s">
        <v>1189</v>
      </c>
      <c r="E395" s="48"/>
      <c r="F395" s="8">
        <v>0</v>
      </c>
      <c r="G395" s="61" t="s">
        <v>1522</v>
      </c>
      <c r="H395" s="8" t="s">
        <v>1500</v>
      </c>
      <c r="I395" s="48"/>
      <c r="J395" s="8">
        <f t="shared" si="113"/>
        <v>0</v>
      </c>
      <c r="K395" s="8" t="s">
        <v>340</v>
      </c>
      <c r="L395" s="8">
        <v>1</v>
      </c>
      <c r="M395" s="48" t="s">
        <v>106</v>
      </c>
      <c r="N395" s="48" t="s">
        <v>220</v>
      </c>
      <c r="O395" s="49"/>
      <c r="P395" s="8" t="str">
        <f t="shared" si="114"/>
        <v/>
      </c>
      <c r="Q395" s="8" t="e">
        <f t="shared" ca="1" si="115"/>
        <v>#VALUE!</v>
      </c>
      <c r="R395" s="32" t="s">
        <v>37</v>
      </c>
      <c r="S395" s="8">
        <f t="shared" si="116"/>
        <v>0</v>
      </c>
      <c r="T395" s="49"/>
      <c r="U395" s="49"/>
      <c r="V395" s="49"/>
      <c r="W395" s="49"/>
      <c r="X395" s="8"/>
      <c r="Y395" s="69"/>
      <c r="Z395" s="49"/>
      <c r="AA395" s="49"/>
      <c r="AB395" s="55" t="e">
        <f t="shared" si="118"/>
        <v>#DIV/0!</v>
      </c>
      <c r="AC395" s="7">
        <v>116</v>
      </c>
      <c r="AD395" s="7">
        <v>96</v>
      </c>
      <c r="AE395" s="57">
        <f t="shared" si="119"/>
        <v>1.2006775133389061E-5</v>
      </c>
      <c r="AF395" s="57">
        <f t="shared" si="120"/>
        <v>1.0803359169491764E-5</v>
      </c>
      <c r="AG395" s="57">
        <f t="shared" si="121"/>
        <v>-0.10022807544307014</v>
      </c>
      <c r="AH395" s="56">
        <f t="shared" si="122"/>
        <v>-0.17241379310344829</v>
      </c>
      <c r="AI395" s="56">
        <f t="shared" si="123"/>
        <v>0</v>
      </c>
      <c r="AJ395" s="56">
        <f t="shared" si="124"/>
        <v>0</v>
      </c>
      <c r="AK395" s="59" t="e">
        <f t="shared" si="125"/>
        <v>#DIV/0!</v>
      </c>
      <c r="AL395" s="7">
        <v>0.81692307692307697</v>
      </c>
      <c r="AM395" s="7">
        <v>22</v>
      </c>
      <c r="AN395" s="7">
        <v>19</v>
      </c>
      <c r="AO395" s="10">
        <f t="shared" si="126"/>
        <v>-0.13636363636363635</v>
      </c>
      <c r="AP395" s="10">
        <v>1.3527983615714043E-2</v>
      </c>
      <c r="AQ395" s="10">
        <v>7.4155743303972411E-3</v>
      </c>
      <c r="AR395" s="10">
        <f t="shared" si="129"/>
        <v>-0.45183446838423541</v>
      </c>
      <c r="AS395" s="70">
        <v>37.106584374999599</v>
      </c>
      <c r="AT395" s="7" t="s">
        <v>1028</v>
      </c>
      <c r="AU395" s="7" t="str">
        <f t="shared" si="127"/>
        <v>2012</v>
      </c>
      <c r="AV395" s="7">
        <f t="shared" ca="1" si="128"/>
        <v>5</v>
      </c>
      <c r="AW395" s="7"/>
      <c r="AX395" s="7" t="s">
        <v>40</v>
      </c>
      <c r="AY395" s="7"/>
      <c r="AZ395" s="7">
        <v>7</v>
      </c>
      <c r="BA395" s="9"/>
      <c r="BB395" s="7" t="s">
        <v>41</v>
      </c>
      <c r="BC395" s="7" t="s">
        <v>42</v>
      </c>
    </row>
    <row r="396" spans="1:55" s="17" customFormat="1" ht="12" x14ac:dyDescent="0.15">
      <c r="A396" s="7">
        <v>5825</v>
      </c>
      <c r="B396" s="7" t="s">
        <v>863</v>
      </c>
      <c r="C396" s="7" t="s">
        <v>1119</v>
      </c>
      <c r="D396" s="45" t="s">
        <v>1190</v>
      </c>
      <c r="E396" s="48"/>
      <c r="F396" s="8">
        <v>0</v>
      </c>
      <c r="G396" s="61" t="s">
        <v>1522</v>
      </c>
      <c r="H396" s="8" t="s">
        <v>1500</v>
      </c>
      <c r="I396" s="48"/>
      <c r="J396" s="8">
        <f t="shared" si="113"/>
        <v>0</v>
      </c>
      <c r="K396" s="8" t="s">
        <v>340</v>
      </c>
      <c r="L396" s="8">
        <v>1</v>
      </c>
      <c r="M396" s="48" t="s">
        <v>106</v>
      </c>
      <c r="N396" s="48" t="s">
        <v>220</v>
      </c>
      <c r="O396" s="49"/>
      <c r="P396" s="8" t="str">
        <f t="shared" si="114"/>
        <v/>
      </c>
      <c r="Q396" s="8" t="e">
        <f t="shared" ca="1" si="115"/>
        <v>#VALUE!</v>
      </c>
      <c r="R396" s="32" t="s">
        <v>37</v>
      </c>
      <c r="S396" s="8">
        <f t="shared" si="116"/>
        <v>0</v>
      </c>
      <c r="T396" s="49"/>
      <c r="U396" s="49"/>
      <c r="V396" s="49"/>
      <c r="W396" s="49"/>
      <c r="X396" s="8"/>
      <c r="Y396" s="69"/>
      <c r="Z396" s="49"/>
      <c r="AA396" s="49"/>
      <c r="AB396" s="55" t="e">
        <f t="shared" si="118"/>
        <v>#DIV/0!</v>
      </c>
      <c r="AC396" s="7">
        <v>5.5250000000000004</v>
      </c>
      <c r="AD396" s="7">
        <v>95.775000000000006</v>
      </c>
      <c r="AE396" s="57">
        <f t="shared" si="119"/>
        <v>5.7187441906874629E-7</v>
      </c>
      <c r="AF396" s="57">
        <f t="shared" si="120"/>
        <v>1.0778038796438268E-5</v>
      </c>
      <c r="AG396" s="57">
        <f t="shared" si="121"/>
        <v>17.846862942373743</v>
      </c>
      <c r="AH396" s="56">
        <f t="shared" si="122"/>
        <v>16.334841628959275</v>
      </c>
      <c r="AI396" s="56">
        <f t="shared" si="123"/>
        <v>0</v>
      </c>
      <c r="AJ396" s="56">
        <f t="shared" si="124"/>
        <v>0</v>
      </c>
      <c r="AK396" s="59" t="e">
        <f t="shared" si="125"/>
        <v>#DIV/0!</v>
      </c>
      <c r="AL396" s="7">
        <v>1.1357307692307692</v>
      </c>
      <c r="AM396" s="7">
        <v>5</v>
      </c>
      <c r="AN396" s="7">
        <v>25</v>
      </c>
      <c r="AO396" s="10">
        <f t="shared" si="126"/>
        <v>4</v>
      </c>
      <c r="AP396" s="10">
        <v>-4.6593683264021635E-2</v>
      </c>
      <c r="AQ396" s="10">
        <v>2.5273383000071134E-2</v>
      </c>
      <c r="AR396" s="10">
        <f t="shared" si="129"/>
        <v>-1.5424208010528018</v>
      </c>
      <c r="AS396" s="70">
        <v>262.916609762463</v>
      </c>
      <c r="AT396" s="7" t="s">
        <v>1191</v>
      </c>
      <c r="AU396" s="7" t="str">
        <f t="shared" si="127"/>
        <v>2010</v>
      </c>
      <c r="AV396" s="7">
        <f t="shared" ca="1" si="128"/>
        <v>7</v>
      </c>
      <c r="AW396" s="7"/>
      <c r="AX396" s="7" t="s">
        <v>40</v>
      </c>
      <c r="AY396" s="7"/>
      <c r="AZ396" s="7">
        <v>1</v>
      </c>
      <c r="BA396" s="9"/>
      <c r="BB396" s="7" t="s">
        <v>41</v>
      </c>
      <c r="BC396" s="7" t="s">
        <v>41</v>
      </c>
    </row>
    <row r="397" spans="1:55" s="17" customFormat="1" ht="12" x14ac:dyDescent="0.15">
      <c r="A397" s="7">
        <v>8499</v>
      </c>
      <c r="B397" s="7" t="s">
        <v>863</v>
      </c>
      <c r="C397" s="7" t="s">
        <v>1119</v>
      </c>
      <c r="D397" s="7" t="s">
        <v>1192</v>
      </c>
      <c r="E397" s="8" t="s">
        <v>49</v>
      </c>
      <c r="F397" s="8">
        <v>0</v>
      </c>
      <c r="G397" s="8" t="s">
        <v>899</v>
      </c>
      <c r="H397" s="8" t="s">
        <v>1508</v>
      </c>
      <c r="I397" s="8" t="s">
        <v>106</v>
      </c>
      <c r="J397" s="8">
        <f t="shared" si="113"/>
        <v>0</v>
      </c>
      <c r="K397" s="8" t="s">
        <v>340</v>
      </c>
      <c r="L397" s="8">
        <v>1</v>
      </c>
      <c r="M397" s="68" t="s">
        <v>106</v>
      </c>
      <c r="N397" s="50" t="s">
        <v>1193</v>
      </c>
      <c r="O397" s="32">
        <v>2003</v>
      </c>
      <c r="P397" s="8" t="str">
        <f t="shared" si="114"/>
        <v>2003</v>
      </c>
      <c r="Q397" s="8">
        <f t="shared" ca="1" si="115"/>
        <v>14</v>
      </c>
      <c r="R397" s="32" t="s">
        <v>37</v>
      </c>
      <c r="S397" s="8">
        <f t="shared" si="116"/>
        <v>0</v>
      </c>
      <c r="T397" s="32" t="s">
        <v>1186</v>
      </c>
      <c r="U397" s="32"/>
      <c r="V397" s="32" t="s">
        <v>1194</v>
      </c>
      <c r="W397" s="32"/>
      <c r="X397" s="8"/>
      <c r="Y397" s="69"/>
      <c r="Z397" s="32"/>
      <c r="AA397" s="32"/>
      <c r="AB397" s="55" t="e">
        <f t="shared" si="118"/>
        <v>#DIV/0!</v>
      </c>
      <c r="AC397" s="7">
        <v>91.7</v>
      </c>
      <c r="AD397" s="7">
        <v>90.075000000000003</v>
      </c>
      <c r="AE397" s="57">
        <f t="shared" si="119"/>
        <v>9.4915627563084224E-6</v>
      </c>
      <c r="AF397" s="57">
        <f t="shared" si="120"/>
        <v>1.0136589345749695E-5</v>
      </c>
      <c r="AG397" s="57">
        <f t="shared" si="121"/>
        <v>6.7957891234777468E-2</v>
      </c>
      <c r="AH397" s="56">
        <f t="shared" si="122"/>
        <v>-1.772082878953108E-2</v>
      </c>
      <c r="AI397" s="56">
        <f t="shared" si="123"/>
        <v>0</v>
      </c>
      <c r="AJ397" s="56">
        <f t="shared" si="124"/>
        <v>0</v>
      </c>
      <c r="AK397" s="59" t="e">
        <f t="shared" si="125"/>
        <v>#DIV/0!</v>
      </c>
      <c r="AL397" s="7">
        <v>1.1317692307692306</v>
      </c>
      <c r="AM397" s="7">
        <v>25</v>
      </c>
      <c r="AN397" s="7">
        <v>28</v>
      </c>
      <c r="AO397" s="10">
        <f t="shared" si="126"/>
        <v>0.12</v>
      </c>
      <c r="AP397" s="10">
        <v>1.1466328204643432E-2</v>
      </c>
      <c r="AQ397" s="10">
        <v>1.7118017263905723E-2</v>
      </c>
      <c r="AR397" s="10">
        <f t="shared" si="129"/>
        <v>0.49289440860183725</v>
      </c>
      <c r="AS397" s="70">
        <v>134.02768137663099</v>
      </c>
      <c r="AT397" s="7" t="s">
        <v>47</v>
      </c>
      <c r="AU397" s="7" t="str">
        <f t="shared" si="127"/>
        <v>2008</v>
      </c>
      <c r="AV397" s="7">
        <f t="shared" ca="1" si="128"/>
        <v>9</v>
      </c>
      <c r="AW397" s="7"/>
      <c r="AX397" s="7" t="s">
        <v>40</v>
      </c>
      <c r="AY397" s="7"/>
      <c r="AZ397" s="7">
        <v>7</v>
      </c>
      <c r="BA397" s="9"/>
      <c r="BB397" s="7" t="s">
        <v>41</v>
      </c>
      <c r="BC397" s="7" t="s">
        <v>42</v>
      </c>
    </row>
    <row r="398" spans="1:55" s="17" customFormat="1" ht="12" x14ac:dyDescent="0.15">
      <c r="A398" s="7">
        <v>8207</v>
      </c>
      <c r="B398" s="7" t="s">
        <v>863</v>
      </c>
      <c r="C398" s="7" t="s">
        <v>1119</v>
      </c>
      <c r="D398" s="7" t="s">
        <v>1195</v>
      </c>
      <c r="E398" s="8" t="s">
        <v>49</v>
      </c>
      <c r="F398" s="8">
        <v>0</v>
      </c>
      <c r="G398" s="8" t="s">
        <v>57</v>
      </c>
      <c r="H398" s="8" t="s">
        <v>57</v>
      </c>
      <c r="I398" s="8" t="s">
        <v>219</v>
      </c>
      <c r="J398" s="8">
        <f t="shared" si="113"/>
        <v>0</v>
      </c>
      <c r="K398" s="8" t="s">
        <v>340</v>
      </c>
      <c r="L398" s="8">
        <v>1</v>
      </c>
      <c r="M398" s="8" t="s">
        <v>106</v>
      </c>
      <c r="N398" s="8" t="s">
        <v>1196</v>
      </c>
      <c r="O398" s="32">
        <v>2002</v>
      </c>
      <c r="P398" s="8" t="str">
        <f t="shared" si="114"/>
        <v>2002</v>
      </c>
      <c r="Q398" s="8">
        <f t="shared" ca="1" si="115"/>
        <v>15</v>
      </c>
      <c r="R398" s="32" t="s">
        <v>37</v>
      </c>
      <c r="S398" s="8">
        <f t="shared" si="116"/>
        <v>0</v>
      </c>
      <c r="T398" s="32" t="s">
        <v>1197</v>
      </c>
      <c r="U398" s="32"/>
      <c r="V398" s="32" t="s">
        <v>1198</v>
      </c>
      <c r="W398" s="34">
        <v>22190</v>
      </c>
      <c r="X398" s="8">
        <f t="shared" si="112"/>
        <v>1960</v>
      </c>
      <c r="Y398" s="69">
        <f t="shared" ca="1" si="117"/>
        <v>57</v>
      </c>
      <c r="Z398" s="32"/>
      <c r="AA398" s="32"/>
      <c r="AB398" s="55" t="e">
        <f t="shared" si="118"/>
        <v>#DIV/0!</v>
      </c>
      <c r="AC398" s="7">
        <v>77</v>
      </c>
      <c r="AD398" s="7">
        <v>87.5</v>
      </c>
      <c r="AE398" s="57">
        <f t="shared" si="119"/>
        <v>7.9700145281979111E-6</v>
      </c>
      <c r="AF398" s="57">
        <f t="shared" si="120"/>
        <v>9.8468117430263481E-6</v>
      </c>
      <c r="AG398" s="57">
        <f t="shared" si="121"/>
        <v>0.23548228277229966</v>
      </c>
      <c r="AH398" s="56">
        <f t="shared" si="122"/>
        <v>0.13636363636363635</v>
      </c>
      <c r="AI398" s="56">
        <f t="shared" si="123"/>
        <v>0</v>
      </c>
      <c r="AJ398" s="56">
        <f t="shared" si="124"/>
        <v>0</v>
      </c>
      <c r="AK398" s="59" t="e">
        <f t="shared" si="125"/>
        <v>#DIV/0!</v>
      </c>
      <c r="AL398" s="7">
        <v>0.99769230769230777</v>
      </c>
      <c r="AM398" s="7">
        <v>14</v>
      </c>
      <c r="AN398" s="7">
        <v>12</v>
      </c>
      <c r="AO398" s="10">
        <f t="shared" si="126"/>
        <v>-0.14285714285714285</v>
      </c>
      <c r="AP398" s="10">
        <v>1.2792562505641203E-2</v>
      </c>
      <c r="AQ398" s="10">
        <v>1.7194991619836345E-2</v>
      </c>
      <c r="AR398" s="10">
        <f t="shared" si="129"/>
        <v>0.34413973840298068</v>
      </c>
      <c r="AS398" s="70">
        <v>120.33034971428501</v>
      </c>
      <c r="AT398" s="7" t="s">
        <v>47</v>
      </c>
      <c r="AU398" s="7" t="str">
        <f t="shared" si="127"/>
        <v>2008</v>
      </c>
      <c r="AV398" s="7">
        <f t="shared" ca="1" si="128"/>
        <v>9</v>
      </c>
      <c r="AW398" s="7"/>
      <c r="AX398" s="7" t="s">
        <v>40</v>
      </c>
      <c r="AY398" s="7"/>
      <c r="AZ398" s="7">
        <v>1</v>
      </c>
      <c r="BA398" s="9"/>
      <c r="BB398" s="7" t="s">
        <v>41</v>
      </c>
      <c r="BC398" s="7" t="s">
        <v>42</v>
      </c>
    </row>
    <row r="399" spans="1:55" s="17" customFormat="1" ht="12" x14ac:dyDescent="0.15">
      <c r="A399" s="7">
        <v>6783</v>
      </c>
      <c r="B399" s="7" t="s">
        <v>863</v>
      </c>
      <c r="C399" s="7" t="s">
        <v>1119</v>
      </c>
      <c r="D399" s="7" t="s">
        <v>1199</v>
      </c>
      <c r="E399" s="8" t="s">
        <v>33</v>
      </c>
      <c r="F399" s="8">
        <v>1</v>
      </c>
      <c r="G399" s="8" t="s">
        <v>1200</v>
      </c>
      <c r="H399" s="8" t="s">
        <v>1512</v>
      </c>
      <c r="I399" s="8" t="s">
        <v>219</v>
      </c>
      <c r="J399" s="8">
        <f t="shared" si="113"/>
        <v>0</v>
      </c>
      <c r="K399" s="8" t="s">
        <v>340</v>
      </c>
      <c r="L399" s="8">
        <v>1</v>
      </c>
      <c r="M399" s="8" t="s">
        <v>106</v>
      </c>
      <c r="N399" s="8" t="s">
        <v>1201</v>
      </c>
      <c r="O399" s="32">
        <v>2004</v>
      </c>
      <c r="P399" s="8" t="str">
        <f t="shared" si="114"/>
        <v>2004</v>
      </c>
      <c r="Q399" s="8">
        <f t="shared" ca="1" si="115"/>
        <v>13</v>
      </c>
      <c r="R399" s="32" t="s">
        <v>37</v>
      </c>
      <c r="S399" s="8">
        <f t="shared" si="116"/>
        <v>0</v>
      </c>
      <c r="T399" s="32">
        <v>14</v>
      </c>
      <c r="U399" s="32" t="s">
        <v>1170</v>
      </c>
      <c r="V399" s="32" t="s">
        <v>45</v>
      </c>
      <c r="W399" s="34">
        <v>25385</v>
      </c>
      <c r="X399" s="8">
        <f t="shared" si="112"/>
        <v>1969</v>
      </c>
      <c r="Y399" s="69">
        <f t="shared" ca="1" si="117"/>
        <v>48</v>
      </c>
      <c r="Z399" s="32">
        <v>15040</v>
      </c>
      <c r="AA399" s="32">
        <v>14380</v>
      </c>
      <c r="AB399" s="55">
        <f t="shared" si="118"/>
        <v>-4.3882978723404256E-2</v>
      </c>
      <c r="AC399" s="7">
        <v>118.675</v>
      </c>
      <c r="AD399" s="7">
        <v>82.525000000000006</v>
      </c>
      <c r="AE399" s="57">
        <f t="shared" si="119"/>
        <v>1.22836555082323E-5</v>
      </c>
      <c r="AF399" s="57">
        <f t="shared" si="120"/>
        <v>9.2869501610657062E-6</v>
      </c>
      <c r="AG399" s="57">
        <f t="shared" si="121"/>
        <v>-0.24395875846227147</v>
      </c>
      <c r="AH399" s="56">
        <f t="shared" si="122"/>
        <v>-0.30461344006741092</v>
      </c>
      <c r="AI399" s="56">
        <f t="shared" si="123"/>
        <v>0.20870139097950666</v>
      </c>
      <c r="AJ399" s="56">
        <f t="shared" si="124"/>
        <v>0.12636197315152539</v>
      </c>
      <c r="AK399" s="59">
        <f t="shared" si="125"/>
        <v>-0.39453219473782303</v>
      </c>
      <c r="AL399" s="7">
        <v>0.94869230769230761</v>
      </c>
      <c r="AM399" s="7">
        <v>47</v>
      </c>
      <c r="AN399" s="7">
        <v>39</v>
      </c>
      <c r="AO399" s="10">
        <f t="shared" si="126"/>
        <v>-0.1702127659574468</v>
      </c>
      <c r="AP399" s="10">
        <v>1.8400486829361243E-2</v>
      </c>
      <c r="AQ399" s="10">
        <v>2.2308919139480587E-2</v>
      </c>
      <c r="AR399" s="10">
        <f t="shared" si="129"/>
        <v>0.21240917951598681</v>
      </c>
      <c r="AS399" s="70">
        <v>278.36196970614901</v>
      </c>
      <c r="AT399" s="7" t="s">
        <v>47</v>
      </c>
      <c r="AU399" s="7" t="str">
        <f t="shared" si="127"/>
        <v>2008</v>
      </c>
      <c r="AV399" s="7">
        <f t="shared" ca="1" si="128"/>
        <v>9</v>
      </c>
      <c r="AW399" s="7"/>
      <c r="AX399" s="7" t="s">
        <v>40</v>
      </c>
      <c r="AY399" s="7"/>
      <c r="AZ399" s="7">
        <v>7</v>
      </c>
      <c r="BA399" s="9"/>
      <c r="BB399" s="7" t="s">
        <v>41</v>
      </c>
      <c r="BC399" s="7" t="s">
        <v>42</v>
      </c>
    </row>
    <row r="400" spans="1:55" s="17" customFormat="1" ht="12" x14ac:dyDescent="0.15">
      <c r="A400" s="7">
        <v>4803</v>
      </c>
      <c r="B400" s="7" t="s">
        <v>863</v>
      </c>
      <c r="C400" s="7" t="s">
        <v>1119</v>
      </c>
      <c r="D400" s="7" t="s">
        <v>1202</v>
      </c>
      <c r="E400" s="8" t="s">
        <v>33</v>
      </c>
      <c r="F400" s="8">
        <v>1</v>
      </c>
      <c r="G400" s="8" t="s">
        <v>1200</v>
      </c>
      <c r="H400" s="8" t="s">
        <v>1512</v>
      </c>
      <c r="I400" s="8" t="s">
        <v>106</v>
      </c>
      <c r="J400" s="8">
        <f t="shared" si="113"/>
        <v>0</v>
      </c>
      <c r="K400" s="8" t="s">
        <v>340</v>
      </c>
      <c r="L400" s="8">
        <v>1</v>
      </c>
      <c r="M400" s="8" t="s">
        <v>106</v>
      </c>
      <c r="N400" s="8" t="s">
        <v>1201</v>
      </c>
      <c r="O400" s="32">
        <v>2011</v>
      </c>
      <c r="P400" s="8" t="str">
        <f t="shared" si="114"/>
        <v>2011</v>
      </c>
      <c r="Q400" s="8">
        <f t="shared" ca="1" si="115"/>
        <v>6</v>
      </c>
      <c r="R400" s="32" t="s">
        <v>37</v>
      </c>
      <c r="S400" s="8">
        <f t="shared" si="116"/>
        <v>0</v>
      </c>
      <c r="T400" s="32" t="s">
        <v>1169</v>
      </c>
      <c r="U400" s="32"/>
      <c r="V400" s="32" t="s">
        <v>1203</v>
      </c>
      <c r="W400" s="34">
        <v>25508</v>
      </c>
      <c r="X400" s="8">
        <f t="shared" si="112"/>
        <v>1969</v>
      </c>
      <c r="Y400" s="69">
        <f t="shared" ca="1" si="117"/>
        <v>48</v>
      </c>
      <c r="Z400" s="32"/>
      <c r="AA400" s="32"/>
      <c r="AB400" s="55" t="e">
        <f t="shared" si="118"/>
        <v>#DIV/0!</v>
      </c>
      <c r="AC400" s="7">
        <v>141.65</v>
      </c>
      <c r="AD400" s="7">
        <v>80.775000000000006</v>
      </c>
      <c r="AE400" s="57">
        <f t="shared" si="119"/>
        <v>1.4661721531418627E-5</v>
      </c>
      <c r="AF400" s="57">
        <f t="shared" si="120"/>
        <v>9.0900139262051795E-6</v>
      </c>
      <c r="AG400" s="57">
        <f t="shared" si="121"/>
        <v>-0.38001728468746498</v>
      </c>
      <c r="AH400" s="56">
        <f t="shared" si="122"/>
        <v>-0.4297564419343452</v>
      </c>
      <c r="AI400" s="56">
        <f t="shared" si="123"/>
        <v>0</v>
      </c>
      <c r="AJ400" s="56">
        <f t="shared" si="124"/>
        <v>0</v>
      </c>
      <c r="AK400" s="59" t="e">
        <f t="shared" si="125"/>
        <v>#DIV/0!</v>
      </c>
      <c r="AL400" s="7">
        <v>0.89084615384615384</v>
      </c>
      <c r="AM400" s="7">
        <v>36</v>
      </c>
      <c r="AN400" s="7">
        <v>39</v>
      </c>
      <c r="AO400" s="10">
        <f t="shared" si="126"/>
        <v>8.3333333333333329E-2</v>
      </c>
      <c r="AP400" s="10">
        <v>1.054756010666044E-2</v>
      </c>
      <c r="AQ400" s="10">
        <v>1.605668350670603E-2</v>
      </c>
      <c r="AR400" s="10">
        <f t="shared" si="129"/>
        <v>0.52231258644989931</v>
      </c>
      <c r="AS400" s="70">
        <v>216.28790281646599</v>
      </c>
      <c r="AT400" s="7" t="s">
        <v>1204</v>
      </c>
      <c r="AU400" s="7" t="str">
        <f t="shared" si="127"/>
        <v>2012</v>
      </c>
      <c r="AV400" s="7">
        <f t="shared" ca="1" si="128"/>
        <v>5</v>
      </c>
      <c r="AW400" s="7"/>
      <c r="AX400" s="7" t="s">
        <v>40</v>
      </c>
      <c r="AY400" s="7"/>
      <c r="AZ400" s="7">
        <v>3</v>
      </c>
      <c r="BA400" s="9"/>
      <c r="BB400" s="7" t="s">
        <v>41</v>
      </c>
      <c r="BC400" s="7" t="s">
        <v>42</v>
      </c>
    </row>
    <row r="401" spans="1:55" s="17" customFormat="1" ht="12" x14ac:dyDescent="0.15">
      <c r="A401" s="7">
        <v>7028</v>
      </c>
      <c r="B401" s="7" t="s">
        <v>863</v>
      </c>
      <c r="C401" s="7" t="s">
        <v>1119</v>
      </c>
      <c r="D401" s="7" t="s">
        <v>1205</v>
      </c>
      <c r="E401" s="8" t="s">
        <v>49</v>
      </c>
      <c r="F401" s="8">
        <v>0</v>
      </c>
      <c r="G401" s="8" t="s">
        <v>57</v>
      </c>
      <c r="H401" s="8" t="s">
        <v>1513</v>
      </c>
      <c r="I401" s="8" t="s">
        <v>106</v>
      </c>
      <c r="J401" s="8">
        <f t="shared" si="113"/>
        <v>0</v>
      </c>
      <c r="K401" s="8" t="s">
        <v>340</v>
      </c>
      <c r="L401" s="8">
        <v>1</v>
      </c>
      <c r="M401" s="8" t="s">
        <v>106</v>
      </c>
      <c r="N401" s="8" t="s">
        <v>1206</v>
      </c>
      <c r="O401" s="32">
        <v>1995</v>
      </c>
      <c r="P401" s="8" t="str">
        <f t="shared" si="114"/>
        <v>1995</v>
      </c>
      <c r="Q401" s="8">
        <f t="shared" ca="1" si="115"/>
        <v>22</v>
      </c>
      <c r="R401" s="32" t="s">
        <v>37</v>
      </c>
      <c r="S401" s="8">
        <f t="shared" si="116"/>
        <v>0</v>
      </c>
      <c r="T401" s="32" t="s">
        <v>1169</v>
      </c>
      <c r="U401" s="32" t="s">
        <v>1127</v>
      </c>
      <c r="V401" s="32" t="s">
        <v>38</v>
      </c>
      <c r="W401" s="32"/>
      <c r="X401" s="8"/>
      <c r="Y401" s="69"/>
      <c r="Z401" s="32">
        <v>5000</v>
      </c>
      <c r="AA401" s="32">
        <v>6000</v>
      </c>
      <c r="AB401" s="55">
        <f t="shared" si="118"/>
        <v>0.2</v>
      </c>
      <c r="AC401" s="7">
        <v>84.5</v>
      </c>
      <c r="AD401" s="7">
        <v>79.025000000000006</v>
      </c>
      <c r="AE401" s="57">
        <f t="shared" si="119"/>
        <v>8.7463146445808255E-6</v>
      </c>
      <c r="AF401" s="57">
        <f t="shared" si="120"/>
        <v>8.8930776913446527E-6</v>
      </c>
      <c r="AG401" s="57">
        <f t="shared" si="121"/>
        <v>1.6779987083446728E-2</v>
      </c>
      <c r="AH401" s="56">
        <f t="shared" si="122"/>
        <v>-6.4792899408283963E-2</v>
      </c>
      <c r="AI401" s="56">
        <f t="shared" si="123"/>
        <v>6.9382111362867899E-2</v>
      </c>
      <c r="AJ401" s="56">
        <f t="shared" si="124"/>
        <v>5.2724049993682354E-2</v>
      </c>
      <c r="AK401" s="59">
        <f t="shared" si="125"/>
        <v>-0.2400915890562052</v>
      </c>
      <c r="AL401" s="7">
        <v>0.47523076923076918</v>
      </c>
      <c r="AM401" s="7">
        <v>11</v>
      </c>
      <c r="AN401" s="7">
        <v>12</v>
      </c>
      <c r="AO401" s="10">
        <f t="shared" si="126"/>
        <v>9.0909090909090912E-2</v>
      </c>
      <c r="AP401" s="10">
        <v>8.5552066858673795E-3</v>
      </c>
      <c r="AQ401" s="10">
        <v>8.0696649884634281E-3</v>
      </c>
      <c r="AR401" s="10">
        <f t="shared" si="129"/>
        <v>-5.6753941223422838E-2</v>
      </c>
      <c r="AS401" s="70">
        <v>78.992322682694393</v>
      </c>
      <c r="AT401" s="7" t="s">
        <v>47</v>
      </c>
      <c r="AU401" s="7" t="str">
        <f t="shared" si="127"/>
        <v>2008</v>
      </c>
      <c r="AV401" s="7">
        <f t="shared" ca="1" si="128"/>
        <v>9</v>
      </c>
      <c r="AW401" s="7"/>
      <c r="AX401" s="7" t="s">
        <v>40</v>
      </c>
      <c r="AY401" s="7"/>
      <c r="AZ401" s="7">
        <v>3</v>
      </c>
      <c r="BA401" s="9"/>
      <c r="BB401" s="7" t="s">
        <v>41</v>
      </c>
      <c r="BC401" s="7" t="s">
        <v>41</v>
      </c>
    </row>
    <row r="402" spans="1:55" s="17" customFormat="1" ht="12" x14ac:dyDescent="0.15">
      <c r="A402" s="7">
        <v>4402</v>
      </c>
      <c r="B402" s="7" t="s">
        <v>863</v>
      </c>
      <c r="C402" s="7" t="s">
        <v>1119</v>
      </c>
      <c r="D402" s="7" t="s">
        <v>1207</v>
      </c>
      <c r="E402" s="8" t="s">
        <v>33</v>
      </c>
      <c r="F402" s="8">
        <v>1</v>
      </c>
      <c r="G402" s="8" t="s">
        <v>278</v>
      </c>
      <c r="H402" s="8" t="s">
        <v>1501</v>
      </c>
      <c r="I402" s="8" t="s">
        <v>106</v>
      </c>
      <c r="J402" s="8">
        <f t="shared" si="113"/>
        <v>0</v>
      </c>
      <c r="K402" s="8" t="s">
        <v>340</v>
      </c>
      <c r="L402" s="8">
        <v>1</v>
      </c>
      <c r="M402" s="8" t="s">
        <v>106</v>
      </c>
      <c r="N402" s="8" t="s">
        <v>1208</v>
      </c>
      <c r="O402" s="32">
        <v>2001</v>
      </c>
      <c r="P402" s="8" t="str">
        <f t="shared" si="114"/>
        <v>2001</v>
      </c>
      <c r="Q402" s="8">
        <f t="shared" ca="1" si="115"/>
        <v>16</v>
      </c>
      <c r="R402" s="32" t="s">
        <v>37</v>
      </c>
      <c r="S402" s="8">
        <f t="shared" si="116"/>
        <v>0</v>
      </c>
      <c r="T402" s="32">
        <v>10</v>
      </c>
      <c r="U402" s="32"/>
      <c r="V402" s="32"/>
      <c r="W402" s="32"/>
      <c r="X402" s="8"/>
      <c r="Y402" s="69"/>
      <c r="Z402" s="32"/>
      <c r="AA402" s="32"/>
      <c r="AB402" s="55" t="e">
        <f t="shared" si="118"/>
        <v>#DIV/0!</v>
      </c>
      <c r="AC402" s="7">
        <v>33</v>
      </c>
      <c r="AD402" s="7">
        <v>78.525000000000006</v>
      </c>
      <c r="AE402" s="57">
        <f t="shared" si="119"/>
        <v>3.415720512084819E-6</v>
      </c>
      <c r="AF402" s="57">
        <f t="shared" si="120"/>
        <v>8.836810195670217E-6</v>
      </c>
      <c r="AG402" s="57">
        <f t="shared" si="121"/>
        <v>1.5870999001251958</v>
      </c>
      <c r="AH402" s="56">
        <f t="shared" si="122"/>
        <v>1.3795454545454546</v>
      </c>
      <c r="AI402" s="56">
        <f t="shared" si="123"/>
        <v>0</v>
      </c>
      <c r="AJ402" s="56">
        <f t="shared" si="124"/>
        <v>0</v>
      </c>
      <c r="AK402" s="59" t="e">
        <f t="shared" si="125"/>
        <v>#DIV/0!</v>
      </c>
      <c r="AL402" s="7">
        <v>0.95265384615384596</v>
      </c>
      <c r="AM402" s="7">
        <v>9</v>
      </c>
      <c r="AN402" s="7">
        <v>15</v>
      </c>
      <c r="AO402" s="10">
        <f t="shared" si="126"/>
        <v>0.66666666666666663</v>
      </c>
      <c r="AP402" s="10">
        <v>4.5464553601061969E-2</v>
      </c>
      <c r="AQ402" s="10">
        <v>9.3112260362137003E-2</v>
      </c>
      <c r="AR402" s="10">
        <f t="shared" si="129"/>
        <v>1.0480187967789059</v>
      </c>
      <c r="AS402" s="70">
        <v>1375.88736453358</v>
      </c>
      <c r="AT402" s="7" t="s">
        <v>1209</v>
      </c>
      <c r="AU402" s="7" t="str">
        <f t="shared" si="127"/>
        <v>2013</v>
      </c>
      <c r="AV402" s="7">
        <f t="shared" ca="1" si="128"/>
        <v>4</v>
      </c>
      <c r="AW402" s="7"/>
      <c r="AX402" s="7" t="s">
        <v>40</v>
      </c>
      <c r="AY402" s="7"/>
      <c r="AZ402" s="7">
        <v>1</v>
      </c>
      <c r="BA402" s="9"/>
      <c r="BB402" s="7" t="s">
        <v>41</v>
      </c>
      <c r="BC402" s="7" t="s">
        <v>42</v>
      </c>
    </row>
    <row r="403" spans="1:55" s="17" customFormat="1" ht="12" x14ac:dyDescent="0.15">
      <c r="A403" s="7">
        <v>5072</v>
      </c>
      <c r="B403" s="7" t="s">
        <v>863</v>
      </c>
      <c r="C403" s="7" t="s">
        <v>1119</v>
      </c>
      <c r="D403" s="7" t="s">
        <v>1210</v>
      </c>
      <c r="E403" s="8" t="s">
        <v>49</v>
      </c>
      <c r="F403" s="8">
        <v>0</v>
      </c>
      <c r="G403" s="8" t="s">
        <v>1211</v>
      </c>
      <c r="H403" s="8" t="s">
        <v>1505</v>
      </c>
      <c r="I403" s="8" t="s">
        <v>106</v>
      </c>
      <c r="J403" s="8">
        <f t="shared" si="113"/>
        <v>0</v>
      </c>
      <c r="K403" s="8" t="s">
        <v>340</v>
      </c>
      <c r="L403" s="8">
        <v>1</v>
      </c>
      <c r="M403" s="8" t="s">
        <v>106</v>
      </c>
      <c r="N403" s="8" t="s">
        <v>1212</v>
      </c>
      <c r="O403" s="32"/>
      <c r="P403" s="8" t="str">
        <f t="shared" si="114"/>
        <v/>
      </c>
      <c r="Q403" s="8" t="e">
        <f t="shared" ca="1" si="115"/>
        <v>#VALUE!</v>
      </c>
      <c r="R403" s="32" t="s">
        <v>37</v>
      </c>
      <c r="S403" s="8">
        <f t="shared" si="116"/>
        <v>0</v>
      </c>
      <c r="T403" s="32"/>
      <c r="U403" s="32"/>
      <c r="V403" s="32"/>
      <c r="W403" s="32"/>
      <c r="X403" s="8"/>
      <c r="Y403" s="69"/>
      <c r="Z403" s="32"/>
      <c r="AA403" s="32"/>
      <c r="AB403" s="55" t="e">
        <f t="shared" si="118"/>
        <v>#DIV/0!</v>
      </c>
      <c r="AC403" s="7">
        <v>34.85</v>
      </c>
      <c r="AD403" s="7">
        <v>76</v>
      </c>
      <c r="AE403" s="57">
        <f t="shared" si="119"/>
        <v>3.6072078741259381E-6</v>
      </c>
      <c r="AF403" s="57">
        <f t="shared" si="120"/>
        <v>8.5526593425143129E-6</v>
      </c>
      <c r="AG403" s="57">
        <f t="shared" si="121"/>
        <v>1.3709915372112305</v>
      </c>
      <c r="AH403" s="56">
        <f t="shared" si="122"/>
        <v>1.1807747489239597</v>
      </c>
      <c r="AI403" s="56">
        <f t="shared" si="123"/>
        <v>0</v>
      </c>
      <c r="AJ403" s="56">
        <f t="shared" si="124"/>
        <v>0</v>
      </c>
      <c r="AK403" s="59" t="e">
        <f t="shared" si="125"/>
        <v>#DIV/0!</v>
      </c>
      <c r="AL403" s="7">
        <v>0.7976923076923077</v>
      </c>
      <c r="AM403" s="7">
        <v>17</v>
      </c>
      <c r="AN403" s="7">
        <v>29</v>
      </c>
      <c r="AO403" s="10">
        <f t="shared" si="126"/>
        <v>0.70588235294117652</v>
      </c>
      <c r="AP403" s="10">
        <v>1.1589085311351643E-2</v>
      </c>
      <c r="AQ403" s="10">
        <v>1.4250614470214994E-2</v>
      </c>
      <c r="AR403" s="10">
        <f t="shared" si="129"/>
        <v>0.22965825924642663</v>
      </c>
      <c r="AS403" s="70">
        <v>154.13516315789499</v>
      </c>
      <c r="AT403" s="7" t="s">
        <v>1213</v>
      </c>
      <c r="AU403" s="7" t="str">
        <f t="shared" si="127"/>
        <v>2012</v>
      </c>
      <c r="AV403" s="7">
        <f t="shared" ca="1" si="128"/>
        <v>5</v>
      </c>
      <c r="AW403" s="7"/>
      <c r="AX403" s="7" t="s">
        <v>40</v>
      </c>
      <c r="AY403" s="7"/>
      <c r="AZ403" s="7">
        <v>1</v>
      </c>
      <c r="BA403" s="9"/>
      <c r="BB403" s="7" t="s">
        <v>41</v>
      </c>
      <c r="BC403" s="7" t="s">
        <v>42</v>
      </c>
    </row>
    <row r="404" spans="1:55" s="17" customFormat="1" ht="12" x14ac:dyDescent="0.15">
      <c r="A404" s="7">
        <v>2934</v>
      </c>
      <c r="B404" s="7" t="s">
        <v>863</v>
      </c>
      <c r="C404" s="7" t="s">
        <v>1119</v>
      </c>
      <c r="D404" s="7" t="s">
        <v>1214</v>
      </c>
      <c r="E404" s="8" t="s">
        <v>33</v>
      </c>
      <c r="F404" s="8">
        <v>1</v>
      </c>
      <c r="G404" s="8" t="s">
        <v>34</v>
      </c>
      <c r="H404" s="8" t="s">
        <v>1500</v>
      </c>
      <c r="I404" s="8" t="s">
        <v>160</v>
      </c>
      <c r="J404" s="8">
        <f t="shared" si="113"/>
        <v>1</v>
      </c>
      <c r="K404" s="8" t="s">
        <v>340</v>
      </c>
      <c r="L404" s="8">
        <v>1</v>
      </c>
      <c r="M404" s="8" t="s">
        <v>106</v>
      </c>
      <c r="N404" s="8" t="s">
        <v>1215</v>
      </c>
      <c r="O404" s="32">
        <v>1997</v>
      </c>
      <c r="P404" s="8" t="str">
        <f t="shared" si="114"/>
        <v>1997</v>
      </c>
      <c r="Q404" s="8">
        <f t="shared" ca="1" si="115"/>
        <v>20</v>
      </c>
      <c r="R404" s="32" t="s">
        <v>37</v>
      </c>
      <c r="S404" s="8">
        <f t="shared" si="116"/>
        <v>0</v>
      </c>
      <c r="T404" s="32" t="s">
        <v>1216</v>
      </c>
      <c r="U404" s="32" t="s">
        <v>1170</v>
      </c>
      <c r="V404" s="32" t="s">
        <v>1217</v>
      </c>
      <c r="W404" s="34">
        <v>26573</v>
      </c>
      <c r="X404" s="8">
        <f t="shared" si="112"/>
        <v>1972</v>
      </c>
      <c r="Y404" s="69">
        <f t="shared" ca="1" si="117"/>
        <v>45</v>
      </c>
      <c r="Z404" s="32"/>
      <c r="AA404" s="32"/>
      <c r="AB404" s="55" t="e">
        <f t="shared" si="118"/>
        <v>#DIV/0!</v>
      </c>
      <c r="AC404" s="7">
        <v>1</v>
      </c>
      <c r="AD404" s="7">
        <v>73.099999999999994</v>
      </c>
      <c r="AE404" s="57">
        <f t="shared" si="119"/>
        <v>1.0350668218438846E-7</v>
      </c>
      <c r="AF404" s="57">
        <f t="shared" si="120"/>
        <v>8.226307867602582E-6</v>
      </c>
      <c r="AG404" s="57">
        <f t="shared" si="121"/>
        <v>78.476104286176465</v>
      </c>
      <c r="AH404" s="56">
        <f t="shared" si="122"/>
        <v>72.099999999999994</v>
      </c>
      <c r="AI404" s="56">
        <f t="shared" si="123"/>
        <v>0</v>
      </c>
      <c r="AJ404" s="56">
        <f t="shared" si="124"/>
        <v>0</v>
      </c>
      <c r="AK404" s="59" t="e">
        <f t="shared" si="125"/>
        <v>#DIV/0!</v>
      </c>
      <c r="AL404" s="7">
        <v>1.082153846153846</v>
      </c>
      <c r="AM404" s="7">
        <v>1</v>
      </c>
      <c r="AN404" s="7">
        <v>29</v>
      </c>
      <c r="AO404" s="10">
        <f t="shared" si="126"/>
        <v>28</v>
      </c>
      <c r="AP404" s="10">
        <v>1.7359818388195166E-2</v>
      </c>
      <c r="AQ404" s="10">
        <v>-8.7508146833195442E-3</v>
      </c>
      <c r="AR404" s="10">
        <f t="shared" si="129"/>
        <v>-1.5040844603115306</v>
      </c>
      <c r="AS404" s="70">
        <v>-135.975703146375</v>
      </c>
      <c r="AT404" s="7" t="s">
        <v>207</v>
      </c>
      <c r="AU404" s="7" t="str">
        <f t="shared" si="127"/>
        <v>2014</v>
      </c>
      <c r="AV404" s="7">
        <f t="shared" ca="1" si="128"/>
        <v>3</v>
      </c>
      <c r="AW404" s="7"/>
      <c r="AX404" s="7" t="s">
        <v>40</v>
      </c>
      <c r="AY404" s="7"/>
      <c r="AZ404" s="7">
        <v>7</v>
      </c>
      <c r="BA404" s="9"/>
      <c r="BB404" s="7" t="s">
        <v>41</v>
      </c>
      <c r="BC404" s="7" t="s">
        <v>42</v>
      </c>
    </row>
    <row r="405" spans="1:55" s="17" customFormat="1" ht="12" x14ac:dyDescent="0.15">
      <c r="A405" s="7">
        <v>5762</v>
      </c>
      <c r="B405" s="7" t="s">
        <v>863</v>
      </c>
      <c r="C405" s="7" t="s">
        <v>1119</v>
      </c>
      <c r="D405" s="7" t="s">
        <v>1218</v>
      </c>
      <c r="E405" s="8" t="s">
        <v>49</v>
      </c>
      <c r="F405" s="8">
        <v>0</v>
      </c>
      <c r="G405" s="8" t="s">
        <v>278</v>
      </c>
      <c r="H405" s="8" t="s">
        <v>1501</v>
      </c>
      <c r="I405" s="8" t="s">
        <v>106</v>
      </c>
      <c r="J405" s="8">
        <f t="shared" si="113"/>
        <v>0</v>
      </c>
      <c r="K405" s="8" t="s">
        <v>340</v>
      </c>
      <c r="L405" s="8">
        <v>1</v>
      </c>
      <c r="M405" s="8" t="s">
        <v>106</v>
      </c>
      <c r="N405" s="8" t="s">
        <v>874</v>
      </c>
      <c r="O405" s="32"/>
      <c r="P405" s="8" t="str">
        <f t="shared" si="114"/>
        <v/>
      </c>
      <c r="Q405" s="8" t="e">
        <f t="shared" ca="1" si="115"/>
        <v>#VALUE!</v>
      </c>
      <c r="R405" s="32" t="s">
        <v>37</v>
      </c>
      <c r="S405" s="8">
        <f t="shared" si="116"/>
        <v>0</v>
      </c>
      <c r="T405" s="32"/>
      <c r="U405" s="32"/>
      <c r="V405" s="32"/>
      <c r="W405" s="32"/>
      <c r="X405" s="8"/>
      <c r="Y405" s="69"/>
      <c r="Z405" s="32"/>
      <c r="AA405" s="32"/>
      <c r="AB405" s="55" t="e">
        <f t="shared" si="118"/>
        <v>#DIV/0!</v>
      </c>
      <c r="AC405" s="7">
        <v>43</v>
      </c>
      <c r="AD405" s="7">
        <v>67</v>
      </c>
      <c r="AE405" s="57">
        <f t="shared" si="119"/>
        <v>4.4507873339287034E-6</v>
      </c>
      <c r="AF405" s="57">
        <f t="shared" si="120"/>
        <v>7.5398444203744605E-6</v>
      </c>
      <c r="AG405" s="57">
        <f t="shared" si="121"/>
        <v>0.69404733470359981</v>
      </c>
      <c r="AH405" s="56">
        <f t="shared" si="122"/>
        <v>0.55813953488372092</v>
      </c>
      <c r="AI405" s="56">
        <f t="shared" si="123"/>
        <v>0</v>
      </c>
      <c r="AJ405" s="56">
        <f t="shared" si="124"/>
        <v>0</v>
      </c>
      <c r="AK405" s="59" t="e">
        <f t="shared" si="125"/>
        <v>#DIV/0!</v>
      </c>
      <c r="AL405" s="7">
        <v>0.84461538461538455</v>
      </c>
      <c r="AM405" s="7">
        <v>12</v>
      </c>
      <c r="AN405" s="7">
        <v>12</v>
      </c>
      <c r="AO405" s="10">
        <f t="shared" si="126"/>
        <v>0</v>
      </c>
      <c r="AP405" s="10">
        <v>4.1081102238922449E-3</v>
      </c>
      <c r="AQ405" s="10">
        <v>2.0595356137692131E-2</v>
      </c>
      <c r="AR405" s="10">
        <f t="shared" si="129"/>
        <v>4.013340688356454</v>
      </c>
      <c r="AS405" s="70">
        <v>205.34595820895501</v>
      </c>
      <c r="AT405" s="7" t="s">
        <v>1219</v>
      </c>
      <c r="AU405" s="7" t="str">
        <f t="shared" si="127"/>
        <v>2010</v>
      </c>
      <c r="AV405" s="7">
        <f t="shared" ca="1" si="128"/>
        <v>7</v>
      </c>
      <c r="AW405" s="7"/>
      <c r="AX405" s="7" t="s">
        <v>40</v>
      </c>
      <c r="AY405" s="7"/>
      <c r="AZ405" s="7">
        <v>3</v>
      </c>
      <c r="BA405" s="9"/>
      <c r="BB405" s="7" t="s">
        <v>41</v>
      </c>
      <c r="BC405" s="7" t="s">
        <v>42</v>
      </c>
    </row>
    <row r="406" spans="1:55" s="17" customFormat="1" ht="12" x14ac:dyDescent="0.15">
      <c r="A406" s="7">
        <v>8350</v>
      </c>
      <c r="B406" s="7" t="s">
        <v>863</v>
      </c>
      <c r="C406" s="7" t="s">
        <v>1119</v>
      </c>
      <c r="D406" s="7" t="s">
        <v>1220</v>
      </c>
      <c r="E406" s="8" t="s">
        <v>33</v>
      </c>
      <c r="F406" s="8">
        <v>1</v>
      </c>
      <c r="G406" s="8" t="s">
        <v>1211</v>
      </c>
      <c r="H406" s="8" t="s">
        <v>1505</v>
      </c>
      <c r="I406" s="8" t="s">
        <v>106</v>
      </c>
      <c r="J406" s="8">
        <f t="shared" si="113"/>
        <v>0</v>
      </c>
      <c r="K406" s="8" t="s">
        <v>340</v>
      </c>
      <c r="L406" s="8">
        <v>1</v>
      </c>
      <c r="M406" s="8" t="s">
        <v>106</v>
      </c>
      <c r="N406" s="8" t="s">
        <v>1212</v>
      </c>
      <c r="O406" s="32"/>
      <c r="P406" s="8" t="str">
        <f t="shared" si="114"/>
        <v/>
      </c>
      <c r="Q406" s="8" t="e">
        <f t="shared" ca="1" si="115"/>
        <v>#VALUE!</v>
      </c>
      <c r="R406" s="32" t="s">
        <v>37</v>
      </c>
      <c r="S406" s="8">
        <f t="shared" si="116"/>
        <v>0</v>
      </c>
      <c r="T406" s="51"/>
      <c r="U406" s="32"/>
      <c r="V406" s="32" t="s">
        <v>1221</v>
      </c>
      <c r="W406" s="51"/>
      <c r="X406" s="8"/>
      <c r="Y406" s="69"/>
      <c r="Z406" s="32"/>
      <c r="AA406" s="32"/>
      <c r="AB406" s="55" t="e">
        <f t="shared" si="118"/>
        <v>#DIV/0!</v>
      </c>
      <c r="AC406" s="7">
        <v>111.25</v>
      </c>
      <c r="AD406" s="7">
        <v>65.3</v>
      </c>
      <c r="AE406" s="57">
        <f t="shared" si="119"/>
        <v>1.1515118393013216E-5</v>
      </c>
      <c r="AF406" s="57">
        <f t="shared" si="120"/>
        <v>7.3485349350813764E-6</v>
      </c>
      <c r="AG406" s="57">
        <f t="shared" si="121"/>
        <v>-0.36183592002492215</v>
      </c>
      <c r="AH406" s="56">
        <f t="shared" si="122"/>
        <v>-0.41303370786516858</v>
      </c>
      <c r="AI406" s="56">
        <f t="shared" si="123"/>
        <v>0</v>
      </c>
      <c r="AJ406" s="56">
        <f t="shared" si="124"/>
        <v>0</v>
      </c>
      <c r="AK406" s="59" t="e">
        <f t="shared" si="125"/>
        <v>#DIV/0!</v>
      </c>
      <c r="AL406" s="7">
        <v>0.82492307692307687</v>
      </c>
      <c r="AM406" s="7">
        <v>24</v>
      </c>
      <c r="AN406" s="7">
        <v>12</v>
      </c>
      <c r="AO406" s="10">
        <f t="shared" si="126"/>
        <v>-0.5</v>
      </c>
      <c r="AP406" s="10">
        <v>5.4100072742388509E-3</v>
      </c>
      <c r="AQ406" s="10">
        <v>1.6397687942928511E-2</v>
      </c>
      <c r="AR406" s="10">
        <f t="shared" si="129"/>
        <v>2.0309918474620807</v>
      </c>
      <c r="AS406" s="70">
        <v>151.34375038284699</v>
      </c>
      <c r="AT406" s="7" t="s">
        <v>47</v>
      </c>
      <c r="AU406" s="7" t="str">
        <f t="shared" si="127"/>
        <v>2008</v>
      </c>
      <c r="AV406" s="7">
        <f t="shared" ca="1" si="128"/>
        <v>9</v>
      </c>
      <c r="AW406" s="7"/>
      <c r="AX406" s="7" t="s">
        <v>40</v>
      </c>
      <c r="AY406" s="7"/>
      <c r="AZ406" s="7">
        <v>5</v>
      </c>
      <c r="BA406" s="9"/>
      <c r="BB406" s="7" t="s">
        <v>41</v>
      </c>
      <c r="BC406" s="7" t="s">
        <v>42</v>
      </c>
    </row>
    <row r="407" spans="1:55" s="17" customFormat="1" ht="12" x14ac:dyDescent="0.15">
      <c r="A407" s="7">
        <v>7882</v>
      </c>
      <c r="B407" s="7" t="s">
        <v>863</v>
      </c>
      <c r="C407" s="7" t="s">
        <v>1119</v>
      </c>
      <c r="D407" s="7" t="s">
        <v>1222</v>
      </c>
      <c r="E407" s="8" t="s">
        <v>49</v>
      </c>
      <c r="F407" s="8">
        <v>0</v>
      </c>
      <c r="G407" s="8" t="s">
        <v>234</v>
      </c>
      <c r="H407" s="8" t="s">
        <v>1500</v>
      </c>
      <c r="I407" s="8" t="s">
        <v>106</v>
      </c>
      <c r="J407" s="8">
        <f t="shared" si="113"/>
        <v>0</v>
      </c>
      <c r="K407" s="8" t="s">
        <v>340</v>
      </c>
      <c r="L407" s="8">
        <v>1</v>
      </c>
      <c r="M407" s="8" t="s">
        <v>106</v>
      </c>
      <c r="N407" s="8" t="s">
        <v>220</v>
      </c>
      <c r="O407" s="32"/>
      <c r="P407" s="8" t="str">
        <f t="shared" si="114"/>
        <v/>
      </c>
      <c r="Q407" s="8" t="e">
        <f t="shared" ca="1" si="115"/>
        <v>#VALUE!</v>
      </c>
      <c r="R407" s="32" t="s">
        <v>37</v>
      </c>
      <c r="S407" s="8">
        <f t="shared" si="116"/>
        <v>0</v>
      </c>
      <c r="T407" s="32" t="s">
        <v>1223</v>
      </c>
      <c r="U407" s="32"/>
      <c r="V407" s="32" t="s">
        <v>1224</v>
      </c>
      <c r="W407" s="34">
        <v>19784</v>
      </c>
      <c r="X407" s="8">
        <f t="shared" si="112"/>
        <v>1954</v>
      </c>
      <c r="Y407" s="69">
        <f t="shared" ca="1" si="117"/>
        <v>63</v>
      </c>
      <c r="Z407" s="32"/>
      <c r="AA407" s="32"/>
      <c r="AB407" s="55" t="e">
        <f t="shared" si="118"/>
        <v>#DIV/0!</v>
      </c>
      <c r="AC407" s="7">
        <v>48</v>
      </c>
      <c r="AD407" s="7">
        <v>61.8</v>
      </c>
      <c r="AE407" s="57">
        <f t="shared" si="119"/>
        <v>4.9683207448506458E-6</v>
      </c>
      <c r="AF407" s="57">
        <f t="shared" si="120"/>
        <v>6.9546624653603229E-6</v>
      </c>
      <c r="AG407" s="57">
        <f t="shared" si="121"/>
        <v>0.3998014263810154</v>
      </c>
      <c r="AH407" s="56">
        <f t="shared" si="122"/>
        <v>0.28749999999999992</v>
      </c>
      <c r="AI407" s="56">
        <f t="shared" si="123"/>
        <v>0</v>
      </c>
      <c r="AJ407" s="56">
        <f t="shared" si="124"/>
        <v>0</v>
      </c>
      <c r="AK407" s="59" t="e">
        <f t="shared" si="125"/>
        <v>#DIV/0!</v>
      </c>
      <c r="AL407" s="7">
        <v>0.7598076923076923</v>
      </c>
      <c r="AM407" s="7">
        <v>16</v>
      </c>
      <c r="AN407" s="7">
        <v>53</v>
      </c>
      <c r="AO407" s="10">
        <f t="shared" si="126"/>
        <v>2.3125</v>
      </c>
      <c r="AP407" s="10">
        <v>3.4193712261594157E-2</v>
      </c>
      <c r="AQ407" s="10">
        <v>1.780791414912386E-2</v>
      </c>
      <c r="AR407" s="10">
        <f t="shared" si="129"/>
        <v>-0.47920500667236909</v>
      </c>
      <c r="AS407" s="70">
        <v>178.40055582524201</v>
      </c>
      <c r="AT407" s="7" t="s">
        <v>47</v>
      </c>
      <c r="AU407" s="7" t="str">
        <f t="shared" si="127"/>
        <v>2008</v>
      </c>
      <c r="AV407" s="7">
        <f t="shared" ca="1" si="128"/>
        <v>9</v>
      </c>
      <c r="AW407" s="7"/>
      <c r="AX407" s="7" t="s">
        <v>40</v>
      </c>
      <c r="AY407" s="7"/>
      <c r="AZ407" s="7">
        <v>1</v>
      </c>
      <c r="BA407" s="9"/>
      <c r="BB407" s="7" t="s">
        <v>41</v>
      </c>
      <c r="BC407" s="7" t="s">
        <v>41</v>
      </c>
    </row>
    <row r="408" spans="1:55" s="17" customFormat="1" ht="12" x14ac:dyDescent="0.15">
      <c r="A408" s="7">
        <v>4858</v>
      </c>
      <c r="B408" s="7" t="s">
        <v>1225</v>
      </c>
      <c r="C408" s="7" t="s">
        <v>1226</v>
      </c>
      <c r="D408" s="7" t="s">
        <v>1227</v>
      </c>
      <c r="E408" s="32" t="s">
        <v>49</v>
      </c>
      <c r="F408" s="8">
        <v>0</v>
      </c>
      <c r="G408" s="32" t="s">
        <v>1228</v>
      </c>
      <c r="H408" s="32" t="s">
        <v>1514</v>
      </c>
      <c r="I408" s="32" t="s">
        <v>35</v>
      </c>
      <c r="J408" s="8">
        <f t="shared" si="113"/>
        <v>1</v>
      </c>
      <c r="K408" s="32" t="s">
        <v>74</v>
      </c>
      <c r="L408" s="8">
        <v>4</v>
      </c>
      <c r="M408" s="32" t="s">
        <v>1547</v>
      </c>
      <c r="N408" s="32" t="s">
        <v>1229</v>
      </c>
      <c r="O408" s="32">
        <v>2003</v>
      </c>
      <c r="P408" s="8" t="str">
        <f t="shared" si="114"/>
        <v>2003</v>
      </c>
      <c r="Q408" s="8">
        <f t="shared" ca="1" si="115"/>
        <v>14</v>
      </c>
      <c r="R408" s="32" t="s">
        <v>37</v>
      </c>
      <c r="S408" s="8">
        <f t="shared" si="116"/>
        <v>0</v>
      </c>
      <c r="T408" s="32">
        <v>1500</v>
      </c>
      <c r="U408" s="32">
        <v>30000</v>
      </c>
      <c r="V408" s="32" t="s">
        <v>45</v>
      </c>
      <c r="W408" s="32">
        <v>19800521</v>
      </c>
      <c r="X408" s="8" t="str">
        <f t="shared" ref="X408:X450" si="130">LEFT(W408,4)</f>
        <v>1980</v>
      </c>
      <c r="Y408" s="69">
        <f t="shared" ca="1" si="117"/>
        <v>37</v>
      </c>
      <c r="Z408" s="32">
        <v>5000</v>
      </c>
      <c r="AA408" s="32">
        <v>5000</v>
      </c>
      <c r="AB408" s="55">
        <f t="shared" si="118"/>
        <v>0</v>
      </c>
      <c r="AC408" s="7">
        <v>276.8</v>
      </c>
      <c r="AD408" s="7">
        <v>206.4</v>
      </c>
      <c r="AE408" s="57">
        <f t="shared" si="119"/>
        <v>2.8650649628638726E-5</v>
      </c>
      <c r="AF408" s="57">
        <f t="shared" si="120"/>
        <v>2.3227222214407292E-5</v>
      </c>
      <c r="AG408" s="57">
        <f t="shared" si="121"/>
        <v>-0.1892950939866391</v>
      </c>
      <c r="AH408" s="56">
        <f t="shared" si="122"/>
        <v>-0.25433526011560692</v>
      </c>
      <c r="AI408" s="56">
        <f t="shared" si="123"/>
        <v>6.9382111362867899E-2</v>
      </c>
      <c r="AJ408" s="56">
        <f t="shared" si="124"/>
        <v>4.3936708328068633E-2</v>
      </c>
      <c r="AK408" s="59">
        <f t="shared" si="125"/>
        <v>-0.36674299088017093</v>
      </c>
      <c r="AL408" s="7">
        <v>1.7926153846153843</v>
      </c>
      <c r="AM408" s="7">
        <v>44</v>
      </c>
      <c r="AN408" s="7">
        <v>26</v>
      </c>
      <c r="AO408" s="10">
        <f t="shared" si="126"/>
        <v>-0.40909090909090912</v>
      </c>
      <c r="AP408" s="10">
        <v>4.1491165065730605E-2</v>
      </c>
      <c r="AQ408" s="10">
        <v>4.8569049560254651E-2</v>
      </c>
      <c r="AR408" s="10">
        <f t="shared" si="129"/>
        <v>0.17058775002608895</v>
      </c>
      <c r="AS408" s="70">
        <v>354.42929602713201</v>
      </c>
      <c r="AT408" s="7" t="s">
        <v>1230</v>
      </c>
      <c r="AU408" s="7" t="str">
        <f t="shared" si="127"/>
        <v>2012</v>
      </c>
      <c r="AV408" s="7">
        <f t="shared" ca="1" si="128"/>
        <v>5</v>
      </c>
      <c r="AW408" s="7"/>
      <c r="AX408" s="7" t="s">
        <v>40</v>
      </c>
      <c r="AY408" s="7"/>
      <c r="AZ408" s="7">
        <v>40</v>
      </c>
      <c r="BA408" s="9"/>
      <c r="BB408" s="7" t="s">
        <v>41</v>
      </c>
      <c r="BC408" s="7" t="s">
        <v>42</v>
      </c>
    </row>
    <row r="409" spans="1:55" s="17" customFormat="1" ht="12" x14ac:dyDescent="0.15">
      <c r="A409" s="7">
        <v>4199</v>
      </c>
      <c r="B409" s="7" t="s">
        <v>1225</v>
      </c>
      <c r="C409" s="7" t="s">
        <v>1226</v>
      </c>
      <c r="D409" s="7" t="s">
        <v>1231</v>
      </c>
      <c r="E409" s="32" t="s">
        <v>49</v>
      </c>
      <c r="F409" s="8">
        <v>0</v>
      </c>
      <c r="G409" s="32" t="s">
        <v>1157</v>
      </c>
      <c r="H409" s="32" t="s">
        <v>1157</v>
      </c>
      <c r="I409" s="32" t="s">
        <v>160</v>
      </c>
      <c r="J409" s="8">
        <f t="shared" si="113"/>
        <v>1</v>
      </c>
      <c r="K409" s="32" t="s">
        <v>340</v>
      </c>
      <c r="L409" s="8">
        <v>1</v>
      </c>
      <c r="M409" s="32" t="s">
        <v>1557</v>
      </c>
      <c r="N409" s="32" t="s">
        <v>1232</v>
      </c>
      <c r="O409" s="32">
        <v>1994</v>
      </c>
      <c r="P409" s="8" t="str">
        <f t="shared" si="114"/>
        <v>1994</v>
      </c>
      <c r="Q409" s="8">
        <f t="shared" ca="1" si="115"/>
        <v>23</v>
      </c>
      <c r="R409" s="32" t="s">
        <v>37</v>
      </c>
      <c r="S409" s="8">
        <f t="shared" si="116"/>
        <v>0</v>
      </c>
      <c r="T409" s="32">
        <v>1000</v>
      </c>
      <c r="U409" s="32">
        <v>100000</v>
      </c>
      <c r="V409" s="32" t="s">
        <v>38</v>
      </c>
      <c r="W409" s="32">
        <v>19860714</v>
      </c>
      <c r="X409" s="8" t="str">
        <f t="shared" si="130"/>
        <v>1986</v>
      </c>
      <c r="Y409" s="69">
        <f t="shared" ca="1" si="117"/>
        <v>31</v>
      </c>
      <c r="Z409" s="32">
        <v>5000</v>
      </c>
      <c r="AA409" s="32">
        <v>5000</v>
      </c>
      <c r="AB409" s="55">
        <f t="shared" si="118"/>
        <v>0</v>
      </c>
      <c r="AC409" s="7">
        <v>160</v>
      </c>
      <c r="AD409" s="7">
        <v>190</v>
      </c>
      <c r="AE409" s="57">
        <f t="shared" si="119"/>
        <v>1.6561069149502154E-5</v>
      </c>
      <c r="AF409" s="57">
        <f t="shared" si="120"/>
        <v>2.1381648356285781E-5</v>
      </c>
      <c r="AG409" s="57">
        <f t="shared" si="121"/>
        <v>0.29107898549705291</v>
      </c>
      <c r="AH409" s="56">
        <f t="shared" si="122"/>
        <v>0.1875</v>
      </c>
      <c r="AI409" s="56">
        <f t="shared" si="123"/>
        <v>6.9382111362867899E-2</v>
      </c>
      <c r="AJ409" s="56">
        <f t="shared" si="124"/>
        <v>4.3936708328068633E-2</v>
      </c>
      <c r="AK409" s="59">
        <f t="shared" si="125"/>
        <v>-0.36674299088017093</v>
      </c>
      <c r="AL409" s="7">
        <v>2.0384615384615383</v>
      </c>
      <c r="AM409" s="7">
        <v>11</v>
      </c>
      <c r="AN409" s="7">
        <v>12</v>
      </c>
      <c r="AO409" s="10">
        <f t="shared" si="126"/>
        <v>9.0909090909090912E-2</v>
      </c>
      <c r="AP409" s="10">
        <v>7.2815815485996707E-2</v>
      </c>
      <c r="AQ409" s="10">
        <v>0.1851996907506325</v>
      </c>
      <c r="AR409" s="10">
        <f t="shared" si="129"/>
        <v>1.5433992535076184</v>
      </c>
      <c r="AS409" s="70">
        <v>1658.6215615789399</v>
      </c>
      <c r="AT409" s="7" t="s">
        <v>1233</v>
      </c>
      <c r="AU409" s="7" t="str">
        <f t="shared" si="127"/>
        <v>2013</v>
      </c>
      <c r="AV409" s="7">
        <f t="shared" ca="1" si="128"/>
        <v>4</v>
      </c>
      <c r="AW409" s="7"/>
      <c r="AX409" s="7" t="s">
        <v>40</v>
      </c>
      <c r="AY409" s="7"/>
      <c r="AZ409" s="7">
        <v>95</v>
      </c>
      <c r="BA409" s="9"/>
      <c r="BB409" s="7" t="s">
        <v>41</v>
      </c>
      <c r="BC409" s="7" t="s">
        <v>42</v>
      </c>
    </row>
    <row r="410" spans="1:55" s="17" customFormat="1" ht="12" x14ac:dyDescent="0.15">
      <c r="A410" s="7">
        <v>2869</v>
      </c>
      <c r="B410" s="7" t="s">
        <v>1225</v>
      </c>
      <c r="C410" s="7" t="s">
        <v>1226</v>
      </c>
      <c r="D410" s="7" t="s">
        <v>1234</v>
      </c>
      <c r="E410" s="32" t="s">
        <v>49</v>
      </c>
      <c r="F410" s="8">
        <v>0</v>
      </c>
      <c r="G410" s="32" t="s">
        <v>1228</v>
      </c>
      <c r="H410" s="32" t="s">
        <v>1514</v>
      </c>
      <c r="I410" s="32" t="s">
        <v>219</v>
      </c>
      <c r="J410" s="8">
        <f t="shared" si="113"/>
        <v>0</v>
      </c>
      <c r="K410" s="32" t="s">
        <v>340</v>
      </c>
      <c r="L410" s="8">
        <v>1</v>
      </c>
      <c r="M410" s="32" t="s">
        <v>106</v>
      </c>
      <c r="N410" s="32" t="s">
        <v>107</v>
      </c>
      <c r="O410" s="32">
        <v>2014</v>
      </c>
      <c r="P410" s="8" t="str">
        <f t="shared" si="114"/>
        <v>2014</v>
      </c>
      <c r="Q410" s="8">
        <f t="shared" ca="1" si="115"/>
        <v>3</v>
      </c>
      <c r="R410" s="32" t="s">
        <v>37</v>
      </c>
      <c r="S410" s="8">
        <f t="shared" si="116"/>
        <v>0</v>
      </c>
      <c r="T410" s="32">
        <v>5</v>
      </c>
      <c r="U410" s="32">
        <v>1000</v>
      </c>
      <c r="V410" s="32" t="s">
        <v>38</v>
      </c>
      <c r="W410" s="32">
        <v>19840521</v>
      </c>
      <c r="X410" s="8" t="str">
        <f t="shared" si="130"/>
        <v>1984</v>
      </c>
      <c r="Y410" s="69">
        <f t="shared" ca="1" si="117"/>
        <v>33</v>
      </c>
      <c r="Z410" s="32">
        <v>6000</v>
      </c>
      <c r="AA410" s="32">
        <v>6000</v>
      </c>
      <c r="AB410" s="55">
        <f t="shared" si="118"/>
        <v>0</v>
      </c>
      <c r="AC410" s="7">
        <v>50</v>
      </c>
      <c r="AD410" s="7">
        <v>138</v>
      </c>
      <c r="AE410" s="57">
        <f t="shared" si="119"/>
        <v>5.1753341092194232E-6</v>
      </c>
      <c r="AF410" s="57">
        <f t="shared" si="120"/>
        <v>1.5529828806144412E-5</v>
      </c>
      <c r="AG410" s="57">
        <f t="shared" si="121"/>
        <v>2.0007393683973609</v>
      </c>
      <c r="AH410" s="56">
        <f t="shared" si="122"/>
        <v>1.76</v>
      </c>
      <c r="AI410" s="56">
        <f t="shared" si="123"/>
        <v>8.3258533635441487E-2</v>
      </c>
      <c r="AJ410" s="56">
        <f t="shared" si="124"/>
        <v>5.2724049993682354E-2</v>
      </c>
      <c r="AK410" s="59">
        <f t="shared" si="125"/>
        <v>-0.36674299088017104</v>
      </c>
      <c r="AL410" s="7">
        <v>1.2707692307692304</v>
      </c>
      <c r="AM410" s="7">
        <v>9</v>
      </c>
      <c r="AN410" s="7">
        <v>24</v>
      </c>
      <c r="AO410" s="10">
        <f t="shared" si="126"/>
        <v>1.6666666666666667</v>
      </c>
      <c r="AP410" s="10">
        <v>4.1366296917850079E-3</v>
      </c>
      <c r="AQ410" s="10">
        <v>4.4858330334652773E-2</v>
      </c>
      <c r="AR410" s="10">
        <f t="shared" si="129"/>
        <v>9.8441735608429184</v>
      </c>
      <c r="AS410" s="70">
        <v>423.16808260869499</v>
      </c>
      <c r="AT410" s="7" t="s">
        <v>1235</v>
      </c>
      <c r="AU410" s="7" t="str">
        <f t="shared" si="127"/>
        <v>2014</v>
      </c>
      <c r="AV410" s="7">
        <f t="shared" ca="1" si="128"/>
        <v>3</v>
      </c>
      <c r="AW410" s="7"/>
      <c r="AX410" s="7" t="s">
        <v>40</v>
      </c>
      <c r="AY410" s="7"/>
      <c r="AZ410" s="7">
        <v>1</v>
      </c>
      <c r="BA410" s="9"/>
      <c r="BB410" s="7" t="s">
        <v>41</v>
      </c>
      <c r="BC410" s="7" t="s">
        <v>42</v>
      </c>
    </row>
    <row r="411" spans="1:55" s="17" customFormat="1" ht="12" x14ac:dyDescent="0.15">
      <c r="A411" s="7">
        <v>4398</v>
      </c>
      <c r="B411" s="7" t="s">
        <v>1225</v>
      </c>
      <c r="C411" s="7" t="s">
        <v>1226</v>
      </c>
      <c r="D411" s="7" t="s">
        <v>1236</v>
      </c>
      <c r="E411" s="32" t="s">
        <v>49</v>
      </c>
      <c r="F411" s="8">
        <v>0</v>
      </c>
      <c r="G411" s="32" t="s">
        <v>1157</v>
      </c>
      <c r="H411" s="32" t="s">
        <v>1157</v>
      </c>
      <c r="I411" s="32" t="s">
        <v>160</v>
      </c>
      <c r="J411" s="8">
        <f t="shared" si="113"/>
        <v>1</v>
      </c>
      <c r="K411" s="32" t="s">
        <v>340</v>
      </c>
      <c r="L411" s="8">
        <v>1</v>
      </c>
      <c r="M411" s="32" t="s">
        <v>1556</v>
      </c>
      <c r="N411" s="32" t="s">
        <v>1237</v>
      </c>
      <c r="O411" s="32">
        <v>2009</v>
      </c>
      <c r="P411" s="8" t="str">
        <f t="shared" si="114"/>
        <v>2009</v>
      </c>
      <c r="Q411" s="8">
        <f t="shared" ca="1" si="115"/>
        <v>8</v>
      </c>
      <c r="R411" s="32" t="s">
        <v>37</v>
      </c>
      <c r="S411" s="8">
        <f t="shared" si="116"/>
        <v>0</v>
      </c>
      <c r="T411" s="32">
        <v>1000</v>
      </c>
      <c r="U411" s="32">
        <v>50000</v>
      </c>
      <c r="V411" s="32" t="s">
        <v>45</v>
      </c>
      <c r="W411" s="32">
        <v>19830204</v>
      </c>
      <c r="X411" s="8" t="str">
        <f t="shared" si="130"/>
        <v>1983</v>
      </c>
      <c r="Y411" s="69">
        <f t="shared" ca="1" si="117"/>
        <v>34</v>
      </c>
      <c r="Z411" s="32">
        <v>5000</v>
      </c>
      <c r="AA411" s="32">
        <v>5000</v>
      </c>
      <c r="AB411" s="55">
        <f t="shared" si="118"/>
        <v>0</v>
      </c>
      <c r="AC411" s="7">
        <v>21.7</v>
      </c>
      <c r="AD411" s="7">
        <v>130.80000000000001</v>
      </c>
      <c r="AE411" s="57">
        <f t="shared" si="119"/>
        <v>2.2460950034012295E-6</v>
      </c>
      <c r="AF411" s="57">
        <f t="shared" si="120"/>
        <v>1.471957686843253E-5</v>
      </c>
      <c r="AG411" s="57">
        <f t="shared" si="121"/>
        <v>5.5534079574296209</v>
      </c>
      <c r="AH411" s="56">
        <f t="shared" si="122"/>
        <v>5.0276497695852544</v>
      </c>
      <c r="AI411" s="56">
        <f t="shared" si="123"/>
        <v>6.9382111362867899E-2</v>
      </c>
      <c r="AJ411" s="56">
        <f t="shared" si="124"/>
        <v>4.3936708328068633E-2</v>
      </c>
      <c r="AK411" s="59">
        <f t="shared" si="125"/>
        <v>-0.36674299088017093</v>
      </c>
      <c r="AL411" s="7">
        <v>1.4350769230769227</v>
      </c>
      <c r="AM411" s="7">
        <v>8</v>
      </c>
      <c r="AN411" s="7">
        <v>20</v>
      </c>
      <c r="AO411" s="10">
        <f t="shared" si="126"/>
        <v>1.5</v>
      </c>
      <c r="AP411" s="10">
        <v>3.3361456961835088E-2</v>
      </c>
      <c r="AQ411" s="10">
        <v>5.1812188482372096E-2</v>
      </c>
      <c r="AR411" s="10">
        <f t="shared" si="129"/>
        <v>0.55305532793859435</v>
      </c>
      <c r="AS411" s="70">
        <v>387.434847094801</v>
      </c>
      <c r="AT411" s="7" t="s">
        <v>1238</v>
      </c>
      <c r="AU411" s="7" t="str">
        <f t="shared" si="127"/>
        <v>2013</v>
      </c>
      <c r="AV411" s="7">
        <f t="shared" ca="1" si="128"/>
        <v>4</v>
      </c>
      <c r="AW411" s="7"/>
      <c r="AX411" s="7" t="s">
        <v>40</v>
      </c>
      <c r="AY411" s="7"/>
      <c r="AZ411" s="7">
        <v>35</v>
      </c>
      <c r="BA411" s="9"/>
      <c r="BB411" s="7" t="s">
        <v>41</v>
      </c>
      <c r="BC411" s="7" t="s">
        <v>42</v>
      </c>
    </row>
    <row r="412" spans="1:55" s="17" customFormat="1" ht="12" x14ac:dyDescent="0.15">
      <c r="A412" s="7">
        <v>4400</v>
      </c>
      <c r="B412" s="7" t="s">
        <v>1225</v>
      </c>
      <c r="C412" s="7" t="s">
        <v>1226</v>
      </c>
      <c r="D412" s="7" t="s">
        <v>1239</v>
      </c>
      <c r="E412" s="32" t="s">
        <v>49</v>
      </c>
      <c r="F412" s="8">
        <v>0</v>
      </c>
      <c r="G412" s="32" t="s">
        <v>1157</v>
      </c>
      <c r="H412" s="32" t="s">
        <v>1157</v>
      </c>
      <c r="I412" s="32" t="s">
        <v>219</v>
      </c>
      <c r="J412" s="8">
        <f t="shared" si="113"/>
        <v>0</v>
      </c>
      <c r="K412" s="32" t="s">
        <v>340</v>
      </c>
      <c r="L412" s="8">
        <v>1</v>
      </c>
      <c r="M412" s="32" t="s">
        <v>106</v>
      </c>
      <c r="N412" s="32" t="s">
        <v>1240</v>
      </c>
      <c r="O412" s="32">
        <v>1998</v>
      </c>
      <c r="P412" s="8" t="str">
        <f t="shared" si="114"/>
        <v>1998</v>
      </c>
      <c r="Q412" s="8">
        <f t="shared" ca="1" si="115"/>
        <v>19</v>
      </c>
      <c r="R412" s="32" t="s">
        <v>37</v>
      </c>
      <c r="S412" s="8">
        <f t="shared" si="116"/>
        <v>0</v>
      </c>
      <c r="T412" s="32">
        <v>5</v>
      </c>
      <c r="U412" s="32">
        <v>10000</v>
      </c>
      <c r="V412" s="32" t="s">
        <v>45</v>
      </c>
      <c r="W412" s="32">
        <v>19840121</v>
      </c>
      <c r="X412" s="8" t="str">
        <f t="shared" si="130"/>
        <v>1984</v>
      </c>
      <c r="Y412" s="69">
        <f t="shared" ca="1" si="117"/>
        <v>33</v>
      </c>
      <c r="Z412" s="32">
        <v>4000</v>
      </c>
      <c r="AA412" s="32">
        <v>4000</v>
      </c>
      <c r="AB412" s="55">
        <f t="shared" si="118"/>
        <v>0</v>
      </c>
      <c r="AC412" s="7">
        <v>43.5</v>
      </c>
      <c r="AD412" s="7">
        <v>113.85</v>
      </c>
      <c r="AE412" s="57">
        <f t="shared" si="119"/>
        <v>4.5025406750208979E-6</v>
      </c>
      <c r="AF412" s="57">
        <f t="shared" si="120"/>
        <v>1.2812108765069137E-5</v>
      </c>
      <c r="AG412" s="57">
        <f t="shared" si="121"/>
        <v>1.8455287114112906</v>
      </c>
      <c r="AH412" s="56">
        <f t="shared" si="122"/>
        <v>1.6172413793103446</v>
      </c>
      <c r="AI412" s="56">
        <f t="shared" si="123"/>
        <v>5.5505689090294325E-2</v>
      </c>
      <c r="AJ412" s="56">
        <f t="shared" si="124"/>
        <v>3.5149366662454905E-2</v>
      </c>
      <c r="AK412" s="59">
        <f t="shared" si="125"/>
        <v>-0.36674299088017104</v>
      </c>
      <c r="AL412" s="7">
        <v>1.2009230769230765</v>
      </c>
      <c r="AM412" s="7">
        <v>8</v>
      </c>
      <c r="AN412" s="7">
        <v>28</v>
      </c>
      <c r="AO412" s="10">
        <f t="shared" si="126"/>
        <v>2.5</v>
      </c>
      <c r="AP412" s="10">
        <v>-2.4475428696646228E-4</v>
      </c>
      <c r="AQ412" s="10">
        <v>1.0823239847140386E-2</v>
      </c>
      <c r="AR412" s="10">
        <f t="shared" si="129"/>
        <v>-45.220838708428637</v>
      </c>
      <c r="AS412" s="70">
        <v>119.47398594642</v>
      </c>
      <c r="AT412" s="7" t="s">
        <v>1209</v>
      </c>
      <c r="AU412" s="7" t="str">
        <f t="shared" si="127"/>
        <v>2013</v>
      </c>
      <c r="AV412" s="7">
        <f t="shared" ca="1" si="128"/>
        <v>4</v>
      </c>
      <c r="AW412" s="7"/>
      <c r="AX412" s="7" t="s">
        <v>40</v>
      </c>
      <c r="AY412" s="7"/>
      <c r="AZ412" s="7">
        <v>1</v>
      </c>
      <c r="BA412" s="9"/>
      <c r="BB412" s="7" t="s">
        <v>41</v>
      </c>
      <c r="BC412" s="7" t="s">
        <v>41</v>
      </c>
    </row>
    <row r="413" spans="1:55" s="17" customFormat="1" ht="12" x14ac:dyDescent="0.15">
      <c r="A413" s="7">
        <v>4174</v>
      </c>
      <c r="B413" s="7" t="s">
        <v>1225</v>
      </c>
      <c r="C413" s="7" t="s">
        <v>1226</v>
      </c>
      <c r="D413" s="7" t="s">
        <v>1241</v>
      </c>
      <c r="E413" s="32" t="s">
        <v>49</v>
      </c>
      <c r="F413" s="8">
        <v>0</v>
      </c>
      <c r="G413" s="32" t="s">
        <v>1242</v>
      </c>
      <c r="H413" s="32" t="s">
        <v>1242</v>
      </c>
      <c r="I413" s="32" t="s">
        <v>160</v>
      </c>
      <c r="J413" s="8">
        <f t="shared" si="113"/>
        <v>1</v>
      </c>
      <c r="K413" s="32" t="s">
        <v>340</v>
      </c>
      <c r="L413" s="8">
        <v>1</v>
      </c>
      <c r="M413" s="32" t="s">
        <v>1557</v>
      </c>
      <c r="N413" s="32" t="s">
        <v>1232</v>
      </c>
      <c r="O413" s="32">
        <v>2011</v>
      </c>
      <c r="P413" s="8" t="str">
        <f t="shared" si="114"/>
        <v>2011</v>
      </c>
      <c r="Q413" s="8">
        <f t="shared" ca="1" si="115"/>
        <v>6</v>
      </c>
      <c r="R413" s="32" t="s">
        <v>37</v>
      </c>
      <c r="S413" s="8">
        <f t="shared" si="116"/>
        <v>0</v>
      </c>
      <c r="T413" s="32">
        <v>400</v>
      </c>
      <c r="U413" s="32">
        <v>5000</v>
      </c>
      <c r="V413" s="32" t="s">
        <v>38</v>
      </c>
      <c r="W413" s="32">
        <v>19750625</v>
      </c>
      <c r="X413" s="8" t="str">
        <f t="shared" si="130"/>
        <v>1975</v>
      </c>
      <c r="Y413" s="69">
        <f t="shared" ca="1" si="117"/>
        <v>42</v>
      </c>
      <c r="Z413" s="32">
        <v>2000</v>
      </c>
      <c r="AA413" s="32">
        <v>2000</v>
      </c>
      <c r="AB413" s="55">
        <f t="shared" si="118"/>
        <v>0</v>
      </c>
      <c r="AC413" s="7">
        <v>80</v>
      </c>
      <c r="AD413" s="7">
        <v>82.1</v>
      </c>
      <c r="AE413" s="57">
        <f t="shared" si="119"/>
        <v>8.2805345747510768E-6</v>
      </c>
      <c r="AF413" s="57">
        <f t="shared" si="120"/>
        <v>9.2391227897424351E-6</v>
      </c>
      <c r="AG413" s="57">
        <f t="shared" si="121"/>
        <v>0.11576404957166363</v>
      </c>
      <c r="AH413" s="56">
        <f t="shared" si="122"/>
        <v>2.624999999999993E-2</v>
      </c>
      <c r="AI413" s="56">
        <f t="shared" si="123"/>
        <v>2.7752844545147162E-2</v>
      </c>
      <c r="AJ413" s="56">
        <f t="shared" si="124"/>
        <v>1.7574683331227452E-2</v>
      </c>
      <c r="AK413" s="59">
        <f t="shared" si="125"/>
        <v>-0.36674299088017104</v>
      </c>
      <c r="AL413" s="7">
        <v>0.60492307692307667</v>
      </c>
      <c r="AM413" s="7">
        <v>16</v>
      </c>
      <c r="AN413" s="7">
        <v>17</v>
      </c>
      <c r="AO413" s="10">
        <f t="shared" si="126"/>
        <v>6.25E-2</v>
      </c>
      <c r="AP413" s="10">
        <v>3.2000073448402527E-2</v>
      </c>
      <c r="AQ413" s="10">
        <v>7.5669676026181465E-2</v>
      </c>
      <c r="AR413" s="10">
        <f t="shared" si="129"/>
        <v>1.3646719482751364</v>
      </c>
      <c r="AS413" s="70">
        <v>1030.2730475030401</v>
      </c>
      <c r="AT413" s="7" t="s">
        <v>678</v>
      </c>
      <c r="AU413" s="7" t="str">
        <f t="shared" si="127"/>
        <v>2013</v>
      </c>
      <c r="AV413" s="7">
        <f t="shared" ca="1" si="128"/>
        <v>4</v>
      </c>
      <c r="AW413" s="7"/>
      <c r="AX413" s="7" t="s">
        <v>40</v>
      </c>
      <c r="AY413" s="7"/>
      <c r="AZ413" s="7">
        <v>35</v>
      </c>
      <c r="BA413" s="9"/>
      <c r="BB413" s="7" t="s">
        <v>41</v>
      </c>
      <c r="BC413" s="7" t="s">
        <v>42</v>
      </c>
    </row>
    <row r="414" spans="1:55" s="17" customFormat="1" ht="12" x14ac:dyDescent="0.15">
      <c r="A414" s="7">
        <v>2009</v>
      </c>
      <c r="B414" s="7" t="s">
        <v>1225</v>
      </c>
      <c r="C414" s="7" t="s">
        <v>1226</v>
      </c>
      <c r="D414" s="7" t="s">
        <v>1243</v>
      </c>
      <c r="E414" s="32" t="s">
        <v>49</v>
      </c>
      <c r="F414" s="8">
        <v>0</v>
      </c>
      <c r="G414" s="32" t="s">
        <v>1157</v>
      </c>
      <c r="H414" s="32" t="s">
        <v>1157</v>
      </c>
      <c r="I414" s="32" t="s">
        <v>219</v>
      </c>
      <c r="J414" s="8">
        <f t="shared" si="113"/>
        <v>0</v>
      </c>
      <c r="K414" s="32" t="s">
        <v>340</v>
      </c>
      <c r="L414" s="8">
        <v>1</v>
      </c>
      <c r="M414" s="32" t="s">
        <v>106</v>
      </c>
      <c r="N414" s="32" t="s">
        <v>107</v>
      </c>
      <c r="O414" s="32">
        <v>2010</v>
      </c>
      <c r="P414" s="8" t="str">
        <f t="shared" si="114"/>
        <v>2010</v>
      </c>
      <c r="Q414" s="8">
        <f t="shared" ca="1" si="115"/>
        <v>7</v>
      </c>
      <c r="R414" s="32" t="s">
        <v>37</v>
      </c>
      <c r="S414" s="8">
        <f t="shared" si="116"/>
        <v>0</v>
      </c>
      <c r="T414" s="32">
        <v>5</v>
      </c>
      <c r="U414" s="32">
        <v>2000</v>
      </c>
      <c r="V414" s="32" t="s">
        <v>45</v>
      </c>
      <c r="W414" s="32">
        <v>19780623</v>
      </c>
      <c r="X414" s="8" t="str">
        <f t="shared" si="130"/>
        <v>1978</v>
      </c>
      <c r="Y414" s="69">
        <f t="shared" ca="1" si="117"/>
        <v>39</v>
      </c>
      <c r="Z414" s="32">
        <v>1200</v>
      </c>
      <c r="AA414" s="32">
        <v>1200</v>
      </c>
      <c r="AB414" s="55">
        <f t="shared" si="118"/>
        <v>0</v>
      </c>
      <c r="AC414" s="7">
        <v>0</v>
      </c>
      <c r="AD414" s="7">
        <v>70.5</v>
      </c>
      <c r="AE414" s="57">
        <f t="shared" si="119"/>
        <v>0</v>
      </c>
      <c r="AF414" s="57">
        <f t="shared" si="120"/>
        <v>7.9337168900955148E-6</v>
      </c>
      <c r="AG414" s="57" t="e">
        <f t="shared" si="121"/>
        <v>#DIV/0!</v>
      </c>
      <c r="AH414" s="56" t="e">
        <f t="shared" si="122"/>
        <v>#DIV/0!</v>
      </c>
      <c r="AI414" s="56">
        <f t="shared" si="123"/>
        <v>1.6651706727088298E-2</v>
      </c>
      <c r="AJ414" s="56">
        <f t="shared" si="124"/>
        <v>1.0544809998736471E-2</v>
      </c>
      <c r="AK414" s="59">
        <f t="shared" si="125"/>
        <v>-0.36674299088017109</v>
      </c>
      <c r="AL414" s="7">
        <v>0.85615384615384604</v>
      </c>
      <c r="AM414" s="7">
        <v>0</v>
      </c>
      <c r="AN414" s="7">
        <v>16</v>
      </c>
      <c r="AO414" s="10" t="e">
        <f t="shared" si="126"/>
        <v>#DIV/0!</v>
      </c>
      <c r="AP414" s="10" t="e">
        <v>#N/A</v>
      </c>
      <c r="AQ414" s="10">
        <v>2.8902710646636215E-2</v>
      </c>
      <c r="AR414" s="10" t="e">
        <f t="shared" si="129"/>
        <v>#N/A</v>
      </c>
      <c r="AS414" s="70">
        <v>230.665760283688</v>
      </c>
      <c r="AT414" s="7" t="s">
        <v>1244</v>
      </c>
      <c r="AU414" s="7" t="str">
        <f t="shared" si="127"/>
        <v>2015</v>
      </c>
      <c r="AV414" s="7">
        <f t="shared" ca="1" si="128"/>
        <v>2</v>
      </c>
      <c r="AW414" s="7"/>
      <c r="AX414" s="7" t="s">
        <v>40</v>
      </c>
      <c r="AY414" s="7"/>
      <c r="AZ414" s="7">
        <v>1</v>
      </c>
      <c r="BA414" s="9"/>
      <c r="BB414" s="7" t="s">
        <v>41</v>
      </c>
      <c r="BC414" s="7" t="s">
        <v>42</v>
      </c>
    </row>
    <row r="415" spans="1:55" s="17" customFormat="1" ht="12" x14ac:dyDescent="0.15">
      <c r="A415" s="7">
        <v>7797</v>
      </c>
      <c r="B415" s="7" t="s">
        <v>1245</v>
      </c>
      <c r="C415" s="7" t="s">
        <v>1246</v>
      </c>
      <c r="D415" s="7" t="s">
        <v>1247</v>
      </c>
      <c r="E415" s="32" t="s">
        <v>33</v>
      </c>
      <c r="F415" s="8">
        <v>1</v>
      </c>
      <c r="G415" s="32" t="s">
        <v>215</v>
      </c>
      <c r="H415" s="32" t="s">
        <v>1501</v>
      </c>
      <c r="I415" s="32" t="s">
        <v>35</v>
      </c>
      <c r="J415" s="8">
        <f t="shared" si="113"/>
        <v>1</v>
      </c>
      <c r="K415" s="32" t="s">
        <v>340</v>
      </c>
      <c r="L415" s="8">
        <v>1</v>
      </c>
      <c r="M415" s="32" t="s">
        <v>1556</v>
      </c>
      <c r="N415" s="32" t="s">
        <v>1248</v>
      </c>
      <c r="O415" s="32">
        <v>19980522</v>
      </c>
      <c r="P415" s="8" t="str">
        <f t="shared" si="114"/>
        <v>1998</v>
      </c>
      <c r="Q415" s="8">
        <f t="shared" ca="1" si="115"/>
        <v>19</v>
      </c>
      <c r="R415" s="32" t="s">
        <v>37</v>
      </c>
      <c r="S415" s="8">
        <f t="shared" si="116"/>
        <v>0</v>
      </c>
      <c r="T415" s="32">
        <v>237</v>
      </c>
      <c r="U415" s="32">
        <v>85000</v>
      </c>
      <c r="V415" s="32" t="s">
        <v>38</v>
      </c>
      <c r="W415" s="32"/>
      <c r="X415" s="8"/>
      <c r="Y415" s="69"/>
      <c r="Z415" s="32">
        <v>40000</v>
      </c>
      <c r="AA415" s="32">
        <v>50000</v>
      </c>
      <c r="AB415" s="55">
        <f t="shared" si="118"/>
        <v>0.25</v>
      </c>
      <c r="AC415" s="7">
        <v>1690.22</v>
      </c>
      <c r="AD415" s="7">
        <v>1932.92</v>
      </c>
      <c r="AE415" s="57">
        <f t="shared" si="119"/>
        <v>1.7494906436169708E-4</v>
      </c>
      <c r="AF415" s="57">
        <f t="shared" si="120"/>
        <v>2.1752113547806272E-4</v>
      </c>
      <c r="AG415" s="57">
        <f t="shared" si="121"/>
        <v>0.2433398044836087</v>
      </c>
      <c r="AH415" s="56">
        <f t="shared" si="122"/>
        <v>0.14359077516536312</v>
      </c>
      <c r="AI415" s="56">
        <f t="shared" si="123"/>
        <v>0.55505689090294319</v>
      </c>
      <c r="AJ415" s="56">
        <f t="shared" si="124"/>
        <v>0.4393670832806863</v>
      </c>
      <c r="AK415" s="59">
        <f t="shared" si="125"/>
        <v>-0.20842873860021371</v>
      </c>
      <c r="AL415" s="7">
        <v>18.893238461538452</v>
      </c>
      <c r="AM415" s="7">
        <v>121</v>
      </c>
      <c r="AN415" s="7">
        <v>142</v>
      </c>
      <c r="AO415" s="10">
        <f t="shared" si="126"/>
        <v>0.17355371900826447</v>
      </c>
      <c r="AP415" s="10">
        <v>2.9686975523830667E-2</v>
      </c>
      <c r="AQ415" s="10">
        <v>3.7563774375897627E-2</v>
      </c>
      <c r="AR415" s="10">
        <f t="shared" si="129"/>
        <v>0.26532843824875341</v>
      </c>
      <c r="AS415" s="70">
        <v>413.11121101752701</v>
      </c>
      <c r="AT415" s="7" t="s">
        <v>47</v>
      </c>
      <c r="AU415" s="7" t="str">
        <f t="shared" si="127"/>
        <v>2008</v>
      </c>
      <c r="AV415" s="7">
        <f t="shared" ca="1" si="128"/>
        <v>9</v>
      </c>
      <c r="AW415" s="7"/>
      <c r="AX415" s="7" t="s">
        <v>61</v>
      </c>
      <c r="AY415" s="7">
        <v>3200000</v>
      </c>
      <c r="AZ415" s="7">
        <v>20</v>
      </c>
      <c r="BA415" s="9"/>
      <c r="BB415" s="7" t="s">
        <v>41</v>
      </c>
      <c r="BC415" s="7" t="s">
        <v>42</v>
      </c>
    </row>
    <row r="416" spans="1:55" s="17" customFormat="1" ht="12" x14ac:dyDescent="0.15">
      <c r="A416" s="7">
        <v>4348</v>
      </c>
      <c r="B416" s="7" t="s">
        <v>1245</v>
      </c>
      <c r="C416" s="7" t="s">
        <v>1246</v>
      </c>
      <c r="D416" s="7" t="s">
        <v>1249</v>
      </c>
      <c r="E416" s="32" t="s">
        <v>33</v>
      </c>
      <c r="F416" s="8">
        <v>1</v>
      </c>
      <c r="G416" s="32" t="s">
        <v>53</v>
      </c>
      <c r="H416" s="32" t="s">
        <v>1500</v>
      </c>
      <c r="I416" s="32" t="s">
        <v>35</v>
      </c>
      <c r="J416" s="8">
        <f t="shared" si="113"/>
        <v>1</v>
      </c>
      <c r="K416" s="32" t="s">
        <v>340</v>
      </c>
      <c r="L416" s="8">
        <v>1</v>
      </c>
      <c r="M416" s="32" t="s">
        <v>1556</v>
      </c>
      <c r="N416" s="32" t="s">
        <v>1248</v>
      </c>
      <c r="O416" s="32">
        <v>201102</v>
      </c>
      <c r="P416" s="8" t="str">
        <f t="shared" si="114"/>
        <v>2011</v>
      </c>
      <c r="Q416" s="8">
        <f t="shared" ca="1" si="115"/>
        <v>6</v>
      </c>
      <c r="R416" s="32" t="s">
        <v>37</v>
      </c>
      <c r="S416" s="8">
        <f t="shared" si="116"/>
        <v>0</v>
      </c>
      <c r="T416" s="32">
        <v>120</v>
      </c>
      <c r="U416" s="32">
        <v>10000</v>
      </c>
      <c r="V416" s="32" t="s">
        <v>38</v>
      </c>
      <c r="W416" s="32">
        <v>197101</v>
      </c>
      <c r="X416" s="8" t="str">
        <f t="shared" si="130"/>
        <v>1971</v>
      </c>
      <c r="Y416" s="69">
        <f t="shared" ca="1" si="117"/>
        <v>46</v>
      </c>
      <c r="Z416" s="32">
        <v>5000</v>
      </c>
      <c r="AA416" s="32">
        <v>7500</v>
      </c>
      <c r="AB416" s="55">
        <f t="shared" si="118"/>
        <v>0.5</v>
      </c>
      <c r="AC416" s="7">
        <v>239.52500000000001</v>
      </c>
      <c r="AD416" s="7">
        <v>1064.75</v>
      </c>
      <c r="AE416" s="57">
        <f t="shared" si="119"/>
        <v>2.4792438050215648E-5</v>
      </c>
      <c r="AF416" s="57">
        <f t="shared" si="120"/>
        <v>1.1982163203871203E-4</v>
      </c>
      <c r="AG416" s="57">
        <f t="shared" si="121"/>
        <v>3.8329910836530177</v>
      </c>
      <c r="AH416" s="56">
        <f t="shared" si="122"/>
        <v>3.4452562363010126</v>
      </c>
      <c r="AI416" s="56">
        <f t="shared" si="123"/>
        <v>6.9382111362867899E-2</v>
      </c>
      <c r="AJ416" s="56">
        <f t="shared" si="124"/>
        <v>6.5905062492102942E-2</v>
      </c>
      <c r="AK416" s="59">
        <f t="shared" si="125"/>
        <v>-5.0114486320256502E-2</v>
      </c>
      <c r="AL416" s="7">
        <v>13.799499999999998</v>
      </c>
      <c r="AM416" s="7">
        <v>20</v>
      </c>
      <c r="AN416" s="7">
        <v>57</v>
      </c>
      <c r="AO416" s="10">
        <f t="shared" si="126"/>
        <v>1.85</v>
      </c>
      <c r="AP416" s="10">
        <v>1.031621917082812E-2</v>
      </c>
      <c r="AQ416" s="10">
        <v>7.1461448590506077E-3</v>
      </c>
      <c r="AR416" s="10">
        <f t="shared" si="129"/>
        <v>-0.30729032209220108</v>
      </c>
      <c r="AS416" s="70">
        <v>20.8586149330837</v>
      </c>
      <c r="AT416" s="7" t="s">
        <v>1250</v>
      </c>
      <c r="AU416" s="7" t="str">
        <f t="shared" si="127"/>
        <v>2013</v>
      </c>
      <c r="AV416" s="7">
        <f t="shared" ca="1" si="128"/>
        <v>4</v>
      </c>
      <c r="AW416" s="7"/>
      <c r="AX416" s="7" t="s">
        <v>61</v>
      </c>
      <c r="AY416" s="7">
        <v>1910000</v>
      </c>
      <c r="AZ416" s="7">
        <v>20</v>
      </c>
      <c r="BA416" s="9" t="s">
        <v>181</v>
      </c>
      <c r="BB416" s="7" t="s">
        <v>41</v>
      </c>
      <c r="BC416" s="7" t="s">
        <v>42</v>
      </c>
    </row>
    <row r="417" spans="1:55" s="17" customFormat="1" ht="12" x14ac:dyDescent="0.15">
      <c r="A417" s="7">
        <v>3595</v>
      </c>
      <c r="B417" s="7" t="s">
        <v>1245</v>
      </c>
      <c r="C417" s="7" t="s">
        <v>1246</v>
      </c>
      <c r="D417" s="7" t="s">
        <v>1251</v>
      </c>
      <c r="E417" s="32" t="s">
        <v>1252</v>
      </c>
      <c r="F417" s="8">
        <v>1</v>
      </c>
      <c r="G417" s="32" t="s">
        <v>192</v>
      </c>
      <c r="H417" s="32" t="s">
        <v>192</v>
      </c>
      <c r="I417" s="32" t="s">
        <v>35</v>
      </c>
      <c r="J417" s="8">
        <f t="shared" si="113"/>
        <v>1</v>
      </c>
      <c r="K417" s="32" t="s">
        <v>1253</v>
      </c>
      <c r="L417" s="8">
        <v>3</v>
      </c>
      <c r="M417" s="32" t="s">
        <v>1556</v>
      </c>
      <c r="N417" s="32" t="s">
        <v>1248</v>
      </c>
      <c r="O417" s="32">
        <v>20090624</v>
      </c>
      <c r="P417" s="8" t="str">
        <f t="shared" si="114"/>
        <v>2009</v>
      </c>
      <c r="Q417" s="8">
        <f t="shared" ca="1" si="115"/>
        <v>8</v>
      </c>
      <c r="R417" s="32" t="s">
        <v>1254</v>
      </c>
      <c r="S417" s="8">
        <f t="shared" si="116"/>
        <v>0</v>
      </c>
      <c r="T417" s="32">
        <v>81</v>
      </c>
      <c r="U417" s="32">
        <v>30000</v>
      </c>
      <c r="V417" s="32" t="s">
        <v>1255</v>
      </c>
      <c r="W417" s="32"/>
      <c r="X417" s="8" t="str">
        <f t="shared" si="130"/>
        <v/>
      </c>
      <c r="Y417" s="69" t="e">
        <f t="shared" ca="1" si="117"/>
        <v>#VALUE!</v>
      </c>
      <c r="Z417" s="32">
        <v>6654</v>
      </c>
      <c r="AA417" s="32">
        <v>6145</v>
      </c>
      <c r="AB417" s="55">
        <f t="shared" si="118"/>
        <v>-7.6495341148181545E-2</v>
      </c>
      <c r="AC417" s="7">
        <v>338</v>
      </c>
      <c r="AD417" s="7">
        <v>1012</v>
      </c>
      <c r="AE417" s="57">
        <f t="shared" si="119"/>
        <v>3.4985258578323302E-5</v>
      </c>
      <c r="AF417" s="57">
        <f t="shared" si="120"/>
        <v>1.1388541124505901E-4</v>
      </c>
      <c r="AG417" s="57">
        <f t="shared" si="121"/>
        <v>2.2552399459931927</v>
      </c>
      <c r="AH417" s="56">
        <f t="shared" si="122"/>
        <v>1.9940828402366864</v>
      </c>
      <c r="AI417" s="56">
        <f t="shared" si="123"/>
        <v>9.2333713801704603E-2</v>
      </c>
      <c r="AJ417" s="56">
        <f t="shared" si="124"/>
        <v>5.3998214535196348E-2</v>
      </c>
      <c r="AK417" s="59">
        <f t="shared" si="125"/>
        <v>-0.41518420182726939</v>
      </c>
      <c r="AL417" s="7">
        <v>8.68923076923077</v>
      </c>
      <c r="AM417" s="7">
        <v>12</v>
      </c>
      <c r="AN417" s="7">
        <v>30</v>
      </c>
      <c r="AO417" s="10">
        <f t="shared" si="126"/>
        <v>1.5</v>
      </c>
      <c r="AP417" s="10">
        <v>1.0681037452433421E-2</v>
      </c>
      <c r="AQ417" s="10">
        <v>3.365063510236465E-2</v>
      </c>
      <c r="AR417" s="10">
        <f t="shared" si="129"/>
        <v>2.1505024911880772</v>
      </c>
      <c r="AS417" s="70">
        <v>275.61491581027701</v>
      </c>
      <c r="AT417" s="7" t="s">
        <v>1256</v>
      </c>
      <c r="AU417" s="7" t="str">
        <f t="shared" si="127"/>
        <v>2014</v>
      </c>
      <c r="AV417" s="7">
        <f t="shared" ca="1" si="128"/>
        <v>3</v>
      </c>
      <c r="AW417" s="7"/>
      <c r="AX417" s="7" t="s">
        <v>61</v>
      </c>
      <c r="AY417" s="7">
        <v>1500000</v>
      </c>
      <c r="AZ417" s="7">
        <v>15</v>
      </c>
      <c r="BA417" s="9"/>
      <c r="BB417" s="7" t="s">
        <v>41</v>
      </c>
      <c r="BC417" s="7" t="s">
        <v>42</v>
      </c>
    </row>
    <row r="418" spans="1:55" s="17" customFormat="1" ht="12" x14ac:dyDescent="0.15">
      <c r="A418" s="7">
        <v>7779</v>
      </c>
      <c r="B418" s="7" t="s">
        <v>1245</v>
      </c>
      <c r="C418" s="7" t="s">
        <v>1246</v>
      </c>
      <c r="D418" s="7" t="s">
        <v>1257</v>
      </c>
      <c r="E418" s="32" t="s">
        <v>1252</v>
      </c>
      <c r="F418" s="8">
        <v>1</v>
      </c>
      <c r="G418" s="32" t="s">
        <v>57</v>
      </c>
      <c r="H418" s="32" t="s">
        <v>57</v>
      </c>
      <c r="I418" s="32" t="s">
        <v>35</v>
      </c>
      <c r="J418" s="8">
        <f t="shared" si="113"/>
        <v>1</v>
      </c>
      <c r="K418" s="32" t="s">
        <v>1258</v>
      </c>
      <c r="L418" s="8">
        <v>1</v>
      </c>
      <c r="M418" s="32" t="s">
        <v>1556</v>
      </c>
      <c r="N418" s="32" t="s">
        <v>1248</v>
      </c>
      <c r="O418" s="32">
        <v>19930206</v>
      </c>
      <c r="P418" s="8" t="str">
        <f t="shared" si="114"/>
        <v>1993</v>
      </c>
      <c r="Q418" s="8">
        <f t="shared" ca="1" si="115"/>
        <v>24</v>
      </c>
      <c r="R418" s="32" t="s">
        <v>1259</v>
      </c>
      <c r="S418" s="8">
        <f t="shared" si="116"/>
        <v>1</v>
      </c>
      <c r="T418" s="32">
        <v>1000</v>
      </c>
      <c r="U418" s="32">
        <v>220000</v>
      </c>
      <c r="V418" s="32" t="s">
        <v>1255</v>
      </c>
      <c r="W418" s="32">
        <v>1965</v>
      </c>
      <c r="X418" s="8" t="str">
        <f t="shared" si="130"/>
        <v>1965</v>
      </c>
      <c r="Y418" s="69">
        <f t="shared" ca="1" si="117"/>
        <v>52</v>
      </c>
      <c r="Z418" s="32">
        <v>190000</v>
      </c>
      <c r="AA418" s="32">
        <v>220000</v>
      </c>
      <c r="AB418" s="55">
        <f t="shared" si="118"/>
        <v>0.15789473684210525</v>
      </c>
      <c r="AC418" s="7">
        <v>139.65</v>
      </c>
      <c r="AD418" s="7">
        <v>622.25</v>
      </c>
      <c r="AE418" s="57">
        <f t="shared" si="119"/>
        <v>1.4454708167049848E-5</v>
      </c>
      <c r="AF418" s="57">
        <f t="shared" si="120"/>
        <v>7.0024898366835938E-5</v>
      </c>
      <c r="AG418" s="57">
        <f t="shared" si="121"/>
        <v>3.8444352910881188</v>
      </c>
      <c r="AH418" s="56">
        <f t="shared" si="122"/>
        <v>3.4557823129251699</v>
      </c>
      <c r="AI418" s="56">
        <f t="shared" si="123"/>
        <v>2.6365202317889804</v>
      </c>
      <c r="AJ418" s="56">
        <f t="shared" si="124"/>
        <v>1.9332151664350197</v>
      </c>
      <c r="AK418" s="59">
        <f t="shared" si="125"/>
        <v>-0.26675504207177703</v>
      </c>
      <c r="AL418" s="7">
        <v>8.568153846153848</v>
      </c>
      <c r="AM418" s="7">
        <v>18</v>
      </c>
      <c r="AN418" s="7">
        <v>56</v>
      </c>
      <c r="AO418" s="10">
        <f t="shared" si="126"/>
        <v>2.1111111111111112</v>
      </c>
      <c r="AP418" s="10">
        <v>1.7866880575943597E-2</v>
      </c>
      <c r="AQ418" s="10">
        <v>2.2118740000461729E-2</v>
      </c>
      <c r="AR418" s="10">
        <f t="shared" si="129"/>
        <v>0.23797435744004131</v>
      </c>
      <c r="AS418" s="70">
        <v>152.38293684210501</v>
      </c>
      <c r="AT418" s="7" t="s">
        <v>47</v>
      </c>
      <c r="AU418" s="7" t="str">
        <f t="shared" si="127"/>
        <v>2008</v>
      </c>
      <c r="AV418" s="7">
        <f t="shared" ca="1" si="128"/>
        <v>9</v>
      </c>
      <c r="AW418" s="7"/>
      <c r="AX418" s="7" t="s">
        <v>61</v>
      </c>
      <c r="AY418" s="7">
        <v>2704000</v>
      </c>
      <c r="AZ418" s="7">
        <v>16</v>
      </c>
      <c r="BA418" s="9"/>
      <c r="BB418" s="7" t="s">
        <v>41</v>
      </c>
      <c r="BC418" s="7" t="s">
        <v>42</v>
      </c>
    </row>
    <row r="419" spans="1:55" s="17" customFormat="1" ht="12" x14ac:dyDescent="0.15">
      <c r="A419" s="7">
        <v>6027</v>
      </c>
      <c r="B419" s="7" t="s">
        <v>1245</v>
      </c>
      <c r="C419" s="7" t="s">
        <v>1246</v>
      </c>
      <c r="D419" s="7" t="s">
        <v>1260</v>
      </c>
      <c r="E419" s="32" t="s">
        <v>1252</v>
      </c>
      <c r="F419" s="8">
        <v>1</v>
      </c>
      <c r="G419" s="32" t="s">
        <v>1099</v>
      </c>
      <c r="H419" s="32" t="s">
        <v>1507</v>
      </c>
      <c r="I419" s="32" t="s">
        <v>35</v>
      </c>
      <c r="J419" s="8">
        <f t="shared" si="113"/>
        <v>1</v>
      </c>
      <c r="K419" s="32" t="s">
        <v>1258</v>
      </c>
      <c r="L419" s="8">
        <v>1</v>
      </c>
      <c r="M419" s="32" t="s">
        <v>1556</v>
      </c>
      <c r="N419" s="32" t="s">
        <v>1248</v>
      </c>
      <c r="O419" s="32">
        <v>20080731</v>
      </c>
      <c r="P419" s="8" t="str">
        <f t="shared" si="114"/>
        <v>2008</v>
      </c>
      <c r="Q419" s="8">
        <f t="shared" ca="1" si="115"/>
        <v>9</v>
      </c>
      <c r="R419" s="32" t="s">
        <v>1254</v>
      </c>
      <c r="S419" s="8">
        <f t="shared" si="116"/>
        <v>0</v>
      </c>
      <c r="T419" s="32">
        <v>550</v>
      </c>
      <c r="U419" s="32">
        <v>170000</v>
      </c>
      <c r="V419" s="32" t="s">
        <v>1261</v>
      </c>
      <c r="W419" s="32">
        <v>1976</v>
      </c>
      <c r="X419" s="8" t="str">
        <f t="shared" si="130"/>
        <v>1976</v>
      </c>
      <c r="Y419" s="69">
        <f t="shared" ca="1" si="117"/>
        <v>41</v>
      </c>
      <c r="Z419" s="32">
        <v>70000</v>
      </c>
      <c r="AA419" s="32">
        <v>100000</v>
      </c>
      <c r="AB419" s="55">
        <f t="shared" si="118"/>
        <v>0.42857142857142855</v>
      </c>
      <c r="AC419" s="7">
        <v>85.224999999999994</v>
      </c>
      <c r="AD419" s="7">
        <v>366.85</v>
      </c>
      <c r="AE419" s="57">
        <f t="shared" si="119"/>
        <v>8.8213569891645062E-6</v>
      </c>
      <c r="AF419" s="57">
        <f t="shared" si="120"/>
        <v>4.1283461576333894E-5</v>
      </c>
      <c r="AG419" s="57">
        <f t="shared" si="121"/>
        <v>3.6799445512797408</v>
      </c>
      <c r="AH419" s="56">
        <f t="shared" si="122"/>
        <v>3.3044881196831919</v>
      </c>
      <c r="AI419" s="56">
        <f t="shared" si="123"/>
        <v>0.97134955908015064</v>
      </c>
      <c r="AJ419" s="56">
        <f t="shared" si="124"/>
        <v>0.8787341665613726</v>
      </c>
      <c r="AK419" s="59">
        <f t="shared" si="125"/>
        <v>-9.5347129828815727E-2</v>
      </c>
      <c r="AL419" s="7">
        <v>4.3644615384615388</v>
      </c>
      <c r="AM419" s="7">
        <v>11</v>
      </c>
      <c r="AN419" s="7">
        <v>34</v>
      </c>
      <c r="AO419" s="10">
        <f t="shared" si="126"/>
        <v>2.0909090909090908</v>
      </c>
      <c r="AP419" s="10">
        <v>1.3770767952669736E-2</v>
      </c>
      <c r="AQ419" s="10">
        <v>-1.7306755210630656E-3</v>
      </c>
      <c r="AR419" s="10">
        <f t="shared" si="129"/>
        <v>-1.1256774877778359</v>
      </c>
      <c r="AS419" s="70">
        <v>-143.70216655308499</v>
      </c>
      <c r="AT419" s="7" t="s">
        <v>1262</v>
      </c>
      <c r="AU419" s="7" t="str">
        <f t="shared" si="127"/>
        <v>2010</v>
      </c>
      <c r="AV419" s="7">
        <f t="shared" ca="1" si="128"/>
        <v>7</v>
      </c>
      <c r="AW419" s="7"/>
      <c r="AX419" s="7" t="s">
        <v>61</v>
      </c>
      <c r="AY419" s="7">
        <v>1000000</v>
      </c>
      <c r="AZ419" s="7">
        <v>10</v>
      </c>
      <c r="BA419" s="9"/>
      <c r="BB419" s="7" t="s">
        <v>41</v>
      </c>
      <c r="BC419" s="7" t="s">
        <v>41</v>
      </c>
    </row>
    <row r="420" spans="1:55" s="17" customFormat="1" ht="12" x14ac:dyDescent="0.15">
      <c r="A420" s="7">
        <v>1965</v>
      </c>
      <c r="B420" s="7" t="s">
        <v>1245</v>
      </c>
      <c r="C420" s="7" t="s">
        <v>1246</v>
      </c>
      <c r="D420" s="7" t="s">
        <v>1263</v>
      </c>
      <c r="E420" s="32" t="s">
        <v>1252</v>
      </c>
      <c r="F420" s="8">
        <v>1</v>
      </c>
      <c r="G420" s="32" t="s">
        <v>943</v>
      </c>
      <c r="H420" s="32" t="s">
        <v>1509</v>
      </c>
      <c r="I420" s="32" t="s">
        <v>35</v>
      </c>
      <c r="J420" s="8">
        <f t="shared" si="113"/>
        <v>1</v>
      </c>
      <c r="K420" s="32" t="s">
        <v>1253</v>
      </c>
      <c r="L420" s="8">
        <v>3</v>
      </c>
      <c r="M420" s="32" t="s">
        <v>1556</v>
      </c>
      <c r="N420" s="32" t="s">
        <v>1248</v>
      </c>
      <c r="O420" s="32">
        <v>2014</v>
      </c>
      <c r="P420" s="8" t="str">
        <f t="shared" si="114"/>
        <v>2014</v>
      </c>
      <c r="Q420" s="8">
        <f t="shared" ca="1" si="115"/>
        <v>3</v>
      </c>
      <c r="R420" s="32" t="s">
        <v>1254</v>
      </c>
      <c r="S420" s="8">
        <f t="shared" si="116"/>
        <v>0</v>
      </c>
      <c r="T420" s="32">
        <v>85</v>
      </c>
      <c r="U420" s="32"/>
      <c r="V420" s="32"/>
      <c r="W420" s="32"/>
      <c r="X420" s="8" t="str">
        <f t="shared" si="130"/>
        <v/>
      </c>
      <c r="Y420" s="69" t="e">
        <f t="shared" ca="1" si="117"/>
        <v>#VALUE!</v>
      </c>
      <c r="Z420" s="32"/>
      <c r="AA420" s="32"/>
      <c r="AB420" s="55" t="e">
        <f t="shared" si="118"/>
        <v>#DIV/0!</v>
      </c>
      <c r="AC420" s="7">
        <v>0</v>
      </c>
      <c r="AD420" s="7">
        <v>352</v>
      </c>
      <c r="AE420" s="57">
        <f t="shared" si="119"/>
        <v>0</v>
      </c>
      <c r="AF420" s="57">
        <f t="shared" si="120"/>
        <v>3.9612316954803135E-5</v>
      </c>
      <c r="AG420" s="57" t="e">
        <f t="shared" si="121"/>
        <v>#DIV/0!</v>
      </c>
      <c r="AH420" s="56" t="e">
        <f t="shared" si="122"/>
        <v>#DIV/0!</v>
      </c>
      <c r="AI420" s="56">
        <f t="shared" si="123"/>
        <v>0</v>
      </c>
      <c r="AJ420" s="56">
        <f t="shared" si="124"/>
        <v>0</v>
      </c>
      <c r="AK420" s="59" t="e">
        <f t="shared" si="125"/>
        <v>#DIV/0!</v>
      </c>
      <c r="AL420" s="7">
        <v>4.3876923076923076</v>
      </c>
      <c r="AM420" s="7">
        <v>0</v>
      </c>
      <c r="AN420" s="7">
        <v>17</v>
      </c>
      <c r="AO420" s="10" t="e">
        <f t="shared" si="126"/>
        <v>#DIV/0!</v>
      </c>
      <c r="AP420" s="10" t="e">
        <v>#N/A</v>
      </c>
      <c r="AQ420" s="10">
        <v>3.1542081509107554E-2</v>
      </c>
      <c r="AR420" s="10" t="e">
        <f t="shared" si="129"/>
        <v>#N/A</v>
      </c>
      <c r="AS420" s="70">
        <v>228.341090056817</v>
      </c>
      <c r="AT420" s="7" t="s">
        <v>1264</v>
      </c>
      <c r="AU420" s="7" t="str">
        <f t="shared" si="127"/>
        <v>2015</v>
      </c>
      <c r="AV420" s="7">
        <f t="shared" ca="1" si="128"/>
        <v>2</v>
      </c>
      <c r="AW420" s="7"/>
      <c r="AX420" s="7" t="s">
        <v>61</v>
      </c>
      <c r="AY420" s="7">
        <v>1040000</v>
      </c>
      <c r="AZ420" s="7">
        <v>15</v>
      </c>
      <c r="BA420" s="9"/>
      <c r="BB420" s="7" t="s">
        <v>41</v>
      </c>
      <c r="BC420" s="7" t="s">
        <v>42</v>
      </c>
    </row>
    <row r="421" spans="1:55" s="17" customFormat="1" ht="12" x14ac:dyDescent="0.15">
      <c r="A421" s="7">
        <v>1494</v>
      </c>
      <c r="B421" s="7" t="s">
        <v>1245</v>
      </c>
      <c r="C421" s="7" t="s">
        <v>1265</v>
      </c>
      <c r="D421" s="7" t="s">
        <v>1266</v>
      </c>
      <c r="E421" s="32" t="s">
        <v>1267</v>
      </c>
      <c r="F421" s="8">
        <v>0</v>
      </c>
      <c r="G421" s="32" t="s">
        <v>215</v>
      </c>
      <c r="H421" s="32" t="s">
        <v>1501</v>
      </c>
      <c r="I421" s="32" t="s">
        <v>1268</v>
      </c>
      <c r="J421" s="8">
        <f t="shared" si="113"/>
        <v>1</v>
      </c>
      <c r="K421" s="32" t="s">
        <v>1258</v>
      </c>
      <c r="L421" s="8">
        <v>1</v>
      </c>
      <c r="M421" s="32" t="s">
        <v>1550</v>
      </c>
      <c r="N421" s="32" t="s">
        <v>1269</v>
      </c>
      <c r="O421" s="32">
        <v>20090914</v>
      </c>
      <c r="P421" s="8" t="str">
        <f t="shared" si="114"/>
        <v>2009</v>
      </c>
      <c r="Q421" s="8">
        <f t="shared" ca="1" si="115"/>
        <v>8</v>
      </c>
      <c r="R421" s="32" t="s">
        <v>1254</v>
      </c>
      <c r="S421" s="8">
        <f t="shared" si="116"/>
        <v>0</v>
      </c>
      <c r="T421" s="32">
        <v>30</v>
      </c>
      <c r="U421" s="32">
        <v>3000</v>
      </c>
      <c r="V421" s="32" t="s">
        <v>1255</v>
      </c>
      <c r="W421" s="52">
        <v>19841201</v>
      </c>
      <c r="X421" s="8" t="str">
        <f t="shared" si="130"/>
        <v>1984</v>
      </c>
      <c r="Y421" s="69">
        <f t="shared" ca="1" si="117"/>
        <v>33</v>
      </c>
      <c r="Z421" s="32">
        <v>450</v>
      </c>
      <c r="AA421" s="32">
        <v>510</v>
      </c>
      <c r="AB421" s="55">
        <f t="shared" si="118"/>
        <v>0.13333333333333333</v>
      </c>
      <c r="AC421" s="7">
        <v>0</v>
      </c>
      <c r="AD421" s="7">
        <v>256</v>
      </c>
      <c r="AE421" s="57">
        <f t="shared" si="119"/>
        <v>0</v>
      </c>
      <c r="AF421" s="57">
        <f t="shared" si="120"/>
        <v>2.8808957785311371E-5</v>
      </c>
      <c r="AG421" s="57" t="e">
        <f t="shared" si="121"/>
        <v>#DIV/0!</v>
      </c>
      <c r="AH421" s="56" t="e">
        <f t="shared" si="122"/>
        <v>#DIV/0!</v>
      </c>
      <c r="AI421" s="56">
        <f t="shared" si="123"/>
        <v>6.2443900226581113E-3</v>
      </c>
      <c r="AJ421" s="56">
        <f t="shared" si="124"/>
        <v>4.4815442494630002E-3</v>
      </c>
      <c r="AK421" s="59">
        <f t="shared" si="125"/>
        <v>-0.28230872299752718</v>
      </c>
      <c r="AL421" s="7">
        <v>3.741538461538461</v>
      </c>
      <c r="AM421" s="7">
        <v>0</v>
      </c>
      <c r="AN421" s="7">
        <v>8</v>
      </c>
      <c r="AO421" s="10" t="e">
        <f t="shared" si="126"/>
        <v>#DIV/0!</v>
      </c>
      <c r="AP421" s="10" t="e">
        <v>#N/A</v>
      </c>
      <c r="AQ421" s="10">
        <v>9.8979477760920229E-3</v>
      </c>
      <c r="AR421" s="10" t="e">
        <f t="shared" si="129"/>
        <v>#N/A</v>
      </c>
      <c r="AS421" s="70">
        <v>106.141658203125</v>
      </c>
      <c r="AT421" s="7" t="s">
        <v>1270</v>
      </c>
      <c r="AU421" s="7" t="str">
        <f t="shared" si="127"/>
        <v>2015</v>
      </c>
      <c r="AV421" s="7">
        <f t="shared" ca="1" si="128"/>
        <v>2</v>
      </c>
      <c r="AW421" s="7"/>
      <c r="AX421" s="7" t="s">
        <v>40</v>
      </c>
      <c r="AY421" s="7"/>
      <c r="AZ421" s="7">
        <v>2</v>
      </c>
      <c r="BA421" s="9"/>
      <c r="BB421" s="7" t="s">
        <v>41</v>
      </c>
      <c r="BC421" s="7" t="s">
        <v>42</v>
      </c>
    </row>
    <row r="422" spans="1:55" s="17" customFormat="1" ht="12" x14ac:dyDescent="0.15">
      <c r="A422" s="7">
        <v>2580</v>
      </c>
      <c r="B422" s="7" t="s">
        <v>1245</v>
      </c>
      <c r="C422" s="7" t="s">
        <v>1265</v>
      </c>
      <c r="D422" s="7" t="s">
        <v>1271</v>
      </c>
      <c r="E422" s="32" t="s">
        <v>1267</v>
      </c>
      <c r="F422" s="8">
        <v>0</v>
      </c>
      <c r="G422" s="32" t="s">
        <v>215</v>
      </c>
      <c r="H422" s="32" t="s">
        <v>1501</v>
      </c>
      <c r="I422" s="32" t="s">
        <v>1268</v>
      </c>
      <c r="J422" s="8">
        <f t="shared" si="113"/>
        <v>1</v>
      </c>
      <c r="K422" s="32" t="s">
        <v>1272</v>
      </c>
      <c r="L422" s="8">
        <v>4</v>
      </c>
      <c r="M422" s="32" t="s">
        <v>1552</v>
      </c>
      <c r="N422" s="32" t="s">
        <v>1273</v>
      </c>
      <c r="O422" s="32">
        <v>20100524</v>
      </c>
      <c r="P422" s="8" t="str">
        <f t="shared" si="114"/>
        <v>2010</v>
      </c>
      <c r="Q422" s="8">
        <f t="shared" ca="1" si="115"/>
        <v>7</v>
      </c>
      <c r="R422" s="32" t="s">
        <v>1254</v>
      </c>
      <c r="S422" s="8">
        <f t="shared" si="116"/>
        <v>0</v>
      </c>
      <c r="T422" s="32">
        <v>130</v>
      </c>
      <c r="U422" s="32">
        <v>2500</v>
      </c>
      <c r="V422" s="32" t="s">
        <v>1255</v>
      </c>
      <c r="W422" s="52">
        <v>19791202</v>
      </c>
      <c r="X422" s="8" t="str">
        <f t="shared" si="130"/>
        <v>1979</v>
      </c>
      <c r="Y422" s="69">
        <f t="shared" ca="1" si="117"/>
        <v>38</v>
      </c>
      <c r="Z422" s="32">
        <v>200</v>
      </c>
      <c r="AA422" s="32">
        <v>240</v>
      </c>
      <c r="AB422" s="55">
        <f t="shared" si="118"/>
        <v>0.2</v>
      </c>
      <c r="AC422" s="7">
        <v>11.5</v>
      </c>
      <c r="AD422" s="7">
        <v>163.19999999999999</v>
      </c>
      <c r="AE422" s="57">
        <f t="shared" si="119"/>
        <v>1.1903268451204673E-6</v>
      </c>
      <c r="AF422" s="57">
        <f t="shared" si="120"/>
        <v>1.8365710588135999E-5</v>
      </c>
      <c r="AG422" s="57">
        <f t="shared" si="121"/>
        <v>14.429132480228397</v>
      </c>
      <c r="AH422" s="56">
        <f t="shared" si="122"/>
        <v>13.191304347826087</v>
      </c>
      <c r="AI422" s="56">
        <f t="shared" si="123"/>
        <v>2.7752844545147161E-3</v>
      </c>
      <c r="AJ422" s="56">
        <f t="shared" si="124"/>
        <v>2.1089619997472944E-3</v>
      </c>
      <c r="AK422" s="59">
        <f t="shared" si="125"/>
        <v>-0.24009158905620515</v>
      </c>
      <c r="AL422" s="7">
        <v>1.5867692307692309</v>
      </c>
      <c r="AM422" s="7">
        <v>4</v>
      </c>
      <c r="AN422" s="7">
        <v>45</v>
      </c>
      <c r="AO422" s="10">
        <f t="shared" si="126"/>
        <v>10.25</v>
      </c>
      <c r="AP422" s="10">
        <v>4.2097024346258397E-3</v>
      </c>
      <c r="AQ422" s="10">
        <v>6.3011789697292146E-3</v>
      </c>
      <c r="AR422" s="10">
        <f t="shared" si="129"/>
        <v>0.49682289130473095</v>
      </c>
      <c r="AS422" s="70">
        <v>-12.4065974264701</v>
      </c>
      <c r="AT422" s="7" t="s">
        <v>221</v>
      </c>
      <c r="AU422" s="7" t="str">
        <f t="shared" si="127"/>
        <v>2014</v>
      </c>
      <c r="AV422" s="7">
        <f t="shared" ca="1" si="128"/>
        <v>3</v>
      </c>
      <c r="AW422" s="7"/>
      <c r="AX422" s="7" t="s">
        <v>40</v>
      </c>
      <c r="AY422" s="7"/>
      <c r="AZ422" s="7">
        <v>9</v>
      </c>
      <c r="BA422" s="9"/>
      <c r="BB422" s="7" t="s">
        <v>41</v>
      </c>
      <c r="BC422" s="7" t="s">
        <v>42</v>
      </c>
    </row>
    <row r="423" spans="1:55" s="17" customFormat="1" ht="12" x14ac:dyDescent="0.15">
      <c r="A423" s="7">
        <v>1344</v>
      </c>
      <c r="B423" s="7" t="s">
        <v>1245</v>
      </c>
      <c r="C423" s="7" t="s">
        <v>1265</v>
      </c>
      <c r="D423" s="7" t="s">
        <v>1274</v>
      </c>
      <c r="E423" s="32" t="s">
        <v>1267</v>
      </c>
      <c r="F423" s="8">
        <v>0</v>
      </c>
      <c r="G423" s="32" t="s">
        <v>600</v>
      </c>
      <c r="H423" s="32" t="s">
        <v>1501</v>
      </c>
      <c r="I423" s="32" t="s">
        <v>1268</v>
      </c>
      <c r="J423" s="8">
        <f t="shared" si="113"/>
        <v>1</v>
      </c>
      <c r="K423" s="32" t="s">
        <v>1258</v>
      </c>
      <c r="L423" s="8">
        <v>1</v>
      </c>
      <c r="M423" s="32" t="s">
        <v>1550</v>
      </c>
      <c r="N423" s="32" t="s">
        <v>1269</v>
      </c>
      <c r="O423" s="32">
        <v>20110313</v>
      </c>
      <c r="P423" s="8" t="str">
        <f t="shared" si="114"/>
        <v>2011</v>
      </c>
      <c r="Q423" s="8">
        <f t="shared" ca="1" si="115"/>
        <v>6</v>
      </c>
      <c r="R423" s="32" t="s">
        <v>1254</v>
      </c>
      <c r="S423" s="8">
        <f t="shared" si="116"/>
        <v>0</v>
      </c>
      <c r="T423" s="32">
        <v>30</v>
      </c>
      <c r="U423" s="32">
        <v>3000</v>
      </c>
      <c r="V423" s="32" t="s">
        <v>1255</v>
      </c>
      <c r="W423" s="52">
        <v>19740401</v>
      </c>
      <c r="X423" s="8" t="str">
        <f t="shared" si="130"/>
        <v>1974</v>
      </c>
      <c r="Y423" s="69">
        <f t="shared" ca="1" si="117"/>
        <v>43</v>
      </c>
      <c r="Z423" s="32">
        <v>400</v>
      </c>
      <c r="AA423" s="32">
        <v>500</v>
      </c>
      <c r="AB423" s="55">
        <f t="shared" si="118"/>
        <v>0.25</v>
      </c>
      <c r="AC423" s="7">
        <v>0</v>
      </c>
      <c r="AD423" s="7">
        <v>128</v>
      </c>
      <c r="AE423" s="57">
        <f t="shared" si="119"/>
        <v>0</v>
      </c>
      <c r="AF423" s="57">
        <f t="shared" si="120"/>
        <v>1.4404478892655686E-5</v>
      </c>
      <c r="AG423" s="57" t="e">
        <f t="shared" si="121"/>
        <v>#DIV/0!</v>
      </c>
      <c r="AH423" s="56" t="e">
        <f t="shared" si="122"/>
        <v>#DIV/0!</v>
      </c>
      <c r="AI423" s="56">
        <f t="shared" si="123"/>
        <v>5.5505689090294321E-3</v>
      </c>
      <c r="AJ423" s="56">
        <f t="shared" si="124"/>
        <v>4.3936708328068631E-3</v>
      </c>
      <c r="AK423" s="59">
        <f t="shared" si="125"/>
        <v>-0.20842873860021374</v>
      </c>
      <c r="AL423" s="7">
        <v>1.7723076923076921</v>
      </c>
      <c r="AM423" s="7">
        <v>0</v>
      </c>
      <c r="AN423" s="7">
        <v>4</v>
      </c>
      <c r="AO423" s="10" t="e">
        <f t="shared" si="126"/>
        <v>#DIV/0!</v>
      </c>
      <c r="AP423" s="10" t="e">
        <v>#N/A</v>
      </c>
      <c r="AQ423" s="10">
        <v>1.2028869286287089E-2</v>
      </c>
      <c r="AR423" s="10" t="e">
        <f t="shared" si="129"/>
        <v>#N/A</v>
      </c>
      <c r="AS423" s="70">
        <v>138.66871093750001</v>
      </c>
      <c r="AT423" s="7" t="s">
        <v>697</v>
      </c>
      <c r="AU423" s="7" t="str">
        <f t="shared" si="127"/>
        <v>2015</v>
      </c>
      <c r="AV423" s="7">
        <f t="shared" ca="1" si="128"/>
        <v>2</v>
      </c>
      <c r="AW423" s="7"/>
      <c r="AX423" s="7" t="s">
        <v>40</v>
      </c>
      <c r="AY423" s="7"/>
      <c r="AZ423" s="7">
        <v>1</v>
      </c>
      <c r="BA423" s="9"/>
      <c r="BB423" s="7" t="s">
        <v>41</v>
      </c>
      <c r="BC423" s="7" t="s">
        <v>42</v>
      </c>
    </row>
    <row r="424" spans="1:55" s="17" customFormat="1" ht="12" x14ac:dyDescent="0.15">
      <c r="A424" s="7">
        <v>1217</v>
      </c>
      <c r="B424" s="7" t="s">
        <v>1245</v>
      </c>
      <c r="C424" s="7" t="s">
        <v>1265</v>
      </c>
      <c r="D424" s="7" t="s">
        <v>1275</v>
      </c>
      <c r="E424" s="32" t="s">
        <v>1252</v>
      </c>
      <c r="F424" s="8">
        <v>1</v>
      </c>
      <c r="G424" s="32" t="s">
        <v>70</v>
      </c>
      <c r="H424" s="32" t="s">
        <v>1501</v>
      </c>
      <c r="I424" s="32" t="s">
        <v>106</v>
      </c>
      <c r="J424" s="8">
        <f t="shared" si="113"/>
        <v>0</v>
      </c>
      <c r="K424" s="32" t="s">
        <v>1258</v>
      </c>
      <c r="L424" s="8">
        <v>1</v>
      </c>
      <c r="M424" s="32" t="s">
        <v>106</v>
      </c>
      <c r="N424" s="32" t="s">
        <v>1276</v>
      </c>
      <c r="O424" s="32">
        <v>20130419</v>
      </c>
      <c r="P424" s="8" t="str">
        <f t="shared" si="114"/>
        <v>2013</v>
      </c>
      <c r="Q424" s="8">
        <f t="shared" ca="1" si="115"/>
        <v>4</v>
      </c>
      <c r="R424" s="32" t="s">
        <v>1254</v>
      </c>
      <c r="S424" s="8">
        <f t="shared" si="116"/>
        <v>0</v>
      </c>
      <c r="T424" s="32">
        <v>6</v>
      </c>
      <c r="U424" s="32">
        <v>2500</v>
      </c>
      <c r="V424" s="32" t="s">
        <v>1255</v>
      </c>
      <c r="W424" s="52">
        <v>19820301</v>
      </c>
      <c r="X424" s="8" t="str">
        <f t="shared" si="130"/>
        <v>1982</v>
      </c>
      <c r="Y424" s="69">
        <f t="shared" ca="1" si="117"/>
        <v>35</v>
      </c>
      <c r="Z424" s="32">
        <v>170</v>
      </c>
      <c r="AA424" s="32">
        <v>200</v>
      </c>
      <c r="AB424" s="55">
        <f t="shared" si="118"/>
        <v>0.17647058823529413</v>
      </c>
      <c r="AC424" s="7">
        <v>0</v>
      </c>
      <c r="AD424" s="7">
        <v>76</v>
      </c>
      <c r="AE424" s="57">
        <f t="shared" si="119"/>
        <v>0</v>
      </c>
      <c r="AF424" s="57">
        <f t="shared" si="120"/>
        <v>8.5526593425143129E-6</v>
      </c>
      <c r="AG424" s="57" t="e">
        <f t="shared" si="121"/>
        <v>#DIV/0!</v>
      </c>
      <c r="AH424" s="56" t="e">
        <f t="shared" si="122"/>
        <v>#DIV/0!</v>
      </c>
      <c r="AI424" s="56">
        <f t="shared" si="123"/>
        <v>2.3589917863375085E-3</v>
      </c>
      <c r="AJ424" s="56">
        <f t="shared" si="124"/>
        <v>1.7574683331227452E-3</v>
      </c>
      <c r="AK424" s="59">
        <f t="shared" si="125"/>
        <v>-0.25499175397667173</v>
      </c>
      <c r="AL424" s="7">
        <v>0.99384615384615371</v>
      </c>
      <c r="AM424" s="7">
        <v>0</v>
      </c>
      <c r="AN424" s="7">
        <v>2</v>
      </c>
      <c r="AO424" s="10" t="e">
        <f t="shared" si="126"/>
        <v>#DIV/0!</v>
      </c>
      <c r="AP424" s="10" t="e">
        <v>#N/A</v>
      </c>
      <c r="AQ424" s="10">
        <v>1.3855454545454584E-2</v>
      </c>
      <c r="AR424" s="10" t="e">
        <f t="shared" si="129"/>
        <v>#N/A</v>
      </c>
      <c r="AS424" s="70">
        <v>101.335757894737</v>
      </c>
      <c r="AT424" s="7" t="s">
        <v>1277</v>
      </c>
      <c r="AU424" s="7" t="str">
        <f t="shared" si="127"/>
        <v>2015</v>
      </c>
      <c r="AV424" s="7">
        <f t="shared" ca="1" si="128"/>
        <v>2</v>
      </c>
      <c r="AW424" s="7"/>
      <c r="AX424" s="7" t="s">
        <v>40</v>
      </c>
      <c r="AY424" s="7"/>
      <c r="AZ424" s="7">
        <v>1</v>
      </c>
      <c r="BA424" s="9"/>
      <c r="BB424" s="7" t="s">
        <v>41</v>
      </c>
      <c r="BC424" s="7" t="s">
        <v>42</v>
      </c>
    </row>
    <row r="425" spans="1:55" s="17" customFormat="1" ht="12" x14ac:dyDescent="0.15">
      <c r="A425" s="7">
        <v>1304</v>
      </c>
      <c r="B425" s="7" t="s">
        <v>1245</v>
      </c>
      <c r="C425" s="7" t="s">
        <v>1265</v>
      </c>
      <c r="D425" s="7" t="s">
        <v>1278</v>
      </c>
      <c r="E425" s="32" t="s">
        <v>1252</v>
      </c>
      <c r="F425" s="8">
        <v>1</v>
      </c>
      <c r="G425" s="32" t="s">
        <v>53</v>
      </c>
      <c r="H425" s="32" t="s">
        <v>1500</v>
      </c>
      <c r="I425" s="32" t="s">
        <v>1268</v>
      </c>
      <c r="J425" s="8">
        <f t="shared" si="113"/>
        <v>1</v>
      </c>
      <c r="K425" s="32" t="s">
        <v>1258</v>
      </c>
      <c r="L425" s="8">
        <v>1</v>
      </c>
      <c r="M425" s="32" t="s">
        <v>1556</v>
      </c>
      <c r="N425" s="32" t="s">
        <v>1279</v>
      </c>
      <c r="O425" s="32">
        <v>20120625</v>
      </c>
      <c r="P425" s="8" t="str">
        <f t="shared" si="114"/>
        <v>2012</v>
      </c>
      <c r="Q425" s="8">
        <f t="shared" ca="1" si="115"/>
        <v>5</v>
      </c>
      <c r="R425" s="32" t="s">
        <v>1254</v>
      </c>
      <c r="S425" s="8">
        <f t="shared" si="116"/>
        <v>0</v>
      </c>
      <c r="T425" s="32">
        <v>50</v>
      </c>
      <c r="U425" s="32">
        <v>3000</v>
      </c>
      <c r="V425" s="32" t="s">
        <v>1255</v>
      </c>
      <c r="W425" s="52">
        <v>19750601</v>
      </c>
      <c r="X425" s="8" t="str">
        <f t="shared" si="130"/>
        <v>1975</v>
      </c>
      <c r="Y425" s="69">
        <f t="shared" ca="1" si="117"/>
        <v>42</v>
      </c>
      <c r="Z425" s="32">
        <v>160</v>
      </c>
      <c r="AA425" s="32">
        <v>200</v>
      </c>
      <c r="AB425" s="55">
        <f t="shared" si="118"/>
        <v>0.25</v>
      </c>
      <c r="AC425" s="7">
        <v>0</v>
      </c>
      <c r="AD425" s="7">
        <v>74</v>
      </c>
      <c r="AE425" s="57">
        <f t="shared" si="119"/>
        <v>0</v>
      </c>
      <c r="AF425" s="57">
        <f t="shared" si="120"/>
        <v>8.3275893598165683E-6</v>
      </c>
      <c r="AG425" s="57" t="e">
        <f t="shared" si="121"/>
        <v>#DIV/0!</v>
      </c>
      <c r="AH425" s="56" t="e">
        <f t="shared" si="122"/>
        <v>#DIV/0!</v>
      </c>
      <c r="AI425" s="56">
        <f t="shared" si="123"/>
        <v>2.2202275636117731E-3</v>
      </c>
      <c r="AJ425" s="56">
        <f t="shared" si="124"/>
        <v>1.7574683331227452E-3</v>
      </c>
      <c r="AK425" s="59">
        <f t="shared" si="125"/>
        <v>-0.20842873860021385</v>
      </c>
      <c r="AL425" s="7">
        <v>0.92615384615384611</v>
      </c>
      <c r="AM425" s="7">
        <v>0</v>
      </c>
      <c r="AN425" s="7">
        <v>3</v>
      </c>
      <c r="AO425" s="10" t="e">
        <f t="shared" si="126"/>
        <v>#DIV/0!</v>
      </c>
      <c r="AP425" s="10" t="e">
        <v>#N/A</v>
      </c>
      <c r="AQ425" s="10">
        <v>7.8525859135760469E-3</v>
      </c>
      <c r="AR425" s="10" t="e">
        <f t="shared" si="129"/>
        <v>#N/A</v>
      </c>
      <c r="AS425" s="70">
        <v>82.479452702702702</v>
      </c>
      <c r="AT425" s="7" t="s">
        <v>1280</v>
      </c>
      <c r="AU425" s="7" t="str">
        <f t="shared" si="127"/>
        <v>2015</v>
      </c>
      <c r="AV425" s="7">
        <f t="shared" ca="1" si="128"/>
        <v>2</v>
      </c>
      <c r="AW425" s="7"/>
      <c r="AX425" s="7" t="s">
        <v>40</v>
      </c>
      <c r="AY425" s="7"/>
      <c r="AZ425" s="7">
        <v>2</v>
      </c>
      <c r="BA425" s="9"/>
      <c r="BB425" s="7" t="s">
        <v>41</v>
      </c>
      <c r="BC425" s="7" t="s">
        <v>42</v>
      </c>
    </row>
    <row r="426" spans="1:55" s="17" customFormat="1" ht="12" x14ac:dyDescent="0.15">
      <c r="A426" s="7">
        <v>5667</v>
      </c>
      <c r="B426" s="7" t="s">
        <v>1245</v>
      </c>
      <c r="C426" s="7" t="s">
        <v>1265</v>
      </c>
      <c r="D426" s="7" t="s">
        <v>1281</v>
      </c>
      <c r="E426" s="32" t="s">
        <v>1267</v>
      </c>
      <c r="F426" s="8">
        <v>0</v>
      </c>
      <c r="G426" s="32" t="s">
        <v>332</v>
      </c>
      <c r="H426" s="32" t="s">
        <v>1500</v>
      </c>
      <c r="I426" s="32" t="s">
        <v>35</v>
      </c>
      <c r="J426" s="8">
        <f t="shared" si="113"/>
        <v>1</v>
      </c>
      <c r="K426" s="32" t="s">
        <v>1258</v>
      </c>
      <c r="L426" s="8">
        <v>1</v>
      </c>
      <c r="M426" s="32" t="s">
        <v>1557</v>
      </c>
      <c r="N426" s="32" t="s">
        <v>1282</v>
      </c>
      <c r="O426" s="32">
        <v>20130827</v>
      </c>
      <c r="P426" s="8" t="str">
        <f t="shared" si="114"/>
        <v>2013</v>
      </c>
      <c r="Q426" s="8">
        <f t="shared" ca="1" si="115"/>
        <v>4</v>
      </c>
      <c r="R426" s="32" t="s">
        <v>1254</v>
      </c>
      <c r="S426" s="8">
        <f t="shared" si="116"/>
        <v>0</v>
      </c>
      <c r="T426" s="32">
        <v>50</v>
      </c>
      <c r="U426" s="32">
        <v>2000</v>
      </c>
      <c r="V426" s="32" t="s">
        <v>1255</v>
      </c>
      <c r="W426" s="52">
        <v>19781112</v>
      </c>
      <c r="X426" s="8" t="str">
        <f t="shared" si="130"/>
        <v>1978</v>
      </c>
      <c r="Y426" s="69">
        <f t="shared" ca="1" si="117"/>
        <v>39</v>
      </c>
      <c r="Z426" s="32">
        <v>80</v>
      </c>
      <c r="AA426" s="32">
        <v>100</v>
      </c>
      <c r="AB426" s="55">
        <f t="shared" si="118"/>
        <v>0.25</v>
      </c>
      <c r="AC426" s="7">
        <v>31.7</v>
      </c>
      <c r="AD426" s="7">
        <v>73</v>
      </c>
      <c r="AE426" s="57">
        <f t="shared" si="119"/>
        <v>3.2811618252451139E-6</v>
      </c>
      <c r="AF426" s="57">
        <f t="shared" si="120"/>
        <v>8.2150543684676952E-6</v>
      </c>
      <c r="AG426" s="57">
        <f t="shared" si="121"/>
        <v>1.5037028973278401</v>
      </c>
      <c r="AH426" s="56">
        <f t="shared" si="122"/>
        <v>1.3028391167192428</v>
      </c>
      <c r="AI426" s="56">
        <f t="shared" si="123"/>
        <v>1.1101137818058866E-3</v>
      </c>
      <c r="AJ426" s="56">
        <f t="shared" si="124"/>
        <v>8.787341665613726E-4</v>
      </c>
      <c r="AK426" s="59">
        <f t="shared" si="125"/>
        <v>-0.20842873860021385</v>
      </c>
      <c r="AL426" s="7">
        <v>0.6561538461538462</v>
      </c>
      <c r="AM426" s="7">
        <v>15</v>
      </c>
      <c r="AN426" s="7">
        <v>34</v>
      </c>
      <c r="AO426" s="10">
        <f t="shared" si="126"/>
        <v>1.2666666666666666</v>
      </c>
      <c r="AP426" s="10">
        <v>1.5382723341419739E-2</v>
      </c>
      <c r="AQ426" s="10">
        <v>1.0305847281767165E-2</v>
      </c>
      <c r="AR426" s="10">
        <f t="shared" si="129"/>
        <v>-0.33003753281985548</v>
      </c>
      <c r="AS426" s="70">
        <v>87.0694041095893</v>
      </c>
      <c r="AT426" s="7" t="s">
        <v>1283</v>
      </c>
      <c r="AU426" s="7" t="str">
        <f t="shared" si="127"/>
        <v>2010</v>
      </c>
      <c r="AV426" s="7">
        <f t="shared" ca="1" si="128"/>
        <v>7</v>
      </c>
      <c r="AW426" s="7"/>
      <c r="AX426" s="7" t="s">
        <v>40</v>
      </c>
      <c r="AY426" s="7"/>
      <c r="AZ426" s="7">
        <v>1</v>
      </c>
      <c r="BA426" s="9"/>
      <c r="BB426" s="7" t="s">
        <v>41</v>
      </c>
      <c r="BC426" s="7" t="s">
        <v>42</v>
      </c>
    </row>
    <row r="427" spans="1:55" s="17" customFormat="1" ht="12" x14ac:dyDescent="0.15">
      <c r="A427" s="7">
        <v>1213</v>
      </c>
      <c r="B427" s="7" t="s">
        <v>1245</v>
      </c>
      <c r="C427" s="7" t="s">
        <v>1265</v>
      </c>
      <c r="D427" s="7" t="s">
        <v>1284</v>
      </c>
      <c r="E427" s="32" t="s">
        <v>1252</v>
      </c>
      <c r="F427" s="8">
        <v>1</v>
      </c>
      <c r="G427" s="32" t="s">
        <v>85</v>
      </c>
      <c r="H427" s="32" t="s">
        <v>1500</v>
      </c>
      <c r="I427" s="32" t="s">
        <v>1285</v>
      </c>
      <c r="J427" s="8">
        <f t="shared" si="113"/>
        <v>0</v>
      </c>
      <c r="K427" s="32" t="s">
        <v>1258</v>
      </c>
      <c r="L427" s="8">
        <v>1</v>
      </c>
      <c r="M427" s="32" t="s">
        <v>106</v>
      </c>
      <c r="N427" s="32" t="s">
        <v>1276</v>
      </c>
      <c r="O427" s="32">
        <v>20140828</v>
      </c>
      <c r="P427" s="8" t="str">
        <f t="shared" si="114"/>
        <v>2014</v>
      </c>
      <c r="Q427" s="8">
        <f t="shared" ca="1" si="115"/>
        <v>3</v>
      </c>
      <c r="R427" s="32" t="s">
        <v>1254</v>
      </c>
      <c r="S427" s="8">
        <f t="shared" si="116"/>
        <v>0</v>
      </c>
      <c r="T427" s="32">
        <v>8</v>
      </c>
      <c r="U427" s="32">
        <v>2000</v>
      </c>
      <c r="V427" s="32" t="s">
        <v>1261</v>
      </c>
      <c r="W427" s="52">
        <v>19821106</v>
      </c>
      <c r="X427" s="8" t="str">
        <f t="shared" si="130"/>
        <v>1982</v>
      </c>
      <c r="Y427" s="69">
        <f t="shared" ca="1" si="117"/>
        <v>35</v>
      </c>
      <c r="Z427" s="32">
        <v>190</v>
      </c>
      <c r="AA427" s="32">
        <v>200</v>
      </c>
      <c r="AB427" s="55">
        <f t="shared" si="118"/>
        <v>5.2631578947368418E-2</v>
      </c>
      <c r="AC427" s="7">
        <v>0</v>
      </c>
      <c r="AD427" s="7">
        <v>60</v>
      </c>
      <c r="AE427" s="57">
        <f t="shared" si="119"/>
        <v>0</v>
      </c>
      <c r="AF427" s="57">
        <f t="shared" si="120"/>
        <v>6.7520994809323528E-6</v>
      </c>
      <c r="AG427" s="57" t="e">
        <f t="shared" si="121"/>
        <v>#DIV/0!</v>
      </c>
      <c r="AH427" s="56" t="e">
        <f t="shared" si="122"/>
        <v>#DIV/0!</v>
      </c>
      <c r="AI427" s="56">
        <f t="shared" si="123"/>
        <v>2.6365202317889802E-3</v>
      </c>
      <c r="AJ427" s="56">
        <f t="shared" si="124"/>
        <v>1.7574683331227452E-3</v>
      </c>
      <c r="AK427" s="59">
        <f t="shared" si="125"/>
        <v>-0.33341367461070631</v>
      </c>
      <c r="AL427" s="7">
        <v>0.92307692307692313</v>
      </c>
      <c r="AM427" s="7">
        <v>0</v>
      </c>
      <c r="AN427" s="7">
        <v>5</v>
      </c>
      <c r="AO427" s="10" t="e">
        <f t="shared" si="126"/>
        <v>#DIV/0!</v>
      </c>
      <c r="AP427" s="10" t="e">
        <v>#N/A</v>
      </c>
      <c r="AQ427" s="10">
        <v>1.1852413793103488E-2</v>
      </c>
      <c r="AR427" s="10" t="e">
        <f t="shared" si="129"/>
        <v>#N/A</v>
      </c>
      <c r="AS427" s="70">
        <v>86.426815000000303</v>
      </c>
      <c r="AT427" s="7" t="s">
        <v>1277</v>
      </c>
      <c r="AU427" s="7" t="str">
        <f t="shared" si="127"/>
        <v>2015</v>
      </c>
      <c r="AV427" s="7">
        <f t="shared" ca="1" si="128"/>
        <v>2</v>
      </c>
      <c r="AW427" s="7"/>
      <c r="AX427" s="7" t="s">
        <v>40</v>
      </c>
      <c r="AY427" s="7"/>
      <c r="AZ427" s="7">
        <v>1</v>
      </c>
      <c r="BA427" s="9"/>
      <c r="BB427" s="7" t="s">
        <v>41</v>
      </c>
      <c r="BC427" s="7" t="s">
        <v>42</v>
      </c>
    </row>
    <row r="428" spans="1:55" s="17" customFormat="1" ht="12" x14ac:dyDescent="0.15">
      <c r="A428" s="7">
        <v>4215</v>
      </c>
      <c r="B428" s="7" t="s">
        <v>1245</v>
      </c>
      <c r="C428" s="7" t="s">
        <v>1246</v>
      </c>
      <c r="D428" s="7" t="s">
        <v>1495</v>
      </c>
      <c r="E428" s="32"/>
      <c r="F428" s="8">
        <v>0</v>
      </c>
      <c r="G428" s="32" t="s">
        <v>1099</v>
      </c>
      <c r="H428" s="32" t="s">
        <v>1507</v>
      </c>
      <c r="I428" s="32" t="s">
        <v>1268</v>
      </c>
      <c r="J428" s="8">
        <f t="shared" si="113"/>
        <v>1</v>
      </c>
      <c r="K428" s="32" t="s">
        <v>1258</v>
      </c>
      <c r="L428" s="8">
        <v>1</v>
      </c>
      <c r="M428" s="32" t="s">
        <v>1556</v>
      </c>
      <c r="N428" s="32" t="s">
        <v>1279</v>
      </c>
      <c r="O428" s="32"/>
      <c r="P428" s="8" t="str">
        <f t="shared" si="114"/>
        <v/>
      </c>
      <c r="Q428" s="8" t="e">
        <f t="shared" ca="1" si="115"/>
        <v>#VALUE!</v>
      </c>
      <c r="R428" s="32" t="s">
        <v>1254</v>
      </c>
      <c r="S428" s="8">
        <f t="shared" si="116"/>
        <v>0</v>
      </c>
      <c r="T428" s="32"/>
      <c r="U428" s="32"/>
      <c r="V428" s="32"/>
      <c r="W428" s="32"/>
      <c r="X428" s="8" t="str">
        <f t="shared" si="130"/>
        <v/>
      </c>
      <c r="Y428" s="69" t="e">
        <f t="shared" ca="1" si="117"/>
        <v>#VALUE!</v>
      </c>
      <c r="Z428" s="32"/>
      <c r="AA428" s="32"/>
      <c r="AB428" s="55" t="e">
        <f t="shared" si="118"/>
        <v>#DIV/0!</v>
      </c>
      <c r="AC428" s="7">
        <v>542.85</v>
      </c>
      <c r="AD428" s="7">
        <v>267.45</v>
      </c>
      <c r="AE428" s="57">
        <f t="shared" si="119"/>
        <v>5.6188602423795274E-5</v>
      </c>
      <c r="AF428" s="57">
        <f t="shared" si="120"/>
        <v>3.0097483436255959E-5</v>
      </c>
      <c r="AG428" s="57">
        <f t="shared" si="121"/>
        <v>-0.46434895801021037</v>
      </c>
      <c r="AH428" s="56">
        <f t="shared" si="122"/>
        <v>-0.50732246476927334</v>
      </c>
      <c r="AI428" s="56">
        <f t="shared" si="123"/>
        <v>0</v>
      </c>
      <c r="AJ428" s="56">
        <f t="shared" si="124"/>
        <v>0</v>
      </c>
      <c r="AK428" s="59" t="e">
        <f t="shared" si="125"/>
        <v>#DIV/0!</v>
      </c>
      <c r="AL428" s="7">
        <v>1.6105384615384615</v>
      </c>
      <c r="AM428" s="7">
        <v>28</v>
      </c>
      <c r="AN428" s="7">
        <v>18</v>
      </c>
      <c r="AO428" s="10">
        <f t="shared" si="126"/>
        <v>-0.35714285714285715</v>
      </c>
      <c r="AP428" s="10">
        <v>1.0780798607783217E-3</v>
      </c>
      <c r="AQ428" s="10">
        <v>1.9293449570653393E-2</v>
      </c>
      <c r="AR428" s="10">
        <f t="shared" si="129"/>
        <v>16.896122794395261</v>
      </c>
      <c r="AS428" s="70">
        <v>211.563605533745</v>
      </c>
      <c r="AT428" s="7" t="s">
        <v>862</v>
      </c>
      <c r="AU428" s="7" t="str">
        <f t="shared" si="127"/>
        <v>2013</v>
      </c>
      <c r="AV428" s="7">
        <f t="shared" ca="1" si="128"/>
        <v>4</v>
      </c>
      <c r="AW428" s="7"/>
      <c r="AX428" s="7" t="s">
        <v>61</v>
      </c>
      <c r="AY428" s="7">
        <v>1000000</v>
      </c>
      <c r="AZ428" s="7">
        <v>10</v>
      </c>
      <c r="BA428" s="9"/>
      <c r="BB428" s="7" t="s">
        <v>41</v>
      </c>
      <c r="BC428" s="7" t="s">
        <v>41</v>
      </c>
    </row>
    <row r="429" spans="1:55" s="17" customFormat="1" ht="12" x14ac:dyDescent="0.15">
      <c r="A429" s="7">
        <v>5475</v>
      </c>
      <c r="B429" s="7" t="s">
        <v>1245</v>
      </c>
      <c r="C429" s="7" t="s">
        <v>1246</v>
      </c>
      <c r="D429" s="7" t="s">
        <v>1496</v>
      </c>
      <c r="E429" s="32"/>
      <c r="F429" s="8">
        <v>0</v>
      </c>
      <c r="G429" s="32" t="s">
        <v>57</v>
      </c>
      <c r="H429" s="32" t="s">
        <v>57</v>
      </c>
      <c r="I429" s="32" t="s">
        <v>106</v>
      </c>
      <c r="J429" s="8">
        <f t="shared" si="113"/>
        <v>0</v>
      </c>
      <c r="K429" s="32" t="s">
        <v>1258</v>
      </c>
      <c r="L429" s="8">
        <v>1</v>
      </c>
      <c r="M429" s="32" t="s">
        <v>106</v>
      </c>
      <c r="N429" s="32" t="s">
        <v>220</v>
      </c>
      <c r="O429" s="32"/>
      <c r="P429" s="8" t="str">
        <f t="shared" si="114"/>
        <v/>
      </c>
      <c r="Q429" s="8" t="e">
        <f t="shared" ca="1" si="115"/>
        <v>#VALUE!</v>
      </c>
      <c r="R429" s="32" t="s">
        <v>1254</v>
      </c>
      <c r="S429" s="8">
        <f t="shared" si="116"/>
        <v>0</v>
      </c>
      <c r="T429" s="32"/>
      <c r="U429" s="32"/>
      <c r="V429" s="32"/>
      <c r="W429" s="32"/>
      <c r="X429" s="8" t="str">
        <f t="shared" si="130"/>
        <v/>
      </c>
      <c r="Y429" s="69" t="e">
        <f t="shared" ca="1" si="117"/>
        <v>#VALUE!</v>
      </c>
      <c r="Z429" s="32"/>
      <c r="AA429" s="32"/>
      <c r="AB429" s="55" t="e">
        <f t="shared" si="118"/>
        <v>#DIV/0!</v>
      </c>
      <c r="AC429" s="7">
        <v>588.72500000000002</v>
      </c>
      <c r="AD429" s="7">
        <v>166</v>
      </c>
      <c r="AE429" s="57">
        <f t="shared" si="119"/>
        <v>6.0936971469004098E-5</v>
      </c>
      <c r="AF429" s="57">
        <f t="shared" si="120"/>
        <v>1.8680808563912843E-5</v>
      </c>
      <c r="AG429" s="57">
        <f t="shared" si="121"/>
        <v>-0.69344048262367397</v>
      </c>
      <c r="AH429" s="56">
        <f t="shared" si="122"/>
        <v>-0.71803473608221158</v>
      </c>
      <c r="AI429" s="56">
        <f t="shared" si="123"/>
        <v>0</v>
      </c>
      <c r="AJ429" s="56">
        <f t="shared" si="124"/>
        <v>0</v>
      </c>
      <c r="AK429" s="59" t="e">
        <f t="shared" si="125"/>
        <v>#DIV/0!</v>
      </c>
      <c r="AL429" s="7">
        <v>0.75692307692307681</v>
      </c>
      <c r="AM429" s="7">
        <v>21</v>
      </c>
      <c r="AN429" s="7">
        <v>6</v>
      </c>
      <c r="AO429" s="10">
        <f t="shared" si="126"/>
        <v>-0.7142857142857143</v>
      </c>
      <c r="AP429" s="10">
        <v>8.058168497414319E-3</v>
      </c>
      <c r="AQ429" s="10">
        <v>3.1254299475291715E-2</v>
      </c>
      <c r="AR429" s="10">
        <f t="shared" si="129"/>
        <v>2.8785859944875192</v>
      </c>
      <c r="AS429" s="70">
        <v>360.808935542168</v>
      </c>
      <c r="AT429" s="7" t="s">
        <v>1286</v>
      </c>
      <c r="AU429" s="7" t="str">
        <f t="shared" si="127"/>
        <v>2011</v>
      </c>
      <c r="AV429" s="7">
        <f t="shared" ca="1" si="128"/>
        <v>6</v>
      </c>
      <c r="AW429" s="7"/>
      <c r="AX429" s="7" t="s">
        <v>40</v>
      </c>
      <c r="AY429" s="7"/>
      <c r="AZ429" s="7">
        <v>3</v>
      </c>
      <c r="BA429" s="9"/>
      <c r="BB429" s="7" t="s">
        <v>41</v>
      </c>
      <c r="BC429" s="7" t="s">
        <v>42</v>
      </c>
    </row>
    <row r="430" spans="1:55" s="17" customFormat="1" ht="12" x14ac:dyDescent="0.15">
      <c r="A430" s="7">
        <v>3517</v>
      </c>
      <c r="B430" s="7" t="s">
        <v>1245</v>
      </c>
      <c r="C430" s="7" t="s">
        <v>1246</v>
      </c>
      <c r="D430" s="7" t="s">
        <v>1497</v>
      </c>
      <c r="E430" s="32"/>
      <c r="F430" s="8">
        <v>0</v>
      </c>
      <c r="G430" s="32" t="s">
        <v>1099</v>
      </c>
      <c r="H430" s="32" t="s">
        <v>1507</v>
      </c>
      <c r="I430" s="32" t="s">
        <v>106</v>
      </c>
      <c r="J430" s="8">
        <f t="shared" si="113"/>
        <v>0</v>
      </c>
      <c r="K430" s="32" t="s">
        <v>1258</v>
      </c>
      <c r="L430" s="8">
        <v>1</v>
      </c>
      <c r="M430" s="32" t="s">
        <v>106</v>
      </c>
      <c r="N430" s="32" t="s">
        <v>220</v>
      </c>
      <c r="O430" s="32"/>
      <c r="P430" s="8" t="str">
        <f t="shared" si="114"/>
        <v/>
      </c>
      <c r="Q430" s="8" t="e">
        <f t="shared" ca="1" si="115"/>
        <v>#VALUE!</v>
      </c>
      <c r="R430" s="32" t="s">
        <v>1254</v>
      </c>
      <c r="S430" s="8">
        <f t="shared" si="116"/>
        <v>0</v>
      </c>
      <c r="T430" s="32"/>
      <c r="U430" s="32"/>
      <c r="V430" s="32"/>
      <c r="W430" s="32"/>
      <c r="X430" s="8" t="str">
        <f t="shared" si="130"/>
        <v/>
      </c>
      <c r="Y430" s="69" t="e">
        <f t="shared" ca="1" si="117"/>
        <v>#VALUE!</v>
      </c>
      <c r="Z430" s="32"/>
      <c r="AA430" s="32"/>
      <c r="AB430" s="55" t="e">
        <f t="shared" si="118"/>
        <v>#DIV/0!</v>
      </c>
      <c r="AC430" s="7">
        <v>35</v>
      </c>
      <c r="AD430" s="7">
        <v>74.75</v>
      </c>
      <c r="AE430" s="57">
        <f t="shared" si="119"/>
        <v>3.622733876453596E-6</v>
      </c>
      <c r="AF430" s="57">
        <f t="shared" si="120"/>
        <v>8.4119906033282219E-6</v>
      </c>
      <c r="AG430" s="57">
        <f t="shared" si="121"/>
        <v>1.3220007017360531</v>
      </c>
      <c r="AH430" s="56">
        <f t="shared" si="122"/>
        <v>1.1357142857142857</v>
      </c>
      <c r="AI430" s="56">
        <f t="shared" si="123"/>
        <v>0</v>
      </c>
      <c r="AJ430" s="56">
        <f t="shared" si="124"/>
        <v>0</v>
      </c>
      <c r="AK430" s="59" t="e">
        <f t="shared" si="125"/>
        <v>#DIV/0!</v>
      </c>
      <c r="AL430" s="7">
        <v>0.61830769230769222</v>
      </c>
      <c r="AM430" s="7">
        <v>4</v>
      </c>
      <c r="AN430" s="7">
        <v>12</v>
      </c>
      <c r="AO430" s="10">
        <f t="shared" si="126"/>
        <v>2</v>
      </c>
      <c r="AP430" s="10">
        <v>2.1566373239436585E-2</v>
      </c>
      <c r="AQ430" s="10">
        <v>1.9947625850612629E-2</v>
      </c>
      <c r="AR430" s="10">
        <f t="shared" si="129"/>
        <v>-7.505885995999971E-2</v>
      </c>
      <c r="AS430" s="70">
        <v>205.61284280936499</v>
      </c>
      <c r="AT430" s="7" t="s">
        <v>1287</v>
      </c>
      <c r="AU430" s="7" t="str">
        <f t="shared" si="127"/>
        <v>2014</v>
      </c>
      <c r="AV430" s="7">
        <f t="shared" ca="1" si="128"/>
        <v>3</v>
      </c>
      <c r="AW430" s="7"/>
      <c r="AX430" s="7" t="s">
        <v>40</v>
      </c>
      <c r="AY430" s="7"/>
      <c r="AZ430" s="7">
        <v>1</v>
      </c>
      <c r="BA430" s="9"/>
      <c r="BB430" s="7" t="s">
        <v>41</v>
      </c>
      <c r="BC430" s="7" t="s">
        <v>42</v>
      </c>
    </row>
    <row r="431" spans="1:55" s="17" customFormat="1" ht="12" x14ac:dyDescent="0.15">
      <c r="A431" s="7">
        <v>2448</v>
      </c>
      <c r="B431" s="7" t="s">
        <v>1245</v>
      </c>
      <c r="C431" s="7" t="s">
        <v>1246</v>
      </c>
      <c r="D431" s="7" t="s">
        <v>1498</v>
      </c>
      <c r="E431" s="32" t="s">
        <v>1267</v>
      </c>
      <c r="F431" s="8">
        <v>0</v>
      </c>
      <c r="G431" s="32" t="s">
        <v>234</v>
      </c>
      <c r="H431" s="32" t="s">
        <v>1500</v>
      </c>
      <c r="I431" s="32" t="s">
        <v>106</v>
      </c>
      <c r="J431" s="8">
        <f t="shared" si="113"/>
        <v>0</v>
      </c>
      <c r="K431" s="32" t="s">
        <v>1258</v>
      </c>
      <c r="L431" s="8">
        <v>1</v>
      </c>
      <c r="M431" s="32" t="s">
        <v>106</v>
      </c>
      <c r="N431" s="32" t="s">
        <v>220</v>
      </c>
      <c r="O431" s="32"/>
      <c r="P431" s="8" t="str">
        <f t="shared" si="114"/>
        <v/>
      </c>
      <c r="Q431" s="8" t="e">
        <f t="shared" ca="1" si="115"/>
        <v>#VALUE!</v>
      </c>
      <c r="R431" s="32" t="s">
        <v>1254</v>
      </c>
      <c r="S431" s="8">
        <f t="shared" si="116"/>
        <v>0</v>
      </c>
      <c r="T431" s="32"/>
      <c r="U431" s="32"/>
      <c r="V431" s="32"/>
      <c r="W431" s="32"/>
      <c r="X431" s="8" t="str">
        <f t="shared" si="130"/>
        <v/>
      </c>
      <c r="Y431" s="69" t="e">
        <f t="shared" ca="1" si="117"/>
        <v>#VALUE!</v>
      </c>
      <c r="Z431" s="32"/>
      <c r="AA431" s="32"/>
      <c r="AB431" s="55" t="e">
        <f t="shared" si="118"/>
        <v>#DIV/0!</v>
      </c>
      <c r="AC431" s="7">
        <v>0</v>
      </c>
      <c r="AD431" s="7">
        <v>72</v>
      </c>
      <c r="AE431" s="57">
        <f t="shared" si="119"/>
        <v>0</v>
      </c>
      <c r="AF431" s="57">
        <f t="shared" si="120"/>
        <v>8.1025193771188237E-6</v>
      </c>
      <c r="AG431" s="57" t="e">
        <f t="shared" si="121"/>
        <v>#DIV/0!</v>
      </c>
      <c r="AH431" s="56" t="e">
        <f t="shared" si="122"/>
        <v>#DIV/0!</v>
      </c>
      <c r="AI431" s="56">
        <f t="shared" si="123"/>
        <v>0</v>
      </c>
      <c r="AJ431" s="56">
        <f t="shared" si="124"/>
        <v>0</v>
      </c>
      <c r="AK431" s="59" t="e">
        <f t="shared" si="125"/>
        <v>#DIV/0!</v>
      </c>
      <c r="AL431" s="7">
        <v>0.4153846153846153</v>
      </c>
      <c r="AM431" s="7">
        <v>0</v>
      </c>
      <c r="AN431" s="7">
        <v>4</v>
      </c>
      <c r="AO431" s="10" t="e">
        <f t="shared" si="126"/>
        <v>#DIV/0!</v>
      </c>
      <c r="AP431" s="10" t="e">
        <v>#N/A</v>
      </c>
      <c r="AQ431" s="10">
        <v>5.1469756097560992E-2</v>
      </c>
      <c r="AR431" s="10" t="e">
        <f t="shared" si="129"/>
        <v>#N/A</v>
      </c>
      <c r="AS431" s="70">
        <v>647.45535416666598</v>
      </c>
      <c r="AT431" s="7" t="s">
        <v>521</v>
      </c>
      <c r="AU431" s="7" t="str">
        <f t="shared" si="127"/>
        <v>2014</v>
      </c>
      <c r="AV431" s="7">
        <f t="shared" ca="1" si="128"/>
        <v>3</v>
      </c>
      <c r="AW431" s="7"/>
      <c r="AX431" s="7" t="s">
        <v>40</v>
      </c>
      <c r="AY431" s="7"/>
      <c r="AZ431" s="7">
        <v>1</v>
      </c>
      <c r="BA431" s="9"/>
      <c r="BB431" s="7" t="s">
        <v>41</v>
      </c>
      <c r="BC431" s="7" t="s">
        <v>42</v>
      </c>
    </row>
    <row r="432" spans="1:55" s="17" customFormat="1" ht="12" x14ac:dyDescent="0.15">
      <c r="A432" s="7">
        <v>3047</v>
      </c>
      <c r="B432" s="7" t="s">
        <v>1245</v>
      </c>
      <c r="C432" s="7" t="s">
        <v>1246</v>
      </c>
      <c r="D432" s="7" t="s">
        <v>1288</v>
      </c>
      <c r="E432" s="32" t="s">
        <v>1267</v>
      </c>
      <c r="F432" s="8">
        <v>0</v>
      </c>
      <c r="G432" s="32" t="s">
        <v>85</v>
      </c>
      <c r="H432" s="32" t="s">
        <v>1500</v>
      </c>
      <c r="I432" s="32" t="s">
        <v>1285</v>
      </c>
      <c r="J432" s="8">
        <f t="shared" si="113"/>
        <v>0</v>
      </c>
      <c r="K432" s="32" t="s">
        <v>1258</v>
      </c>
      <c r="L432" s="8">
        <v>1</v>
      </c>
      <c r="M432" s="32" t="s">
        <v>106</v>
      </c>
      <c r="N432" s="32" t="s">
        <v>1289</v>
      </c>
      <c r="O432" s="32">
        <v>20090812</v>
      </c>
      <c r="P432" s="8" t="str">
        <f t="shared" si="114"/>
        <v>2009</v>
      </c>
      <c r="Q432" s="8">
        <f t="shared" ca="1" si="115"/>
        <v>8</v>
      </c>
      <c r="R432" s="32" t="s">
        <v>1254</v>
      </c>
      <c r="S432" s="8">
        <f t="shared" si="116"/>
        <v>0</v>
      </c>
      <c r="T432" s="32">
        <v>14</v>
      </c>
      <c r="U432" s="32">
        <v>9000</v>
      </c>
      <c r="V432" s="32" t="s">
        <v>1255</v>
      </c>
      <c r="W432" s="32">
        <v>19741113</v>
      </c>
      <c r="X432" s="8" t="str">
        <f t="shared" si="130"/>
        <v>1974</v>
      </c>
      <c r="Y432" s="69">
        <f t="shared" ca="1" si="117"/>
        <v>43</v>
      </c>
      <c r="Z432" s="32">
        <v>3000</v>
      </c>
      <c r="AA432" s="32">
        <v>4000</v>
      </c>
      <c r="AB432" s="55">
        <f t="shared" si="118"/>
        <v>0.33333333333333331</v>
      </c>
      <c r="AC432" s="7">
        <v>5.6749999999999998</v>
      </c>
      <c r="AD432" s="7">
        <v>66.650000000000006</v>
      </c>
      <c r="AE432" s="57">
        <f t="shared" si="119"/>
        <v>5.8740042139640446E-7</v>
      </c>
      <c r="AF432" s="57">
        <f t="shared" si="120"/>
        <v>7.500457173402355E-6</v>
      </c>
      <c r="AG432" s="57">
        <f t="shared" si="121"/>
        <v>11.768899885314699</v>
      </c>
      <c r="AH432" s="56">
        <f t="shared" si="122"/>
        <v>10.744493392070487</v>
      </c>
      <c r="AI432" s="56">
        <f t="shared" si="123"/>
        <v>4.1629266817720743E-2</v>
      </c>
      <c r="AJ432" s="56">
        <f t="shared" si="124"/>
        <v>3.5149366662454905E-2</v>
      </c>
      <c r="AK432" s="59">
        <f t="shared" si="125"/>
        <v>-0.15565732117356137</v>
      </c>
      <c r="AL432" s="7">
        <v>0.48361538461538417</v>
      </c>
      <c r="AM432" s="7">
        <v>5</v>
      </c>
      <c r="AN432" s="7">
        <v>19</v>
      </c>
      <c r="AO432" s="10">
        <f t="shared" si="126"/>
        <v>2.8</v>
      </c>
      <c r="AP432" s="10">
        <v>-1.0458013628802968E-2</v>
      </c>
      <c r="AQ432" s="10">
        <v>2.6231224382386231E-2</v>
      </c>
      <c r="AR432" s="10">
        <f t="shared" si="129"/>
        <v>-3.5082415565171412</v>
      </c>
      <c r="AS432" s="70">
        <v>246.99487396849099</v>
      </c>
      <c r="AT432" s="7" t="s">
        <v>133</v>
      </c>
      <c r="AU432" s="7" t="str">
        <f t="shared" si="127"/>
        <v>2014</v>
      </c>
      <c r="AV432" s="7">
        <f t="shared" ca="1" si="128"/>
        <v>3</v>
      </c>
      <c r="AW432" s="7"/>
      <c r="AX432" s="7" t="s">
        <v>40</v>
      </c>
      <c r="AY432" s="7"/>
      <c r="AZ432" s="7">
        <v>1</v>
      </c>
      <c r="BA432" s="9"/>
      <c r="BB432" s="7" t="s">
        <v>41</v>
      </c>
      <c r="BC432" s="7" t="s">
        <v>42</v>
      </c>
    </row>
    <row r="433" spans="1:55" s="17" customFormat="1" ht="12" x14ac:dyDescent="0.15">
      <c r="A433" s="7">
        <v>3580</v>
      </c>
      <c r="B433" s="7" t="s">
        <v>1245</v>
      </c>
      <c r="C433" s="7" t="s">
        <v>1290</v>
      </c>
      <c r="D433" s="7" t="s">
        <v>1291</v>
      </c>
      <c r="E433" s="32" t="s">
        <v>1267</v>
      </c>
      <c r="F433" s="8">
        <v>0</v>
      </c>
      <c r="G433" s="32" t="s">
        <v>53</v>
      </c>
      <c r="H433" s="32" t="s">
        <v>1500</v>
      </c>
      <c r="I433" s="53" t="s">
        <v>35</v>
      </c>
      <c r="J433" s="8">
        <f t="shared" si="113"/>
        <v>1</v>
      </c>
      <c r="K433" s="53" t="s">
        <v>252</v>
      </c>
      <c r="L433" s="8">
        <v>1</v>
      </c>
      <c r="M433" s="53" t="s">
        <v>1549</v>
      </c>
      <c r="N433" s="53" t="s">
        <v>1292</v>
      </c>
      <c r="O433" s="54">
        <v>1998</v>
      </c>
      <c r="P433" s="8" t="str">
        <f t="shared" si="114"/>
        <v>1998</v>
      </c>
      <c r="Q433" s="8">
        <f t="shared" ca="1" si="115"/>
        <v>19</v>
      </c>
      <c r="R433" s="19" t="s">
        <v>286</v>
      </c>
      <c r="S433" s="8">
        <f t="shared" si="116"/>
        <v>1</v>
      </c>
      <c r="T433" s="54">
        <v>600</v>
      </c>
      <c r="U433" s="54">
        <v>20000</v>
      </c>
      <c r="V433" s="19" t="s">
        <v>1293</v>
      </c>
      <c r="W433" s="19"/>
      <c r="X433" s="8" t="str">
        <f t="shared" si="130"/>
        <v/>
      </c>
      <c r="Y433" s="69" t="e">
        <f t="shared" ca="1" si="117"/>
        <v>#VALUE!</v>
      </c>
      <c r="Z433" s="54">
        <v>1000</v>
      </c>
      <c r="AA433" s="54">
        <v>1800</v>
      </c>
      <c r="AB433" s="55">
        <f t="shared" si="118"/>
        <v>0.8</v>
      </c>
      <c r="AC433" s="7">
        <v>0</v>
      </c>
      <c r="AD433" s="7">
        <v>1055.125</v>
      </c>
      <c r="AE433" s="57">
        <f t="shared" si="119"/>
        <v>0</v>
      </c>
      <c r="AF433" s="57">
        <f t="shared" si="120"/>
        <v>1.1873848274697914E-4</v>
      </c>
      <c r="AG433" s="57" t="e">
        <f t="shared" si="121"/>
        <v>#DIV/0!</v>
      </c>
      <c r="AH433" s="56" t="e">
        <f t="shared" si="122"/>
        <v>#DIV/0!</v>
      </c>
      <c r="AI433" s="56">
        <f t="shared" si="123"/>
        <v>1.3876422272573581E-2</v>
      </c>
      <c r="AJ433" s="56">
        <f t="shared" si="124"/>
        <v>1.5817214998104706E-2</v>
      </c>
      <c r="AK433" s="59">
        <f t="shared" si="125"/>
        <v>0.13986261641569209</v>
      </c>
      <c r="AL433" s="7">
        <v>13.630384615384616</v>
      </c>
      <c r="AM433" s="7">
        <v>0</v>
      </c>
      <c r="AN433" s="7">
        <v>85</v>
      </c>
      <c r="AO433" s="10" t="e">
        <f t="shared" si="126"/>
        <v>#DIV/0!</v>
      </c>
      <c r="AP433" s="10" t="e">
        <v>#N/A</v>
      </c>
      <c r="AQ433" s="10">
        <v>6.4901427463287683E-4</v>
      </c>
      <c r="AR433" s="10" t="e">
        <f t="shared" si="129"/>
        <v>#N/A</v>
      </c>
      <c r="AS433" s="70">
        <v>-36.122483497216798</v>
      </c>
      <c r="AT433" s="7" t="s">
        <v>1294</v>
      </c>
      <c r="AU433" s="7" t="str">
        <f t="shared" si="127"/>
        <v>2014</v>
      </c>
      <c r="AV433" s="7">
        <f t="shared" ca="1" si="128"/>
        <v>3</v>
      </c>
      <c r="AW433" s="7"/>
      <c r="AX433" s="7" t="s">
        <v>61</v>
      </c>
      <c r="AY433" s="7">
        <v>500000</v>
      </c>
      <c r="AZ433" s="7">
        <v>9</v>
      </c>
      <c r="BA433" s="9"/>
      <c r="BB433" s="7" t="s">
        <v>41</v>
      </c>
      <c r="BC433" s="7" t="s">
        <v>42</v>
      </c>
    </row>
    <row r="434" spans="1:55" s="17" customFormat="1" ht="12" x14ac:dyDescent="0.15">
      <c r="A434" s="7">
        <v>1368</v>
      </c>
      <c r="B434" s="7" t="s">
        <v>1245</v>
      </c>
      <c r="C434" s="7" t="s">
        <v>1290</v>
      </c>
      <c r="D434" s="7" t="s">
        <v>1295</v>
      </c>
      <c r="E434" s="32" t="s">
        <v>1267</v>
      </c>
      <c r="F434" s="8">
        <v>0</v>
      </c>
      <c r="G434" s="32" t="s">
        <v>53</v>
      </c>
      <c r="H434" s="32" t="s">
        <v>1500</v>
      </c>
      <c r="I434" s="53" t="s">
        <v>35</v>
      </c>
      <c r="J434" s="8">
        <f t="shared" si="113"/>
        <v>1</v>
      </c>
      <c r="K434" s="53" t="s">
        <v>252</v>
      </c>
      <c r="L434" s="8">
        <v>1</v>
      </c>
      <c r="M434" s="53" t="s">
        <v>1549</v>
      </c>
      <c r="N434" s="53" t="s">
        <v>1292</v>
      </c>
      <c r="O434" s="54">
        <v>1995</v>
      </c>
      <c r="P434" s="8" t="str">
        <f t="shared" si="114"/>
        <v>1995</v>
      </c>
      <c r="Q434" s="8">
        <f t="shared" ca="1" si="115"/>
        <v>22</v>
      </c>
      <c r="R434" s="19" t="s">
        <v>1296</v>
      </c>
      <c r="S434" s="8">
        <f t="shared" si="116"/>
        <v>0</v>
      </c>
      <c r="T434" s="54">
        <v>400</v>
      </c>
      <c r="U434" s="54">
        <v>10000</v>
      </c>
      <c r="V434" s="19" t="s">
        <v>1297</v>
      </c>
      <c r="W434" s="54" t="s">
        <v>1298</v>
      </c>
      <c r="X434" s="8" t="str">
        <f t="shared" si="130"/>
        <v>1959</v>
      </c>
      <c r="Y434" s="69">
        <f t="shared" ca="1" si="117"/>
        <v>58</v>
      </c>
      <c r="Z434" s="54">
        <v>800</v>
      </c>
      <c r="AA434" s="54">
        <v>1000</v>
      </c>
      <c r="AB434" s="55">
        <f t="shared" si="118"/>
        <v>0.25</v>
      </c>
      <c r="AC434" s="7">
        <v>0</v>
      </c>
      <c r="AD434" s="7">
        <v>338</v>
      </c>
      <c r="AE434" s="57">
        <f t="shared" si="119"/>
        <v>0</v>
      </c>
      <c r="AF434" s="57">
        <f t="shared" si="120"/>
        <v>3.8036827075918921E-5</v>
      </c>
      <c r="AG434" s="57" t="e">
        <f t="shared" si="121"/>
        <v>#DIV/0!</v>
      </c>
      <c r="AH434" s="56" t="e">
        <f t="shared" si="122"/>
        <v>#DIV/0!</v>
      </c>
      <c r="AI434" s="56">
        <f t="shared" si="123"/>
        <v>1.1101137818058864E-2</v>
      </c>
      <c r="AJ434" s="56">
        <f t="shared" si="124"/>
        <v>8.7873416656137262E-3</v>
      </c>
      <c r="AK434" s="59">
        <f t="shared" si="125"/>
        <v>-0.20842873860021374</v>
      </c>
      <c r="AL434" s="7">
        <v>4.7353846153846151</v>
      </c>
      <c r="AM434" s="7">
        <v>0</v>
      </c>
      <c r="AN434" s="7">
        <v>24</v>
      </c>
      <c r="AO434" s="10" t="e">
        <f t="shared" si="126"/>
        <v>#DIV/0!</v>
      </c>
      <c r="AP434" s="10" t="e">
        <v>#N/A</v>
      </c>
      <c r="AQ434" s="10">
        <v>-4.9412358766912738E-3</v>
      </c>
      <c r="AR434" s="10" t="e">
        <f t="shared" si="129"/>
        <v>#N/A</v>
      </c>
      <c r="AS434" s="70">
        <v>-79.549409467455206</v>
      </c>
      <c r="AT434" s="7" t="s">
        <v>1299</v>
      </c>
      <c r="AU434" s="7" t="str">
        <f t="shared" si="127"/>
        <v>2015</v>
      </c>
      <c r="AV434" s="7">
        <f t="shared" ca="1" si="128"/>
        <v>2</v>
      </c>
      <c r="AW434" s="7"/>
      <c r="AX434" s="7" t="s">
        <v>40</v>
      </c>
      <c r="AY434" s="7"/>
      <c r="AZ434" s="7">
        <v>7</v>
      </c>
      <c r="BA434" s="9"/>
      <c r="BB434" s="7" t="s">
        <v>41</v>
      </c>
      <c r="BC434" s="7" t="s">
        <v>42</v>
      </c>
    </row>
    <row r="435" spans="1:55" s="17" customFormat="1" ht="12" x14ac:dyDescent="0.15">
      <c r="A435" s="7">
        <v>2026</v>
      </c>
      <c r="B435" s="7" t="s">
        <v>1245</v>
      </c>
      <c r="C435" s="7" t="s">
        <v>1290</v>
      </c>
      <c r="D435" s="7" t="s">
        <v>1300</v>
      </c>
      <c r="E435" s="32" t="s">
        <v>1267</v>
      </c>
      <c r="F435" s="8">
        <v>0</v>
      </c>
      <c r="G435" s="32" t="s">
        <v>234</v>
      </c>
      <c r="H435" s="32" t="s">
        <v>1500</v>
      </c>
      <c r="I435" s="53" t="s">
        <v>35</v>
      </c>
      <c r="J435" s="8">
        <f t="shared" si="113"/>
        <v>1</v>
      </c>
      <c r="K435" s="53" t="s">
        <v>252</v>
      </c>
      <c r="L435" s="8">
        <v>1</v>
      </c>
      <c r="M435" s="53" t="s">
        <v>1556</v>
      </c>
      <c r="N435" s="53" t="s">
        <v>1301</v>
      </c>
      <c r="O435" s="54">
        <v>2000</v>
      </c>
      <c r="P435" s="8" t="str">
        <f t="shared" si="114"/>
        <v>2000</v>
      </c>
      <c r="Q435" s="8">
        <f t="shared" ca="1" si="115"/>
        <v>17</v>
      </c>
      <c r="R435" s="19" t="s">
        <v>254</v>
      </c>
      <c r="S435" s="8">
        <f t="shared" si="116"/>
        <v>0</v>
      </c>
      <c r="T435" s="54">
        <v>10</v>
      </c>
      <c r="U435" s="54">
        <v>600</v>
      </c>
      <c r="V435" s="19" t="s">
        <v>1297</v>
      </c>
      <c r="W435" s="54">
        <v>1961.5</v>
      </c>
      <c r="X435" s="8" t="str">
        <f t="shared" si="130"/>
        <v>1961</v>
      </c>
      <c r="Y435" s="69">
        <f t="shared" ca="1" si="117"/>
        <v>56</v>
      </c>
      <c r="Z435" s="54">
        <v>200</v>
      </c>
      <c r="AA435" s="54">
        <v>300</v>
      </c>
      <c r="AB435" s="55">
        <f t="shared" si="118"/>
        <v>0.5</v>
      </c>
      <c r="AC435" s="7">
        <v>0</v>
      </c>
      <c r="AD435" s="7">
        <v>140</v>
      </c>
      <c r="AE435" s="57">
        <f t="shared" si="119"/>
        <v>0</v>
      </c>
      <c r="AF435" s="57">
        <f t="shared" si="120"/>
        <v>1.5754898788842155E-5</v>
      </c>
      <c r="AG435" s="57" t="e">
        <f t="shared" si="121"/>
        <v>#DIV/0!</v>
      </c>
      <c r="AH435" s="56" t="e">
        <f t="shared" si="122"/>
        <v>#DIV/0!</v>
      </c>
      <c r="AI435" s="56">
        <f t="shared" si="123"/>
        <v>2.7752844545147161E-3</v>
      </c>
      <c r="AJ435" s="56">
        <f t="shared" si="124"/>
        <v>2.6362024996841177E-3</v>
      </c>
      <c r="AK435" s="59">
        <f t="shared" si="125"/>
        <v>-5.0114486320256536E-2</v>
      </c>
      <c r="AL435" s="7">
        <v>1.6615384615384614</v>
      </c>
      <c r="AM435" s="7">
        <v>0</v>
      </c>
      <c r="AN435" s="7">
        <v>14</v>
      </c>
      <c r="AO435" s="10" t="e">
        <f t="shared" si="126"/>
        <v>#DIV/0!</v>
      </c>
      <c r="AP435" s="10" t="e">
        <v>#N/A</v>
      </c>
      <c r="AQ435" s="10">
        <v>1.2126901347240359E-2</v>
      </c>
      <c r="AR435" s="10" t="e">
        <f t="shared" si="129"/>
        <v>#N/A</v>
      </c>
      <c r="AS435" s="70">
        <v>85.103851428571701</v>
      </c>
      <c r="AT435" s="7" t="s">
        <v>1302</v>
      </c>
      <c r="AU435" s="7" t="str">
        <f t="shared" si="127"/>
        <v>2015</v>
      </c>
      <c r="AV435" s="7">
        <f t="shared" ca="1" si="128"/>
        <v>2</v>
      </c>
      <c r="AW435" s="7"/>
      <c r="AX435" s="7" t="s">
        <v>40</v>
      </c>
      <c r="AY435" s="7"/>
      <c r="AZ435" s="7">
        <v>1</v>
      </c>
      <c r="BA435" s="9"/>
      <c r="BB435" s="7" t="s">
        <v>41</v>
      </c>
      <c r="BC435" s="7" t="s">
        <v>42</v>
      </c>
    </row>
    <row r="436" spans="1:55" s="17" customFormat="1" ht="12" x14ac:dyDescent="0.15">
      <c r="A436" s="7">
        <v>1301</v>
      </c>
      <c r="B436" s="7" t="s">
        <v>1245</v>
      </c>
      <c r="C436" s="7" t="s">
        <v>1290</v>
      </c>
      <c r="D436" s="7" t="s">
        <v>1303</v>
      </c>
      <c r="E436" s="32" t="s">
        <v>1252</v>
      </c>
      <c r="F436" s="8">
        <v>1</v>
      </c>
      <c r="G436" s="32" t="s">
        <v>1304</v>
      </c>
      <c r="H436" s="32" t="s">
        <v>1500</v>
      </c>
      <c r="I436" s="53" t="s">
        <v>35</v>
      </c>
      <c r="J436" s="8">
        <f t="shared" si="113"/>
        <v>1</v>
      </c>
      <c r="K436" s="53" t="s">
        <v>252</v>
      </c>
      <c r="L436" s="8">
        <v>1</v>
      </c>
      <c r="M436" s="53" t="s">
        <v>1552</v>
      </c>
      <c r="N436" s="53" t="s">
        <v>1305</v>
      </c>
      <c r="O436" s="54">
        <v>2002</v>
      </c>
      <c r="P436" s="8" t="str">
        <f t="shared" si="114"/>
        <v>2002</v>
      </c>
      <c r="Q436" s="8">
        <f t="shared" ca="1" si="115"/>
        <v>15</v>
      </c>
      <c r="R436" s="19" t="s">
        <v>254</v>
      </c>
      <c r="S436" s="8">
        <f t="shared" si="116"/>
        <v>0</v>
      </c>
      <c r="T436" s="54">
        <v>300</v>
      </c>
      <c r="U436" s="54">
        <v>6000</v>
      </c>
      <c r="V436" s="19" t="s">
        <v>1297</v>
      </c>
      <c r="W436" s="54">
        <v>1960.3</v>
      </c>
      <c r="X436" s="8" t="str">
        <f t="shared" si="130"/>
        <v>1960</v>
      </c>
      <c r="Y436" s="69">
        <f t="shared" ca="1" si="117"/>
        <v>57</v>
      </c>
      <c r="Z436" s="54">
        <v>1000</v>
      </c>
      <c r="AA436" s="54">
        <v>1200</v>
      </c>
      <c r="AB436" s="55">
        <f t="shared" si="118"/>
        <v>0.2</v>
      </c>
      <c r="AC436" s="7">
        <v>0</v>
      </c>
      <c r="AD436" s="7">
        <v>115</v>
      </c>
      <c r="AE436" s="57">
        <f t="shared" si="119"/>
        <v>0</v>
      </c>
      <c r="AF436" s="57">
        <f t="shared" si="120"/>
        <v>1.2941524005120342E-5</v>
      </c>
      <c r="AG436" s="57" t="e">
        <f t="shared" si="121"/>
        <v>#DIV/0!</v>
      </c>
      <c r="AH436" s="56" t="e">
        <f t="shared" si="122"/>
        <v>#DIV/0!</v>
      </c>
      <c r="AI436" s="56">
        <f t="shared" si="123"/>
        <v>1.3876422272573581E-2</v>
      </c>
      <c r="AJ436" s="56">
        <f t="shared" si="124"/>
        <v>1.0544809998736471E-2</v>
      </c>
      <c r="AK436" s="59">
        <f t="shared" si="125"/>
        <v>-0.24009158905620528</v>
      </c>
      <c r="AL436" s="7">
        <v>1.9230769230769229</v>
      </c>
      <c r="AM436" s="7">
        <v>0</v>
      </c>
      <c r="AN436" s="7">
        <v>12</v>
      </c>
      <c r="AO436" s="10" t="e">
        <f t="shared" si="126"/>
        <v>#DIV/0!</v>
      </c>
      <c r="AP436" s="10" t="e">
        <v>#N/A</v>
      </c>
      <c r="AQ436" s="10">
        <v>8.4636367655510445E-3</v>
      </c>
      <c r="AR436" s="10" t="e">
        <f t="shared" si="129"/>
        <v>#N/A</v>
      </c>
      <c r="AS436" s="70">
        <v>29.0767121739126</v>
      </c>
      <c r="AT436" s="7" t="s">
        <v>1280</v>
      </c>
      <c r="AU436" s="7" t="str">
        <f t="shared" si="127"/>
        <v>2015</v>
      </c>
      <c r="AV436" s="7">
        <f t="shared" ca="1" si="128"/>
        <v>2</v>
      </c>
      <c r="AW436" s="7"/>
      <c r="AX436" s="7" t="s">
        <v>40</v>
      </c>
      <c r="AY436" s="7"/>
      <c r="AZ436" s="7">
        <v>3</v>
      </c>
      <c r="BA436" s="9"/>
      <c r="BB436" s="7" t="s">
        <v>41</v>
      </c>
      <c r="BC436" s="7" t="s">
        <v>42</v>
      </c>
    </row>
    <row r="437" spans="1:55" s="17" customFormat="1" ht="12" x14ac:dyDescent="0.15">
      <c r="A437" s="7">
        <v>1511</v>
      </c>
      <c r="B437" s="7" t="s">
        <v>1245</v>
      </c>
      <c r="C437" s="7" t="s">
        <v>1290</v>
      </c>
      <c r="D437" s="7" t="s">
        <v>1306</v>
      </c>
      <c r="E437" s="32" t="s">
        <v>1252</v>
      </c>
      <c r="F437" s="8">
        <v>1</v>
      </c>
      <c r="G437" s="32" t="s">
        <v>1307</v>
      </c>
      <c r="H437" s="32" t="s">
        <v>1500</v>
      </c>
      <c r="I437" s="53" t="s">
        <v>35</v>
      </c>
      <c r="J437" s="8">
        <f t="shared" si="113"/>
        <v>1</v>
      </c>
      <c r="K437" s="53" t="s">
        <v>252</v>
      </c>
      <c r="L437" s="8">
        <v>1</v>
      </c>
      <c r="M437" s="53" t="s">
        <v>30</v>
      </c>
      <c r="N437" s="53" t="s">
        <v>79</v>
      </c>
      <c r="O437" s="54">
        <v>2003</v>
      </c>
      <c r="P437" s="8" t="str">
        <f t="shared" si="114"/>
        <v>2003</v>
      </c>
      <c r="Q437" s="8">
        <f t="shared" ca="1" si="115"/>
        <v>14</v>
      </c>
      <c r="R437" s="19" t="s">
        <v>254</v>
      </c>
      <c r="S437" s="8">
        <f t="shared" si="116"/>
        <v>0</v>
      </c>
      <c r="T437" s="54">
        <v>500</v>
      </c>
      <c r="U437" s="54">
        <v>300</v>
      </c>
      <c r="V437" s="19" t="s">
        <v>1297</v>
      </c>
      <c r="W437" s="54" t="s">
        <v>1308</v>
      </c>
      <c r="X437" s="8" t="str">
        <f t="shared" si="130"/>
        <v>1979</v>
      </c>
      <c r="Y437" s="69">
        <f t="shared" ca="1" si="117"/>
        <v>38</v>
      </c>
      <c r="Z437" s="54">
        <v>150</v>
      </c>
      <c r="AA437" s="54">
        <v>300</v>
      </c>
      <c r="AB437" s="55">
        <f t="shared" si="118"/>
        <v>1</v>
      </c>
      <c r="AC437" s="7">
        <v>0</v>
      </c>
      <c r="AD437" s="7">
        <v>109.075</v>
      </c>
      <c r="AE437" s="57">
        <f t="shared" si="119"/>
        <v>0</v>
      </c>
      <c r="AF437" s="57">
        <f t="shared" si="120"/>
        <v>1.2274754181378273E-5</v>
      </c>
      <c r="AG437" s="57" t="e">
        <f t="shared" si="121"/>
        <v>#DIV/0!</v>
      </c>
      <c r="AH437" s="56" t="e">
        <f t="shared" si="122"/>
        <v>#DIV/0!</v>
      </c>
      <c r="AI437" s="56">
        <f t="shared" si="123"/>
        <v>2.0814633408860373E-3</v>
      </c>
      <c r="AJ437" s="56">
        <f t="shared" si="124"/>
        <v>2.6362024996841177E-3</v>
      </c>
      <c r="AK437" s="59">
        <f t="shared" si="125"/>
        <v>0.26651401823965781</v>
      </c>
      <c r="AL437" s="7">
        <v>1.541307692307692</v>
      </c>
      <c r="AM437" s="7">
        <v>0</v>
      </c>
      <c r="AN437" s="7">
        <v>20</v>
      </c>
      <c r="AO437" s="10" t="e">
        <f t="shared" si="126"/>
        <v>#DIV/0!</v>
      </c>
      <c r="AP437" s="10" t="e">
        <v>#N/A</v>
      </c>
      <c r="AQ437" s="10">
        <v>1.7169326620123639E-2</v>
      </c>
      <c r="AR437" s="10" t="e">
        <f t="shared" si="129"/>
        <v>#N/A</v>
      </c>
      <c r="AS437" s="70">
        <v>150.23803300481299</v>
      </c>
      <c r="AT437" s="7" t="s">
        <v>1309</v>
      </c>
      <c r="AU437" s="7" t="str">
        <f t="shared" si="127"/>
        <v>2015</v>
      </c>
      <c r="AV437" s="7">
        <f t="shared" ca="1" si="128"/>
        <v>2</v>
      </c>
      <c r="AW437" s="7"/>
      <c r="AX437" s="7" t="s">
        <v>40</v>
      </c>
      <c r="AY437" s="7"/>
      <c r="AZ437" s="7">
        <v>15</v>
      </c>
      <c r="BA437" s="9"/>
      <c r="BB437" s="7" t="s">
        <v>41</v>
      </c>
      <c r="BC437" s="7" t="s">
        <v>42</v>
      </c>
    </row>
    <row r="438" spans="1:55" s="17" customFormat="1" ht="12" x14ac:dyDescent="0.15">
      <c r="A438" s="7">
        <v>2113</v>
      </c>
      <c r="B438" s="7" t="s">
        <v>1245</v>
      </c>
      <c r="C438" s="7" t="s">
        <v>1290</v>
      </c>
      <c r="D438" s="7" t="s">
        <v>1310</v>
      </c>
      <c r="E438" s="32" t="s">
        <v>1252</v>
      </c>
      <c r="F438" s="8">
        <v>1</v>
      </c>
      <c r="G438" s="32" t="s">
        <v>234</v>
      </c>
      <c r="H438" s="32" t="s">
        <v>1500</v>
      </c>
      <c r="I438" s="53" t="s">
        <v>35</v>
      </c>
      <c r="J438" s="8">
        <f t="shared" si="113"/>
        <v>1</v>
      </c>
      <c r="K438" s="53" t="s">
        <v>252</v>
      </c>
      <c r="L438" s="8">
        <v>1</v>
      </c>
      <c r="M438" s="53" t="s">
        <v>30</v>
      </c>
      <c r="N438" s="53" t="s">
        <v>1311</v>
      </c>
      <c r="O438" s="54">
        <v>2000</v>
      </c>
      <c r="P438" s="8" t="str">
        <f t="shared" si="114"/>
        <v>2000</v>
      </c>
      <c r="Q438" s="8">
        <f t="shared" ca="1" si="115"/>
        <v>17</v>
      </c>
      <c r="R438" s="19" t="s">
        <v>1296</v>
      </c>
      <c r="S438" s="8">
        <f t="shared" si="116"/>
        <v>0</v>
      </c>
      <c r="T438" s="54">
        <v>30</v>
      </c>
      <c r="U438" s="54">
        <v>1500</v>
      </c>
      <c r="V438" s="19" t="s">
        <v>1297</v>
      </c>
      <c r="W438" s="54">
        <v>1980.9</v>
      </c>
      <c r="X438" s="8" t="str">
        <f t="shared" si="130"/>
        <v>1980</v>
      </c>
      <c r="Y438" s="69">
        <f t="shared" ca="1" si="117"/>
        <v>37</v>
      </c>
      <c r="Z438" s="54">
        <v>500</v>
      </c>
      <c r="AA438" s="54">
        <v>550</v>
      </c>
      <c r="AB438" s="55">
        <f t="shared" si="118"/>
        <v>0.1</v>
      </c>
      <c r="AC438" s="7">
        <v>0</v>
      </c>
      <c r="AD438" s="7">
        <v>93.45</v>
      </c>
      <c r="AE438" s="57">
        <f t="shared" si="119"/>
        <v>0</v>
      </c>
      <c r="AF438" s="57">
        <f t="shared" si="120"/>
        <v>1.0516394941552139E-5</v>
      </c>
      <c r="AG438" s="57" t="e">
        <f t="shared" si="121"/>
        <v>#DIV/0!</v>
      </c>
      <c r="AH438" s="56" t="e">
        <f t="shared" si="122"/>
        <v>#DIV/0!</v>
      </c>
      <c r="AI438" s="56">
        <f t="shared" si="123"/>
        <v>6.9382111362867906E-3</v>
      </c>
      <c r="AJ438" s="56">
        <f t="shared" si="124"/>
        <v>4.8330379160875497E-3</v>
      </c>
      <c r="AK438" s="59">
        <f t="shared" si="125"/>
        <v>-0.30341728996818806</v>
      </c>
      <c r="AL438" s="7">
        <v>1.1105384615384617</v>
      </c>
      <c r="AM438" s="7">
        <v>0</v>
      </c>
      <c r="AN438" s="7">
        <v>36</v>
      </c>
      <c r="AO438" s="10" t="e">
        <f t="shared" si="126"/>
        <v>#DIV/0!</v>
      </c>
      <c r="AP438" s="10" t="e">
        <v>#N/A</v>
      </c>
      <c r="AQ438" s="10">
        <v>3.5850085896284621E-3</v>
      </c>
      <c r="AR438" s="10" t="e">
        <f t="shared" si="129"/>
        <v>#N/A</v>
      </c>
      <c r="AS438" s="70">
        <v>-24.3122193686463</v>
      </c>
      <c r="AT438" s="7" t="s">
        <v>1312</v>
      </c>
      <c r="AU438" s="7" t="str">
        <f t="shared" si="127"/>
        <v>2015</v>
      </c>
      <c r="AV438" s="7">
        <f t="shared" ca="1" si="128"/>
        <v>2</v>
      </c>
      <c r="AW438" s="7"/>
      <c r="AX438" s="7" t="s">
        <v>40</v>
      </c>
      <c r="AY438" s="7"/>
      <c r="AZ438" s="7">
        <v>5</v>
      </c>
      <c r="BA438" s="9"/>
      <c r="BB438" s="7" t="s">
        <v>41</v>
      </c>
      <c r="BC438" s="7" t="s">
        <v>42</v>
      </c>
    </row>
    <row r="439" spans="1:55" s="17" customFormat="1" ht="12" x14ac:dyDescent="0.15">
      <c r="A439" s="7">
        <v>751</v>
      </c>
      <c r="B439" s="7" t="s">
        <v>1245</v>
      </c>
      <c r="C439" s="7" t="s">
        <v>1290</v>
      </c>
      <c r="D439" s="7" t="s">
        <v>1313</v>
      </c>
      <c r="E439" s="32" t="s">
        <v>1267</v>
      </c>
      <c r="F439" s="8">
        <v>0</v>
      </c>
      <c r="G439" s="32" t="s">
        <v>70</v>
      </c>
      <c r="H439" s="32" t="s">
        <v>1501</v>
      </c>
      <c r="I439" s="53" t="s">
        <v>35</v>
      </c>
      <c r="J439" s="8">
        <f t="shared" si="113"/>
        <v>1</v>
      </c>
      <c r="K439" s="53" t="s">
        <v>252</v>
      </c>
      <c r="L439" s="8">
        <v>1</v>
      </c>
      <c r="M439" s="53" t="s">
        <v>1556</v>
      </c>
      <c r="N439" s="53" t="s">
        <v>1314</v>
      </c>
      <c r="O439" s="54">
        <v>2011</v>
      </c>
      <c r="P439" s="8" t="str">
        <f t="shared" si="114"/>
        <v>2011</v>
      </c>
      <c r="Q439" s="8">
        <f t="shared" ca="1" si="115"/>
        <v>6</v>
      </c>
      <c r="R439" s="19" t="s">
        <v>1315</v>
      </c>
      <c r="S439" s="8">
        <f t="shared" si="116"/>
        <v>1</v>
      </c>
      <c r="T439" s="54">
        <v>700</v>
      </c>
      <c r="U439" s="54">
        <v>150000</v>
      </c>
      <c r="V439" s="19" t="s">
        <v>1297</v>
      </c>
      <c r="W439" s="54"/>
      <c r="X439" s="8" t="str">
        <f t="shared" si="130"/>
        <v/>
      </c>
      <c r="Y439" s="69" t="e">
        <f t="shared" ca="1" si="117"/>
        <v>#VALUE!</v>
      </c>
      <c r="Z439" s="54">
        <v>60000</v>
      </c>
      <c r="AA439" s="54">
        <v>80000</v>
      </c>
      <c r="AB439" s="55">
        <f t="shared" si="118"/>
        <v>0.33333333333333331</v>
      </c>
      <c r="AC439" s="7">
        <v>0</v>
      </c>
      <c r="AD439" s="7">
        <v>84.9</v>
      </c>
      <c r="AE439" s="57">
        <f t="shared" si="119"/>
        <v>0</v>
      </c>
      <c r="AF439" s="57">
        <f t="shared" si="120"/>
        <v>9.5542207655192792E-6</v>
      </c>
      <c r="AG439" s="57" t="e">
        <f t="shared" si="121"/>
        <v>#DIV/0!</v>
      </c>
      <c r="AH439" s="56" t="e">
        <f t="shared" si="122"/>
        <v>#DIV/0!</v>
      </c>
      <c r="AI439" s="56">
        <f t="shared" si="123"/>
        <v>0.83258533635441478</v>
      </c>
      <c r="AJ439" s="56">
        <f t="shared" si="124"/>
        <v>0.70298733324909812</v>
      </c>
      <c r="AK439" s="59">
        <f t="shared" si="125"/>
        <v>-0.15565732117356124</v>
      </c>
      <c r="AL439" s="7">
        <v>1.5673846153846152</v>
      </c>
      <c r="AM439" s="7">
        <v>0</v>
      </c>
      <c r="AN439" s="7">
        <v>4</v>
      </c>
      <c r="AO439" s="10" t="e">
        <f t="shared" si="126"/>
        <v>#DIV/0!</v>
      </c>
      <c r="AP439" s="10" t="e">
        <v>#N/A</v>
      </c>
      <c r="AQ439" s="10">
        <v>9.1796324151546486E-3</v>
      </c>
      <c r="AR439" s="10" t="e">
        <f t="shared" si="129"/>
        <v>#N/A</v>
      </c>
      <c r="AS439" s="70">
        <v>40.850949352179001</v>
      </c>
      <c r="AT439" s="7" t="s">
        <v>1316</v>
      </c>
      <c r="AU439" s="7" t="str">
        <f t="shared" si="127"/>
        <v>2015</v>
      </c>
      <c r="AV439" s="7">
        <f t="shared" ca="1" si="128"/>
        <v>2</v>
      </c>
      <c r="AW439" s="7"/>
      <c r="AX439" s="7" t="s">
        <v>40</v>
      </c>
      <c r="AY439" s="7"/>
      <c r="AZ439" s="7">
        <v>7</v>
      </c>
      <c r="BA439" s="9"/>
      <c r="BB439" s="7" t="s">
        <v>41</v>
      </c>
      <c r="BC439" s="7" t="s">
        <v>42</v>
      </c>
    </row>
    <row r="440" spans="1:55" s="17" customFormat="1" ht="12" x14ac:dyDescent="0.15">
      <c r="A440" s="7">
        <v>1517</v>
      </c>
      <c r="B440" s="7" t="s">
        <v>1245</v>
      </c>
      <c r="C440" s="7" t="s">
        <v>1290</v>
      </c>
      <c r="D440" s="7" t="s">
        <v>1317</v>
      </c>
      <c r="E440" s="32" t="s">
        <v>1267</v>
      </c>
      <c r="F440" s="8">
        <v>0</v>
      </c>
      <c r="G440" s="32" t="s">
        <v>336</v>
      </c>
      <c r="H440" s="32" t="s">
        <v>1500</v>
      </c>
      <c r="I440" s="53" t="s">
        <v>35</v>
      </c>
      <c r="J440" s="8">
        <f t="shared" si="113"/>
        <v>1</v>
      </c>
      <c r="K440" s="53" t="s">
        <v>252</v>
      </c>
      <c r="L440" s="8">
        <v>1</v>
      </c>
      <c r="M440" s="53" t="s">
        <v>1553</v>
      </c>
      <c r="N440" s="53" t="s">
        <v>1318</v>
      </c>
      <c r="O440" s="32"/>
      <c r="P440" s="8" t="str">
        <f t="shared" si="114"/>
        <v/>
      </c>
      <c r="Q440" s="8" t="e">
        <f t="shared" ca="1" si="115"/>
        <v>#VALUE!</v>
      </c>
      <c r="R440" s="32" t="s">
        <v>1254</v>
      </c>
      <c r="S440" s="8">
        <f t="shared" si="116"/>
        <v>0</v>
      </c>
      <c r="T440" s="32"/>
      <c r="U440" s="32"/>
      <c r="V440" s="32"/>
      <c r="W440" s="32"/>
      <c r="X440" s="8" t="str">
        <f t="shared" si="130"/>
        <v/>
      </c>
      <c r="Y440" s="69" t="e">
        <f t="shared" ca="1" si="117"/>
        <v>#VALUE!</v>
      </c>
      <c r="Z440" s="32"/>
      <c r="AA440" s="32"/>
      <c r="AB440" s="55" t="e">
        <f t="shared" si="118"/>
        <v>#DIV/0!</v>
      </c>
      <c r="AC440" s="7">
        <v>0</v>
      </c>
      <c r="AD440" s="7">
        <v>66</v>
      </c>
      <c r="AE440" s="57">
        <f t="shared" si="119"/>
        <v>0</v>
      </c>
      <c r="AF440" s="57">
        <f t="shared" si="120"/>
        <v>7.4273094290255874E-6</v>
      </c>
      <c r="AG440" s="57" t="e">
        <f t="shared" si="121"/>
        <v>#DIV/0!</v>
      </c>
      <c r="AH440" s="56" t="e">
        <f t="shared" si="122"/>
        <v>#DIV/0!</v>
      </c>
      <c r="AI440" s="56">
        <f t="shared" si="123"/>
        <v>0</v>
      </c>
      <c r="AJ440" s="56">
        <f t="shared" si="124"/>
        <v>0</v>
      </c>
      <c r="AK440" s="59" t="e">
        <f t="shared" si="125"/>
        <v>#DIV/0!</v>
      </c>
      <c r="AL440" s="7">
        <v>0.94769230769230761</v>
      </c>
      <c r="AM440" s="7">
        <v>0</v>
      </c>
      <c r="AN440" s="7">
        <v>3</v>
      </c>
      <c r="AO440" s="10" t="e">
        <f t="shared" si="126"/>
        <v>#DIV/0!</v>
      </c>
      <c r="AP440" s="10" t="e">
        <v>#N/A</v>
      </c>
      <c r="AQ440" s="10">
        <v>-6.4065120903312761E-2</v>
      </c>
      <c r="AR440" s="10" t="e">
        <f t="shared" si="129"/>
        <v>#N/A</v>
      </c>
      <c r="AS440" s="70">
        <v>-555.63260151514999</v>
      </c>
      <c r="AT440" s="7" t="s">
        <v>766</v>
      </c>
      <c r="AU440" s="7" t="str">
        <f t="shared" si="127"/>
        <v>2015</v>
      </c>
      <c r="AV440" s="7">
        <f t="shared" ca="1" si="128"/>
        <v>2</v>
      </c>
      <c r="AW440" s="7"/>
      <c r="AX440" s="7" t="s">
        <v>40</v>
      </c>
      <c r="AY440" s="7"/>
      <c r="AZ440" s="7">
        <v>3</v>
      </c>
      <c r="BA440" s="9"/>
      <c r="BB440" s="7" t="s">
        <v>41</v>
      </c>
      <c r="BC440" s="7" t="s">
        <v>42</v>
      </c>
    </row>
    <row r="441" spans="1:55" s="17" customFormat="1" ht="12" x14ac:dyDescent="0.15">
      <c r="A441" s="7">
        <v>2775</v>
      </c>
      <c r="B441" s="7" t="s">
        <v>1245</v>
      </c>
      <c r="C441" s="7" t="s">
        <v>1319</v>
      </c>
      <c r="D441" s="7" t="s">
        <v>1320</v>
      </c>
      <c r="E441" s="32" t="s">
        <v>1267</v>
      </c>
      <c r="F441" s="8">
        <v>0</v>
      </c>
      <c r="G441" s="32" t="s">
        <v>57</v>
      </c>
      <c r="H441" s="32" t="s">
        <v>57</v>
      </c>
      <c r="I441" s="32" t="s">
        <v>1268</v>
      </c>
      <c r="J441" s="8">
        <f t="shared" si="113"/>
        <v>1</v>
      </c>
      <c r="K441" s="32" t="s">
        <v>1258</v>
      </c>
      <c r="L441" s="8">
        <v>1</v>
      </c>
      <c r="M441" s="32" t="s">
        <v>1556</v>
      </c>
      <c r="N441" s="32" t="s">
        <v>1321</v>
      </c>
      <c r="O441" s="52">
        <v>20050311</v>
      </c>
      <c r="P441" s="8" t="str">
        <f t="shared" si="114"/>
        <v>2005</v>
      </c>
      <c r="Q441" s="8">
        <f t="shared" ca="1" si="115"/>
        <v>12</v>
      </c>
      <c r="R441" s="32" t="s">
        <v>1254</v>
      </c>
      <c r="S441" s="8">
        <f t="shared" si="116"/>
        <v>0</v>
      </c>
      <c r="T441" s="32">
        <v>50</v>
      </c>
      <c r="U441" s="32">
        <v>10000</v>
      </c>
      <c r="V441" s="32" t="s">
        <v>1261</v>
      </c>
      <c r="W441" s="32"/>
      <c r="X441" s="8" t="str">
        <f t="shared" si="130"/>
        <v/>
      </c>
      <c r="Y441" s="69" t="e">
        <f t="shared" ca="1" si="117"/>
        <v>#VALUE!</v>
      </c>
      <c r="Z441" s="32">
        <v>8900</v>
      </c>
      <c r="AA441" s="32">
        <v>9600</v>
      </c>
      <c r="AB441" s="55">
        <f t="shared" si="118"/>
        <v>7.8651685393258425E-2</v>
      </c>
      <c r="AC441" s="7">
        <v>75.8</v>
      </c>
      <c r="AD441" s="7">
        <v>461.185</v>
      </c>
      <c r="AE441" s="57">
        <f t="shared" si="119"/>
        <v>7.8458065095766458E-6</v>
      </c>
      <c r="AF441" s="57">
        <f t="shared" si="120"/>
        <v>5.1899449985229782E-5</v>
      </c>
      <c r="AG441" s="57">
        <f t="shared" si="121"/>
        <v>5.6149286146530581</v>
      </c>
      <c r="AH441" s="56">
        <f t="shared" si="122"/>
        <v>5.0842348284960419</v>
      </c>
      <c r="AI441" s="56">
        <f t="shared" si="123"/>
        <v>0.12350015822590486</v>
      </c>
      <c r="AJ441" s="56">
        <f t="shared" si="124"/>
        <v>8.4358479989891766E-2</v>
      </c>
      <c r="AK441" s="59">
        <f t="shared" si="125"/>
        <v>-0.31693625982580242</v>
      </c>
      <c r="AL441" s="7">
        <v>4.5419999999999998</v>
      </c>
      <c r="AM441" s="7">
        <v>9</v>
      </c>
      <c r="AN441" s="7">
        <v>63</v>
      </c>
      <c r="AO441" s="10">
        <f t="shared" si="126"/>
        <v>6</v>
      </c>
      <c r="AP441" s="10">
        <v>1.7987691839567957E-2</v>
      </c>
      <c r="AQ441" s="10">
        <v>9.2827712201145069E-3</v>
      </c>
      <c r="AR441" s="10">
        <f t="shared" si="129"/>
        <v>-0.48393761117838519</v>
      </c>
      <c r="AS441" s="70">
        <v>36.401437926211898</v>
      </c>
      <c r="AT441" s="7" t="s">
        <v>114</v>
      </c>
      <c r="AU441" s="7" t="str">
        <f t="shared" si="127"/>
        <v>2014</v>
      </c>
      <c r="AV441" s="7">
        <f t="shared" ca="1" si="128"/>
        <v>3</v>
      </c>
      <c r="AW441" s="7"/>
      <c r="AX441" s="7" t="s">
        <v>40</v>
      </c>
      <c r="AY441" s="7"/>
      <c r="AZ441" s="7">
        <v>7</v>
      </c>
      <c r="BA441" s="9"/>
      <c r="BB441" s="7" t="s">
        <v>41</v>
      </c>
      <c r="BC441" s="7" t="s">
        <v>42</v>
      </c>
    </row>
    <row r="442" spans="1:55" s="17" customFormat="1" ht="12" x14ac:dyDescent="0.15">
      <c r="A442" s="7">
        <v>2715</v>
      </c>
      <c r="B442" s="7" t="s">
        <v>1245</v>
      </c>
      <c r="C442" s="7" t="s">
        <v>1319</v>
      </c>
      <c r="D442" s="7" t="s">
        <v>1322</v>
      </c>
      <c r="E442" s="32" t="s">
        <v>1252</v>
      </c>
      <c r="F442" s="8">
        <v>1</v>
      </c>
      <c r="G442" s="32" t="s">
        <v>234</v>
      </c>
      <c r="H442" s="32" t="s">
        <v>1500</v>
      </c>
      <c r="I442" s="32" t="s">
        <v>1268</v>
      </c>
      <c r="J442" s="8">
        <f t="shared" si="113"/>
        <v>1</v>
      </c>
      <c r="K442" s="32" t="s">
        <v>1258</v>
      </c>
      <c r="L442" s="8">
        <v>1</v>
      </c>
      <c r="M442" s="32" t="s">
        <v>1553</v>
      </c>
      <c r="N442" s="32" t="s">
        <v>1323</v>
      </c>
      <c r="O442" s="32">
        <v>20140405</v>
      </c>
      <c r="P442" s="8" t="str">
        <f t="shared" si="114"/>
        <v>2014</v>
      </c>
      <c r="Q442" s="8">
        <f t="shared" ca="1" si="115"/>
        <v>3</v>
      </c>
      <c r="R442" s="32" t="s">
        <v>1254</v>
      </c>
      <c r="S442" s="8">
        <f t="shared" si="116"/>
        <v>0</v>
      </c>
      <c r="T442" s="32">
        <v>10</v>
      </c>
      <c r="U442" s="32">
        <v>2000</v>
      </c>
      <c r="V442" s="32" t="s">
        <v>1255</v>
      </c>
      <c r="W442" s="32">
        <v>19851020</v>
      </c>
      <c r="X442" s="8" t="str">
        <f t="shared" si="130"/>
        <v>1985</v>
      </c>
      <c r="Y442" s="69">
        <f t="shared" ca="1" si="117"/>
        <v>32</v>
      </c>
      <c r="Z442" s="32">
        <v>400</v>
      </c>
      <c r="AA442" s="32">
        <v>500</v>
      </c>
      <c r="AB442" s="55">
        <f t="shared" si="118"/>
        <v>0.25</v>
      </c>
      <c r="AC442" s="7">
        <v>140</v>
      </c>
      <c r="AD442" s="7">
        <v>460</v>
      </c>
      <c r="AE442" s="57">
        <f t="shared" si="119"/>
        <v>1.4490935505814384E-5</v>
      </c>
      <c r="AF442" s="57">
        <f t="shared" si="120"/>
        <v>5.1766096020481366E-5</v>
      </c>
      <c r="AG442" s="57">
        <f t="shared" si="121"/>
        <v>2.5723087719016204</v>
      </c>
      <c r="AH442" s="56">
        <f t="shared" si="122"/>
        <v>2.2857142857142856</v>
      </c>
      <c r="AI442" s="56">
        <f t="shared" si="123"/>
        <v>5.5505689090294321E-3</v>
      </c>
      <c r="AJ442" s="56">
        <f t="shared" si="124"/>
        <v>4.3936708328068631E-3</v>
      </c>
      <c r="AK442" s="59">
        <f t="shared" si="125"/>
        <v>-0.20842873860021374</v>
      </c>
      <c r="AL442" s="7">
        <v>5.2076923076923078</v>
      </c>
      <c r="AM442" s="7">
        <v>6</v>
      </c>
      <c r="AN442" s="7">
        <v>25</v>
      </c>
      <c r="AO442" s="10">
        <f t="shared" si="126"/>
        <v>3.1666666666666665</v>
      </c>
      <c r="AP442" s="10">
        <v>-2.6415497661990649E-2</v>
      </c>
      <c r="AQ442" s="10">
        <v>2.2711666016387046E-2</v>
      </c>
      <c r="AR442" s="10">
        <f t="shared" si="129"/>
        <v>-1.8597856571548506</v>
      </c>
      <c r="AS442" s="70">
        <v>187.22345369565201</v>
      </c>
      <c r="AT442" s="7" t="s">
        <v>1324</v>
      </c>
      <c r="AU442" s="7" t="str">
        <f t="shared" si="127"/>
        <v>2014</v>
      </c>
      <c r="AV442" s="7">
        <f t="shared" ca="1" si="128"/>
        <v>3</v>
      </c>
      <c r="AW442" s="7"/>
      <c r="AX442" s="7" t="s">
        <v>40</v>
      </c>
      <c r="AY442" s="7"/>
      <c r="AZ442" s="7">
        <v>7</v>
      </c>
      <c r="BA442" s="9"/>
      <c r="BB442" s="7" t="s">
        <v>41</v>
      </c>
      <c r="BC442" s="7" t="s">
        <v>42</v>
      </c>
    </row>
    <row r="443" spans="1:55" s="17" customFormat="1" ht="12" x14ac:dyDescent="0.15">
      <c r="A443" s="7">
        <v>2615</v>
      </c>
      <c r="B443" s="7" t="s">
        <v>1245</v>
      </c>
      <c r="C443" s="7" t="s">
        <v>1319</v>
      </c>
      <c r="D443" s="7" t="s">
        <v>1325</v>
      </c>
      <c r="E443" s="32" t="s">
        <v>1252</v>
      </c>
      <c r="F443" s="8">
        <v>1</v>
      </c>
      <c r="G443" s="32" t="s">
        <v>89</v>
      </c>
      <c r="H443" s="32" t="s">
        <v>1500</v>
      </c>
      <c r="I443" s="32" t="s">
        <v>1268</v>
      </c>
      <c r="J443" s="8">
        <f t="shared" si="113"/>
        <v>1</v>
      </c>
      <c r="K443" s="32" t="s">
        <v>1258</v>
      </c>
      <c r="L443" s="8">
        <v>1</v>
      </c>
      <c r="M443" s="32" t="s">
        <v>1553</v>
      </c>
      <c r="N443" s="32" t="s">
        <v>1323</v>
      </c>
      <c r="O443" s="32">
        <v>20100521</v>
      </c>
      <c r="P443" s="8" t="str">
        <f t="shared" si="114"/>
        <v>2010</v>
      </c>
      <c r="Q443" s="8">
        <f t="shared" ca="1" si="115"/>
        <v>7</v>
      </c>
      <c r="R443" s="32" t="s">
        <v>1254</v>
      </c>
      <c r="S443" s="8">
        <f t="shared" si="116"/>
        <v>0</v>
      </c>
      <c r="T443" s="32">
        <v>50</v>
      </c>
      <c r="U443" s="32">
        <v>4500</v>
      </c>
      <c r="V443" s="32" t="s">
        <v>1255</v>
      </c>
      <c r="W443" s="32">
        <v>19711007</v>
      </c>
      <c r="X443" s="8" t="str">
        <f t="shared" si="130"/>
        <v>1971</v>
      </c>
      <c r="Y443" s="69">
        <f t="shared" ca="1" si="117"/>
        <v>46</v>
      </c>
      <c r="Z443" s="32">
        <v>1600</v>
      </c>
      <c r="AA443" s="32">
        <v>2000</v>
      </c>
      <c r="AB443" s="55">
        <f t="shared" si="118"/>
        <v>0.25</v>
      </c>
      <c r="AC443" s="7">
        <v>88.1</v>
      </c>
      <c r="AD443" s="7">
        <v>425.1</v>
      </c>
      <c r="AE443" s="57">
        <f t="shared" si="119"/>
        <v>9.1189387004446231E-6</v>
      </c>
      <c r="AF443" s="57">
        <f t="shared" si="120"/>
        <v>4.783862482240572E-5</v>
      </c>
      <c r="AG443" s="57">
        <f t="shared" si="121"/>
        <v>4.2460737366370491</v>
      </c>
      <c r="AH443" s="56">
        <f t="shared" si="122"/>
        <v>3.8251986379114644</v>
      </c>
      <c r="AI443" s="56">
        <f t="shared" si="123"/>
        <v>2.2202275636117728E-2</v>
      </c>
      <c r="AJ443" s="56">
        <f t="shared" si="124"/>
        <v>1.7574683331227452E-2</v>
      </c>
      <c r="AK443" s="59">
        <f t="shared" si="125"/>
        <v>-0.20842873860021374</v>
      </c>
      <c r="AL443" s="7">
        <v>3.714461538461538</v>
      </c>
      <c r="AM443" s="7">
        <v>4</v>
      </c>
      <c r="AN443" s="7">
        <v>27</v>
      </c>
      <c r="AO443" s="10">
        <f t="shared" si="126"/>
        <v>5.75</v>
      </c>
      <c r="AP443" s="10">
        <v>1.4106805100586602E-2</v>
      </c>
      <c r="AQ443" s="10">
        <v>3.0155474060367844E-2</v>
      </c>
      <c r="AR443" s="10">
        <f t="shared" si="129"/>
        <v>1.1376544047605714</v>
      </c>
      <c r="AS443" s="70">
        <v>329.60340414020197</v>
      </c>
      <c r="AT443" s="7" t="s">
        <v>1326</v>
      </c>
      <c r="AU443" s="7" t="str">
        <f t="shared" si="127"/>
        <v>2014</v>
      </c>
      <c r="AV443" s="7">
        <f t="shared" ca="1" si="128"/>
        <v>3</v>
      </c>
      <c r="AW443" s="7"/>
      <c r="AX443" s="7" t="s">
        <v>40</v>
      </c>
      <c r="AY443" s="7"/>
      <c r="AZ443" s="7">
        <v>7</v>
      </c>
      <c r="BA443" s="9"/>
      <c r="BB443" s="7" t="s">
        <v>41</v>
      </c>
      <c r="BC443" s="7" t="s">
        <v>42</v>
      </c>
    </row>
    <row r="444" spans="1:55" s="17" customFormat="1" ht="12" x14ac:dyDescent="0.15">
      <c r="A444" s="7">
        <v>5989</v>
      </c>
      <c r="B444" s="7" t="s">
        <v>1245</v>
      </c>
      <c r="C444" s="7" t="s">
        <v>1319</v>
      </c>
      <c r="D444" s="7" t="s">
        <v>1327</v>
      </c>
      <c r="E444" s="32" t="s">
        <v>1252</v>
      </c>
      <c r="F444" s="8">
        <v>1</v>
      </c>
      <c r="G444" s="32" t="s">
        <v>422</v>
      </c>
      <c r="H444" s="32" t="s">
        <v>1501</v>
      </c>
      <c r="I444" s="32" t="s">
        <v>1268</v>
      </c>
      <c r="J444" s="8">
        <f t="shared" si="113"/>
        <v>1</v>
      </c>
      <c r="K444" s="32" t="s">
        <v>1731</v>
      </c>
      <c r="L444" s="8">
        <v>3</v>
      </c>
      <c r="M444" s="32" t="s">
        <v>1556</v>
      </c>
      <c r="N444" s="32" t="s">
        <v>1328</v>
      </c>
      <c r="O444" s="32">
        <v>20060209</v>
      </c>
      <c r="P444" s="8" t="str">
        <f t="shared" si="114"/>
        <v>2006</v>
      </c>
      <c r="Q444" s="8">
        <f t="shared" ca="1" si="115"/>
        <v>11</v>
      </c>
      <c r="R444" s="32" t="s">
        <v>1254</v>
      </c>
      <c r="S444" s="8">
        <f t="shared" si="116"/>
        <v>0</v>
      </c>
      <c r="T444" s="32">
        <v>20</v>
      </c>
      <c r="U444" s="32">
        <v>4500</v>
      </c>
      <c r="V444" s="32" t="s">
        <v>1255</v>
      </c>
      <c r="W444" s="32">
        <v>19780230</v>
      </c>
      <c r="X444" s="8" t="str">
        <f t="shared" si="130"/>
        <v>1978</v>
      </c>
      <c r="Y444" s="69">
        <f t="shared" ca="1" si="117"/>
        <v>39</v>
      </c>
      <c r="Z444" s="32">
        <v>8000</v>
      </c>
      <c r="AA444" s="32">
        <v>4800</v>
      </c>
      <c r="AB444" s="55">
        <f t="shared" si="118"/>
        <v>-0.4</v>
      </c>
      <c r="AC444" s="7">
        <v>105.175</v>
      </c>
      <c r="AD444" s="7">
        <v>398.45</v>
      </c>
      <c r="AE444" s="57">
        <f t="shared" si="119"/>
        <v>1.0886315298743056E-5</v>
      </c>
      <c r="AF444" s="57">
        <f t="shared" si="120"/>
        <v>4.4839567302958261E-5</v>
      </c>
      <c r="AG444" s="57">
        <f t="shared" si="121"/>
        <v>3.1188929470135296</v>
      </c>
      <c r="AH444" s="56">
        <f t="shared" si="122"/>
        <v>2.7884478250534821</v>
      </c>
      <c r="AI444" s="56">
        <f t="shared" si="123"/>
        <v>0.11101137818058865</v>
      </c>
      <c r="AJ444" s="56">
        <f t="shared" si="124"/>
        <v>4.2179239994945883E-2</v>
      </c>
      <c r="AK444" s="59">
        <f t="shared" si="125"/>
        <v>-0.6200457945281026</v>
      </c>
      <c r="AL444" s="7">
        <v>4.3154615384615376</v>
      </c>
      <c r="AM444" s="7">
        <v>23</v>
      </c>
      <c r="AN444" s="7">
        <v>43</v>
      </c>
      <c r="AO444" s="10">
        <f t="shared" si="126"/>
        <v>0.86956521739130432</v>
      </c>
      <c r="AP444" s="10">
        <v>-3.3724842388515928E-3</v>
      </c>
      <c r="AQ444" s="10">
        <v>6.7876408959519408E-2</v>
      </c>
      <c r="AR444" s="10">
        <f t="shared" si="129"/>
        <v>-21.126531112457581</v>
      </c>
      <c r="AS444" s="70">
        <v>668.68047647132698</v>
      </c>
      <c r="AT444" s="7" t="s">
        <v>1329</v>
      </c>
      <c r="AU444" s="7" t="str">
        <f t="shared" si="127"/>
        <v>2010</v>
      </c>
      <c r="AV444" s="7">
        <f t="shared" ca="1" si="128"/>
        <v>7</v>
      </c>
      <c r="AW444" s="7"/>
      <c r="AX444" s="7" t="s">
        <v>40</v>
      </c>
      <c r="AY444" s="7"/>
      <c r="AZ444" s="7">
        <v>3</v>
      </c>
      <c r="BA444" s="9"/>
      <c r="BB444" s="7" t="s">
        <v>41</v>
      </c>
      <c r="BC444" s="7" t="s">
        <v>42</v>
      </c>
    </row>
    <row r="445" spans="1:55" s="17" customFormat="1" ht="12" x14ac:dyDescent="0.15">
      <c r="A445" s="7">
        <v>7189</v>
      </c>
      <c r="B445" s="7" t="s">
        <v>1245</v>
      </c>
      <c r="C445" s="7" t="s">
        <v>1319</v>
      </c>
      <c r="D445" s="7" t="s">
        <v>1732</v>
      </c>
      <c r="E445" s="32" t="s">
        <v>1252</v>
      </c>
      <c r="F445" s="8">
        <v>1</v>
      </c>
      <c r="G445" s="32" t="s">
        <v>1330</v>
      </c>
      <c r="H445" s="32" t="s">
        <v>1503</v>
      </c>
      <c r="I445" s="32" t="s">
        <v>1268</v>
      </c>
      <c r="J445" s="8">
        <f t="shared" si="113"/>
        <v>1</v>
      </c>
      <c r="K445" s="32" t="s">
        <v>1258</v>
      </c>
      <c r="L445" s="8">
        <v>1</v>
      </c>
      <c r="M445" s="32" t="s">
        <v>1556</v>
      </c>
      <c r="N445" s="32" t="s">
        <v>1331</v>
      </c>
      <c r="O445" s="32">
        <v>19910120</v>
      </c>
      <c r="P445" s="8" t="str">
        <f t="shared" si="114"/>
        <v>1991</v>
      </c>
      <c r="Q445" s="8">
        <f t="shared" ca="1" si="115"/>
        <v>26</v>
      </c>
      <c r="R445" s="32" t="s">
        <v>1259</v>
      </c>
      <c r="S445" s="8">
        <f t="shared" si="116"/>
        <v>1</v>
      </c>
      <c r="T445" s="32"/>
      <c r="U445" s="32"/>
      <c r="V445" s="32" t="s">
        <v>1255</v>
      </c>
      <c r="W445" s="32">
        <v>1967</v>
      </c>
      <c r="X445" s="8" t="str">
        <f t="shared" si="130"/>
        <v>1967</v>
      </c>
      <c r="Y445" s="69">
        <f t="shared" ca="1" si="117"/>
        <v>50</v>
      </c>
      <c r="Z445" s="32"/>
      <c r="AA445" s="32"/>
      <c r="AB445" s="55" t="e">
        <f t="shared" si="118"/>
        <v>#DIV/0!</v>
      </c>
      <c r="AC445" s="7">
        <v>387.8</v>
      </c>
      <c r="AD445" s="7">
        <v>337.7</v>
      </c>
      <c r="AE445" s="57">
        <f t="shared" si="119"/>
        <v>4.0139891351105843E-5</v>
      </c>
      <c r="AF445" s="57">
        <f t="shared" si="120"/>
        <v>3.8003066578514256E-5</v>
      </c>
      <c r="AG445" s="57">
        <f t="shared" si="121"/>
        <v>-5.3234443359616079E-2</v>
      </c>
      <c r="AH445" s="56">
        <f t="shared" si="122"/>
        <v>-0.12919030428055706</v>
      </c>
      <c r="AI445" s="56">
        <f t="shared" si="123"/>
        <v>0</v>
      </c>
      <c r="AJ445" s="56">
        <f t="shared" si="124"/>
        <v>0</v>
      </c>
      <c r="AK445" s="59" t="e">
        <f t="shared" si="125"/>
        <v>#DIV/0!</v>
      </c>
      <c r="AL445" s="7">
        <v>3.0901538461538456</v>
      </c>
      <c r="AM445" s="7">
        <v>40</v>
      </c>
      <c r="AN445" s="7">
        <v>50</v>
      </c>
      <c r="AO445" s="10">
        <f t="shared" si="126"/>
        <v>0.25</v>
      </c>
      <c r="AP445" s="10">
        <v>6.8885913233289872E-3</v>
      </c>
      <c r="AQ445" s="10">
        <v>2.3093754936313396E-2</v>
      </c>
      <c r="AR445" s="10">
        <f t="shared" si="129"/>
        <v>2.3524640746365377</v>
      </c>
      <c r="AS445" s="70">
        <v>257.46237222386702</v>
      </c>
      <c r="AT445" s="7" t="s">
        <v>47</v>
      </c>
      <c r="AU445" s="7" t="str">
        <f t="shared" si="127"/>
        <v>2008</v>
      </c>
      <c r="AV445" s="7">
        <f t="shared" ca="1" si="128"/>
        <v>9</v>
      </c>
      <c r="AW445" s="7"/>
      <c r="AX445" s="7" t="s">
        <v>40</v>
      </c>
      <c r="AY445" s="7">
        <v>1000000</v>
      </c>
      <c r="AZ445" s="7">
        <v>3</v>
      </c>
      <c r="BA445" s="9"/>
      <c r="BB445" s="7" t="s">
        <v>41</v>
      </c>
      <c r="BC445" s="7" t="s">
        <v>41</v>
      </c>
    </row>
    <row r="446" spans="1:55" s="17" customFormat="1" ht="12" x14ac:dyDescent="0.15">
      <c r="A446" s="7">
        <v>4349</v>
      </c>
      <c r="B446" s="7" t="s">
        <v>1245</v>
      </c>
      <c r="C446" s="7" t="s">
        <v>1319</v>
      </c>
      <c r="D446" s="7" t="s">
        <v>1332</v>
      </c>
      <c r="E446" s="32" t="s">
        <v>1252</v>
      </c>
      <c r="F446" s="8">
        <v>1</v>
      </c>
      <c r="G446" s="32" t="s">
        <v>70</v>
      </c>
      <c r="H446" s="32" t="s">
        <v>1501</v>
      </c>
      <c r="I446" s="32" t="s">
        <v>1268</v>
      </c>
      <c r="J446" s="8">
        <f t="shared" si="113"/>
        <v>1</v>
      </c>
      <c r="K446" s="32" t="s">
        <v>1729</v>
      </c>
      <c r="L446" s="8">
        <v>4</v>
      </c>
      <c r="M446" s="32" t="s">
        <v>1556</v>
      </c>
      <c r="N446" s="32" t="s">
        <v>1333</v>
      </c>
      <c r="O446" s="32">
        <v>20090618</v>
      </c>
      <c r="P446" s="8" t="str">
        <f t="shared" si="114"/>
        <v>2009</v>
      </c>
      <c r="Q446" s="8">
        <f t="shared" ca="1" si="115"/>
        <v>8</v>
      </c>
      <c r="R446" s="32" t="s">
        <v>1254</v>
      </c>
      <c r="S446" s="8">
        <f t="shared" si="116"/>
        <v>0</v>
      </c>
      <c r="T446" s="32">
        <v>42</v>
      </c>
      <c r="U446" s="32">
        <v>9000</v>
      </c>
      <c r="V446" s="32" t="s">
        <v>1255</v>
      </c>
      <c r="W446" s="32">
        <v>19830719</v>
      </c>
      <c r="X446" s="8" t="str">
        <f t="shared" si="130"/>
        <v>1983</v>
      </c>
      <c r="Y446" s="69">
        <f t="shared" ca="1" si="117"/>
        <v>34</v>
      </c>
      <c r="Z446" s="32">
        <v>700</v>
      </c>
      <c r="AA446" s="32">
        <v>600</v>
      </c>
      <c r="AB446" s="55">
        <f t="shared" si="118"/>
        <v>-0.14285714285714285</v>
      </c>
      <c r="AC446" s="7">
        <v>272.39999999999998</v>
      </c>
      <c r="AD446" s="7">
        <v>325.64999999999998</v>
      </c>
      <c r="AE446" s="57">
        <f t="shared" si="119"/>
        <v>2.8195220227027414E-5</v>
      </c>
      <c r="AF446" s="57">
        <f t="shared" si="120"/>
        <v>3.6647019932760341E-5</v>
      </c>
      <c r="AG446" s="57">
        <f t="shared" si="121"/>
        <v>0.29976001739582758</v>
      </c>
      <c r="AH446" s="56">
        <f t="shared" si="122"/>
        <v>0.19548458149779738</v>
      </c>
      <c r="AI446" s="56">
        <f t="shared" si="123"/>
        <v>9.7134955908015057E-3</v>
      </c>
      <c r="AJ446" s="56">
        <f t="shared" si="124"/>
        <v>5.2724049993682354E-3</v>
      </c>
      <c r="AK446" s="59">
        <f t="shared" si="125"/>
        <v>-0.45720827789728941</v>
      </c>
      <c r="AL446" s="7">
        <v>1.5619230769230767</v>
      </c>
      <c r="AM446" s="7">
        <v>30</v>
      </c>
      <c r="AN446" s="7">
        <v>41</v>
      </c>
      <c r="AO446" s="10">
        <f t="shared" si="126"/>
        <v>0.36666666666666664</v>
      </c>
      <c r="AP446" s="10">
        <v>1.5656880514077254E-2</v>
      </c>
      <c r="AQ446" s="10">
        <v>2.2799813933441868E-2</v>
      </c>
      <c r="AR446" s="10">
        <f t="shared" si="129"/>
        <v>0.45621689537340032</v>
      </c>
      <c r="AS446" s="70">
        <v>217.396435436818</v>
      </c>
      <c r="AT446" s="7" t="s">
        <v>1250</v>
      </c>
      <c r="AU446" s="7" t="str">
        <f t="shared" si="127"/>
        <v>2013</v>
      </c>
      <c r="AV446" s="7">
        <f t="shared" ca="1" si="128"/>
        <v>4</v>
      </c>
      <c r="AW446" s="7"/>
      <c r="AX446" s="7" t="s">
        <v>61</v>
      </c>
      <c r="AY446" s="7">
        <v>600000</v>
      </c>
      <c r="AZ446" s="7">
        <v>15</v>
      </c>
      <c r="BA446" s="9"/>
      <c r="BB446" s="7" t="s">
        <v>41</v>
      </c>
      <c r="BC446" s="7" t="s">
        <v>42</v>
      </c>
    </row>
    <row r="447" spans="1:55" s="17" customFormat="1" ht="12" x14ac:dyDescent="0.15">
      <c r="A447" s="7">
        <v>5612</v>
      </c>
      <c r="B447" s="7" t="s">
        <v>1245</v>
      </c>
      <c r="C447" s="7" t="s">
        <v>1319</v>
      </c>
      <c r="D447" s="7" t="s">
        <v>1334</v>
      </c>
      <c r="E447" s="32" t="s">
        <v>1252</v>
      </c>
      <c r="F447" s="8">
        <v>1</v>
      </c>
      <c r="G447" s="32" t="s">
        <v>70</v>
      </c>
      <c r="H447" s="32" t="s">
        <v>1501</v>
      </c>
      <c r="I447" s="32" t="s">
        <v>1268</v>
      </c>
      <c r="J447" s="8">
        <f t="shared" si="113"/>
        <v>1</v>
      </c>
      <c r="K447" s="32" t="s">
        <v>1729</v>
      </c>
      <c r="L447" s="8">
        <v>4</v>
      </c>
      <c r="M447" s="32" t="s">
        <v>1556</v>
      </c>
      <c r="N447" s="32" t="s">
        <v>1335</v>
      </c>
      <c r="O447" s="32">
        <v>20050726</v>
      </c>
      <c r="P447" s="8" t="str">
        <f t="shared" si="114"/>
        <v>2005</v>
      </c>
      <c r="Q447" s="8">
        <f t="shared" ca="1" si="115"/>
        <v>12</v>
      </c>
      <c r="R447" s="32" t="s">
        <v>1254</v>
      </c>
      <c r="S447" s="8">
        <f t="shared" si="116"/>
        <v>0</v>
      </c>
      <c r="T447" s="32">
        <v>60</v>
      </c>
      <c r="U447" s="32">
        <v>9000</v>
      </c>
      <c r="V447" s="32"/>
      <c r="W447" s="32"/>
      <c r="X447" s="8" t="str">
        <f t="shared" si="130"/>
        <v/>
      </c>
      <c r="Y447" s="69" t="e">
        <f t="shared" ca="1" si="117"/>
        <v>#VALUE!</v>
      </c>
      <c r="Z447" s="32">
        <v>5000</v>
      </c>
      <c r="AA447" s="32">
        <v>5600</v>
      </c>
      <c r="AB447" s="55">
        <f t="shared" si="118"/>
        <v>0.12</v>
      </c>
      <c r="AC447" s="7">
        <v>90.05</v>
      </c>
      <c r="AD447" s="7">
        <v>321.5</v>
      </c>
      <c r="AE447" s="57">
        <f t="shared" si="119"/>
        <v>9.3207767307041798E-6</v>
      </c>
      <c r="AF447" s="57">
        <f t="shared" si="120"/>
        <v>3.6179999718662522E-5</v>
      </c>
      <c r="AG447" s="57">
        <f t="shared" si="121"/>
        <v>2.8816507211764466</v>
      </c>
      <c r="AH447" s="56">
        <f t="shared" si="122"/>
        <v>2.5702387562465296</v>
      </c>
      <c r="AI447" s="56">
        <f t="shared" si="123"/>
        <v>6.9382111362867899E-2</v>
      </c>
      <c r="AJ447" s="56">
        <f t="shared" si="124"/>
        <v>4.9209113327436868E-2</v>
      </c>
      <c r="AK447" s="59">
        <f t="shared" si="125"/>
        <v>-0.29075214978579145</v>
      </c>
      <c r="AL447" s="7">
        <v>4.0008076923076912</v>
      </c>
      <c r="AM447" s="7">
        <v>12</v>
      </c>
      <c r="AN447" s="7">
        <v>49</v>
      </c>
      <c r="AO447" s="10">
        <f t="shared" si="126"/>
        <v>3.0833333333333335</v>
      </c>
      <c r="AP447" s="10">
        <v>3.9998551292090762E-2</v>
      </c>
      <c r="AQ447" s="10">
        <v>8.3135618618890433E-2</v>
      </c>
      <c r="AR447" s="10">
        <f t="shared" si="129"/>
        <v>1.0784657427162747</v>
      </c>
      <c r="AS447" s="70">
        <v>904.685372628305</v>
      </c>
      <c r="AT447" s="7" t="s">
        <v>1336</v>
      </c>
      <c r="AU447" s="7" t="str">
        <f t="shared" si="127"/>
        <v>2011</v>
      </c>
      <c r="AV447" s="7">
        <f t="shared" ca="1" si="128"/>
        <v>6</v>
      </c>
      <c r="AW447" s="7"/>
      <c r="AX447" s="7" t="s">
        <v>61</v>
      </c>
      <c r="AY447" s="7">
        <v>510000</v>
      </c>
      <c r="AZ447" s="7">
        <v>15</v>
      </c>
      <c r="BA447" s="9"/>
      <c r="BB447" s="7" t="s">
        <v>41</v>
      </c>
      <c r="BC447" s="7" t="s">
        <v>42</v>
      </c>
    </row>
    <row r="448" spans="1:55" s="17" customFormat="1" ht="12" x14ac:dyDescent="0.15">
      <c r="A448" s="7">
        <v>6591</v>
      </c>
      <c r="B448" s="7" t="s">
        <v>1245</v>
      </c>
      <c r="C448" s="7" t="s">
        <v>1319</v>
      </c>
      <c r="D448" s="7" t="s">
        <v>1337</v>
      </c>
      <c r="E448" s="32" t="s">
        <v>1267</v>
      </c>
      <c r="F448" s="8">
        <v>0</v>
      </c>
      <c r="G448" s="32" t="s">
        <v>57</v>
      </c>
      <c r="H448" s="32" t="s">
        <v>57</v>
      </c>
      <c r="I448" s="32" t="s">
        <v>1268</v>
      </c>
      <c r="J448" s="8">
        <f t="shared" si="113"/>
        <v>1</v>
      </c>
      <c r="K448" s="32" t="s">
        <v>1731</v>
      </c>
      <c r="L448" s="8">
        <v>3</v>
      </c>
      <c r="M448" s="32" t="s">
        <v>1556</v>
      </c>
      <c r="N448" s="32" t="s">
        <v>1338</v>
      </c>
      <c r="O448" s="32">
        <v>20001019</v>
      </c>
      <c r="P448" s="8" t="str">
        <f t="shared" si="114"/>
        <v>2000</v>
      </c>
      <c r="Q448" s="8">
        <f t="shared" ca="1" si="115"/>
        <v>17</v>
      </c>
      <c r="R448" s="32" t="s">
        <v>1254</v>
      </c>
      <c r="S448" s="8">
        <f t="shared" si="116"/>
        <v>0</v>
      </c>
      <c r="T448" s="32"/>
      <c r="U448" s="32">
        <v>18000</v>
      </c>
      <c r="V448" s="32"/>
      <c r="W448" s="32"/>
      <c r="X448" s="8" t="str">
        <f t="shared" si="130"/>
        <v/>
      </c>
      <c r="Y448" s="69" t="e">
        <f t="shared" ca="1" si="117"/>
        <v>#VALUE!</v>
      </c>
      <c r="Z448" s="32">
        <v>6000</v>
      </c>
      <c r="AA448" s="32">
        <v>66000</v>
      </c>
      <c r="AB448" s="55">
        <f t="shared" si="118"/>
        <v>10</v>
      </c>
      <c r="AC448" s="7">
        <v>211</v>
      </c>
      <c r="AD448" s="7">
        <v>311.39999999999998</v>
      </c>
      <c r="AE448" s="57">
        <f t="shared" si="119"/>
        <v>2.1839909940905965E-5</v>
      </c>
      <c r="AF448" s="57">
        <f t="shared" si="120"/>
        <v>3.5043396306038906E-5</v>
      </c>
      <c r="AG448" s="57">
        <f t="shared" si="121"/>
        <v>0.60455772944388031</v>
      </c>
      <c r="AH448" s="56">
        <f t="shared" si="122"/>
        <v>0.47582938388625584</v>
      </c>
      <c r="AI448" s="56">
        <f t="shared" si="123"/>
        <v>8.3258533635441487E-2</v>
      </c>
      <c r="AJ448" s="56">
        <f t="shared" si="124"/>
        <v>0.57996454993050595</v>
      </c>
      <c r="AK448" s="59">
        <f t="shared" si="125"/>
        <v>5.9658271003181191</v>
      </c>
      <c r="AL448" s="7">
        <v>3.018153846153846</v>
      </c>
      <c r="AM448" s="7">
        <v>58</v>
      </c>
      <c r="AN448" s="7">
        <v>50</v>
      </c>
      <c r="AO448" s="10">
        <f t="shared" si="126"/>
        <v>-0.13793103448275862</v>
      </c>
      <c r="AP448" s="10">
        <v>1.4948196925772339E-2</v>
      </c>
      <c r="AQ448" s="10">
        <v>2.445136947881657E-2</v>
      </c>
      <c r="AR448" s="10">
        <f t="shared" si="129"/>
        <v>0.63574039064602594</v>
      </c>
      <c r="AS448" s="70">
        <v>246.38518754014001</v>
      </c>
      <c r="AT448" s="7" t="s">
        <v>1339</v>
      </c>
      <c r="AU448" s="7" t="str">
        <f t="shared" si="127"/>
        <v>2009</v>
      </c>
      <c r="AV448" s="7">
        <f t="shared" ca="1" si="128"/>
        <v>8</v>
      </c>
      <c r="AW448" s="7"/>
      <c r="AX448" s="7" t="s">
        <v>40</v>
      </c>
      <c r="AY448" s="7"/>
      <c r="AZ448" s="7">
        <v>7</v>
      </c>
      <c r="BA448" s="9"/>
      <c r="BB448" s="7" t="s">
        <v>41</v>
      </c>
      <c r="BC448" s="7" t="s">
        <v>42</v>
      </c>
    </row>
    <row r="449" spans="1:55" s="17" customFormat="1" ht="12" x14ac:dyDescent="0.15">
      <c r="A449" s="7">
        <v>7399</v>
      </c>
      <c r="B449" s="7" t="s">
        <v>1245</v>
      </c>
      <c r="C449" s="7" t="s">
        <v>1319</v>
      </c>
      <c r="D449" s="7" t="s">
        <v>1340</v>
      </c>
      <c r="E449" s="32" t="s">
        <v>1252</v>
      </c>
      <c r="F449" s="8">
        <v>1</v>
      </c>
      <c r="G449" s="32" t="s">
        <v>215</v>
      </c>
      <c r="H449" s="32" t="s">
        <v>1501</v>
      </c>
      <c r="I449" s="32" t="s">
        <v>1268</v>
      </c>
      <c r="J449" s="8">
        <f t="shared" si="113"/>
        <v>1</v>
      </c>
      <c r="K449" s="32" t="s">
        <v>1258</v>
      </c>
      <c r="L449" s="8">
        <v>1</v>
      </c>
      <c r="M449" s="32" t="s">
        <v>1556</v>
      </c>
      <c r="N449" s="32" t="s">
        <v>1328</v>
      </c>
      <c r="O449" s="32">
        <v>20030321</v>
      </c>
      <c r="P449" s="8" t="str">
        <f t="shared" si="114"/>
        <v>2003</v>
      </c>
      <c r="Q449" s="8">
        <f t="shared" ca="1" si="115"/>
        <v>14</v>
      </c>
      <c r="R449" s="32" t="s">
        <v>1254</v>
      </c>
      <c r="S449" s="8">
        <f t="shared" si="116"/>
        <v>0</v>
      </c>
      <c r="T449" s="32">
        <v>45</v>
      </c>
      <c r="U449" s="32">
        <v>9000</v>
      </c>
      <c r="V449" s="32" t="s">
        <v>1255</v>
      </c>
      <c r="W449" s="32"/>
      <c r="X449" s="8" t="str">
        <f t="shared" si="130"/>
        <v/>
      </c>
      <c r="Y449" s="69" t="e">
        <f t="shared" ca="1" si="117"/>
        <v>#VALUE!</v>
      </c>
      <c r="Z449" s="32">
        <v>13000</v>
      </c>
      <c r="AA449" s="32">
        <v>13000</v>
      </c>
      <c r="AB449" s="55">
        <f t="shared" si="118"/>
        <v>0</v>
      </c>
      <c r="AC449" s="7">
        <v>293.72500000000002</v>
      </c>
      <c r="AD449" s="7">
        <v>241.25</v>
      </c>
      <c r="AE449" s="57">
        <f t="shared" si="119"/>
        <v>3.0402500224609501E-5</v>
      </c>
      <c r="AF449" s="57">
        <f t="shared" si="120"/>
        <v>2.7149066662915501E-5</v>
      </c>
      <c r="AG449" s="57">
        <f t="shared" si="121"/>
        <v>-0.10701203972232809</v>
      </c>
      <c r="AH449" s="56">
        <f t="shared" si="122"/>
        <v>-0.17865350242573844</v>
      </c>
      <c r="AI449" s="56">
        <f t="shared" si="123"/>
        <v>0.18039348954345655</v>
      </c>
      <c r="AJ449" s="56">
        <f t="shared" si="124"/>
        <v>0.11423544165297844</v>
      </c>
      <c r="AK449" s="59">
        <f t="shared" si="125"/>
        <v>-0.36674299088017098</v>
      </c>
      <c r="AL449" s="7">
        <v>2.2603846153846154</v>
      </c>
      <c r="AM449" s="7">
        <v>77</v>
      </c>
      <c r="AN449" s="7">
        <v>67</v>
      </c>
      <c r="AO449" s="10">
        <f t="shared" si="126"/>
        <v>-0.12987012987012986</v>
      </c>
      <c r="AP449" s="10">
        <v>1.4772102556993334E-2</v>
      </c>
      <c r="AQ449" s="10">
        <v>1.6397712019939649E-2</v>
      </c>
      <c r="AR449" s="10">
        <f t="shared" si="129"/>
        <v>0.11004590962420087</v>
      </c>
      <c r="AS449" s="70">
        <v>134.00367585492199</v>
      </c>
      <c r="AT449" s="7" t="s">
        <v>47</v>
      </c>
      <c r="AU449" s="7" t="str">
        <f t="shared" si="127"/>
        <v>2008</v>
      </c>
      <c r="AV449" s="7">
        <f t="shared" ca="1" si="128"/>
        <v>9</v>
      </c>
      <c r="AW449" s="7"/>
      <c r="AX449" s="7" t="s">
        <v>61</v>
      </c>
      <c r="AY449" s="7">
        <v>300000</v>
      </c>
      <c r="AZ449" s="7">
        <v>15</v>
      </c>
      <c r="BA449" s="9"/>
      <c r="BB449" s="7" t="s">
        <v>41</v>
      </c>
      <c r="BC449" s="7" t="s">
        <v>41</v>
      </c>
    </row>
    <row r="450" spans="1:55" s="17" customFormat="1" ht="12" x14ac:dyDescent="0.15">
      <c r="A450" s="7">
        <v>7737</v>
      </c>
      <c r="B450" s="7" t="s">
        <v>1245</v>
      </c>
      <c r="C450" s="7" t="s">
        <v>1319</v>
      </c>
      <c r="D450" s="7" t="s">
        <v>1341</v>
      </c>
      <c r="E450" s="32" t="s">
        <v>1267</v>
      </c>
      <c r="F450" s="8">
        <v>0</v>
      </c>
      <c r="G450" s="32" t="s">
        <v>215</v>
      </c>
      <c r="H450" s="32" t="s">
        <v>1501</v>
      </c>
      <c r="I450" s="32" t="s">
        <v>1268</v>
      </c>
      <c r="J450" s="8">
        <f t="shared" si="113"/>
        <v>1</v>
      </c>
      <c r="K450" s="32" t="s">
        <v>1730</v>
      </c>
      <c r="L450" s="8">
        <v>3</v>
      </c>
      <c r="M450" s="32" t="s">
        <v>1556</v>
      </c>
      <c r="N450" s="32" t="s">
        <v>1328</v>
      </c>
      <c r="O450" s="32">
        <v>19931014</v>
      </c>
      <c r="P450" s="8" t="str">
        <f t="shared" si="114"/>
        <v>1993</v>
      </c>
      <c r="Q450" s="8">
        <f t="shared" ca="1" si="115"/>
        <v>24</v>
      </c>
      <c r="R450" s="32" t="s">
        <v>1254</v>
      </c>
      <c r="S450" s="8">
        <f t="shared" si="116"/>
        <v>0</v>
      </c>
      <c r="T450" s="32"/>
      <c r="U450" s="32"/>
      <c r="V450" s="32"/>
      <c r="W450" s="32"/>
      <c r="X450" s="8" t="str">
        <f t="shared" si="130"/>
        <v/>
      </c>
      <c r="Y450" s="69" t="e">
        <f t="shared" ca="1" si="117"/>
        <v>#VALUE!</v>
      </c>
      <c r="Z450" s="32">
        <v>7000</v>
      </c>
      <c r="AA450" s="32">
        <v>6000</v>
      </c>
      <c r="AB450" s="55">
        <f t="shared" si="118"/>
        <v>-0.14285714285714285</v>
      </c>
      <c r="AC450" s="7">
        <v>198.7</v>
      </c>
      <c r="AD450" s="7">
        <v>223.35</v>
      </c>
      <c r="AE450" s="57">
        <f t="shared" si="119"/>
        <v>2.0566777750037986E-5</v>
      </c>
      <c r="AF450" s="57">
        <f t="shared" si="120"/>
        <v>2.5134690317770683E-5</v>
      </c>
      <c r="AG450" s="57">
        <f t="shared" si="121"/>
        <v>0.2221015184415196</v>
      </c>
      <c r="AH450" s="56">
        <f t="shared" si="122"/>
        <v>0.12405636638147965</v>
      </c>
      <c r="AI450" s="56">
        <f t="shared" si="123"/>
        <v>9.7134955908015061E-2</v>
      </c>
      <c r="AJ450" s="56">
        <f t="shared" si="124"/>
        <v>5.2724049993682354E-2</v>
      </c>
      <c r="AK450" s="59">
        <f t="shared" si="125"/>
        <v>-0.45720827789728946</v>
      </c>
      <c r="AL450" s="7">
        <v>1.8061923076923072</v>
      </c>
      <c r="AM450" s="7">
        <v>33</v>
      </c>
      <c r="AN450" s="7">
        <v>40</v>
      </c>
      <c r="AO450" s="10">
        <f t="shared" si="126"/>
        <v>0.21212121212121213</v>
      </c>
      <c r="AP450" s="10">
        <v>1.1119806754699377E-2</v>
      </c>
      <c r="AQ450" s="10">
        <v>5.4953623113097302E-2</v>
      </c>
      <c r="AR450" s="10">
        <f t="shared" si="129"/>
        <v>3.941958464329713</v>
      </c>
      <c r="AS450" s="70">
        <v>659.07420192523</v>
      </c>
      <c r="AT450" s="7" t="s">
        <v>47</v>
      </c>
      <c r="AU450" s="7" t="str">
        <f t="shared" si="127"/>
        <v>2008</v>
      </c>
      <c r="AV450" s="7">
        <f t="shared" ca="1" si="128"/>
        <v>9</v>
      </c>
      <c r="AW450" s="7"/>
      <c r="AX450" s="7" t="s">
        <v>40</v>
      </c>
      <c r="AY450" s="7"/>
      <c r="AZ450" s="7">
        <v>7</v>
      </c>
      <c r="BA450" s="9"/>
      <c r="BB450" s="7" t="s">
        <v>41</v>
      </c>
      <c r="BC450" s="7" t="s">
        <v>42</v>
      </c>
    </row>
    <row r="451" spans="1:55" s="17" customFormat="1" ht="12" x14ac:dyDescent="0.15">
      <c r="A451" s="7">
        <v>1841</v>
      </c>
      <c r="B451" s="7" t="s">
        <v>1245</v>
      </c>
      <c r="C451" s="7" t="s">
        <v>1319</v>
      </c>
      <c r="D451" s="7" t="s">
        <v>1342</v>
      </c>
      <c r="E451" s="32" t="s">
        <v>1267</v>
      </c>
      <c r="F451" s="8">
        <v>0</v>
      </c>
      <c r="G451" s="32" t="s">
        <v>57</v>
      </c>
      <c r="H451" s="32" t="s">
        <v>57</v>
      </c>
      <c r="I451" s="32" t="s">
        <v>1268</v>
      </c>
      <c r="J451" s="8">
        <f t="shared" ref="J451:J514" si="131">IF(I451="工厂",1,0)</f>
        <v>1</v>
      </c>
      <c r="K451" s="32" t="s">
        <v>1258</v>
      </c>
      <c r="L451" s="8">
        <v>1</v>
      </c>
      <c r="M451" s="32" t="s">
        <v>1553</v>
      </c>
      <c r="N451" s="32" t="s">
        <v>1323</v>
      </c>
      <c r="O451" s="32">
        <v>20080602</v>
      </c>
      <c r="P451" s="8" t="str">
        <f t="shared" ref="P451:P514" si="132">LEFT(O451,4)</f>
        <v>2008</v>
      </c>
      <c r="Q451" s="8">
        <f t="shared" ref="Q451:Q514" ca="1" si="133">YEAR(TODAY())-P451+1</f>
        <v>9</v>
      </c>
      <c r="R451" s="32" t="s">
        <v>1254</v>
      </c>
      <c r="S451" s="8">
        <f t="shared" ref="S451:S514" si="134">IF(R451="是",1,0)</f>
        <v>0</v>
      </c>
      <c r="T451" s="32"/>
      <c r="U451" s="32"/>
      <c r="V451" s="32"/>
      <c r="W451" s="32"/>
      <c r="X451" s="8" t="str">
        <f t="shared" ref="X451:X514" si="135">LEFT(W451,4)</f>
        <v/>
      </c>
      <c r="Y451" s="69" t="e">
        <f t="shared" ref="Y451:Y514" ca="1" si="136">YEAR(TODAY())-X451+1</f>
        <v>#VALUE!</v>
      </c>
      <c r="Z451" s="32"/>
      <c r="AA451" s="32"/>
      <c r="AB451" s="55" t="e">
        <f t="shared" ref="AB451:AB514" si="137">(AA451-Z451)/Z451</f>
        <v>#DIV/0!</v>
      </c>
      <c r="AC451" s="7">
        <v>0</v>
      </c>
      <c r="AD451" s="7">
        <v>210</v>
      </c>
      <c r="AE451" s="57">
        <f t="shared" ref="AE451:AE514" si="138">AC451/$Z$528</f>
        <v>0</v>
      </c>
      <c r="AF451" s="57">
        <f t="shared" ref="AF451:AF514" si="139">AD451/$AA$528</f>
        <v>2.3632348183263234E-5</v>
      </c>
      <c r="AG451" s="57" t="e">
        <f t="shared" ref="AG451:AG514" si="140">(AF451-AE451)/AE451</f>
        <v>#DIV/0!</v>
      </c>
      <c r="AH451" s="56" t="e">
        <f t="shared" ref="AH451:AH514" si="141">(AD451-AC451)/AC451</f>
        <v>#DIV/0!</v>
      </c>
      <c r="AI451" s="56">
        <f t="shared" ref="AI451:AI514" si="142">Z451/$AC$528</f>
        <v>0</v>
      </c>
      <c r="AJ451" s="56">
        <f t="shared" ref="AJ451:AJ514" si="143">AA451/$AD$528</f>
        <v>0</v>
      </c>
      <c r="AK451" s="59" t="e">
        <f t="shared" ref="AK451:AK514" si="144">(AJ451-AI451)/AI451</f>
        <v>#DIV/0!</v>
      </c>
      <c r="AL451" s="7">
        <v>1.4538461538461538</v>
      </c>
      <c r="AM451" s="7">
        <v>0</v>
      </c>
      <c r="AN451" s="7">
        <v>4</v>
      </c>
      <c r="AO451" s="10" t="e">
        <f t="shared" ref="AO451:AO514" si="145">(AN451-AM451)/AM451</f>
        <v>#DIV/0!</v>
      </c>
      <c r="AP451" s="10" t="e">
        <v>#N/A</v>
      </c>
      <c r="AQ451" s="10">
        <v>7.5153374233128831E-2</v>
      </c>
      <c r="AR451" s="10" t="e">
        <f t="shared" si="129"/>
        <v>#N/A</v>
      </c>
      <c r="AS451" s="70">
        <v>673.08546904761897</v>
      </c>
      <c r="AT451" s="7" t="s">
        <v>860</v>
      </c>
      <c r="AU451" s="7" t="str">
        <f t="shared" ref="AU451:AU514" si="146">LEFT(AT451,4)</f>
        <v>2015</v>
      </c>
      <c r="AV451" s="7">
        <f t="shared" ref="AV451:AV514" ca="1" si="147">YEAR(TODAY())-AU451+1</f>
        <v>2</v>
      </c>
      <c r="AW451" s="7"/>
      <c r="AX451" s="7" t="s">
        <v>40</v>
      </c>
      <c r="AY451" s="7"/>
      <c r="AZ451" s="7">
        <v>1</v>
      </c>
      <c r="BA451" s="9"/>
      <c r="BB451" s="7" t="s">
        <v>41</v>
      </c>
      <c r="BC451" s="7" t="s">
        <v>42</v>
      </c>
    </row>
    <row r="452" spans="1:55" s="17" customFormat="1" ht="12" x14ac:dyDescent="0.15">
      <c r="A452" s="7">
        <v>876</v>
      </c>
      <c r="B452" s="7" t="s">
        <v>1245</v>
      </c>
      <c r="C452" s="7" t="s">
        <v>1319</v>
      </c>
      <c r="D452" s="7" t="s">
        <v>1343</v>
      </c>
      <c r="E452" s="32" t="s">
        <v>1267</v>
      </c>
      <c r="F452" s="8">
        <v>0</v>
      </c>
      <c r="G452" s="32" t="s">
        <v>57</v>
      </c>
      <c r="H452" s="32" t="s">
        <v>57</v>
      </c>
      <c r="I452" s="32" t="s">
        <v>1268</v>
      </c>
      <c r="J452" s="8">
        <f t="shared" si="131"/>
        <v>1</v>
      </c>
      <c r="K452" s="32" t="s">
        <v>1258</v>
      </c>
      <c r="L452" s="8">
        <v>1</v>
      </c>
      <c r="M452" s="32" t="s">
        <v>1553</v>
      </c>
      <c r="N452" s="32" t="s">
        <v>1323</v>
      </c>
      <c r="O452" s="32">
        <v>20100111</v>
      </c>
      <c r="P452" s="8" t="str">
        <f t="shared" si="132"/>
        <v>2010</v>
      </c>
      <c r="Q452" s="8">
        <f t="shared" ca="1" si="133"/>
        <v>7</v>
      </c>
      <c r="R452" s="32" t="s">
        <v>1254</v>
      </c>
      <c r="S452" s="8">
        <f t="shared" si="134"/>
        <v>0</v>
      </c>
      <c r="T452" s="32"/>
      <c r="U452" s="32"/>
      <c r="V452" s="32"/>
      <c r="W452" s="32"/>
      <c r="X452" s="8" t="str">
        <f t="shared" si="135"/>
        <v/>
      </c>
      <c r="Y452" s="69" t="e">
        <f t="shared" ca="1" si="136"/>
        <v>#VALUE!</v>
      </c>
      <c r="Z452" s="32"/>
      <c r="AA452" s="32"/>
      <c r="AB452" s="55" t="e">
        <f t="shared" si="137"/>
        <v>#DIV/0!</v>
      </c>
      <c r="AC452" s="7">
        <v>0</v>
      </c>
      <c r="AD452" s="7">
        <v>209.7</v>
      </c>
      <c r="AE452" s="57">
        <f t="shared" si="138"/>
        <v>0</v>
      </c>
      <c r="AF452" s="57">
        <f t="shared" si="139"/>
        <v>2.3598587685858572E-5</v>
      </c>
      <c r="AG452" s="57" t="e">
        <f t="shared" si="140"/>
        <v>#DIV/0!</v>
      </c>
      <c r="AH452" s="56" t="e">
        <f t="shared" si="141"/>
        <v>#DIV/0!</v>
      </c>
      <c r="AI452" s="56">
        <f t="shared" si="142"/>
        <v>0</v>
      </c>
      <c r="AJ452" s="56">
        <f t="shared" si="143"/>
        <v>0</v>
      </c>
      <c r="AK452" s="59" t="e">
        <f t="shared" si="144"/>
        <v>#DIV/0!</v>
      </c>
      <c r="AL452" s="7">
        <v>3.7790769230769219</v>
      </c>
      <c r="AM452" s="7">
        <v>0</v>
      </c>
      <c r="AN452" s="7">
        <v>8</v>
      </c>
      <c r="AO452" s="10" t="e">
        <f t="shared" si="145"/>
        <v>#DIV/0!</v>
      </c>
      <c r="AP452" s="10" t="e">
        <v>#N/A</v>
      </c>
      <c r="AQ452" s="10">
        <v>-4.3940257140657427E-2</v>
      </c>
      <c r="AR452" s="10" t="e">
        <f t="shared" si="129"/>
        <v>#N/A</v>
      </c>
      <c r="AS452" s="70">
        <v>-422.36278588459601</v>
      </c>
      <c r="AT452" s="7" t="s">
        <v>1344</v>
      </c>
      <c r="AU452" s="7" t="str">
        <f t="shared" si="146"/>
        <v>2015</v>
      </c>
      <c r="AV452" s="7">
        <f t="shared" ca="1" si="147"/>
        <v>2</v>
      </c>
      <c r="AW452" s="7"/>
      <c r="AX452" s="7" t="s">
        <v>40</v>
      </c>
      <c r="AY452" s="7"/>
      <c r="AZ452" s="7">
        <v>15</v>
      </c>
      <c r="BA452" s="9"/>
      <c r="BB452" s="7" t="s">
        <v>41</v>
      </c>
      <c r="BC452" s="7" t="s">
        <v>42</v>
      </c>
    </row>
    <row r="453" spans="1:55" s="17" customFormat="1" ht="12" x14ac:dyDescent="0.15">
      <c r="A453" s="7">
        <v>8063</v>
      </c>
      <c r="B453" s="7" t="s">
        <v>1245</v>
      </c>
      <c r="C453" s="7" t="s">
        <v>1319</v>
      </c>
      <c r="D453" s="7" t="s">
        <v>1345</v>
      </c>
      <c r="E453" s="32" t="s">
        <v>1252</v>
      </c>
      <c r="F453" s="8">
        <v>1</v>
      </c>
      <c r="G453" s="32" t="s">
        <v>215</v>
      </c>
      <c r="H453" s="32" t="s">
        <v>1501</v>
      </c>
      <c r="I453" s="32" t="s">
        <v>1268</v>
      </c>
      <c r="J453" s="8">
        <f t="shared" si="131"/>
        <v>1</v>
      </c>
      <c r="K453" s="32" t="s">
        <v>1258</v>
      </c>
      <c r="L453" s="8">
        <v>1</v>
      </c>
      <c r="M453" s="32" t="s">
        <v>1556</v>
      </c>
      <c r="N453" s="32" t="s">
        <v>1279</v>
      </c>
      <c r="O453" s="32">
        <v>20000929</v>
      </c>
      <c r="P453" s="8" t="str">
        <f t="shared" si="132"/>
        <v>2000</v>
      </c>
      <c r="Q453" s="8">
        <f t="shared" ca="1" si="133"/>
        <v>17</v>
      </c>
      <c r="R453" s="32" t="s">
        <v>1254</v>
      </c>
      <c r="S453" s="8">
        <f t="shared" si="134"/>
        <v>0</v>
      </c>
      <c r="T453" s="32">
        <v>30</v>
      </c>
      <c r="U453" s="32">
        <v>9500</v>
      </c>
      <c r="V453" s="32"/>
      <c r="W453" s="32"/>
      <c r="X453" s="8" t="str">
        <f t="shared" si="135"/>
        <v/>
      </c>
      <c r="Y453" s="69" t="e">
        <f t="shared" ca="1" si="136"/>
        <v>#VALUE!</v>
      </c>
      <c r="Z453" s="32">
        <v>10000</v>
      </c>
      <c r="AA453" s="32">
        <v>12000</v>
      </c>
      <c r="AB453" s="55">
        <f t="shared" si="137"/>
        <v>0.2</v>
      </c>
      <c r="AC453" s="7">
        <v>153.27500000000001</v>
      </c>
      <c r="AD453" s="7">
        <v>207.07499999999999</v>
      </c>
      <c r="AE453" s="57">
        <f t="shared" si="138"/>
        <v>1.5864986711812143E-5</v>
      </c>
      <c r="AF453" s="57">
        <f t="shared" si="139"/>
        <v>2.3303183333567779E-5</v>
      </c>
      <c r="AG453" s="57">
        <f t="shared" si="140"/>
        <v>0.46884354565627145</v>
      </c>
      <c r="AH453" s="56">
        <f t="shared" si="141"/>
        <v>0.35100309900505616</v>
      </c>
      <c r="AI453" s="56">
        <f t="shared" si="142"/>
        <v>0.1387642227257358</v>
      </c>
      <c r="AJ453" s="56">
        <f t="shared" si="143"/>
        <v>0.10544809998736471</v>
      </c>
      <c r="AK453" s="59">
        <f t="shared" si="144"/>
        <v>-0.2400915890562052</v>
      </c>
      <c r="AL453" s="7">
        <v>1.9781153846153843</v>
      </c>
      <c r="AM453" s="7">
        <v>40</v>
      </c>
      <c r="AN453" s="7">
        <v>60</v>
      </c>
      <c r="AO453" s="10">
        <f t="shared" si="145"/>
        <v>0.5</v>
      </c>
      <c r="AP453" s="10">
        <v>1.4876769255585667E-2</v>
      </c>
      <c r="AQ453" s="10">
        <v>4.4021237069546741E-2</v>
      </c>
      <c r="AR453" s="10">
        <f t="shared" ref="AR453:AR516" si="148">(AQ453-AP453)/AP453</f>
        <v>1.9590589403689529</v>
      </c>
      <c r="AS453" s="70">
        <v>495.08588144392201</v>
      </c>
      <c r="AT453" s="7" t="s">
        <v>47</v>
      </c>
      <c r="AU453" s="7" t="str">
        <f t="shared" si="146"/>
        <v>2008</v>
      </c>
      <c r="AV453" s="7">
        <f t="shared" ca="1" si="147"/>
        <v>9</v>
      </c>
      <c r="AW453" s="7"/>
      <c r="AX453" s="7" t="s">
        <v>40</v>
      </c>
      <c r="AY453" s="7"/>
      <c r="AZ453" s="7">
        <v>3</v>
      </c>
      <c r="BA453" s="9"/>
      <c r="BB453" s="7" t="s">
        <v>41</v>
      </c>
      <c r="BC453" s="7" t="s">
        <v>41</v>
      </c>
    </row>
    <row r="454" spans="1:55" s="17" customFormat="1" ht="12" x14ac:dyDescent="0.15">
      <c r="A454" s="7">
        <v>5202</v>
      </c>
      <c r="B454" s="7" t="s">
        <v>1245</v>
      </c>
      <c r="C454" s="7" t="s">
        <v>1319</v>
      </c>
      <c r="D454" s="7" t="s">
        <v>1346</v>
      </c>
      <c r="E454" s="32" t="s">
        <v>1267</v>
      </c>
      <c r="F454" s="8">
        <v>0</v>
      </c>
      <c r="G454" s="32" t="s">
        <v>73</v>
      </c>
      <c r="H454" s="32" t="s">
        <v>1501</v>
      </c>
      <c r="I454" s="32" t="s">
        <v>1268</v>
      </c>
      <c r="J454" s="8">
        <f t="shared" si="131"/>
        <v>1</v>
      </c>
      <c r="K454" s="32" t="s">
        <v>1258</v>
      </c>
      <c r="L454" s="8">
        <v>1</v>
      </c>
      <c r="M454" s="32" t="s">
        <v>1556</v>
      </c>
      <c r="N454" s="32" t="s">
        <v>1347</v>
      </c>
      <c r="O454" s="32">
        <v>19990427</v>
      </c>
      <c r="P454" s="8" t="str">
        <f t="shared" si="132"/>
        <v>1999</v>
      </c>
      <c r="Q454" s="8">
        <f t="shared" ca="1" si="133"/>
        <v>18</v>
      </c>
      <c r="R454" s="32" t="s">
        <v>1259</v>
      </c>
      <c r="S454" s="8">
        <f t="shared" si="134"/>
        <v>1</v>
      </c>
      <c r="T454" s="32"/>
      <c r="U454" s="32"/>
      <c r="V454" s="32"/>
      <c r="W454" s="32"/>
      <c r="X454" s="8" t="str">
        <f t="shared" si="135"/>
        <v/>
      </c>
      <c r="Y454" s="69" t="e">
        <f t="shared" ca="1" si="136"/>
        <v>#VALUE!</v>
      </c>
      <c r="Z454" s="32"/>
      <c r="AA454" s="32"/>
      <c r="AB454" s="55" t="e">
        <f t="shared" si="137"/>
        <v>#DIV/0!</v>
      </c>
      <c r="AC454" s="7">
        <v>308.39999999999998</v>
      </c>
      <c r="AD454" s="7">
        <v>180.05</v>
      </c>
      <c r="AE454" s="57">
        <f t="shared" si="138"/>
        <v>3.1921460785665396E-5</v>
      </c>
      <c r="AF454" s="57">
        <f t="shared" si="139"/>
        <v>2.0261925192364501E-5</v>
      </c>
      <c r="AG454" s="57">
        <f t="shared" si="140"/>
        <v>-0.36525695586389673</v>
      </c>
      <c r="AH454" s="56">
        <f t="shared" si="141"/>
        <v>-0.41618028534370938</v>
      </c>
      <c r="AI454" s="56">
        <f t="shared" si="142"/>
        <v>0</v>
      </c>
      <c r="AJ454" s="56">
        <f t="shared" si="143"/>
        <v>0</v>
      </c>
      <c r="AK454" s="59" t="e">
        <f t="shared" si="144"/>
        <v>#DIV/0!</v>
      </c>
      <c r="AL454" s="7">
        <v>0.81561538461538474</v>
      </c>
      <c r="AM454" s="7">
        <v>17</v>
      </c>
      <c r="AN454" s="7">
        <v>8</v>
      </c>
      <c r="AO454" s="10">
        <f t="shared" si="145"/>
        <v>-0.52941176470588236</v>
      </c>
      <c r="AP454" s="10">
        <v>2.2454842026515112E-2</v>
      </c>
      <c r="AQ454" s="10">
        <v>2.5177058733603083E-2</v>
      </c>
      <c r="AR454" s="10">
        <f t="shared" si="148"/>
        <v>0.12123072181374177</v>
      </c>
      <c r="AS454" s="70">
        <v>190.001005831713</v>
      </c>
      <c r="AT454" s="7" t="s">
        <v>1348</v>
      </c>
      <c r="AU454" s="7" t="str">
        <f t="shared" si="146"/>
        <v>2011</v>
      </c>
      <c r="AV454" s="7">
        <f t="shared" ca="1" si="147"/>
        <v>6</v>
      </c>
      <c r="AW454" s="7"/>
      <c r="AX454" s="7" t="s">
        <v>61</v>
      </c>
      <c r="AY454" s="7">
        <v>500000</v>
      </c>
      <c r="AZ454" s="7">
        <v>15</v>
      </c>
      <c r="BA454" s="9"/>
      <c r="BB454" s="7" t="s">
        <v>41</v>
      </c>
      <c r="BC454" s="7" t="s">
        <v>42</v>
      </c>
    </row>
    <row r="455" spans="1:55" s="17" customFormat="1" ht="12" x14ac:dyDescent="0.15">
      <c r="A455" s="7">
        <v>8672</v>
      </c>
      <c r="B455" s="7" t="s">
        <v>1245</v>
      </c>
      <c r="C455" s="7" t="s">
        <v>1319</v>
      </c>
      <c r="D455" s="7" t="s">
        <v>1349</v>
      </c>
      <c r="E455" s="32" t="s">
        <v>1252</v>
      </c>
      <c r="F455" s="8">
        <v>1</v>
      </c>
      <c r="G455" s="32" t="s">
        <v>928</v>
      </c>
      <c r="H455" s="32" t="s">
        <v>1503</v>
      </c>
      <c r="I455" s="32" t="s">
        <v>1268</v>
      </c>
      <c r="J455" s="8">
        <f t="shared" si="131"/>
        <v>1</v>
      </c>
      <c r="K455" s="32" t="s">
        <v>1258</v>
      </c>
      <c r="L455" s="8">
        <v>1</v>
      </c>
      <c r="M455" s="32" t="s">
        <v>1556</v>
      </c>
      <c r="N455" s="32" t="s">
        <v>1279</v>
      </c>
      <c r="O455" s="32">
        <v>20041221</v>
      </c>
      <c r="P455" s="8" t="str">
        <f t="shared" si="132"/>
        <v>2004</v>
      </c>
      <c r="Q455" s="8">
        <f t="shared" ca="1" si="133"/>
        <v>13</v>
      </c>
      <c r="R455" s="32" t="s">
        <v>1254</v>
      </c>
      <c r="S455" s="8">
        <f t="shared" si="134"/>
        <v>0</v>
      </c>
      <c r="T455" s="32">
        <v>30</v>
      </c>
      <c r="U455" s="32">
        <v>20000</v>
      </c>
      <c r="V455" s="32" t="s">
        <v>1255</v>
      </c>
      <c r="W455" s="32">
        <v>19680510</v>
      </c>
      <c r="X455" s="8" t="str">
        <f t="shared" si="135"/>
        <v>1968</v>
      </c>
      <c r="Y455" s="69">
        <f t="shared" ca="1" si="136"/>
        <v>49</v>
      </c>
      <c r="Z455" s="32">
        <v>2300</v>
      </c>
      <c r="AA455" s="32">
        <v>2000</v>
      </c>
      <c r="AB455" s="55">
        <f t="shared" si="137"/>
        <v>-0.13043478260869565</v>
      </c>
      <c r="AC455" s="7">
        <v>194</v>
      </c>
      <c r="AD455" s="7">
        <v>162.19999999999999</v>
      </c>
      <c r="AE455" s="57">
        <f t="shared" si="138"/>
        <v>2.0080296343771361E-5</v>
      </c>
      <c r="AF455" s="57">
        <f t="shared" si="139"/>
        <v>1.8253175596787124E-5</v>
      </c>
      <c r="AG455" s="57">
        <f t="shared" si="140"/>
        <v>-9.0990726217593187E-2</v>
      </c>
      <c r="AH455" s="56">
        <f t="shared" si="141"/>
        <v>-0.16391752577319593</v>
      </c>
      <c r="AI455" s="56">
        <f t="shared" si="142"/>
        <v>3.1915771226919236E-2</v>
      </c>
      <c r="AJ455" s="56">
        <f t="shared" si="143"/>
        <v>1.7574683331227452E-2</v>
      </c>
      <c r="AK455" s="59">
        <f t="shared" si="144"/>
        <v>-0.4493417312001487</v>
      </c>
      <c r="AL455" s="7">
        <v>1.533230769230769</v>
      </c>
      <c r="AM455" s="7">
        <v>34</v>
      </c>
      <c r="AN455" s="7">
        <v>31</v>
      </c>
      <c r="AO455" s="10">
        <f t="shared" si="145"/>
        <v>-8.8235294117647065E-2</v>
      </c>
      <c r="AP455" s="10">
        <v>1.2716064137615949E-2</v>
      </c>
      <c r="AQ455" s="10">
        <v>1.8385044679329207E-2</v>
      </c>
      <c r="AR455" s="10">
        <f t="shared" si="148"/>
        <v>0.44581251559935098</v>
      </c>
      <c r="AS455" s="70">
        <v>169.50513131935901</v>
      </c>
      <c r="AT455" s="7" t="s">
        <v>1350</v>
      </c>
      <c r="AU455" s="7" t="str">
        <f t="shared" si="146"/>
        <v>2008</v>
      </c>
      <c r="AV455" s="7">
        <f t="shared" ca="1" si="147"/>
        <v>9</v>
      </c>
      <c r="AW455" s="7"/>
      <c r="AX455" s="7" t="s">
        <v>40</v>
      </c>
      <c r="AY455" s="7">
        <v>680000</v>
      </c>
      <c r="AZ455" s="7">
        <v>7</v>
      </c>
      <c r="BA455" s="9"/>
      <c r="BB455" s="7" t="s">
        <v>41</v>
      </c>
      <c r="BC455" s="7" t="s">
        <v>42</v>
      </c>
    </row>
    <row r="456" spans="1:55" s="17" customFormat="1" ht="12" x14ac:dyDescent="0.15">
      <c r="A456" s="7">
        <v>2428</v>
      </c>
      <c r="B456" s="7" t="s">
        <v>1245</v>
      </c>
      <c r="C456" s="7" t="s">
        <v>1319</v>
      </c>
      <c r="D456" s="7" t="s">
        <v>1351</v>
      </c>
      <c r="E456" s="32" t="s">
        <v>1267</v>
      </c>
      <c r="F456" s="8">
        <v>0</v>
      </c>
      <c r="G456" s="32" t="s">
        <v>1352</v>
      </c>
      <c r="H456" s="32" t="s">
        <v>1501</v>
      </c>
      <c r="I456" s="32" t="s">
        <v>1268</v>
      </c>
      <c r="J456" s="8">
        <f t="shared" si="131"/>
        <v>1</v>
      </c>
      <c r="K456" s="32" t="s">
        <v>1258</v>
      </c>
      <c r="L456" s="8">
        <v>1</v>
      </c>
      <c r="M456" s="32" t="s">
        <v>1553</v>
      </c>
      <c r="N456" s="32" t="s">
        <v>1323</v>
      </c>
      <c r="O456" s="32">
        <v>20090923</v>
      </c>
      <c r="P456" s="8" t="str">
        <f t="shared" si="132"/>
        <v>2009</v>
      </c>
      <c r="Q456" s="8">
        <f t="shared" ca="1" si="133"/>
        <v>8</v>
      </c>
      <c r="R456" s="32" t="s">
        <v>1254</v>
      </c>
      <c r="S456" s="8">
        <f t="shared" si="134"/>
        <v>0</v>
      </c>
      <c r="T456" s="32"/>
      <c r="U456" s="32"/>
      <c r="V456" s="32"/>
      <c r="W456" s="32"/>
      <c r="X456" s="8" t="str">
        <f t="shared" si="135"/>
        <v/>
      </c>
      <c r="Y456" s="69" t="e">
        <f t="shared" ca="1" si="136"/>
        <v>#VALUE!</v>
      </c>
      <c r="Z456" s="32"/>
      <c r="AA456" s="32"/>
      <c r="AB456" s="55" t="e">
        <f t="shared" si="137"/>
        <v>#DIV/0!</v>
      </c>
      <c r="AC456" s="7">
        <v>29</v>
      </c>
      <c r="AD456" s="7">
        <v>160</v>
      </c>
      <c r="AE456" s="57">
        <f t="shared" si="138"/>
        <v>3.0016937833472653E-6</v>
      </c>
      <c r="AF456" s="57">
        <f t="shared" si="139"/>
        <v>1.8005598615819607E-5</v>
      </c>
      <c r="AG456" s="57">
        <f t="shared" si="140"/>
        <v>4.9984794970461994</v>
      </c>
      <c r="AH456" s="56">
        <f t="shared" si="141"/>
        <v>4.5172413793103452</v>
      </c>
      <c r="AI456" s="56">
        <f t="shared" si="142"/>
        <v>0</v>
      </c>
      <c r="AJ456" s="56">
        <f t="shared" si="143"/>
        <v>0</v>
      </c>
      <c r="AK456" s="59" t="e">
        <f t="shared" si="144"/>
        <v>#DIV/0!</v>
      </c>
      <c r="AL456" s="7">
        <v>0.94615384615384579</v>
      </c>
      <c r="AM456" s="7">
        <v>3</v>
      </c>
      <c r="AN456" s="7">
        <v>5</v>
      </c>
      <c r="AO456" s="10">
        <f t="shared" si="145"/>
        <v>0.66666666666666663</v>
      </c>
      <c r="AP456" s="10">
        <v>2.8274832639768408E-2</v>
      </c>
      <c r="AQ456" s="10">
        <v>9.7624133851614316E-3</v>
      </c>
      <c r="AR456" s="10">
        <f t="shared" si="148"/>
        <v>-0.65473134679387468</v>
      </c>
      <c r="AS456" s="70">
        <v>60.6076662500002</v>
      </c>
      <c r="AT456" s="7" t="s">
        <v>521</v>
      </c>
      <c r="AU456" s="7" t="str">
        <f t="shared" si="146"/>
        <v>2014</v>
      </c>
      <c r="AV456" s="7">
        <f t="shared" ca="1" si="147"/>
        <v>3</v>
      </c>
      <c r="AW456" s="7"/>
      <c r="AX456" s="7" t="s">
        <v>40</v>
      </c>
      <c r="AY456" s="7"/>
      <c r="AZ456" s="7">
        <v>1</v>
      </c>
      <c r="BA456" s="9"/>
      <c r="BB456" s="7" t="s">
        <v>41</v>
      </c>
      <c r="BC456" s="7" t="s">
        <v>42</v>
      </c>
    </row>
    <row r="457" spans="1:55" s="17" customFormat="1" ht="12" x14ac:dyDescent="0.15">
      <c r="A457" s="7">
        <v>2625</v>
      </c>
      <c r="B457" s="7" t="s">
        <v>1245</v>
      </c>
      <c r="C457" s="7" t="s">
        <v>1319</v>
      </c>
      <c r="D457" s="7" t="s">
        <v>1353</v>
      </c>
      <c r="E457" s="32" t="s">
        <v>1252</v>
      </c>
      <c r="F457" s="8">
        <v>1</v>
      </c>
      <c r="G457" s="32" t="s">
        <v>215</v>
      </c>
      <c r="H457" s="32" t="s">
        <v>1501</v>
      </c>
      <c r="I457" s="32" t="s">
        <v>1268</v>
      </c>
      <c r="J457" s="8">
        <f t="shared" si="131"/>
        <v>1</v>
      </c>
      <c r="K457" s="32" t="s">
        <v>1258</v>
      </c>
      <c r="L457" s="8">
        <v>1</v>
      </c>
      <c r="M457" s="32" t="s">
        <v>1556</v>
      </c>
      <c r="N457" s="32" t="s">
        <v>1328</v>
      </c>
      <c r="O457" s="32">
        <v>20140122</v>
      </c>
      <c r="P457" s="8" t="str">
        <f t="shared" si="132"/>
        <v>2014</v>
      </c>
      <c r="Q457" s="8">
        <f t="shared" ca="1" si="133"/>
        <v>3</v>
      </c>
      <c r="R457" s="32" t="s">
        <v>1254</v>
      </c>
      <c r="S457" s="8">
        <f t="shared" si="134"/>
        <v>0</v>
      </c>
      <c r="T457" s="32">
        <v>45</v>
      </c>
      <c r="U457" s="32">
        <v>12300</v>
      </c>
      <c r="V457" s="32"/>
      <c r="W457" s="32"/>
      <c r="X457" s="8" t="str">
        <f t="shared" si="135"/>
        <v/>
      </c>
      <c r="Y457" s="69" t="e">
        <f t="shared" ca="1" si="136"/>
        <v>#VALUE!</v>
      </c>
      <c r="Z457" s="32">
        <v>500</v>
      </c>
      <c r="AA457" s="32">
        <v>600</v>
      </c>
      <c r="AB457" s="55">
        <f t="shared" si="137"/>
        <v>0.2</v>
      </c>
      <c r="AC457" s="7">
        <v>0</v>
      </c>
      <c r="AD457" s="7">
        <v>157.5</v>
      </c>
      <c r="AE457" s="57">
        <f t="shared" si="138"/>
        <v>0</v>
      </c>
      <c r="AF457" s="57">
        <f t="shared" si="139"/>
        <v>1.7724261137447425E-5</v>
      </c>
      <c r="AG457" s="57" t="e">
        <f t="shared" si="140"/>
        <v>#DIV/0!</v>
      </c>
      <c r="AH457" s="56" t="e">
        <f t="shared" si="141"/>
        <v>#DIV/0!</v>
      </c>
      <c r="AI457" s="56">
        <f t="shared" si="142"/>
        <v>6.9382111362867906E-3</v>
      </c>
      <c r="AJ457" s="56">
        <f t="shared" si="143"/>
        <v>5.2724049993682354E-3</v>
      </c>
      <c r="AK457" s="59">
        <f t="shared" si="144"/>
        <v>-0.24009158905620528</v>
      </c>
      <c r="AL457" s="7">
        <v>2.5014615384615388</v>
      </c>
      <c r="AM457" s="7">
        <v>0</v>
      </c>
      <c r="AN457" s="7">
        <v>22</v>
      </c>
      <c r="AO457" s="10" t="e">
        <f t="shared" si="145"/>
        <v>#DIV/0!</v>
      </c>
      <c r="AP457" s="10" t="e">
        <v>#N/A</v>
      </c>
      <c r="AQ457" s="10">
        <v>3.8478810273571647E-2</v>
      </c>
      <c r="AR457" s="10" t="e">
        <f t="shared" si="148"/>
        <v>#N/A</v>
      </c>
      <c r="AS457" s="70">
        <v>437.29201841269798</v>
      </c>
      <c r="AT457" s="7" t="s">
        <v>1354</v>
      </c>
      <c r="AU457" s="7" t="str">
        <f t="shared" si="146"/>
        <v>2014</v>
      </c>
      <c r="AV457" s="7">
        <f t="shared" ca="1" si="147"/>
        <v>3</v>
      </c>
      <c r="AW457" s="7"/>
      <c r="AX457" s="7" t="s">
        <v>61</v>
      </c>
      <c r="AY457" s="7">
        <v>7000000</v>
      </c>
      <c r="AZ457" s="7">
        <v>15</v>
      </c>
      <c r="BA457" s="9"/>
      <c r="BB457" s="7" t="s">
        <v>41</v>
      </c>
      <c r="BC457" s="7" t="s">
        <v>41</v>
      </c>
    </row>
    <row r="458" spans="1:55" s="17" customFormat="1" ht="12" x14ac:dyDescent="0.15">
      <c r="A458" s="7">
        <v>7463</v>
      </c>
      <c r="B458" s="7" t="s">
        <v>1245</v>
      </c>
      <c r="C458" s="7" t="s">
        <v>1319</v>
      </c>
      <c r="D458" s="7" t="s">
        <v>1355</v>
      </c>
      <c r="E458" s="32" t="s">
        <v>1252</v>
      </c>
      <c r="F458" s="8">
        <v>1</v>
      </c>
      <c r="G458" s="32" t="s">
        <v>928</v>
      </c>
      <c r="H458" s="32" t="s">
        <v>1503</v>
      </c>
      <c r="I458" s="32" t="s">
        <v>1268</v>
      </c>
      <c r="J458" s="8">
        <f t="shared" si="131"/>
        <v>1</v>
      </c>
      <c r="K458" s="32" t="s">
        <v>1730</v>
      </c>
      <c r="L458" s="8">
        <v>3</v>
      </c>
      <c r="M458" s="32" t="s">
        <v>1556</v>
      </c>
      <c r="N458" s="32" t="s">
        <v>1328</v>
      </c>
      <c r="O458" s="32">
        <v>19970512</v>
      </c>
      <c r="P458" s="8" t="str">
        <f t="shared" si="132"/>
        <v>1997</v>
      </c>
      <c r="Q458" s="8">
        <f t="shared" ca="1" si="133"/>
        <v>20</v>
      </c>
      <c r="R458" s="32" t="s">
        <v>1254</v>
      </c>
      <c r="S458" s="8">
        <f t="shared" si="134"/>
        <v>0</v>
      </c>
      <c r="T458" s="32"/>
      <c r="U458" s="32"/>
      <c r="V458" s="32"/>
      <c r="W458" s="32"/>
      <c r="X458" s="8" t="str">
        <f t="shared" si="135"/>
        <v/>
      </c>
      <c r="Y458" s="69" t="e">
        <f t="shared" ca="1" si="136"/>
        <v>#VALUE!</v>
      </c>
      <c r="Z458" s="32"/>
      <c r="AA458" s="32"/>
      <c r="AB458" s="55" t="e">
        <f t="shared" si="137"/>
        <v>#DIV/0!</v>
      </c>
      <c r="AC458" s="7">
        <v>254.35</v>
      </c>
      <c r="AD458" s="7">
        <v>125.875</v>
      </c>
      <c r="AE458" s="57">
        <f t="shared" si="138"/>
        <v>2.6326924613599204E-5</v>
      </c>
      <c r="AF458" s="57">
        <f t="shared" si="139"/>
        <v>1.416534203603933E-5</v>
      </c>
      <c r="AG458" s="57">
        <f t="shared" si="140"/>
        <v>-0.46194467284180218</v>
      </c>
      <c r="AH458" s="56">
        <f t="shared" si="141"/>
        <v>-0.50511106742677414</v>
      </c>
      <c r="AI458" s="56">
        <f t="shared" si="142"/>
        <v>0</v>
      </c>
      <c r="AJ458" s="56">
        <f t="shared" si="143"/>
        <v>0</v>
      </c>
      <c r="AK458" s="59" t="e">
        <f t="shared" si="144"/>
        <v>#DIV/0!</v>
      </c>
      <c r="AL458" s="7">
        <v>1.1981538461538463</v>
      </c>
      <c r="AM458" s="7">
        <v>54</v>
      </c>
      <c r="AN458" s="7">
        <v>37</v>
      </c>
      <c r="AO458" s="10">
        <f t="shared" si="145"/>
        <v>-0.31481481481481483</v>
      </c>
      <c r="AP458" s="10">
        <v>1.4561972489105226E-2</v>
      </c>
      <c r="AQ458" s="10">
        <v>2.9764555486046125E-2</v>
      </c>
      <c r="AR458" s="10">
        <f t="shared" si="148"/>
        <v>1.043992014702332</v>
      </c>
      <c r="AS458" s="70">
        <v>309.65464587884702</v>
      </c>
      <c r="AT458" s="7" t="s">
        <v>47</v>
      </c>
      <c r="AU458" s="7" t="str">
        <f t="shared" si="146"/>
        <v>2008</v>
      </c>
      <c r="AV458" s="7">
        <f t="shared" ca="1" si="147"/>
        <v>9</v>
      </c>
      <c r="AW458" s="7"/>
      <c r="AX458" s="7" t="s">
        <v>61</v>
      </c>
      <c r="AY458" s="7">
        <v>500000</v>
      </c>
      <c r="AZ458" s="7">
        <v>18</v>
      </c>
      <c r="BA458" s="9"/>
      <c r="BB458" s="7" t="s">
        <v>41</v>
      </c>
      <c r="BC458" s="7" t="s">
        <v>41</v>
      </c>
    </row>
    <row r="459" spans="1:55" s="17" customFormat="1" ht="12" x14ac:dyDescent="0.15">
      <c r="A459" s="7">
        <v>4148</v>
      </c>
      <c r="B459" s="7" t="s">
        <v>1245</v>
      </c>
      <c r="C459" s="7" t="s">
        <v>1319</v>
      </c>
      <c r="D459" s="7" t="s">
        <v>1356</v>
      </c>
      <c r="E459" s="32" t="s">
        <v>1252</v>
      </c>
      <c r="F459" s="8">
        <v>1</v>
      </c>
      <c r="G459" s="32" t="s">
        <v>440</v>
      </c>
      <c r="H459" s="32" t="s">
        <v>1500</v>
      </c>
      <c r="I459" s="32" t="s">
        <v>1268</v>
      </c>
      <c r="J459" s="8">
        <f t="shared" si="131"/>
        <v>1</v>
      </c>
      <c r="K459" s="32" t="s">
        <v>1258</v>
      </c>
      <c r="L459" s="8">
        <v>1</v>
      </c>
      <c r="M459" s="32" t="s">
        <v>1556</v>
      </c>
      <c r="N459" s="32" t="s">
        <v>1279</v>
      </c>
      <c r="O459" s="32">
        <v>201006</v>
      </c>
      <c r="P459" s="8" t="str">
        <f t="shared" si="132"/>
        <v>2010</v>
      </c>
      <c r="Q459" s="8">
        <f t="shared" ca="1" si="133"/>
        <v>7</v>
      </c>
      <c r="R459" s="32" t="s">
        <v>1254</v>
      </c>
      <c r="S459" s="8">
        <f t="shared" si="134"/>
        <v>0</v>
      </c>
      <c r="T459" s="32">
        <v>40</v>
      </c>
      <c r="U459" s="32">
        <v>15000</v>
      </c>
      <c r="V459" s="32" t="s">
        <v>1255</v>
      </c>
      <c r="W459" s="32"/>
      <c r="X459" s="8" t="str">
        <f t="shared" si="135"/>
        <v/>
      </c>
      <c r="Y459" s="69" t="e">
        <f t="shared" ca="1" si="136"/>
        <v>#VALUE!</v>
      </c>
      <c r="Z459" s="32">
        <v>700</v>
      </c>
      <c r="AA459" s="32">
        <v>800</v>
      </c>
      <c r="AB459" s="55">
        <f t="shared" si="137"/>
        <v>0.14285714285714285</v>
      </c>
      <c r="AC459" s="7">
        <v>19.68</v>
      </c>
      <c r="AD459" s="7">
        <v>117.02</v>
      </c>
      <c r="AE459" s="57">
        <f t="shared" si="138"/>
        <v>2.0370115053887647E-6</v>
      </c>
      <c r="AF459" s="57">
        <f t="shared" si="139"/>
        <v>1.3168844687645064E-5</v>
      </c>
      <c r="AG459" s="57">
        <f t="shared" si="140"/>
        <v>5.4647866017486155</v>
      </c>
      <c r="AH459" s="56">
        <f t="shared" si="141"/>
        <v>4.946138211382114</v>
      </c>
      <c r="AI459" s="56">
        <f t="shared" si="142"/>
        <v>9.7134955908015057E-3</v>
      </c>
      <c r="AJ459" s="56">
        <f t="shared" si="143"/>
        <v>7.0298733324909808E-3</v>
      </c>
      <c r="AK459" s="59">
        <f t="shared" si="144"/>
        <v>-0.27627770386305256</v>
      </c>
      <c r="AL459" s="7">
        <v>1.2673846153846156</v>
      </c>
      <c r="AM459" s="7">
        <v>3</v>
      </c>
      <c r="AN459" s="7">
        <v>17</v>
      </c>
      <c r="AO459" s="10">
        <f t="shared" si="145"/>
        <v>4.666666666666667</v>
      </c>
      <c r="AP459" s="10">
        <v>8.0523992297140468E-2</v>
      </c>
      <c r="AQ459" s="10">
        <v>0.21438382240991813</v>
      </c>
      <c r="AR459" s="10">
        <f t="shared" si="148"/>
        <v>1.6623595812142964</v>
      </c>
      <c r="AS459" s="70">
        <v>3328.7515749444501</v>
      </c>
      <c r="AT459" s="7" t="s">
        <v>675</v>
      </c>
      <c r="AU459" s="7" t="str">
        <f t="shared" si="146"/>
        <v>2013</v>
      </c>
      <c r="AV459" s="7">
        <f t="shared" ca="1" si="147"/>
        <v>4</v>
      </c>
      <c r="AW459" s="7"/>
      <c r="AX459" s="7" t="s">
        <v>40</v>
      </c>
      <c r="AY459" s="7"/>
      <c r="AZ459" s="7">
        <v>7</v>
      </c>
      <c r="BA459" s="9"/>
      <c r="BB459" s="7" t="s">
        <v>41</v>
      </c>
      <c r="BC459" s="7" t="s">
        <v>42</v>
      </c>
    </row>
    <row r="460" spans="1:55" s="17" customFormat="1" ht="12" x14ac:dyDescent="0.15">
      <c r="A460" s="7">
        <v>2155</v>
      </c>
      <c r="B460" s="7" t="s">
        <v>1245</v>
      </c>
      <c r="C460" s="7" t="s">
        <v>1319</v>
      </c>
      <c r="D460" s="7" t="s">
        <v>1357</v>
      </c>
      <c r="E460" s="32" t="s">
        <v>1252</v>
      </c>
      <c r="F460" s="8">
        <v>1</v>
      </c>
      <c r="G460" s="32" t="s">
        <v>600</v>
      </c>
      <c r="H460" s="32" t="s">
        <v>1501</v>
      </c>
      <c r="I460" s="32" t="s">
        <v>1268</v>
      </c>
      <c r="J460" s="8">
        <f t="shared" si="131"/>
        <v>1</v>
      </c>
      <c r="K460" s="32" t="s">
        <v>1258</v>
      </c>
      <c r="L460" s="8">
        <v>1</v>
      </c>
      <c r="M460" s="32" t="s">
        <v>1553</v>
      </c>
      <c r="N460" s="32" t="s">
        <v>1323</v>
      </c>
      <c r="O460" s="32">
        <v>20140623</v>
      </c>
      <c r="P460" s="8" t="str">
        <f t="shared" si="132"/>
        <v>2014</v>
      </c>
      <c r="Q460" s="8">
        <f t="shared" ca="1" si="133"/>
        <v>3</v>
      </c>
      <c r="R460" s="32" t="s">
        <v>1254</v>
      </c>
      <c r="S460" s="8">
        <f t="shared" si="134"/>
        <v>0</v>
      </c>
      <c r="T460" s="32"/>
      <c r="U460" s="32"/>
      <c r="V460" s="32"/>
      <c r="W460" s="32"/>
      <c r="X460" s="8" t="str">
        <f t="shared" si="135"/>
        <v/>
      </c>
      <c r="Y460" s="69" t="e">
        <f t="shared" ca="1" si="136"/>
        <v>#VALUE!</v>
      </c>
      <c r="Z460" s="32"/>
      <c r="AA460" s="32"/>
      <c r="AB460" s="55" t="e">
        <f t="shared" si="137"/>
        <v>#DIV/0!</v>
      </c>
      <c r="AC460" s="7">
        <v>0</v>
      </c>
      <c r="AD460" s="7">
        <v>115</v>
      </c>
      <c r="AE460" s="57">
        <f t="shared" si="138"/>
        <v>0</v>
      </c>
      <c r="AF460" s="57">
        <f t="shared" si="139"/>
        <v>1.2941524005120342E-5</v>
      </c>
      <c r="AG460" s="57" t="e">
        <f t="shared" si="140"/>
        <v>#DIV/0!</v>
      </c>
      <c r="AH460" s="56" t="e">
        <f t="shared" si="141"/>
        <v>#DIV/0!</v>
      </c>
      <c r="AI460" s="56">
        <f t="shared" si="142"/>
        <v>0</v>
      </c>
      <c r="AJ460" s="56">
        <f t="shared" si="143"/>
        <v>0</v>
      </c>
      <c r="AK460" s="59" t="e">
        <f t="shared" si="144"/>
        <v>#DIV/0!</v>
      </c>
      <c r="AL460" s="7">
        <v>0.59230769230769231</v>
      </c>
      <c r="AM460" s="7">
        <v>0</v>
      </c>
      <c r="AN460" s="7">
        <v>4</v>
      </c>
      <c r="AO460" s="10" t="e">
        <f t="shared" si="145"/>
        <v>#DIV/0!</v>
      </c>
      <c r="AP460" s="10" t="e">
        <v>#N/A</v>
      </c>
      <c r="AQ460" s="10">
        <v>2.7786316989737742E-2</v>
      </c>
      <c r="AR460" s="10" t="e">
        <f t="shared" si="148"/>
        <v>#N/A</v>
      </c>
      <c r="AS460" s="70">
        <v>210.279176521739</v>
      </c>
      <c r="AT460" s="7" t="s">
        <v>1358</v>
      </c>
      <c r="AU460" s="7" t="str">
        <f t="shared" si="146"/>
        <v>2015</v>
      </c>
      <c r="AV460" s="7">
        <f t="shared" ca="1" si="147"/>
        <v>2</v>
      </c>
      <c r="AW460" s="7"/>
      <c r="AX460" s="7" t="s">
        <v>40</v>
      </c>
      <c r="AY460" s="7"/>
      <c r="AZ460" s="7">
        <v>1</v>
      </c>
      <c r="BA460" s="9"/>
      <c r="BB460" s="7" t="s">
        <v>41</v>
      </c>
      <c r="BC460" s="7" t="s">
        <v>42</v>
      </c>
    </row>
    <row r="461" spans="1:55" s="17" customFormat="1" ht="12" x14ac:dyDescent="0.15">
      <c r="A461" s="7">
        <v>6148</v>
      </c>
      <c r="B461" s="7" t="s">
        <v>1245</v>
      </c>
      <c r="C461" s="7" t="s">
        <v>1319</v>
      </c>
      <c r="D461" s="7" t="s">
        <v>1359</v>
      </c>
      <c r="E461" s="32" t="s">
        <v>1252</v>
      </c>
      <c r="F461" s="8">
        <v>1</v>
      </c>
      <c r="G461" s="32" t="s">
        <v>57</v>
      </c>
      <c r="H461" s="32" t="s">
        <v>57</v>
      </c>
      <c r="I461" s="32" t="s">
        <v>1268</v>
      </c>
      <c r="J461" s="8">
        <f t="shared" si="131"/>
        <v>1</v>
      </c>
      <c r="K461" s="32" t="s">
        <v>1258</v>
      </c>
      <c r="L461" s="8">
        <v>1</v>
      </c>
      <c r="M461" s="32" t="s">
        <v>1556</v>
      </c>
      <c r="N461" s="32" t="s">
        <v>1279</v>
      </c>
      <c r="O461" s="32">
        <v>20090923</v>
      </c>
      <c r="P461" s="8" t="str">
        <f t="shared" si="132"/>
        <v>2009</v>
      </c>
      <c r="Q461" s="8">
        <f t="shared" ca="1" si="133"/>
        <v>8</v>
      </c>
      <c r="R461" s="32" t="s">
        <v>1254</v>
      </c>
      <c r="S461" s="8">
        <f t="shared" si="134"/>
        <v>0</v>
      </c>
      <c r="T461" s="32">
        <v>150</v>
      </c>
      <c r="U461" s="32">
        <v>20000</v>
      </c>
      <c r="V461" s="32"/>
      <c r="W461" s="32"/>
      <c r="X461" s="8" t="str">
        <f t="shared" si="135"/>
        <v/>
      </c>
      <c r="Y461" s="69" t="e">
        <f t="shared" ca="1" si="136"/>
        <v>#VALUE!</v>
      </c>
      <c r="Z461" s="32">
        <v>2200</v>
      </c>
      <c r="AA461" s="32">
        <v>24000</v>
      </c>
      <c r="AB461" s="55">
        <f t="shared" si="137"/>
        <v>9.9090909090909083</v>
      </c>
      <c r="AC461" s="7">
        <v>77.724999999999994</v>
      </c>
      <c r="AD461" s="7">
        <v>114.05</v>
      </c>
      <c r="AE461" s="57">
        <f t="shared" si="138"/>
        <v>8.0450568727815917E-6</v>
      </c>
      <c r="AF461" s="57">
        <f t="shared" si="139"/>
        <v>1.2834615763338913E-5</v>
      </c>
      <c r="AG461" s="57">
        <f t="shared" si="140"/>
        <v>0.59534183117605766</v>
      </c>
      <c r="AH461" s="56">
        <f t="shared" si="141"/>
        <v>0.4673528465744613</v>
      </c>
      <c r="AI461" s="56">
        <f t="shared" si="142"/>
        <v>3.0528128999661876E-2</v>
      </c>
      <c r="AJ461" s="56">
        <f t="shared" si="143"/>
        <v>0.21089619997472941</v>
      </c>
      <c r="AK461" s="59">
        <f t="shared" si="144"/>
        <v>5.9082582813072255</v>
      </c>
      <c r="AL461" s="7">
        <v>1.3356153846153844</v>
      </c>
      <c r="AM461" s="7">
        <v>24</v>
      </c>
      <c r="AN461" s="7">
        <v>28</v>
      </c>
      <c r="AO461" s="10">
        <f t="shared" si="145"/>
        <v>0.16666666666666666</v>
      </c>
      <c r="AP461" s="10">
        <v>4.3554523206803487E-3</v>
      </c>
      <c r="AQ461" s="10">
        <v>4.0782857142857197E-2</v>
      </c>
      <c r="AR461" s="10">
        <f t="shared" si="148"/>
        <v>8.3636330144664885</v>
      </c>
      <c r="AS461" s="70">
        <v>356.733054800525</v>
      </c>
      <c r="AT461" s="7" t="s">
        <v>954</v>
      </c>
      <c r="AU461" s="7" t="str">
        <f t="shared" si="146"/>
        <v>2010</v>
      </c>
      <c r="AV461" s="7">
        <f t="shared" ca="1" si="147"/>
        <v>7</v>
      </c>
      <c r="AW461" s="7"/>
      <c r="AX461" s="7" t="s">
        <v>40</v>
      </c>
      <c r="AY461" s="7"/>
      <c r="AZ461" s="7">
        <v>15</v>
      </c>
      <c r="BA461" s="9"/>
      <c r="BB461" s="7" t="s">
        <v>41</v>
      </c>
      <c r="BC461" s="7" t="s">
        <v>42</v>
      </c>
    </row>
    <row r="462" spans="1:55" s="17" customFormat="1" ht="12" x14ac:dyDescent="0.15">
      <c r="A462" s="7">
        <v>7867</v>
      </c>
      <c r="B462" s="7" t="s">
        <v>1245</v>
      </c>
      <c r="C462" s="7" t="s">
        <v>1319</v>
      </c>
      <c r="D462" s="7" t="s">
        <v>1360</v>
      </c>
      <c r="E462" s="32" t="s">
        <v>1252</v>
      </c>
      <c r="F462" s="8">
        <v>1</v>
      </c>
      <c r="G462" s="32" t="s">
        <v>139</v>
      </c>
      <c r="H462" s="32" t="s">
        <v>1500</v>
      </c>
      <c r="I462" s="32" t="s">
        <v>1268</v>
      </c>
      <c r="J462" s="8">
        <f t="shared" si="131"/>
        <v>1</v>
      </c>
      <c r="K462" s="32" t="s">
        <v>1258</v>
      </c>
      <c r="L462" s="8">
        <v>1</v>
      </c>
      <c r="M462" s="32" t="s">
        <v>1556</v>
      </c>
      <c r="N462" s="32" t="s">
        <v>1279</v>
      </c>
      <c r="O462" s="32">
        <v>19951114</v>
      </c>
      <c r="P462" s="8" t="str">
        <f t="shared" si="132"/>
        <v>1995</v>
      </c>
      <c r="Q462" s="8">
        <f t="shared" ca="1" si="133"/>
        <v>22</v>
      </c>
      <c r="R462" s="32" t="s">
        <v>1254</v>
      </c>
      <c r="S462" s="8">
        <f t="shared" si="134"/>
        <v>0</v>
      </c>
      <c r="T462" s="32">
        <v>400</v>
      </c>
      <c r="U462" s="32">
        <v>80000</v>
      </c>
      <c r="V462" s="32"/>
      <c r="W462" s="32"/>
      <c r="X462" s="8" t="str">
        <f t="shared" si="135"/>
        <v/>
      </c>
      <c r="Y462" s="69" t="e">
        <f t="shared" ca="1" si="136"/>
        <v>#VALUE!</v>
      </c>
      <c r="Z462" s="32">
        <v>7000</v>
      </c>
      <c r="AA462" s="32">
        <v>72000</v>
      </c>
      <c r="AB462" s="55">
        <f t="shared" si="137"/>
        <v>9.2857142857142865</v>
      </c>
      <c r="AC462" s="7">
        <v>0</v>
      </c>
      <c r="AD462" s="7">
        <v>113.575</v>
      </c>
      <c r="AE462" s="57">
        <f t="shared" si="138"/>
        <v>0</v>
      </c>
      <c r="AF462" s="57">
        <f t="shared" si="139"/>
        <v>1.2781161642448199E-5</v>
      </c>
      <c r="AG462" s="57" t="e">
        <f t="shared" si="140"/>
        <v>#DIV/0!</v>
      </c>
      <c r="AH462" s="56" t="e">
        <f t="shared" si="141"/>
        <v>#DIV/0!</v>
      </c>
      <c r="AI462" s="56">
        <f t="shared" si="142"/>
        <v>9.7134955908015061E-2</v>
      </c>
      <c r="AJ462" s="56">
        <f t="shared" si="143"/>
        <v>0.63268859992418824</v>
      </c>
      <c r="AK462" s="59">
        <f t="shared" si="144"/>
        <v>5.5135006652325274</v>
      </c>
      <c r="AL462" s="7">
        <v>1.7177692307692305</v>
      </c>
      <c r="AM462" s="7">
        <v>0</v>
      </c>
      <c r="AN462" s="7">
        <v>16</v>
      </c>
      <c r="AO462" s="10" t="e">
        <f t="shared" si="145"/>
        <v>#DIV/0!</v>
      </c>
      <c r="AP462" s="10" t="e">
        <v>#N/A</v>
      </c>
      <c r="AQ462" s="10">
        <v>2.0467473588363195E-2</v>
      </c>
      <c r="AR462" s="10" t="e">
        <f t="shared" si="148"/>
        <v>#N/A</v>
      </c>
      <c r="AS462" s="70">
        <v>135.84688355712001</v>
      </c>
      <c r="AT462" s="7" t="s">
        <v>47</v>
      </c>
      <c r="AU462" s="7" t="str">
        <f t="shared" si="146"/>
        <v>2008</v>
      </c>
      <c r="AV462" s="7">
        <f t="shared" ca="1" si="147"/>
        <v>9</v>
      </c>
      <c r="AW462" s="7"/>
      <c r="AX462" s="7" t="s">
        <v>40</v>
      </c>
      <c r="AY462" s="7">
        <v>300000</v>
      </c>
      <c r="AZ462" s="7">
        <v>7</v>
      </c>
      <c r="BA462" s="9"/>
      <c r="BB462" s="7" t="s">
        <v>41</v>
      </c>
      <c r="BC462" s="7" t="s">
        <v>42</v>
      </c>
    </row>
    <row r="463" spans="1:55" s="17" customFormat="1" ht="12" x14ac:dyDescent="0.15">
      <c r="A463" s="7">
        <v>4930</v>
      </c>
      <c r="B463" s="7" t="s">
        <v>1245</v>
      </c>
      <c r="C463" s="7" t="s">
        <v>1319</v>
      </c>
      <c r="D463" s="7" t="s">
        <v>1361</v>
      </c>
      <c r="E463" s="32" t="s">
        <v>1252</v>
      </c>
      <c r="F463" s="8">
        <v>1</v>
      </c>
      <c r="G463" s="32" t="s">
        <v>53</v>
      </c>
      <c r="H463" s="32" t="s">
        <v>1500</v>
      </c>
      <c r="I463" s="32" t="s">
        <v>1268</v>
      </c>
      <c r="J463" s="8">
        <f t="shared" si="131"/>
        <v>1</v>
      </c>
      <c r="K463" s="32" t="s">
        <v>1258</v>
      </c>
      <c r="L463" s="8">
        <v>1</v>
      </c>
      <c r="M463" s="32" t="s">
        <v>1556</v>
      </c>
      <c r="N463" s="32" t="s">
        <v>1362</v>
      </c>
      <c r="O463" s="32">
        <v>1998</v>
      </c>
      <c r="P463" s="8" t="str">
        <f t="shared" si="132"/>
        <v>1998</v>
      </c>
      <c r="Q463" s="8">
        <f t="shared" ca="1" si="133"/>
        <v>19</v>
      </c>
      <c r="R463" s="32" t="s">
        <v>1254</v>
      </c>
      <c r="S463" s="8">
        <f t="shared" si="134"/>
        <v>0</v>
      </c>
      <c r="T463" s="32">
        <v>32</v>
      </c>
      <c r="U463" s="32">
        <v>6000</v>
      </c>
      <c r="V463" s="32"/>
      <c r="W463" s="32"/>
      <c r="X463" s="8" t="str">
        <f t="shared" si="135"/>
        <v/>
      </c>
      <c r="Y463" s="69" t="e">
        <f t="shared" ca="1" si="136"/>
        <v>#VALUE!</v>
      </c>
      <c r="Z463" s="32">
        <v>4000</v>
      </c>
      <c r="AA463" s="32">
        <v>4800</v>
      </c>
      <c r="AB463" s="55">
        <f t="shared" si="137"/>
        <v>0.2</v>
      </c>
      <c r="AC463" s="7">
        <v>70.599999999999994</v>
      </c>
      <c r="AD463" s="7">
        <v>113</v>
      </c>
      <c r="AE463" s="57">
        <f t="shared" si="138"/>
        <v>7.3075717622178247E-6</v>
      </c>
      <c r="AF463" s="57">
        <f t="shared" si="139"/>
        <v>1.2716454022422597E-5</v>
      </c>
      <c r="AG463" s="57">
        <f t="shared" si="140"/>
        <v>0.74017504530987921</v>
      </c>
      <c r="AH463" s="56">
        <f t="shared" si="141"/>
        <v>0.60056657223796051</v>
      </c>
      <c r="AI463" s="56">
        <f t="shared" si="142"/>
        <v>5.5505689090294325E-2</v>
      </c>
      <c r="AJ463" s="56">
        <f t="shared" si="143"/>
        <v>4.2179239994945883E-2</v>
      </c>
      <c r="AK463" s="59">
        <f t="shared" si="144"/>
        <v>-0.24009158905620528</v>
      </c>
      <c r="AL463" s="7">
        <v>1.4815384615384612</v>
      </c>
      <c r="AM463" s="7">
        <v>19</v>
      </c>
      <c r="AN463" s="7">
        <v>14</v>
      </c>
      <c r="AO463" s="10">
        <f t="shared" si="145"/>
        <v>-0.26315789473684209</v>
      </c>
      <c r="AP463" s="10">
        <v>1.4915657138757203E-3</v>
      </c>
      <c r="AQ463" s="10">
        <v>6.7779327550036798E-3</v>
      </c>
      <c r="AR463" s="10">
        <f t="shared" si="148"/>
        <v>3.544173073938349</v>
      </c>
      <c r="AS463" s="70">
        <v>50.5859699115043</v>
      </c>
      <c r="AT463" s="7" t="s">
        <v>1363</v>
      </c>
      <c r="AU463" s="7" t="str">
        <f t="shared" si="146"/>
        <v>2012</v>
      </c>
      <c r="AV463" s="7">
        <f t="shared" ca="1" si="147"/>
        <v>5</v>
      </c>
      <c r="AW463" s="7"/>
      <c r="AX463" s="7" t="s">
        <v>40</v>
      </c>
      <c r="AY463" s="7"/>
      <c r="AZ463" s="7">
        <v>3</v>
      </c>
      <c r="BA463" s="9"/>
      <c r="BB463" s="7" t="s">
        <v>41</v>
      </c>
      <c r="BC463" s="7" t="s">
        <v>42</v>
      </c>
    </row>
    <row r="464" spans="1:55" s="17" customFormat="1" ht="12" x14ac:dyDescent="0.15">
      <c r="A464" s="7">
        <v>3456</v>
      </c>
      <c r="B464" s="7" t="s">
        <v>1245</v>
      </c>
      <c r="C464" s="7" t="s">
        <v>1319</v>
      </c>
      <c r="D464" s="7" t="s">
        <v>1364</v>
      </c>
      <c r="E464" s="32" t="s">
        <v>1267</v>
      </c>
      <c r="F464" s="8">
        <v>0</v>
      </c>
      <c r="G464" s="32" t="s">
        <v>215</v>
      </c>
      <c r="H464" s="32" t="s">
        <v>1501</v>
      </c>
      <c r="I464" s="32" t="s">
        <v>1268</v>
      </c>
      <c r="J464" s="8">
        <f t="shared" si="131"/>
        <v>1</v>
      </c>
      <c r="K464" s="32" t="s">
        <v>1258</v>
      </c>
      <c r="L464" s="8">
        <v>1</v>
      </c>
      <c r="M464" s="32" t="s">
        <v>1556</v>
      </c>
      <c r="N464" s="32" t="s">
        <v>1279</v>
      </c>
      <c r="O464" s="32">
        <v>20130109</v>
      </c>
      <c r="P464" s="8" t="str">
        <f t="shared" si="132"/>
        <v>2013</v>
      </c>
      <c r="Q464" s="8">
        <f t="shared" ca="1" si="133"/>
        <v>4</v>
      </c>
      <c r="R464" s="32" t="s">
        <v>1254</v>
      </c>
      <c r="S464" s="8">
        <f t="shared" si="134"/>
        <v>0</v>
      </c>
      <c r="T464" s="32"/>
      <c r="U464" s="32"/>
      <c r="V464" s="32"/>
      <c r="W464" s="32"/>
      <c r="X464" s="8" t="str">
        <f t="shared" si="135"/>
        <v/>
      </c>
      <c r="Y464" s="69" t="e">
        <f t="shared" ca="1" si="136"/>
        <v>#VALUE!</v>
      </c>
      <c r="Z464" s="32"/>
      <c r="AA464" s="32"/>
      <c r="AB464" s="55" t="e">
        <f t="shared" si="137"/>
        <v>#DIV/0!</v>
      </c>
      <c r="AC464" s="7">
        <v>9.9</v>
      </c>
      <c r="AD464" s="7">
        <v>109.575</v>
      </c>
      <c r="AE464" s="57">
        <f t="shared" si="138"/>
        <v>1.0247161536254457E-6</v>
      </c>
      <c r="AF464" s="57">
        <f t="shared" si="139"/>
        <v>1.2331021677052708E-5</v>
      </c>
      <c r="AG464" s="57">
        <f t="shared" si="140"/>
        <v>11.033597434202198</v>
      </c>
      <c r="AH464" s="56">
        <f t="shared" si="141"/>
        <v>10.068181818181818</v>
      </c>
      <c r="AI464" s="56">
        <f t="shared" si="142"/>
        <v>0</v>
      </c>
      <c r="AJ464" s="56">
        <f t="shared" si="143"/>
        <v>0</v>
      </c>
      <c r="AK464" s="59" t="e">
        <f t="shared" si="144"/>
        <v>#DIV/0!</v>
      </c>
      <c r="AL464" s="7">
        <v>1.1913461538461541</v>
      </c>
      <c r="AM464" s="7">
        <v>13</v>
      </c>
      <c r="AN464" s="7">
        <v>37</v>
      </c>
      <c r="AO464" s="10">
        <f t="shared" si="145"/>
        <v>1.8461538461538463</v>
      </c>
      <c r="AP464" s="10">
        <v>2.4465140825509771E-2</v>
      </c>
      <c r="AQ464" s="10">
        <v>1.7570879145936587E-2</v>
      </c>
      <c r="AR464" s="10">
        <f t="shared" si="148"/>
        <v>-0.28179938667610477</v>
      </c>
      <c r="AS464" s="70">
        <v>167.06494820898999</v>
      </c>
      <c r="AT464" s="7" t="s">
        <v>93</v>
      </c>
      <c r="AU464" s="7" t="str">
        <f t="shared" si="146"/>
        <v>2014</v>
      </c>
      <c r="AV464" s="7">
        <f t="shared" ca="1" si="147"/>
        <v>3</v>
      </c>
      <c r="AW464" s="7"/>
      <c r="AX464" s="7" t="s">
        <v>40</v>
      </c>
      <c r="AY464" s="7"/>
      <c r="AZ464" s="7">
        <v>1</v>
      </c>
      <c r="BA464" s="9"/>
      <c r="BB464" s="7" t="s">
        <v>41</v>
      </c>
      <c r="BC464" s="7" t="s">
        <v>42</v>
      </c>
    </row>
    <row r="465" spans="1:55" s="17" customFormat="1" ht="12" x14ac:dyDescent="0.15">
      <c r="A465" s="7">
        <v>4529</v>
      </c>
      <c r="B465" s="7" t="s">
        <v>1245</v>
      </c>
      <c r="C465" s="7" t="s">
        <v>1319</v>
      </c>
      <c r="D465" s="7" t="s">
        <v>1365</v>
      </c>
      <c r="E465" s="32" t="s">
        <v>1252</v>
      </c>
      <c r="F465" s="8">
        <v>1</v>
      </c>
      <c r="G465" s="32" t="s">
        <v>215</v>
      </c>
      <c r="H465" s="32" t="s">
        <v>1501</v>
      </c>
      <c r="I465" s="32" t="s">
        <v>1268</v>
      </c>
      <c r="J465" s="8">
        <f t="shared" si="131"/>
        <v>1</v>
      </c>
      <c r="K465" s="32" t="s">
        <v>1258</v>
      </c>
      <c r="L465" s="8">
        <v>1</v>
      </c>
      <c r="M465" s="32" t="s">
        <v>1556</v>
      </c>
      <c r="N465" s="32" t="s">
        <v>1279</v>
      </c>
      <c r="O465" s="32">
        <v>20120614</v>
      </c>
      <c r="P465" s="8" t="str">
        <f t="shared" si="132"/>
        <v>2012</v>
      </c>
      <c r="Q465" s="8">
        <f t="shared" ca="1" si="133"/>
        <v>5</v>
      </c>
      <c r="R465" s="32" t="s">
        <v>1254</v>
      </c>
      <c r="S465" s="8">
        <f t="shared" si="134"/>
        <v>0</v>
      </c>
      <c r="T465" s="32">
        <v>35</v>
      </c>
      <c r="U465" s="32">
        <v>500</v>
      </c>
      <c r="V465" s="32" t="s">
        <v>1255</v>
      </c>
      <c r="W465" s="32">
        <v>19730124</v>
      </c>
      <c r="X465" s="8" t="str">
        <f t="shared" si="135"/>
        <v>1973</v>
      </c>
      <c r="Y465" s="69">
        <f t="shared" ca="1" si="136"/>
        <v>44</v>
      </c>
      <c r="Z465" s="32">
        <v>450</v>
      </c>
      <c r="AA465" s="32">
        <v>500</v>
      </c>
      <c r="AB465" s="55">
        <f t="shared" si="137"/>
        <v>0.1111111111111111</v>
      </c>
      <c r="AC465" s="7">
        <v>62.674999999999997</v>
      </c>
      <c r="AD465" s="7">
        <v>107.25</v>
      </c>
      <c r="AE465" s="57">
        <f t="shared" si="138"/>
        <v>6.4872813059065463E-6</v>
      </c>
      <c r="AF465" s="57">
        <f t="shared" si="139"/>
        <v>1.2069377822166579E-5</v>
      </c>
      <c r="AG465" s="57">
        <f t="shared" si="140"/>
        <v>0.86046777579656375</v>
      </c>
      <c r="AH465" s="56">
        <f t="shared" si="141"/>
        <v>0.71120861587554851</v>
      </c>
      <c r="AI465" s="56">
        <f t="shared" si="142"/>
        <v>6.2443900226581113E-3</v>
      </c>
      <c r="AJ465" s="56">
        <f t="shared" si="143"/>
        <v>4.3936708328068631E-3</v>
      </c>
      <c r="AK465" s="59">
        <f t="shared" si="144"/>
        <v>-0.29638110097796777</v>
      </c>
      <c r="AL465" s="7">
        <v>1.3883846153846153</v>
      </c>
      <c r="AM465" s="7">
        <v>17</v>
      </c>
      <c r="AN465" s="7">
        <v>19</v>
      </c>
      <c r="AO465" s="10">
        <f t="shared" si="145"/>
        <v>0.11764705882352941</v>
      </c>
      <c r="AP465" s="10">
        <v>1.7902578404522335E-2</v>
      </c>
      <c r="AQ465" s="10">
        <v>1.1590838957241251E-3</v>
      </c>
      <c r="AR465" s="10">
        <f t="shared" si="148"/>
        <v>-0.93525603577687277</v>
      </c>
      <c r="AS465" s="70">
        <v>-16.999663403264002</v>
      </c>
      <c r="AT465" s="7" t="s">
        <v>1366</v>
      </c>
      <c r="AU465" s="7" t="str">
        <f t="shared" si="146"/>
        <v>2013</v>
      </c>
      <c r="AV465" s="7">
        <f t="shared" ca="1" si="147"/>
        <v>4</v>
      </c>
      <c r="AW465" s="7"/>
      <c r="AX465" s="7" t="s">
        <v>40</v>
      </c>
      <c r="AY465" s="7"/>
      <c r="AZ465" s="7">
        <v>1</v>
      </c>
      <c r="BA465" s="9"/>
      <c r="BB465" s="7" t="s">
        <v>41</v>
      </c>
      <c r="BC465" s="7" t="s">
        <v>42</v>
      </c>
    </row>
    <row r="466" spans="1:55" s="17" customFormat="1" ht="12" x14ac:dyDescent="0.15">
      <c r="A466" s="7">
        <v>3163</v>
      </c>
      <c r="B466" s="7" t="s">
        <v>1245</v>
      </c>
      <c r="C466" s="7" t="s">
        <v>1319</v>
      </c>
      <c r="D466" s="7" t="s">
        <v>1367</v>
      </c>
      <c r="E466" s="32" t="s">
        <v>1252</v>
      </c>
      <c r="F466" s="8">
        <v>1</v>
      </c>
      <c r="G466" s="32" t="s">
        <v>234</v>
      </c>
      <c r="H466" s="32" t="s">
        <v>1500</v>
      </c>
      <c r="I466" s="32" t="s">
        <v>1268</v>
      </c>
      <c r="J466" s="8">
        <f t="shared" si="131"/>
        <v>1</v>
      </c>
      <c r="K466" s="32" t="s">
        <v>1258</v>
      </c>
      <c r="L466" s="8">
        <v>1</v>
      </c>
      <c r="M466" s="32" t="s">
        <v>1556</v>
      </c>
      <c r="N466" s="32" t="s">
        <v>1368</v>
      </c>
      <c r="O466" s="32">
        <v>19991021</v>
      </c>
      <c r="P466" s="8" t="str">
        <f t="shared" si="132"/>
        <v>1999</v>
      </c>
      <c r="Q466" s="8">
        <f t="shared" ca="1" si="133"/>
        <v>18</v>
      </c>
      <c r="R466" s="32" t="s">
        <v>1254</v>
      </c>
      <c r="S466" s="8">
        <f t="shared" si="134"/>
        <v>0</v>
      </c>
      <c r="T466" s="32">
        <v>80</v>
      </c>
      <c r="U466" s="32">
        <v>12000</v>
      </c>
      <c r="V466" s="32"/>
      <c r="W466" s="32"/>
      <c r="X466" s="8" t="str">
        <f t="shared" si="135"/>
        <v/>
      </c>
      <c r="Y466" s="69" t="e">
        <f t="shared" ca="1" si="136"/>
        <v>#VALUE!</v>
      </c>
      <c r="Z466" s="32">
        <v>3800</v>
      </c>
      <c r="AA466" s="32">
        <v>4000</v>
      </c>
      <c r="AB466" s="55">
        <f t="shared" si="137"/>
        <v>5.2631578947368418E-2</v>
      </c>
      <c r="AC466" s="7">
        <v>54</v>
      </c>
      <c r="AD466" s="7">
        <v>98</v>
      </c>
      <c r="AE466" s="57">
        <f t="shared" si="138"/>
        <v>5.5893608379569765E-6</v>
      </c>
      <c r="AF466" s="57">
        <f t="shared" si="139"/>
        <v>1.1028429152189508E-5</v>
      </c>
      <c r="AG466" s="57">
        <f t="shared" si="140"/>
        <v>0.97311096419042797</v>
      </c>
      <c r="AH466" s="56">
        <f t="shared" si="141"/>
        <v>0.81481481481481477</v>
      </c>
      <c r="AI466" s="56">
        <f t="shared" si="142"/>
        <v>5.2730404635779604E-2</v>
      </c>
      <c r="AJ466" s="56">
        <f t="shared" si="143"/>
        <v>3.5149366662454905E-2</v>
      </c>
      <c r="AK466" s="59">
        <f t="shared" si="144"/>
        <v>-0.33341367461070631</v>
      </c>
      <c r="AL466" s="7">
        <v>1.0507692307692307</v>
      </c>
      <c r="AM466" s="7">
        <v>12</v>
      </c>
      <c r="AN466" s="7">
        <v>13</v>
      </c>
      <c r="AO466" s="10">
        <f t="shared" si="145"/>
        <v>8.3333333333333329E-2</v>
      </c>
      <c r="AP466" s="10">
        <v>2.2700011564704466E-2</v>
      </c>
      <c r="AQ466" s="10">
        <v>3.3541135054405764E-2</v>
      </c>
      <c r="AR466" s="10">
        <f t="shared" si="148"/>
        <v>0.47758228927767682</v>
      </c>
      <c r="AS466" s="70">
        <v>362.63183877550898</v>
      </c>
      <c r="AT466" s="7" t="s">
        <v>1124</v>
      </c>
      <c r="AU466" s="7" t="str">
        <f t="shared" si="146"/>
        <v>2014</v>
      </c>
      <c r="AV466" s="7">
        <f t="shared" ca="1" si="147"/>
        <v>3</v>
      </c>
      <c r="AW466" s="7"/>
      <c r="AX466" s="7" t="s">
        <v>40</v>
      </c>
      <c r="AY466" s="7"/>
      <c r="AZ466" s="7">
        <v>7</v>
      </c>
      <c r="BA466" s="9"/>
      <c r="BB466" s="7" t="s">
        <v>41</v>
      </c>
      <c r="BC466" s="7" t="s">
        <v>42</v>
      </c>
    </row>
    <row r="467" spans="1:55" s="17" customFormat="1" ht="12" x14ac:dyDescent="0.15">
      <c r="A467" s="7">
        <v>2478</v>
      </c>
      <c r="B467" s="7" t="s">
        <v>1245</v>
      </c>
      <c r="C467" s="7" t="s">
        <v>1319</v>
      </c>
      <c r="D467" s="7" t="s">
        <v>1369</v>
      </c>
      <c r="E467" s="32" t="s">
        <v>1252</v>
      </c>
      <c r="F467" s="8">
        <v>1</v>
      </c>
      <c r="G467" s="32" t="s">
        <v>57</v>
      </c>
      <c r="H467" s="32" t="s">
        <v>57</v>
      </c>
      <c r="I467" s="32" t="s">
        <v>1268</v>
      </c>
      <c r="J467" s="8">
        <f t="shared" si="131"/>
        <v>1</v>
      </c>
      <c r="K467" s="32" t="s">
        <v>1258</v>
      </c>
      <c r="L467" s="8">
        <v>1</v>
      </c>
      <c r="M467" s="32" t="s">
        <v>1556</v>
      </c>
      <c r="N467" s="32"/>
      <c r="O467" s="32">
        <v>20110111</v>
      </c>
      <c r="P467" s="8" t="str">
        <f t="shared" si="132"/>
        <v>2011</v>
      </c>
      <c r="Q467" s="8">
        <f t="shared" ca="1" si="133"/>
        <v>6</v>
      </c>
      <c r="R467" s="32" t="s">
        <v>1254</v>
      </c>
      <c r="S467" s="8">
        <f t="shared" si="134"/>
        <v>0</v>
      </c>
      <c r="T467" s="32"/>
      <c r="U467" s="32"/>
      <c r="V467" s="32"/>
      <c r="W467" s="32"/>
      <c r="X467" s="8" t="str">
        <f t="shared" si="135"/>
        <v/>
      </c>
      <c r="Y467" s="69" t="e">
        <f t="shared" ca="1" si="136"/>
        <v>#VALUE!</v>
      </c>
      <c r="Z467" s="32"/>
      <c r="AA467" s="32"/>
      <c r="AB467" s="55" t="e">
        <f t="shared" si="137"/>
        <v>#DIV/0!</v>
      </c>
      <c r="AC467" s="7">
        <v>20.5</v>
      </c>
      <c r="AD467" s="7">
        <v>89.05</v>
      </c>
      <c r="AE467" s="57">
        <f t="shared" si="138"/>
        <v>2.1218869847799634E-6</v>
      </c>
      <c r="AF467" s="57">
        <f t="shared" si="139"/>
        <v>1.0021240979617099E-5</v>
      </c>
      <c r="AG467" s="57">
        <f t="shared" si="140"/>
        <v>3.7227967613252915</v>
      </c>
      <c r="AH467" s="56">
        <f t="shared" si="141"/>
        <v>3.3439024390243901</v>
      </c>
      <c r="AI467" s="56">
        <f t="shared" si="142"/>
        <v>0</v>
      </c>
      <c r="AJ467" s="56">
        <f t="shared" si="143"/>
        <v>0</v>
      </c>
      <c r="AK467" s="59" t="e">
        <f t="shared" si="144"/>
        <v>#DIV/0!</v>
      </c>
      <c r="AL467" s="7">
        <v>1.0534999999999999</v>
      </c>
      <c r="AM467" s="7">
        <v>3</v>
      </c>
      <c r="AN467" s="7">
        <v>15</v>
      </c>
      <c r="AO467" s="10">
        <f t="shared" si="145"/>
        <v>4</v>
      </c>
      <c r="AP467" s="10">
        <v>-6.4579529946929776E-3</v>
      </c>
      <c r="AQ467" s="10">
        <v>1.5269272857529038E-2</v>
      </c>
      <c r="AR467" s="10">
        <f t="shared" si="148"/>
        <v>-3.3644137500036053</v>
      </c>
      <c r="AS467" s="70">
        <v>187.59672880404199</v>
      </c>
      <c r="AT467" s="7" t="s">
        <v>1370</v>
      </c>
      <c r="AU467" s="7" t="str">
        <f t="shared" si="146"/>
        <v>2014</v>
      </c>
      <c r="AV467" s="7">
        <f t="shared" ca="1" si="147"/>
        <v>3</v>
      </c>
      <c r="AW467" s="7"/>
      <c r="AX467" s="7" t="s">
        <v>40</v>
      </c>
      <c r="AY467" s="7"/>
      <c r="AZ467" s="7">
        <v>1</v>
      </c>
      <c r="BA467" s="9"/>
      <c r="BB467" s="7" t="s">
        <v>41</v>
      </c>
      <c r="BC467" s="7" t="s">
        <v>41</v>
      </c>
    </row>
    <row r="468" spans="1:55" s="17" customFormat="1" ht="12" x14ac:dyDescent="0.15">
      <c r="A468" s="7">
        <v>4428</v>
      </c>
      <c r="B468" s="7" t="s">
        <v>1245</v>
      </c>
      <c r="C468" s="7" t="s">
        <v>1319</v>
      </c>
      <c r="D468" s="7" t="s">
        <v>1371</v>
      </c>
      <c r="E468" s="32" t="s">
        <v>1267</v>
      </c>
      <c r="F468" s="8">
        <v>0</v>
      </c>
      <c r="G468" s="32" t="s">
        <v>73</v>
      </c>
      <c r="H468" s="32" t="s">
        <v>1501</v>
      </c>
      <c r="I468" s="32" t="s">
        <v>1268</v>
      </c>
      <c r="J468" s="8">
        <f t="shared" si="131"/>
        <v>1</v>
      </c>
      <c r="K468" s="32" t="s">
        <v>1258</v>
      </c>
      <c r="L468" s="8">
        <v>1</v>
      </c>
      <c r="M468" s="32" t="s">
        <v>1556</v>
      </c>
      <c r="N468" s="32" t="s">
        <v>1372</v>
      </c>
      <c r="O468" s="32">
        <v>19941224</v>
      </c>
      <c r="P468" s="8" t="str">
        <f t="shared" si="132"/>
        <v>1994</v>
      </c>
      <c r="Q468" s="8">
        <f t="shared" ca="1" si="133"/>
        <v>23</v>
      </c>
      <c r="R468" s="32" t="s">
        <v>1254</v>
      </c>
      <c r="S468" s="8">
        <f t="shared" si="134"/>
        <v>0</v>
      </c>
      <c r="T468" s="32">
        <v>40</v>
      </c>
      <c r="U468" s="32"/>
      <c r="V468" s="32"/>
      <c r="W468" s="32"/>
      <c r="X468" s="8" t="str">
        <f t="shared" si="135"/>
        <v/>
      </c>
      <c r="Y468" s="69" t="e">
        <f t="shared" ca="1" si="136"/>
        <v>#VALUE!</v>
      </c>
      <c r="Z468" s="32">
        <v>1000</v>
      </c>
      <c r="AA468" s="32">
        <v>1200</v>
      </c>
      <c r="AB468" s="55">
        <f t="shared" si="137"/>
        <v>0.2</v>
      </c>
      <c r="AC468" s="7">
        <v>167</v>
      </c>
      <c r="AD468" s="7">
        <v>87.025000000000006</v>
      </c>
      <c r="AE468" s="57">
        <f t="shared" si="138"/>
        <v>1.7285615924792873E-5</v>
      </c>
      <c r="AF468" s="57">
        <f t="shared" si="139"/>
        <v>9.7933576221356328E-6</v>
      </c>
      <c r="AG468" s="57">
        <f t="shared" si="140"/>
        <v>-0.43343889713013029</v>
      </c>
      <c r="AH468" s="56">
        <f t="shared" si="141"/>
        <v>-0.47889221556886225</v>
      </c>
      <c r="AI468" s="56">
        <f t="shared" si="142"/>
        <v>1.3876422272573581E-2</v>
      </c>
      <c r="AJ468" s="56">
        <f t="shared" si="143"/>
        <v>1.0544809998736471E-2</v>
      </c>
      <c r="AK468" s="59">
        <f t="shared" si="144"/>
        <v>-0.24009158905620528</v>
      </c>
      <c r="AL468" s="7">
        <v>0.74646153846153829</v>
      </c>
      <c r="AM468" s="7">
        <v>11</v>
      </c>
      <c r="AN468" s="7">
        <v>14</v>
      </c>
      <c r="AO468" s="10">
        <f t="shared" si="145"/>
        <v>0.27272727272727271</v>
      </c>
      <c r="AP468" s="10">
        <v>-8.4157098565637248E-3</v>
      </c>
      <c r="AQ468" s="10">
        <v>1.8127390965288946E-2</v>
      </c>
      <c r="AR468" s="10">
        <f t="shared" si="148"/>
        <v>-3.153994288568625</v>
      </c>
      <c r="AS468" s="70">
        <v>117.897545532892</v>
      </c>
      <c r="AT468" s="7" t="s">
        <v>1373</v>
      </c>
      <c r="AU468" s="7" t="str">
        <f t="shared" si="146"/>
        <v>2013</v>
      </c>
      <c r="AV468" s="7">
        <f t="shared" ca="1" si="147"/>
        <v>4</v>
      </c>
      <c r="AW468" s="7"/>
      <c r="AX468" s="7" t="s">
        <v>40</v>
      </c>
      <c r="AY468" s="7"/>
      <c r="AZ468" s="7">
        <v>15</v>
      </c>
      <c r="BA468" s="9"/>
      <c r="BB468" s="7" t="s">
        <v>41</v>
      </c>
      <c r="BC468" s="7" t="s">
        <v>42</v>
      </c>
    </row>
    <row r="469" spans="1:55" s="17" customFormat="1" ht="12" x14ac:dyDescent="0.15">
      <c r="A469" s="7">
        <v>3014</v>
      </c>
      <c r="B469" s="7" t="s">
        <v>1245</v>
      </c>
      <c r="C469" s="7" t="s">
        <v>1319</v>
      </c>
      <c r="D469" s="7" t="s">
        <v>1374</v>
      </c>
      <c r="E469" s="32" t="s">
        <v>1252</v>
      </c>
      <c r="F469" s="8">
        <v>1</v>
      </c>
      <c r="G469" s="32" t="s">
        <v>278</v>
      </c>
      <c r="H469" s="32" t="s">
        <v>1501</v>
      </c>
      <c r="I469" s="32" t="s">
        <v>1268</v>
      </c>
      <c r="J469" s="8">
        <f t="shared" si="131"/>
        <v>1</v>
      </c>
      <c r="K469" s="32" t="s">
        <v>1258</v>
      </c>
      <c r="L469" s="8">
        <v>1</v>
      </c>
      <c r="M469" s="32" t="s">
        <v>1556</v>
      </c>
      <c r="N469" s="32" t="s">
        <v>1331</v>
      </c>
      <c r="O469" s="32">
        <v>20130625</v>
      </c>
      <c r="P469" s="8" t="str">
        <f t="shared" si="132"/>
        <v>2013</v>
      </c>
      <c r="Q469" s="8">
        <f t="shared" ca="1" si="133"/>
        <v>4</v>
      </c>
      <c r="R469" s="32" t="s">
        <v>1254</v>
      </c>
      <c r="S469" s="8">
        <f t="shared" si="134"/>
        <v>0</v>
      </c>
      <c r="T469" s="32">
        <v>10</v>
      </c>
      <c r="U469" s="32">
        <v>2000</v>
      </c>
      <c r="V469" s="32" t="s">
        <v>1261</v>
      </c>
      <c r="W469" s="32">
        <v>19841023</v>
      </c>
      <c r="X469" s="8" t="str">
        <f t="shared" si="135"/>
        <v>1984</v>
      </c>
      <c r="Y469" s="69">
        <f t="shared" ca="1" si="136"/>
        <v>33</v>
      </c>
      <c r="Z469" s="32">
        <v>500</v>
      </c>
      <c r="AA469" s="32">
        <v>600</v>
      </c>
      <c r="AB469" s="55">
        <f t="shared" si="137"/>
        <v>0.2</v>
      </c>
      <c r="AC469" s="7">
        <v>2.1</v>
      </c>
      <c r="AD469" s="7">
        <v>84.9</v>
      </c>
      <c r="AE469" s="57">
        <f t="shared" si="138"/>
        <v>2.1736403258721578E-7</v>
      </c>
      <c r="AF469" s="57">
        <f t="shared" si="139"/>
        <v>9.5542207655192792E-6</v>
      </c>
      <c r="AG469" s="57">
        <f t="shared" si="140"/>
        <v>42.954929671659066</v>
      </c>
      <c r="AH469" s="56">
        <f t="shared" si="141"/>
        <v>39.428571428571431</v>
      </c>
      <c r="AI469" s="56">
        <f t="shared" si="142"/>
        <v>6.9382111362867906E-3</v>
      </c>
      <c r="AJ469" s="56">
        <f t="shared" si="143"/>
        <v>5.2724049993682354E-3</v>
      </c>
      <c r="AK469" s="59">
        <f t="shared" si="144"/>
        <v>-0.24009158905620528</v>
      </c>
      <c r="AL469" s="7">
        <v>0.83850000000000002</v>
      </c>
      <c r="AM469" s="7">
        <v>3</v>
      </c>
      <c r="AN469" s="7">
        <v>26</v>
      </c>
      <c r="AO469" s="10">
        <f t="shared" si="145"/>
        <v>7.666666666666667</v>
      </c>
      <c r="AP469" s="10">
        <v>-3.6488829482528212E-2</v>
      </c>
      <c r="AQ469" s="10">
        <v>6.6089131479227126E-2</v>
      </c>
      <c r="AR469" s="10">
        <f t="shared" si="148"/>
        <v>-2.8112154436434387</v>
      </c>
      <c r="AS469" s="70">
        <v>880.88546171967005</v>
      </c>
      <c r="AT469" s="7" t="s">
        <v>1375</v>
      </c>
      <c r="AU469" s="7" t="str">
        <f t="shared" si="146"/>
        <v>2014</v>
      </c>
      <c r="AV469" s="7">
        <f t="shared" ca="1" si="147"/>
        <v>3</v>
      </c>
      <c r="AW469" s="7"/>
      <c r="AX469" s="7" t="s">
        <v>40</v>
      </c>
      <c r="AY469" s="7"/>
      <c r="AZ469" s="7">
        <v>7</v>
      </c>
      <c r="BA469" s="9"/>
      <c r="BB469" s="7" t="s">
        <v>41</v>
      </c>
      <c r="BC469" s="7" t="s">
        <v>42</v>
      </c>
    </row>
    <row r="470" spans="1:55" s="17" customFormat="1" ht="12" x14ac:dyDescent="0.15">
      <c r="A470" s="7">
        <v>5491</v>
      </c>
      <c r="B470" s="7" t="s">
        <v>1245</v>
      </c>
      <c r="C470" s="7" t="s">
        <v>1319</v>
      </c>
      <c r="D470" s="7" t="s">
        <v>1376</v>
      </c>
      <c r="E470" s="32" t="s">
        <v>1252</v>
      </c>
      <c r="F470" s="8">
        <v>1</v>
      </c>
      <c r="G470" s="32" t="s">
        <v>824</v>
      </c>
      <c r="H470" s="32" t="s">
        <v>1501</v>
      </c>
      <c r="I470" s="32" t="s">
        <v>1268</v>
      </c>
      <c r="J470" s="8">
        <f t="shared" si="131"/>
        <v>1</v>
      </c>
      <c r="K470" s="32" t="s">
        <v>1729</v>
      </c>
      <c r="L470" s="8">
        <v>4</v>
      </c>
      <c r="M470" s="32" t="s">
        <v>1556</v>
      </c>
      <c r="N470" s="32" t="s">
        <v>1333</v>
      </c>
      <c r="O470" s="32">
        <v>20040726</v>
      </c>
      <c r="P470" s="8" t="str">
        <f t="shared" si="132"/>
        <v>2004</v>
      </c>
      <c r="Q470" s="8">
        <f t="shared" ca="1" si="133"/>
        <v>13</v>
      </c>
      <c r="R470" s="32" t="s">
        <v>1254</v>
      </c>
      <c r="S470" s="8">
        <f t="shared" si="134"/>
        <v>0</v>
      </c>
      <c r="T470" s="32">
        <v>40</v>
      </c>
      <c r="U470" s="32">
        <v>3700</v>
      </c>
      <c r="V470" s="32" t="s">
        <v>1255</v>
      </c>
      <c r="W470" s="32">
        <v>19630331</v>
      </c>
      <c r="X470" s="8" t="str">
        <f t="shared" si="135"/>
        <v>1963</v>
      </c>
      <c r="Y470" s="69">
        <f t="shared" ca="1" si="136"/>
        <v>54</v>
      </c>
      <c r="Z470" s="32">
        <v>3000</v>
      </c>
      <c r="AA470" s="32">
        <v>2000</v>
      </c>
      <c r="AB470" s="55">
        <f t="shared" si="137"/>
        <v>-0.33333333333333331</v>
      </c>
      <c r="AC470" s="7">
        <v>18</v>
      </c>
      <c r="AD470" s="7">
        <v>84.025000000000006</v>
      </c>
      <c r="AE470" s="57">
        <f t="shared" si="138"/>
        <v>1.8631202793189924E-6</v>
      </c>
      <c r="AF470" s="57">
        <f t="shared" si="139"/>
        <v>9.455752648089015E-6</v>
      </c>
      <c r="AG470" s="57">
        <f t="shared" si="140"/>
        <v>4.0752239418194094</v>
      </c>
      <c r="AH470" s="56">
        <f t="shared" si="141"/>
        <v>3.6680555555555561</v>
      </c>
      <c r="AI470" s="56">
        <f t="shared" si="142"/>
        <v>4.1629266817720743E-2</v>
      </c>
      <c r="AJ470" s="56">
        <f t="shared" si="143"/>
        <v>1.7574683331227452E-2</v>
      </c>
      <c r="AK470" s="59">
        <f t="shared" si="144"/>
        <v>-0.57782866058678073</v>
      </c>
      <c r="AL470" s="7">
        <v>1.1973076923076922</v>
      </c>
      <c r="AM470" s="7">
        <v>4</v>
      </c>
      <c r="AN470" s="7">
        <v>9</v>
      </c>
      <c r="AO470" s="10">
        <f t="shared" si="145"/>
        <v>1.25</v>
      </c>
      <c r="AP470" s="10">
        <v>2.6881042572424716E-2</v>
      </c>
      <c r="AQ470" s="10">
        <v>2.6144239229376049E-2</v>
      </c>
      <c r="AR470" s="10">
        <f t="shared" si="148"/>
        <v>-2.7409775534692222E-2</v>
      </c>
      <c r="AS470" s="70">
        <v>282.81011068134399</v>
      </c>
      <c r="AT470" s="7" t="s">
        <v>428</v>
      </c>
      <c r="AU470" s="7" t="str">
        <f t="shared" si="146"/>
        <v>2011</v>
      </c>
      <c r="AV470" s="7">
        <f t="shared" ca="1" si="147"/>
        <v>6</v>
      </c>
      <c r="AW470" s="7"/>
      <c r="AX470" s="7" t="s">
        <v>40</v>
      </c>
      <c r="AY470" s="7"/>
      <c r="AZ470" s="7">
        <v>7</v>
      </c>
      <c r="BA470" s="9"/>
      <c r="BB470" s="7" t="s">
        <v>41</v>
      </c>
      <c r="BC470" s="7" t="s">
        <v>42</v>
      </c>
    </row>
    <row r="471" spans="1:55" s="17" customFormat="1" ht="12" x14ac:dyDescent="0.15">
      <c r="A471" s="7">
        <v>2583</v>
      </c>
      <c r="B471" s="7" t="s">
        <v>1245</v>
      </c>
      <c r="C471" s="7" t="s">
        <v>1319</v>
      </c>
      <c r="D471" s="7" t="s">
        <v>1377</v>
      </c>
      <c r="E471" s="32" t="s">
        <v>1252</v>
      </c>
      <c r="F471" s="8">
        <v>1</v>
      </c>
      <c r="G471" s="32" t="s">
        <v>53</v>
      </c>
      <c r="H471" s="32" t="s">
        <v>1500</v>
      </c>
      <c r="I471" s="32" t="s">
        <v>1268</v>
      </c>
      <c r="J471" s="8">
        <f t="shared" si="131"/>
        <v>1</v>
      </c>
      <c r="K471" s="32" t="s">
        <v>1258</v>
      </c>
      <c r="L471" s="8">
        <v>1</v>
      </c>
      <c r="M471" s="32" t="s">
        <v>1556</v>
      </c>
      <c r="N471" s="32" t="s">
        <v>1279</v>
      </c>
      <c r="O471" s="32">
        <v>19950221</v>
      </c>
      <c r="P471" s="8" t="str">
        <f t="shared" si="132"/>
        <v>1995</v>
      </c>
      <c r="Q471" s="8">
        <f t="shared" ca="1" si="133"/>
        <v>22</v>
      </c>
      <c r="R471" s="32" t="s">
        <v>1254</v>
      </c>
      <c r="S471" s="8">
        <f t="shared" si="134"/>
        <v>0</v>
      </c>
      <c r="T471" s="32">
        <v>15</v>
      </c>
      <c r="U471" s="32">
        <v>8000</v>
      </c>
      <c r="V471" s="32" t="s">
        <v>1255</v>
      </c>
      <c r="W471" s="32">
        <v>19650328</v>
      </c>
      <c r="X471" s="8" t="str">
        <f t="shared" si="135"/>
        <v>1965</v>
      </c>
      <c r="Y471" s="69">
        <f t="shared" ca="1" si="136"/>
        <v>52</v>
      </c>
      <c r="Z471" s="32">
        <v>4000</v>
      </c>
      <c r="AA471" s="32">
        <v>4000</v>
      </c>
      <c r="AB471" s="55">
        <f t="shared" si="137"/>
        <v>0</v>
      </c>
      <c r="AC471" s="7">
        <v>0</v>
      </c>
      <c r="AD471" s="7">
        <v>76</v>
      </c>
      <c r="AE471" s="57">
        <f t="shared" si="138"/>
        <v>0</v>
      </c>
      <c r="AF471" s="57">
        <f t="shared" si="139"/>
        <v>8.5526593425143129E-6</v>
      </c>
      <c r="AG471" s="57" t="e">
        <f t="shared" si="140"/>
        <v>#DIV/0!</v>
      </c>
      <c r="AH471" s="56" t="e">
        <f t="shared" si="141"/>
        <v>#DIV/0!</v>
      </c>
      <c r="AI471" s="56">
        <f t="shared" si="142"/>
        <v>5.5505689090294325E-2</v>
      </c>
      <c r="AJ471" s="56">
        <f t="shared" si="143"/>
        <v>3.5149366662454905E-2</v>
      </c>
      <c r="AK471" s="59">
        <f t="shared" si="144"/>
        <v>-0.36674299088017104</v>
      </c>
      <c r="AL471" s="7">
        <v>0.66461538461538461</v>
      </c>
      <c r="AM471" s="7">
        <v>0</v>
      </c>
      <c r="AN471" s="7">
        <v>3</v>
      </c>
      <c r="AO471" s="10" t="e">
        <f t="shared" si="145"/>
        <v>#DIV/0!</v>
      </c>
      <c r="AP471" s="10" t="e">
        <v>#N/A</v>
      </c>
      <c r="AQ471" s="10">
        <v>9.7088816972311365E-3</v>
      </c>
      <c r="AR471" s="10" t="e">
        <f t="shared" si="148"/>
        <v>#N/A</v>
      </c>
      <c r="AS471" s="70">
        <v>83.083199999998797</v>
      </c>
      <c r="AT471" s="7" t="s">
        <v>221</v>
      </c>
      <c r="AU471" s="7" t="str">
        <f t="shared" si="146"/>
        <v>2014</v>
      </c>
      <c r="AV471" s="7">
        <f t="shared" ca="1" si="147"/>
        <v>3</v>
      </c>
      <c r="AW471" s="7"/>
      <c r="AX471" s="7" t="s">
        <v>40</v>
      </c>
      <c r="AY471" s="7"/>
      <c r="AZ471" s="7">
        <v>7</v>
      </c>
      <c r="BA471" s="9"/>
      <c r="BB471" s="7" t="s">
        <v>41</v>
      </c>
      <c r="BC471" s="7" t="s">
        <v>42</v>
      </c>
    </row>
    <row r="472" spans="1:55" s="17" customFormat="1" ht="12" x14ac:dyDescent="0.15">
      <c r="A472" s="7">
        <v>5921</v>
      </c>
      <c r="B472" s="7" t="s">
        <v>1245</v>
      </c>
      <c r="C472" s="7" t="s">
        <v>1319</v>
      </c>
      <c r="D472" s="7" t="s">
        <v>1378</v>
      </c>
      <c r="E472" s="32" t="s">
        <v>1267</v>
      </c>
      <c r="F472" s="8">
        <v>0</v>
      </c>
      <c r="G472" s="32" t="s">
        <v>57</v>
      </c>
      <c r="H472" s="32" t="s">
        <v>57</v>
      </c>
      <c r="I472" s="32" t="s">
        <v>1268</v>
      </c>
      <c r="J472" s="8">
        <f t="shared" si="131"/>
        <v>1</v>
      </c>
      <c r="K472" s="32" t="s">
        <v>1258</v>
      </c>
      <c r="L472" s="8">
        <v>1</v>
      </c>
      <c r="M472" s="32" t="s">
        <v>1556</v>
      </c>
      <c r="N472" s="32" t="s">
        <v>1279</v>
      </c>
      <c r="O472" s="32">
        <v>20100429</v>
      </c>
      <c r="P472" s="8" t="str">
        <f t="shared" si="132"/>
        <v>2010</v>
      </c>
      <c r="Q472" s="8">
        <f t="shared" ca="1" si="133"/>
        <v>7</v>
      </c>
      <c r="R472" s="32" t="s">
        <v>1254</v>
      </c>
      <c r="S472" s="8">
        <f t="shared" si="134"/>
        <v>0</v>
      </c>
      <c r="T472" s="32">
        <v>50</v>
      </c>
      <c r="U472" s="32">
        <v>9000</v>
      </c>
      <c r="V472" s="32" t="s">
        <v>1255</v>
      </c>
      <c r="W472" s="32"/>
      <c r="X472" s="8" t="str">
        <f t="shared" si="135"/>
        <v/>
      </c>
      <c r="Y472" s="69" t="e">
        <f t="shared" ca="1" si="136"/>
        <v>#VALUE!</v>
      </c>
      <c r="Z472" s="32">
        <v>3500</v>
      </c>
      <c r="AA472" s="32">
        <v>4000</v>
      </c>
      <c r="AB472" s="55">
        <f t="shared" si="137"/>
        <v>0.14285714285714285</v>
      </c>
      <c r="AC472" s="7">
        <v>97.1</v>
      </c>
      <c r="AD472" s="7">
        <v>72.844999999999999</v>
      </c>
      <c r="AE472" s="57">
        <f t="shared" si="138"/>
        <v>1.0050498840104119E-5</v>
      </c>
      <c r="AF472" s="57">
        <f t="shared" si="139"/>
        <v>8.1976114448086197E-6</v>
      </c>
      <c r="AG472" s="57">
        <f t="shared" si="140"/>
        <v>-0.18435775425414644</v>
      </c>
      <c r="AH472" s="56">
        <f t="shared" si="141"/>
        <v>-0.24979402677651902</v>
      </c>
      <c r="AI472" s="56">
        <f t="shared" si="142"/>
        <v>4.856747795400753E-2</v>
      </c>
      <c r="AJ472" s="56">
        <f t="shared" si="143"/>
        <v>3.5149366662454905E-2</v>
      </c>
      <c r="AK472" s="59">
        <f t="shared" si="144"/>
        <v>-0.27627770386305256</v>
      </c>
      <c r="AL472" s="7">
        <v>0.82669230769230784</v>
      </c>
      <c r="AM472" s="7">
        <v>42</v>
      </c>
      <c r="AN472" s="7">
        <v>35</v>
      </c>
      <c r="AO472" s="10">
        <f t="shared" si="145"/>
        <v>-0.16666666666666666</v>
      </c>
      <c r="AP472" s="10">
        <v>2.5450067581213889E-2</v>
      </c>
      <c r="AQ472" s="10">
        <v>1.8534194829839059E-3</v>
      </c>
      <c r="AR472" s="10">
        <f t="shared" si="148"/>
        <v>-0.92717428049770612</v>
      </c>
      <c r="AS472" s="70">
        <v>-106.89668130963</v>
      </c>
      <c r="AT472" s="7" t="s">
        <v>934</v>
      </c>
      <c r="AU472" s="7" t="str">
        <f t="shared" si="146"/>
        <v>2010</v>
      </c>
      <c r="AV472" s="7">
        <f t="shared" ca="1" si="147"/>
        <v>7</v>
      </c>
      <c r="AW472" s="7"/>
      <c r="AX472" s="7" t="s">
        <v>40</v>
      </c>
      <c r="AY472" s="7"/>
      <c r="AZ472" s="7">
        <v>3</v>
      </c>
      <c r="BA472" s="9"/>
      <c r="BB472" s="7" t="s">
        <v>41</v>
      </c>
      <c r="BC472" s="7" t="s">
        <v>42</v>
      </c>
    </row>
    <row r="473" spans="1:55" s="17" customFormat="1" ht="12" x14ac:dyDescent="0.15">
      <c r="A473" s="7">
        <v>4725</v>
      </c>
      <c r="B473" s="7" t="s">
        <v>1245</v>
      </c>
      <c r="C473" s="7" t="s">
        <v>1319</v>
      </c>
      <c r="D473" s="7" t="s">
        <v>1379</v>
      </c>
      <c r="E473" s="32" t="s">
        <v>1267</v>
      </c>
      <c r="F473" s="8">
        <v>0</v>
      </c>
      <c r="G473" s="32" t="s">
        <v>57</v>
      </c>
      <c r="H473" s="32" t="s">
        <v>57</v>
      </c>
      <c r="I473" s="32" t="s">
        <v>1268</v>
      </c>
      <c r="J473" s="8">
        <f t="shared" si="131"/>
        <v>1</v>
      </c>
      <c r="K473" s="32" t="s">
        <v>1258</v>
      </c>
      <c r="L473" s="8">
        <v>1</v>
      </c>
      <c r="M473" s="32" t="s">
        <v>1556</v>
      </c>
      <c r="N473" s="32" t="s">
        <v>1279</v>
      </c>
      <c r="O473" s="32">
        <v>200408</v>
      </c>
      <c r="P473" s="8" t="str">
        <f t="shared" si="132"/>
        <v>2004</v>
      </c>
      <c r="Q473" s="8">
        <f t="shared" ca="1" si="133"/>
        <v>13</v>
      </c>
      <c r="R473" s="32" t="s">
        <v>1254</v>
      </c>
      <c r="S473" s="8">
        <f t="shared" si="134"/>
        <v>0</v>
      </c>
      <c r="T473" s="32">
        <v>60</v>
      </c>
      <c r="U473" s="32"/>
      <c r="V473" s="32"/>
      <c r="W473" s="32"/>
      <c r="X473" s="8" t="str">
        <f t="shared" si="135"/>
        <v/>
      </c>
      <c r="Y473" s="69" t="e">
        <f t="shared" ca="1" si="136"/>
        <v>#VALUE!</v>
      </c>
      <c r="Z473" s="32">
        <v>1000</v>
      </c>
      <c r="AA473" s="32">
        <v>1200</v>
      </c>
      <c r="AB473" s="55">
        <f t="shared" si="137"/>
        <v>0.2</v>
      </c>
      <c r="AC473" s="7">
        <v>36.725000000000001</v>
      </c>
      <c r="AD473" s="7">
        <v>70.924999999999997</v>
      </c>
      <c r="AE473" s="57">
        <f t="shared" si="138"/>
        <v>3.8012829032216663E-6</v>
      </c>
      <c r="AF473" s="57">
        <f t="shared" si="139"/>
        <v>7.9815442614187842E-6</v>
      </c>
      <c r="AG473" s="57">
        <f t="shared" si="140"/>
        <v>1.0996975138720297</v>
      </c>
      <c r="AH473" s="56">
        <f t="shared" si="141"/>
        <v>0.93124574540503724</v>
      </c>
      <c r="AI473" s="56">
        <f t="shared" si="142"/>
        <v>1.3876422272573581E-2</v>
      </c>
      <c r="AJ473" s="56">
        <f t="shared" si="143"/>
        <v>1.0544809998736471E-2</v>
      </c>
      <c r="AK473" s="59">
        <f t="shared" si="144"/>
        <v>-0.24009158905620528</v>
      </c>
      <c r="AL473" s="7">
        <v>0.69446153846153857</v>
      </c>
      <c r="AM473" s="7">
        <v>20</v>
      </c>
      <c r="AN473" s="7">
        <v>28</v>
      </c>
      <c r="AO473" s="10">
        <f t="shared" si="145"/>
        <v>0.4</v>
      </c>
      <c r="AP473" s="10">
        <v>3.3240783702775389E-2</v>
      </c>
      <c r="AQ473" s="10">
        <v>3.8226590402819206E-2</v>
      </c>
      <c r="AR473" s="10">
        <f t="shared" si="148"/>
        <v>0.1499906483741397</v>
      </c>
      <c r="AS473" s="70">
        <v>378.801748325696</v>
      </c>
      <c r="AT473" s="7" t="s">
        <v>1380</v>
      </c>
      <c r="AU473" s="7" t="str">
        <f t="shared" si="146"/>
        <v>2012</v>
      </c>
      <c r="AV473" s="7">
        <f t="shared" ca="1" si="147"/>
        <v>5</v>
      </c>
      <c r="AW473" s="7"/>
      <c r="AX473" s="7" t="s">
        <v>40</v>
      </c>
      <c r="AY473" s="7"/>
      <c r="AZ473" s="7">
        <v>3</v>
      </c>
      <c r="BA473" s="9"/>
      <c r="BB473" s="7" t="s">
        <v>41</v>
      </c>
      <c r="BC473" s="7" t="s">
        <v>42</v>
      </c>
    </row>
    <row r="474" spans="1:55" s="17" customFormat="1" ht="12" x14ac:dyDescent="0.15">
      <c r="A474" s="7">
        <v>6394</v>
      </c>
      <c r="B474" s="7" t="s">
        <v>1245</v>
      </c>
      <c r="C474" s="7" t="s">
        <v>1319</v>
      </c>
      <c r="D474" s="7" t="s">
        <v>1381</v>
      </c>
      <c r="E474" s="32" t="s">
        <v>1252</v>
      </c>
      <c r="F474" s="8">
        <v>1</v>
      </c>
      <c r="G474" s="32" t="s">
        <v>234</v>
      </c>
      <c r="H474" s="32" t="s">
        <v>1500</v>
      </c>
      <c r="I474" s="32" t="s">
        <v>1268</v>
      </c>
      <c r="J474" s="8">
        <f t="shared" si="131"/>
        <v>1</v>
      </c>
      <c r="K474" s="32" t="s">
        <v>1730</v>
      </c>
      <c r="L474" s="8">
        <v>3</v>
      </c>
      <c r="M474" s="32" t="s">
        <v>1556</v>
      </c>
      <c r="N474" s="32" t="s">
        <v>1279</v>
      </c>
      <c r="O474" s="32">
        <v>19950524</v>
      </c>
      <c r="P474" s="8" t="str">
        <f t="shared" si="132"/>
        <v>1995</v>
      </c>
      <c r="Q474" s="8">
        <f t="shared" ca="1" si="133"/>
        <v>22</v>
      </c>
      <c r="R474" s="32" t="s">
        <v>1254</v>
      </c>
      <c r="S474" s="8">
        <f t="shared" si="134"/>
        <v>0</v>
      </c>
      <c r="T474" s="32">
        <v>600</v>
      </c>
      <c r="U474" s="32">
        <v>108000</v>
      </c>
      <c r="V474" s="32"/>
      <c r="W474" s="32"/>
      <c r="X474" s="8" t="str">
        <f t="shared" si="135"/>
        <v/>
      </c>
      <c r="Y474" s="69" t="e">
        <f t="shared" ca="1" si="136"/>
        <v>#VALUE!</v>
      </c>
      <c r="Z474" s="32">
        <v>680000</v>
      </c>
      <c r="AA474" s="32">
        <v>700000</v>
      </c>
      <c r="AB474" s="55">
        <f t="shared" si="137"/>
        <v>2.9411764705882353E-2</v>
      </c>
      <c r="AC474" s="7">
        <v>138.54</v>
      </c>
      <c r="AD474" s="7">
        <v>70.55</v>
      </c>
      <c r="AE474" s="57">
        <f t="shared" si="138"/>
        <v>1.4339815749825177E-5</v>
      </c>
      <c r="AF474" s="57">
        <f t="shared" si="139"/>
        <v>7.9393436396629574E-6</v>
      </c>
      <c r="AG474" s="57">
        <f t="shared" si="140"/>
        <v>-0.44634270215363475</v>
      </c>
      <c r="AH474" s="56">
        <f t="shared" si="141"/>
        <v>-0.49076079110726145</v>
      </c>
      <c r="AI474" s="56">
        <f t="shared" si="142"/>
        <v>9.435967145350034</v>
      </c>
      <c r="AJ474" s="56">
        <f t="shared" si="143"/>
        <v>6.1511391659296084</v>
      </c>
      <c r="AK474" s="59">
        <f t="shared" si="144"/>
        <v>-0.34811778472958771</v>
      </c>
      <c r="AL474" s="7">
        <v>0.79023076923076918</v>
      </c>
      <c r="AM474" s="7">
        <v>8</v>
      </c>
      <c r="AN474" s="7">
        <v>14</v>
      </c>
      <c r="AO474" s="10">
        <f t="shared" si="145"/>
        <v>0.75</v>
      </c>
      <c r="AP474" s="10">
        <v>1.2681721502498355E-2</v>
      </c>
      <c r="AQ474" s="10">
        <v>4.904891026369624E-2</v>
      </c>
      <c r="AR474" s="10">
        <f t="shared" si="148"/>
        <v>2.8676854915977605</v>
      </c>
      <c r="AS474" s="70">
        <v>672.73697944720004</v>
      </c>
      <c r="AT474" s="7" t="s">
        <v>1382</v>
      </c>
      <c r="AU474" s="7" t="str">
        <f t="shared" si="146"/>
        <v>2009</v>
      </c>
      <c r="AV474" s="7">
        <f t="shared" ca="1" si="147"/>
        <v>8</v>
      </c>
      <c r="AW474" s="7"/>
      <c r="AX474" s="7" t="s">
        <v>61</v>
      </c>
      <c r="AY474" s="7">
        <v>2300000</v>
      </c>
      <c r="AZ474" s="7">
        <v>32</v>
      </c>
      <c r="BA474" s="9"/>
      <c r="BB474" s="7" t="s">
        <v>41</v>
      </c>
      <c r="BC474" s="7" t="s">
        <v>41</v>
      </c>
    </row>
    <row r="475" spans="1:55" s="17" customFormat="1" ht="12" x14ac:dyDescent="0.15">
      <c r="A475" s="7">
        <v>2433</v>
      </c>
      <c r="B475" s="7" t="s">
        <v>1245</v>
      </c>
      <c r="C475" s="7" t="s">
        <v>1319</v>
      </c>
      <c r="D475" s="7" t="s">
        <v>1383</v>
      </c>
      <c r="E475" s="32" t="s">
        <v>1252</v>
      </c>
      <c r="F475" s="8">
        <v>1</v>
      </c>
      <c r="G475" s="32" t="s">
        <v>1352</v>
      </c>
      <c r="H475" s="32" t="s">
        <v>1501</v>
      </c>
      <c r="I475" s="32" t="s">
        <v>1268</v>
      </c>
      <c r="J475" s="8">
        <f t="shared" si="131"/>
        <v>1</v>
      </c>
      <c r="K475" s="32" t="s">
        <v>1258</v>
      </c>
      <c r="L475" s="8">
        <v>1</v>
      </c>
      <c r="M475" s="32" t="s">
        <v>1556</v>
      </c>
      <c r="N475" s="32" t="s">
        <v>1323</v>
      </c>
      <c r="O475" s="32">
        <v>20020820</v>
      </c>
      <c r="P475" s="8" t="str">
        <f t="shared" si="132"/>
        <v>2002</v>
      </c>
      <c r="Q475" s="8">
        <f t="shared" ca="1" si="133"/>
        <v>15</v>
      </c>
      <c r="R475" s="32" t="s">
        <v>1254</v>
      </c>
      <c r="S475" s="8">
        <f t="shared" si="134"/>
        <v>0</v>
      </c>
      <c r="T475" s="32">
        <v>70</v>
      </c>
      <c r="U475" s="32">
        <v>5600</v>
      </c>
      <c r="V475" s="32"/>
      <c r="W475" s="32"/>
      <c r="X475" s="8" t="str">
        <f t="shared" si="135"/>
        <v/>
      </c>
      <c r="Y475" s="69" t="e">
        <f t="shared" ca="1" si="136"/>
        <v>#VALUE!</v>
      </c>
      <c r="Z475" s="32">
        <v>3600</v>
      </c>
      <c r="AA475" s="32">
        <v>4000</v>
      </c>
      <c r="AB475" s="55">
        <f t="shared" si="137"/>
        <v>0.1111111111111111</v>
      </c>
      <c r="AC475" s="7">
        <v>38.200000000000003</v>
      </c>
      <c r="AD475" s="7">
        <v>68.22</v>
      </c>
      <c r="AE475" s="57">
        <f t="shared" si="138"/>
        <v>3.9539552594436396E-6</v>
      </c>
      <c r="AF475" s="57">
        <f t="shared" si="139"/>
        <v>7.6771371098200842E-6</v>
      </c>
      <c r="AG475" s="57">
        <f t="shared" si="140"/>
        <v>0.94163479505337977</v>
      </c>
      <c r="AH475" s="56">
        <f t="shared" si="141"/>
        <v>0.78586387434554961</v>
      </c>
      <c r="AI475" s="56">
        <f t="shared" si="142"/>
        <v>4.9955120181264891E-2</v>
      </c>
      <c r="AJ475" s="56">
        <f t="shared" si="143"/>
        <v>3.5149366662454905E-2</v>
      </c>
      <c r="AK475" s="59">
        <f t="shared" si="144"/>
        <v>-0.29638110097796777</v>
      </c>
      <c r="AL475" s="7">
        <v>0.76935384615384617</v>
      </c>
      <c r="AM475" s="7">
        <v>2</v>
      </c>
      <c r="AN475" s="7">
        <v>8</v>
      </c>
      <c r="AO475" s="10">
        <f t="shared" si="145"/>
        <v>3</v>
      </c>
      <c r="AP475" s="10">
        <v>1.1109853933827596E-2</v>
      </c>
      <c r="AQ475" s="10">
        <v>1.0778586351463183E-2</v>
      </c>
      <c r="AR475" s="10">
        <f t="shared" si="148"/>
        <v>-2.9817456137362926E-2</v>
      </c>
      <c r="AS475" s="70">
        <v>57.909286133099499</v>
      </c>
      <c r="AT475" s="7" t="s">
        <v>521</v>
      </c>
      <c r="AU475" s="7" t="str">
        <f t="shared" si="146"/>
        <v>2014</v>
      </c>
      <c r="AV475" s="7">
        <f t="shared" ca="1" si="147"/>
        <v>3</v>
      </c>
      <c r="AW475" s="7"/>
      <c r="AX475" s="7" t="s">
        <v>40</v>
      </c>
      <c r="AY475" s="7"/>
      <c r="AZ475" s="7">
        <v>7</v>
      </c>
      <c r="BA475" s="9"/>
      <c r="BB475" s="7" t="s">
        <v>41</v>
      </c>
      <c r="BC475" s="7" t="s">
        <v>42</v>
      </c>
    </row>
    <row r="476" spans="1:55" s="17" customFormat="1" ht="12" x14ac:dyDescent="0.15">
      <c r="A476" s="7">
        <v>4544</v>
      </c>
      <c r="B476" s="7" t="s">
        <v>1245</v>
      </c>
      <c r="C476" s="7" t="s">
        <v>1319</v>
      </c>
      <c r="D476" s="7" t="s">
        <v>1384</v>
      </c>
      <c r="E476" s="32" t="s">
        <v>1252</v>
      </c>
      <c r="F476" s="8">
        <v>1</v>
      </c>
      <c r="G476" s="32" t="s">
        <v>73</v>
      </c>
      <c r="H476" s="32" t="s">
        <v>1501</v>
      </c>
      <c r="I476" s="32" t="s">
        <v>1268</v>
      </c>
      <c r="J476" s="8">
        <f t="shared" si="131"/>
        <v>1</v>
      </c>
      <c r="K476" s="32" t="s">
        <v>1258</v>
      </c>
      <c r="L476" s="8">
        <v>1</v>
      </c>
      <c r="M476" s="32" t="s">
        <v>1556</v>
      </c>
      <c r="N476" s="32" t="s">
        <v>1279</v>
      </c>
      <c r="O476" s="32">
        <v>20001014</v>
      </c>
      <c r="P476" s="8" t="str">
        <f t="shared" si="132"/>
        <v>2000</v>
      </c>
      <c r="Q476" s="8">
        <f t="shared" ca="1" si="133"/>
        <v>17</v>
      </c>
      <c r="R476" s="32" t="s">
        <v>1254</v>
      </c>
      <c r="S476" s="8">
        <f t="shared" si="134"/>
        <v>0</v>
      </c>
      <c r="T476" s="32">
        <v>80</v>
      </c>
      <c r="U476" s="32">
        <v>15000</v>
      </c>
      <c r="V476" s="32" t="s">
        <v>1255</v>
      </c>
      <c r="W476" s="32"/>
      <c r="X476" s="8" t="str">
        <f t="shared" si="135"/>
        <v/>
      </c>
      <c r="Y476" s="69" t="e">
        <f t="shared" ca="1" si="136"/>
        <v>#VALUE!</v>
      </c>
      <c r="Z476" s="32">
        <v>11000</v>
      </c>
      <c r="AA476" s="32">
        <v>12000</v>
      </c>
      <c r="AB476" s="55">
        <f t="shared" si="137"/>
        <v>9.0909090909090912E-2</v>
      </c>
      <c r="AC476" s="7">
        <v>83.525000000000006</v>
      </c>
      <c r="AD476" s="7">
        <v>66.95</v>
      </c>
      <c r="AE476" s="57">
        <f t="shared" si="138"/>
        <v>8.6453956294510471E-6</v>
      </c>
      <c r="AF476" s="57">
        <f t="shared" si="139"/>
        <v>7.5342176708070171E-6</v>
      </c>
      <c r="AG476" s="57">
        <f t="shared" si="140"/>
        <v>-0.12852829486006831</v>
      </c>
      <c r="AH476" s="56">
        <f t="shared" si="141"/>
        <v>-0.19844357976653698</v>
      </c>
      <c r="AI476" s="56">
        <f t="shared" si="142"/>
        <v>0.1526406449983094</v>
      </c>
      <c r="AJ476" s="56">
        <f t="shared" si="143"/>
        <v>0.10544809998736471</v>
      </c>
      <c r="AK476" s="59">
        <f t="shared" si="144"/>
        <v>-0.30917417186927754</v>
      </c>
      <c r="AL476" s="7">
        <v>0.56015384615384622</v>
      </c>
      <c r="AM476" s="7">
        <v>26</v>
      </c>
      <c r="AN476" s="7">
        <v>20</v>
      </c>
      <c r="AO476" s="10">
        <f t="shared" si="145"/>
        <v>-0.23076923076923078</v>
      </c>
      <c r="AP476" s="10">
        <v>1.2286628897237348E-2</v>
      </c>
      <c r="AQ476" s="10">
        <v>2.7345009004920789E-2</v>
      </c>
      <c r="AR476" s="10">
        <f t="shared" si="148"/>
        <v>1.2255908625244898</v>
      </c>
      <c r="AS476" s="70">
        <v>240.76758999253201</v>
      </c>
      <c r="AT476" s="7" t="s">
        <v>1385</v>
      </c>
      <c r="AU476" s="7" t="str">
        <f t="shared" si="146"/>
        <v>2013</v>
      </c>
      <c r="AV476" s="7">
        <f t="shared" ca="1" si="147"/>
        <v>4</v>
      </c>
      <c r="AW476" s="7"/>
      <c r="AX476" s="7" t="s">
        <v>40</v>
      </c>
      <c r="AY476" s="7"/>
      <c r="AZ476" s="7">
        <v>7</v>
      </c>
      <c r="BA476" s="9"/>
      <c r="BB476" s="7" t="s">
        <v>41</v>
      </c>
      <c r="BC476" s="7" t="s">
        <v>42</v>
      </c>
    </row>
    <row r="477" spans="1:55" s="17" customFormat="1" ht="12" x14ac:dyDescent="0.15">
      <c r="A477" s="7">
        <v>6192</v>
      </c>
      <c r="B477" s="7" t="s">
        <v>1245</v>
      </c>
      <c r="C477" s="7" t="s">
        <v>1319</v>
      </c>
      <c r="D477" s="7" t="s">
        <v>1386</v>
      </c>
      <c r="E477" s="32" t="s">
        <v>1267</v>
      </c>
      <c r="F477" s="8">
        <v>0</v>
      </c>
      <c r="G477" s="32" t="s">
        <v>57</v>
      </c>
      <c r="H477" s="32" t="s">
        <v>57</v>
      </c>
      <c r="I477" s="32" t="s">
        <v>1268</v>
      </c>
      <c r="J477" s="8">
        <f t="shared" si="131"/>
        <v>1</v>
      </c>
      <c r="K477" s="32" t="s">
        <v>1258</v>
      </c>
      <c r="L477" s="8">
        <v>1</v>
      </c>
      <c r="M477" s="32" t="s">
        <v>1556</v>
      </c>
      <c r="N477" s="32" t="s">
        <v>1279</v>
      </c>
      <c r="O477" s="32">
        <v>20081029</v>
      </c>
      <c r="P477" s="8" t="str">
        <f t="shared" si="132"/>
        <v>2008</v>
      </c>
      <c r="Q477" s="8">
        <f t="shared" ca="1" si="133"/>
        <v>9</v>
      </c>
      <c r="R477" s="32" t="s">
        <v>1254</v>
      </c>
      <c r="S477" s="8">
        <f t="shared" si="134"/>
        <v>0</v>
      </c>
      <c r="T477" s="32">
        <v>10</v>
      </c>
      <c r="U477" s="32">
        <v>400</v>
      </c>
      <c r="V477" s="32"/>
      <c r="W477" s="32"/>
      <c r="X477" s="8" t="str">
        <f t="shared" si="135"/>
        <v/>
      </c>
      <c r="Y477" s="69" t="e">
        <f t="shared" ca="1" si="136"/>
        <v>#VALUE!</v>
      </c>
      <c r="Z477" s="32">
        <v>300</v>
      </c>
      <c r="AA477" s="32">
        <v>400</v>
      </c>
      <c r="AB477" s="55">
        <f t="shared" si="137"/>
        <v>0.33333333333333331</v>
      </c>
      <c r="AC477" s="7">
        <v>35.5</v>
      </c>
      <c r="AD477" s="7">
        <v>62.725000000000001</v>
      </c>
      <c r="AE477" s="57">
        <f t="shared" si="138"/>
        <v>3.6744872175457902E-6</v>
      </c>
      <c r="AF477" s="57">
        <f t="shared" si="139"/>
        <v>7.0587573323580305E-6</v>
      </c>
      <c r="AG477" s="57">
        <f t="shared" si="140"/>
        <v>0.92101833928071541</v>
      </c>
      <c r="AH477" s="56">
        <f t="shared" si="141"/>
        <v>0.76690140845070431</v>
      </c>
      <c r="AI477" s="56">
        <f t="shared" si="142"/>
        <v>4.1629266817720745E-3</v>
      </c>
      <c r="AJ477" s="56">
        <f t="shared" si="143"/>
        <v>3.5149366662454904E-3</v>
      </c>
      <c r="AK477" s="59">
        <f t="shared" si="144"/>
        <v>-0.15565732117356143</v>
      </c>
      <c r="AL477" s="7">
        <v>0.70815384615384613</v>
      </c>
      <c r="AM477" s="7">
        <v>38</v>
      </c>
      <c r="AN477" s="7">
        <v>54</v>
      </c>
      <c r="AO477" s="10">
        <f t="shared" si="145"/>
        <v>0.42105263157894735</v>
      </c>
      <c r="AP477" s="10">
        <v>1.0188123931897551E-2</v>
      </c>
      <c r="AQ477" s="10">
        <v>2.3177823817467559E-2</v>
      </c>
      <c r="AR477" s="10">
        <f t="shared" si="148"/>
        <v>1.2749844792230223</v>
      </c>
      <c r="AS477" s="70">
        <v>191.29422000797101</v>
      </c>
      <c r="AT477" s="7" t="s">
        <v>1387</v>
      </c>
      <c r="AU477" s="7" t="str">
        <f t="shared" si="146"/>
        <v>2010</v>
      </c>
      <c r="AV477" s="7">
        <f t="shared" ca="1" si="147"/>
        <v>7</v>
      </c>
      <c r="AW477" s="7"/>
      <c r="AX477" s="7" t="s">
        <v>40</v>
      </c>
      <c r="AY477" s="7"/>
      <c r="AZ477" s="7">
        <v>1</v>
      </c>
      <c r="BA477" s="9"/>
      <c r="BB477" s="7" t="s">
        <v>41</v>
      </c>
      <c r="BC477" s="7" t="s">
        <v>42</v>
      </c>
    </row>
    <row r="478" spans="1:55" s="17" customFormat="1" ht="12" x14ac:dyDescent="0.15">
      <c r="A478" s="7">
        <v>2430</v>
      </c>
      <c r="B478" s="7" t="s">
        <v>1245</v>
      </c>
      <c r="C478" s="7" t="s">
        <v>1319</v>
      </c>
      <c r="D478" s="7" t="s">
        <v>1388</v>
      </c>
      <c r="E478" s="32" t="s">
        <v>1252</v>
      </c>
      <c r="F478" s="8">
        <v>1</v>
      </c>
      <c r="G478" s="32" t="s">
        <v>57</v>
      </c>
      <c r="H478" s="32" t="s">
        <v>57</v>
      </c>
      <c r="I478" s="32" t="s">
        <v>1268</v>
      </c>
      <c r="J478" s="8">
        <f t="shared" si="131"/>
        <v>1</v>
      </c>
      <c r="K478" s="32" t="s">
        <v>1258</v>
      </c>
      <c r="L478" s="8">
        <v>1</v>
      </c>
      <c r="M478" s="32" t="s">
        <v>1556</v>
      </c>
      <c r="N478" s="32" t="s">
        <v>1279</v>
      </c>
      <c r="O478" s="32">
        <v>20100406</v>
      </c>
      <c r="P478" s="8" t="str">
        <f t="shared" si="132"/>
        <v>2010</v>
      </c>
      <c r="Q478" s="8">
        <f t="shared" ca="1" si="133"/>
        <v>7</v>
      </c>
      <c r="R478" s="32" t="s">
        <v>1254</v>
      </c>
      <c r="S478" s="8">
        <f t="shared" si="134"/>
        <v>0</v>
      </c>
      <c r="T478" s="32">
        <v>10</v>
      </c>
      <c r="U478" s="32">
        <v>400</v>
      </c>
      <c r="V478" s="32" t="s">
        <v>1255</v>
      </c>
      <c r="W478" s="32">
        <v>19790725</v>
      </c>
      <c r="X478" s="8" t="str">
        <f t="shared" si="135"/>
        <v>1979</v>
      </c>
      <c r="Y478" s="69">
        <f t="shared" ca="1" si="136"/>
        <v>38</v>
      </c>
      <c r="Z478" s="32">
        <v>600</v>
      </c>
      <c r="AA478" s="32">
        <v>500</v>
      </c>
      <c r="AB478" s="55">
        <f t="shared" si="137"/>
        <v>-0.16666666666666666</v>
      </c>
      <c r="AC478" s="7">
        <v>2</v>
      </c>
      <c r="AD478" s="7">
        <v>62.5</v>
      </c>
      <c r="AE478" s="57">
        <f t="shared" si="138"/>
        <v>2.0701336436877692E-7</v>
      </c>
      <c r="AF478" s="57">
        <f t="shared" si="139"/>
        <v>7.033436959304534E-6</v>
      </c>
      <c r="AG478" s="57">
        <f t="shared" si="140"/>
        <v>32.975762776238241</v>
      </c>
      <c r="AH478" s="56">
        <f t="shared" si="141"/>
        <v>30.25</v>
      </c>
      <c r="AI478" s="56">
        <f t="shared" si="142"/>
        <v>8.325853363544149E-3</v>
      </c>
      <c r="AJ478" s="56">
        <f t="shared" si="143"/>
        <v>4.3936708328068631E-3</v>
      </c>
      <c r="AK478" s="59">
        <f t="shared" si="144"/>
        <v>-0.47228582573347588</v>
      </c>
      <c r="AL478" s="7">
        <v>0.7815384615384614</v>
      </c>
      <c r="AM478" s="7">
        <v>1</v>
      </c>
      <c r="AN478" s="7">
        <v>22</v>
      </c>
      <c r="AO478" s="10">
        <f t="shared" si="145"/>
        <v>21</v>
      </c>
      <c r="AP478" s="10">
        <v>1.2465753424657534E-2</v>
      </c>
      <c r="AQ478" s="10">
        <v>8.7965035964368797E-3</v>
      </c>
      <c r="AR478" s="10">
        <f t="shared" si="148"/>
        <v>-0.29434641479132723</v>
      </c>
      <c r="AS478" s="70">
        <v>45.461696000000799</v>
      </c>
      <c r="AT478" s="7" t="s">
        <v>521</v>
      </c>
      <c r="AU478" s="7" t="str">
        <f t="shared" si="146"/>
        <v>2014</v>
      </c>
      <c r="AV478" s="7">
        <f t="shared" ca="1" si="147"/>
        <v>3</v>
      </c>
      <c r="AW478" s="7"/>
      <c r="AX478" s="7" t="s">
        <v>40</v>
      </c>
      <c r="AY478" s="7"/>
      <c r="AZ478" s="7">
        <v>7</v>
      </c>
      <c r="BA478" s="9"/>
      <c r="BB478" s="7" t="s">
        <v>41</v>
      </c>
      <c r="BC478" s="7" t="s">
        <v>42</v>
      </c>
    </row>
    <row r="479" spans="1:55" s="17" customFormat="1" ht="12" x14ac:dyDescent="0.15">
      <c r="A479" s="7">
        <v>6196</v>
      </c>
      <c r="B479" s="7" t="s">
        <v>1245</v>
      </c>
      <c r="C479" s="7" t="s">
        <v>1389</v>
      </c>
      <c r="D479" s="7" t="s">
        <v>1390</v>
      </c>
      <c r="E479" s="32" t="s">
        <v>1267</v>
      </c>
      <c r="F479" s="8">
        <v>0</v>
      </c>
      <c r="G479" s="32" t="s">
        <v>57</v>
      </c>
      <c r="H479" s="32" t="s">
        <v>57</v>
      </c>
      <c r="I479" s="32" t="s">
        <v>35</v>
      </c>
      <c r="J479" s="8">
        <f t="shared" si="131"/>
        <v>1</v>
      </c>
      <c r="K479" s="32" t="s">
        <v>1272</v>
      </c>
      <c r="L479" s="8">
        <v>4</v>
      </c>
      <c r="M479" s="32" t="s">
        <v>1557</v>
      </c>
      <c r="N479" s="32" t="s">
        <v>1391</v>
      </c>
      <c r="O479" s="32">
        <v>20010430</v>
      </c>
      <c r="P479" s="8" t="str">
        <f t="shared" si="132"/>
        <v>2001</v>
      </c>
      <c r="Q479" s="8">
        <f t="shared" ca="1" si="133"/>
        <v>16</v>
      </c>
      <c r="R479" s="32" t="s">
        <v>1254</v>
      </c>
      <c r="S479" s="8">
        <f t="shared" si="134"/>
        <v>0</v>
      </c>
      <c r="T479" s="32">
        <v>4000</v>
      </c>
      <c r="U479" s="32">
        <v>400000</v>
      </c>
      <c r="V479" s="32" t="s">
        <v>1255</v>
      </c>
      <c r="W479" s="32">
        <v>19540613</v>
      </c>
      <c r="X479" s="8" t="str">
        <f t="shared" si="135"/>
        <v>1954</v>
      </c>
      <c r="Y479" s="69">
        <f t="shared" ca="1" si="136"/>
        <v>63</v>
      </c>
      <c r="Z479" s="32">
        <v>2400</v>
      </c>
      <c r="AA479" s="32">
        <v>2400</v>
      </c>
      <c r="AB479" s="55">
        <f t="shared" si="137"/>
        <v>0</v>
      </c>
      <c r="AC479" s="7">
        <v>726</v>
      </c>
      <c r="AD479" s="7">
        <v>674</v>
      </c>
      <c r="AE479" s="57">
        <f t="shared" si="138"/>
        <v>7.5145851265866025E-5</v>
      </c>
      <c r="AF479" s="57">
        <f t="shared" si="139"/>
        <v>7.5848584169140086E-5</v>
      </c>
      <c r="AG479" s="57">
        <f t="shared" si="140"/>
        <v>9.3515861679148785E-3</v>
      </c>
      <c r="AH479" s="56">
        <f t="shared" si="141"/>
        <v>-7.1625344352617082E-2</v>
      </c>
      <c r="AI479" s="56">
        <f t="shared" si="142"/>
        <v>3.3303413454176596E-2</v>
      </c>
      <c r="AJ479" s="56">
        <f t="shared" si="143"/>
        <v>2.1089619997472941E-2</v>
      </c>
      <c r="AK479" s="59">
        <f t="shared" si="144"/>
        <v>-0.36674299088017109</v>
      </c>
      <c r="AL479" s="7">
        <v>6.6830769230769222</v>
      </c>
      <c r="AM479" s="7">
        <v>51</v>
      </c>
      <c r="AN479" s="7">
        <v>46</v>
      </c>
      <c r="AO479" s="10">
        <f t="shared" si="145"/>
        <v>-9.8039215686274508E-2</v>
      </c>
      <c r="AP479" s="10">
        <v>2.2798694470022345E-2</v>
      </c>
      <c r="AQ479" s="10">
        <v>4.7000697603113574E-2</v>
      </c>
      <c r="AR479" s="10">
        <f t="shared" si="148"/>
        <v>1.0615521500546479</v>
      </c>
      <c r="AS479" s="70">
        <v>462.60272551928603</v>
      </c>
      <c r="AT479" s="7" t="s">
        <v>1392</v>
      </c>
      <c r="AU479" s="7" t="str">
        <f t="shared" si="146"/>
        <v>2010</v>
      </c>
      <c r="AV479" s="7">
        <f t="shared" ca="1" si="147"/>
        <v>7</v>
      </c>
      <c r="AW479" s="7"/>
      <c r="AX479" s="7" t="s">
        <v>40</v>
      </c>
      <c r="AY479" s="7">
        <v>1640000</v>
      </c>
      <c r="AZ479" s="7">
        <v>7</v>
      </c>
      <c r="BA479" s="9"/>
      <c r="BB479" s="7" t="s">
        <v>41</v>
      </c>
      <c r="BC479" s="7" t="s">
        <v>42</v>
      </c>
    </row>
    <row r="480" spans="1:55" s="17" customFormat="1" ht="12" x14ac:dyDescent="0.15">
      <c r="A480" s="7">
        <v>4344</v>
      </c>
      <c r="B480" s="7" t="s">
        <v>1245</v>
      </c>
      <c r="C480" s="7" t="s">
        <v>1389</v>
      </c>
      <c r="D480" s="7" t="s">
        <v>1393</v>
      </c>
      <c r="E480" s="32" t="s">
        <v>1252</v>
      </c>
      <c r="F480" s="8">
        <v>1</v>
      </c>
      <c r="G480" s="32" t="s">
        <v>215</v>
      </c>
      <c r="H480" s="32" t="s">
        <v>1501</v>
      </c>
      <c r="I480" s="32" t="s">
        <v>1268</v>
      </c>
      <c r="J480" s="8">
        <f t="shared" si="131"/>
        <v>1</v>
      </c>
      <c r="K480" s="32" t="s">
        <v>1258</v>
      </c>
      <c r="L480" s="8">
        <v>1</v>
      </c>
      <c r="M480" s="32" t="s">
        <v>1557</v>
      </c>
      <c r="N480" s="32" t="s">
        <v>1394</v>
      </c>
      <c r="O480" s="32">
        <v>20030321</v>
      </c>
      <c r="P480" s="8" t="str">
        <f t="shared" si="132"/>
        <v>2003</v>
      </c>
      <c r="Q480" s="8">
        <f t="shared" ca="1" si="133"/>
        <v>14</v>
      </c>
      <c r="R480" s="32" t="s">
        <v>1254</v>
      </c>
      <c r="S480" s="8">
        <f t="shared" si="134"/>
        <v>0</v>
      </c>
      <c r="T480" s="32">
        <v>1200</v>
      </c>
      <c r="U480" s="32">
        <v>120000</v>
      </c>
      <c r="V480" s="32" t="s">
        <v>1255</v>
      </c>
      <c r="W480" s="32">
        <v>19700514</v>
      </c>
      <c r="X480" s="8" t="str">
        <f t="shared" si="135"/>
        <v>1970</v>
      </c>
      <c r="Y480" s="69">
        <f t="shared" ca="1" si="136"/>
        <v>47</v>
      </c>
      <c r="Z480" s="32">
        <v>2600</v>
      </c>
      <c r="AA480" s="32">
        <v>2600</v>
      </c>
      <c r="AB480" s="55">
        <f t="shared" si="137"/>
        <v>0</v>
      </c>
      <c r="AC480" s="7">
        <v>414.3</v>
      </c>
      <c r="AD480" s="7">
        <v>344.15</v>
      </c>
      <c r="AE480" s="57">
        <f t="shared" si="138"/>
        <v>4.288281842899214E-5</v>
      </c>
      <c r="AF480" s="57">
        <f t="shared" si="139"/>
        <v>3.8728917272714483E-5</v>
      </c>
      <c r="AG480" s="57">
        <f t="shared" si="140"/>
        <v>-9.686632801796663E-2</v>
      </c>
      <c r="AH480" s="56">
        <f t="shared" si="141"/>
        <v>-0.16932174752594745</v>
      </c>
      <c r="AI480" s="56">
        <f t="shared" si="142"/>
        <v>3.607869790869131E-2</v>
      </c>
      <c r="AJ480" s="56">
        <f t="shared" si="143"/>
        <v>2.2847088330595688E-2</v>
      </c>
      <c r="AK480" s="59">
        <f t="shared" si="144"/>
        <v>-0.36674299088017098</v>
      </c>
      <c r="AL480" s="7">
        <v>4.4973076923076922</v>
      </c>
      <c r="AM480" s="7">
        <v>26</v>
      </c>
      <c r="AN480" s="7">
        <v>38</v>
      </c>
      <c r="AO480" s="10">
        <f t="shared" si="145"/>
        <v>0.46153846153846156</v>
      </c>
      <c r="AP480" s="10">
        <v>7.0335589537895054E-3</v>
      </c>
      <c r="AQ480" s="10">
        <v>7.749798385804362E-3</v>
      </c>
      <c r="AR480" s="10">
        <f t="shared" si="148"/>
        <v>0.10183172370069704</v>
      </c>
      <c r="AS480" s="70">
        <v>25.1931346796461</v>
      </c>
      <c r="AT480" s="7" t="s">
        <v>1395</v>
      </c>
      <c r="AU480" s="7" t="str">
        <f t="shared" si="146"/>
        <v>2013</v>
      </c>
      <c r="AV480" s="7">
        <f t="shared" ca="1" si="147"/>
        <v>4</v>
      </c>
      <c r="AW480" s="7"/>
      <c r="AX480" s="7" t="s">
        <v>40</v>
      </c>
      <c r="AY480" s="7"/>
      <c r="AZ480" s="7">
        <v>7</v>
      </c>
      <c r="BA480" s="9"/>
      <c r="BB480" s="7" t="s">
        <v>41</v>
      </c>
      <c r="BC480" s="7" t="s">
        <v>42</v>
      </c>
    </row>
    <row r="481" spans="1:55" s="17" customFormat="1" ht="12" x14ac:dyDescent="0.15">
      <c r="A481" s="7">
        <v>7061</v>
      </c>
      <c r="B481" s="7" t="s">
        <v>1245</v>
      </c>
      <c r="C481" s="7" t="s">
        <v>1389</v>
      </c>
      <c r="D481" s="7" t="s">
        <v>1396</v>
      </c>
      <c r="E481" s="32" t="s">
        <v>1252</v>
      </c>
      <c r="F481" s="8">
        <v>1</v>
      </c>
      <c r="G481" s="32" t="s">
        <v>278</v>
      </c>
      <c r="H481" s="32" t="s">
        <v>1501</v>
      </c>
      <c r="I481" s="32" t="s">
        <v>35</v>
      </c>
      <c r="J481" s="8">
        <f t="shared" si="131"/>
        <v>1</v>
      </c>
      <c r="K481" s="32" t="s">
        <v>1258</v>
      </c>
      <c r="L481" s="8">
        <v>1</v>
      </c>
      <c r="M481" s="32" t="s">
        <v>1557</v>
      </c>
      <c r="N481" s="32" t="s">
        <v>1391</v>
      </c>
      <c r="O481" s="32">
        <v>19980218</v>
      </c>
      <c r="P481" s="8" t="str">
        <f t="shared" si="132"/>
        <v>1998</v>
      </c>
      <c r="Q481" s="8">
        <f t="shared" ca="1" si="133"/>
        <v>19</v>
      </c>
      <c r="R481" s="32" t="s">
        <v>1254</v>
      </c>
      <c r="S481" s="8">
        <f t="shared" si="134"/>
        <v>0</v>
      </c>
      <c r="T481" s="32">
        <v>200</v>
      </c>
      <c r="U481" s="32">
        <v>20000</v>
      </c>
      <c r="V481" s="32" t="s">
        <v>1261</v>
      </c>
      <c r="W481" s="32">
        <v>19760814</v>
      </c>
      <c r="X481" s="8" t="str">
        <f t="shared" si="135"/>
        <v>1976</v>
      </c>
      <c r="Y481" s="69">
        <f t="shared" ca="1" si="136"/>
        <v>41</v>
      </c>
      <c r="Z481" s="32">
        <v>600</v>
      </c>
      <c r="AA481" s="32">
        <v>600</v>
      </c>
      <c r="AB481" s="55">
        <f t="shared" si="137"/>
        <v>0</v>
      </c>
      <c r="AC481" s="7">
        <v>106.35</v>
      </c>
      <c r="AD481" s="7">
        <v>270.67500000000001</v>
      </c>
      <c r="AE481" s="57">
        <f t="shared" si="138"/>
        <v>1.1007935650309712E-5</v>
      </c>
      <c r="AF481" s="57">
        <f t="shared" si="139"/>
        <v>3.0460408783356076E-5</v>
      </c>
      <c r="AG481" s="57">
        <f t="shared" si="140"/>
        <v>1.7671317993668558</v>
      </c>
      <c r="AH481" s="56">
        <f t="shared" si="141"/>
        <v>1.5451339915373767</v>
      </c>
      <c r="AI481" s="56">
        <f t="shared" si="142"/>
        <v>8.325853363544149E-3</v>
      </c>
      <c r="AJ481" s="56">
        <f t="shared" si="143"/>
        <v>5.2724049993682354E-3</v>
      </c>
      <c r="AK481" s="59">
        <f t="shared" si="144"/>
        <v>-0.36674299088017109</v>
      </c>
      <c r="AL481" s="7">
        <v>3.0939230769230761</v>
      </c>
      <c r="AM481" s="7">
        <v>24</v>
      </c>
      <c r="AN481" s="7">
        <v>60</v>
      </c>
      <c r="AO481" s="10">
        <f t="shared" si="145"/>
        <v>1.5</v>
      </c>
      <c r="AP481" s="10">
        <v>4.16050333387054E-3</v>
      </c>
      <c r="AQ481" s="10">
        <v>9.4485116618760988E-3</v>
      </c>
      <c r="AR481" s="10">
        <f t="shared" si="148"/>
        <v>1.2710020648117337</v>
      </c>
      <c r="AS481" s="70">
        <v>57.690201348480599</v>
      </c>
      <c r="AT481" s="7" t="s">
        <v>47</v>
      </c>
      <c r="AU481" s="7" t="str">
        <f t="shared" si="146"/>
        <v>2008</v>
      </c>
      <c r="AV481" s="7">
        <f t="shared" ca="1" si="147"/>
        <v>9</v>
      </c>
      <c r="AW481" s="7"/>
      <c r="AX481" s="7" t="s">
        <v>40</v>
      </c>
      <c r="AY481" s="7"/>
      <c r="AZ481" s="7">
        <v>7</v>
      </c>
      <c r="BA481" s="9"/>
      <c r="BB481" s="7" t="s">
        <v>41</v>
      </c>
      <c r="BC481" s="7" t="s">
        <v>42</v>
      </c>
    </row>
    <row r="482" spans="1:55" s="17" customFormat="1" ht="12" x14ac:dyDescent="0.15">
      <c r="A482" s="7">
        <v>4371</v>
      </c>
      <c r="B482" s="7" t="s">
        <v>1245</v>
      </c>
      <c r="C482" s="7" t="s">
        <v>1389</v>
      </c>
      <c r="D482" s="7" t="s">
        <v>1397</v>
      </c>
      <c r="E482" s="32" t="s">
        <v>1252</v>
      </c>
      <c r="F482" s="8">
        <v>1</v>
      </c>
      <c r="G482" s="32" t="s">
        <v>85</v>
      </c>
      <c r="H482" s="32" t="s">
        <v>1500</v>
      </c>
      <c r="I482" s="32" t="s">
        <v>1285</v>
      </c>
      <c r="J482" s="8">
        <f t="shared" si="131"/>
        <v>0</v>
      </c>
      <c r="K482" s="32" t="s">
        <v>1258</v>
      </c>
      <c r="L482" s="8">
        <v>1</v>
      </c>
      <c r="M482" s="32" t="s">
        <v>106</v>
      </c>
      <c r="N482" s="32" t="s">
        <v>1398</v>
      </c>
      <c r="O482" s="32">
        <v>20010203</v>
      </c>
      <c r="P482" s="8" t="str">
        <f t="shared" si="132"/>
        <v>2001</v>
      </c>
      <c r="Q482" s="8">
        <f t="shared" ca="1" si="133"/>
        <v>16</v>
      </c>
      <c r="R482" s="32" t="s">
        <v>1254</v>
      </c>
      <c r="S482" s="8">
        <f t="shared" si="134"/>
        <v>0</v>
      </c>
      <c r="T482" s="32">
        <v>200</v>
      </c>
      <c r="U482" s="32">
        <v>20000</v>
      </c>
      <c r="V482" s="32" t="s">
        <v>1255</v>
      </c>
      <c r="W482" s="32">
        <v>19770214</v>
      </c>
      <c r="X482" s="8" t="str">
        <f t="shared" si="135"/>
        <v>1977</v>
      </c>
      <c r="Y482" s="69">
        <f t="shared" ca="1" si="136"/>
        <v>40</v>
      </c>
      <c r="Z482" s="32">
        <v>5000</v>
      </c>
      <c r="AA482" s="32">
        <v>5000</v>
      </c>
      <c r="AB482" s="55">
        <f t="shared" si="137"/>
        <v>0</v>
      </c>
      <c r="AC482" s="7">
        <v>95.25</v>
      </c>
      <c r="AD482" s="7">
        <v>222</v>
      </c>
      <c r="AE482" s="57">
        <f t="shared" si="138"/>
        <v>9.8590114780630001E-6</v>
      </c>
      <c r="AF482" s="57">
        <f t="shared" si="139"/>
        <v>2.4982768079449705E-5</v>
      </c>
      <c r="AG482" s="57">
        <f t="shared" si="140"/>
        <v>1.5340033465868395</v>
      </c>
      <c r="AH482" s="56">
        <f t="shared" si="141"/>
        <v>1.3307086614173229</v>
      </c>
      <c r="AI482" s="56">
        <f t="shared" si="142"/>
        <v>6.9382111362867899E-2</v>
      </c>
      <c r="AJ482" s="56">
        <f t="shared" si="143"/>
        <v>4.3936708328068633E-2</v>
      </c>
      <c r="AK482" s="59">
        <f t="shared" si="144"/>
        <v>-0.36674299088017093</v>
      </c>
      <c r="AL482" s="7">
        <v>2.3753846153846152</v>
      </c>
      <c r="AM482" s="7">
        <v>26</v>
      </c>
      <c r="AN482" s="7">
        <v>7</v>
      </c>
      <c r="AO482" s="10">
        <f t="shared" si="145"/>
        <v>-0.73076923076923073</v>
      </c>
      <c r="AP482" s="10">
        <v>7.5618500698432407E-3</v>
      </c>
      <c r="AQ482" s="10">
        <v>-2.9776534689429646E-2</v>
      </c>
      <c r="AR482" s="10">
        <f t="shared" si="148"/>
        <v>-4.9377314300608601</v>
      </c>
      <c r="AS482" s="70">
        <v>-320.03934639639499</v>
      </c>
      <c r="AT482" s="7" t="s">
        <v>1399</v>
      </c>
      <c r="AU482" s="7" t="str">
        <f t="shared" si="146"/>
        <v>2013</v>
      </c>
      <c r="AV482" s="7">
        <f t="shared" ca="1" si="147"/>
        <v>4</v>
      </c>
      <c r="AW482" s="7"/>
      <c r="AX482" s="7" t="s">
        <v>40</v>
      </c>
      <c r="AY482" s="7"/>
      <c r="AZ482" s="7">
        <v>1</v>
      </c>
      <c r="BA482" s="9"/>
      <c r="BB482" s="7" t="s">
        <v>41</v>
      </c>
      <c r="BC482" s="7" t="s">
        <v>41</v>
      </c>
    </row>
    <row r="483" spans="1:55" s="17" customFormat="1" ht="12" x14ac:dyDescent="0.15">
      <c r="A483" s="7">
        <v>7935</v>
      </c>
      <c r="B483" s="7" t="s">
        <v>1245</v>
      </c>
      <c r="C483" s="7" t="s">
        <v>1389</v>
      </c>
      <c r="D483" s="7" t="s">
        <v>1400</v>
      </c>
      <c r="E483" s="32" t="s">
        <v>1252</v>
      </c>
      <c r="F483" s="8">
        <v>1</v>
      </c>
      <c r="G483" s="32" t="s">
        <v>379</v>
      </c>
      <c r="H483" s="32" t="s">
        <v>1500</v>
      </c>
      <c r="I483" s="32" t="s">
        <v>35</v>
      </c>
      <c r="J483" s="8">
        <f t="shared" si="131"/>
        <v>1</v>
      </c>
      <c r="K483" s="32" t="s">
        <v>1258</v>
      </c>
      <c r="L483" s="8">
        <v>1</v>
      </c>
      <c r="M483" s="32" t="s">
        <v>1557</v>
      </c>
      <c r="N483" s="32" t="s">
        <v>1401</v>
      </c>
      <c r="O483" s="32">
        <v>19970404</v>
      </c>
      <c r="P483" s="8" t="str">
        <f t="shared" si="132"/>
        <v>1997</v>
      </c>
      <c r="Q483" s="8">
        <f t="shared" ca="1" si="133"/>
        <v>20</v>
      </c>
      <c r="R483" s="32" t="s">
        <v>1254</v>
      </c>
      <c r="S483" s="8">
        <f t="shared" si="134"/>
        <v>0</v>
      </c>
      <c r="T483" s="32">
        <v>200</v>
      </c>
      <c r="U483" s="32">
        <v>30000</v>
      </c>
      <c r="V483" s="32" t="s">
        <v>1261</v>
      </c>
      <c r="W483" s="32">
        <v>19801222</v>
      </c>
      <c r="X483" s="8" t="str">
        <f t="shared" si="135"/>
        <v>1980</v>
      </c>
      <c r="Y483" s="69">
        <f t="shared" ca="1" si="136"/>
        <v>37</v>
      </c>
      <c r="Z483" s="32">
        <v>400</v>
      </c>
      <c r="AA483" s="32">
        <v>400</v>
      </c>
      <c r="AB483" s="55">
        <f t="shared" si="137"/>
        <v>0</v>
      </c>
      <c r="AC483" s="7">
        <v>219.92500000000001</v>
      </c>
      <c r="AD483" s="7">
        <v>218</v>
      </c>
      <c r="AE483" s="57">
        <f t="shared" si="138"/>
        <v>2.2763707079401634E-5</v>
      </c>
      <c r="AF483" s="57">
        <f t="shared" si="139"/>
        <v>2.4532628114054212E-5</v>
      </c>
      <c r="AG483" s="57">
        <f t="shared" si="140"/>
        <v>7.7707951015291155E-2</v>
      </c>
      <c r="AH483" s="56">
        <f t="shared" si="141"/>
        <v>-8.7529839718086221E-3</v>
      </c>
      <c r="AI483" s="56">
        <f t="shared" si="142"/>
        <v>5.5505689090294321E-3</v>
      </c>
      <c r="AJ483" s="56">
        <f t="shared" si="143"/>
        <v>3.5149366662454904E-3</v>
      </c>
      <c r="AK483" s="59">
        <f t="shared" si="144"/>
        <v>-0.36674299088017098</v>
      </c>
      <c r="AL483" s="7">
        <v>2.1061538461538465</v>
      </c>
      <c r="AM483" s="7">
        <v>22</v>
      </c>
      <c r="AN483" s="7">
        <v>24</v>
      </c>
      <c r="AO483" s="10">
        <f t="shared" si="145"/>
        <v>9.0909090909090912E-2</v>
      </c>
      <c r="AP483" s="10">
        <v>5.2457876405532936E-3</v>
      </c>
      <c r="AQ483" s="10">
        <v>1.4180897706077562E-2</v>
      </c>
      <c r="AR483" s="10">
        <f t="shared" si="148"/>
        <v>1.7032923705203302</v>
      </c>
      <c r="AS483" s="70">
        <v>121.19564266055001</v>
      </c>
      <c r="AT483" s="7" t="s">
        <v>47</v>
      </c>
      <c r="AU483" s="7" t="str">
        <f t="shared" si="146"/>
        <v>2008</v>
      </c>
      <c r="AV483" s="7">
        <f t="shared" ca="1" si="147"/>
        <v>9</v>
      </c>
      <c r="AW483" s="7"/>
      <c r="AX483" s="7" t="s">
        <v>40</v>
      </c>
      <c r="AY483" s="7"/>
      <c r="AZ483" s="7">
        <v>5</v>
      </c>
      <c r="BA483" s="9"/>
      <c r="BB483" s="7" t="s">
        <v>41</v>
      </c>
      <c r="BC483" s="7" t="s">
        <v>42</v>
      </c>
    </row>
    <row r="484" spans="1:55" s="17" customFormat="1" ht="12" x14ac:dyDescent="0.15">
      <c r="A484" s="7">
        <v>6717</v>
      </c>
      <c r="B484" s="7" t="s">
        <v>1245</v>
      </c>
      <c r="C484" s="7" t="s">
        <v>1389</v>
      </c>
      <c r="D484" s="7" t="s">
        <v>1402</v>
      </c>
      <c r="E484" s="32" t="s">
        <v>1267</v>
      </c>
      <c r="F484" s="8">
        <v>0</v>
      </c>
      <c r="G484" s="32" t="s">
        <v>278</v>
      </c>
      <c r="H484" s="32" t="s">
        <v>1501</v>
      </c>
      <c r="I484" s="32" t="s">
        <v>35</v>
      </c>
      <c r="J484" s="8">
        <f t="shared" si="131"/>
        <v>1</v>
      </c>
      <c r="K484" s="32" t="s">
        <v>1258</v>
      </c>
      <c r="L484" s="8">
        <v>1</v>
      </c>
      <c r="M484" s="32" t="s">
        <v>1557</v>
      </c>
      <c r="N484" s="32" t="s">
        <v>1391</v>
      </c>
      <c r="O484" s="32">
        <v>19990203</v>
      </c>
      <c r="P484" s="8" t="str">
        <f t="shared" si="132"/>
        <v>1999</v>
      </c>
      <c r="Q484" s="8">
        <f t="shared" ca="1" si="133"/>
        <v>18</v>
      </c>
      <c r="R484" s="32" t="s">
        <v>1254</v>
      </c>
      <c r="S484" s="8">
        <f t="shared" si="134"/>
        <v>0</v>
      </c>
      <c r="T484" s="32">
        <v>150</v>
      </c>
      <c r="U484" s="32">
        <v>200000</v>
      </c>
      <c r="V484" s="32" t="s">
        <v>1261</v>
      </c>
      <c r="W484" s="32">
        <v>19650428</v>
      </c>
      <c r="X484" s="8" t="str">
        <f t="shared" si="135"/>
        <v>1965</v>
      </c>
      <c r="Y484" s="69">
        <f t="shared" ca="1" si="136"/>
        <v>52</v>
      </c>
      <c r="Z484" s="32">
        <v>400</v>
      </c>
      <c r="AA484" s="32">
        <v>400</v>
      </c>
      <c r="AB484" s="55">
        <f t="shared" si="137"/>
        <v>0</v>
      </c>
      <c r="AC484" s="7">
        <v>218</v>
      </c>
      <c r="AD484" s="7">
        <v>214</v>
      </c>
      <c r="AE484" s="57">
        <f t="shared" si="138"/>
        <v>2.2564456716196684E-5</v>
      </c>
      <c r="AF484" s="57">
        <f t="shared" si="139"/>
        <v>2.4082488148658723E-5</v>
      </c>
      <c r="AG484" s="57">
        <f t="shared" si="140"/>
        <v>6.7275337117795597E-2</v>
      </c>
      <c r="AH484" s="56">
        <f t="shared" si="141"/>
        <v>-1.834862385321101E-2</v>
      </c>
      <c r="AI484" s="56">
        <f t="shared" si="142"/>
        <v>5.5505689090294321E-3</v>
      </c>
      <c r="AJ484" s="56">
        <f t="shared" si="143"/>
        <v>3.5149366662454904E-3</v>
      </c>
      <c r="AK484" s="59">
        <f t="shared" si="144"/>
        <v>-0.36674299088017098</v>
      </c>
      <c r="AL484" s="7">
        <v>1.9584615384615383</v>
      </c>
      <c r="AM484" s="7">
        <v>14</v>
      </c>
      <c r="AN484" s="7">
        <v>20</v>
      </c>
      <c r="AO484" s="10">
        <f t="shared" si="145"/>
        <v>0.42857142857142855</v>
      </c>
      <c r="AP484" s="10">
        <v>2.1812030889704352E-3</v>
      </c>
      <c r="AQ484" s="10">
        <v>-5.616048152429538E-3</v>
      </c>
      <c r="AR484" s="10">
        <f t="shared" si="148"/>
        <v>-3.5747479365070984</v>
      </c>
      <c r="AS484" s="70">
        <v>-138.77988177570001</v>
      </c>
      <c r="AT484" s="7" t="s">
        <v>47</v>
      </c>
      <c r="AU484" s="7" t="str">
        <f t="shared" si="146"/>
        <v>2008</v>
      </c>
      <c r="AV484" s="7">
        <f t="shared" ca="1" si="147"/>
        <v>9</v>
      </c>
      <c r="AW484" s="7"/>
      <c r="AX484" s="7" t="s">
        <v>40</v>
      </c>
      <c r="AY484" s="7"/>
      <c r="AZ484" s="7">
        <v>7</v>
      </c>
      <c r="BA484" s="9"/>
      <c r="BB484" s="7" t="s">
        <v>41</v>
      </c>
      <c r="BC484" s="7" t="s">
        <v>42</v>
      </c>
    </row>
    <row r="485" spans="1:55" s="17" customFormat="1" ht="12" x14ac:dyDescent="0.15">
      <c r="A485" s="7">
        <v>6799</v>
      </c>
      <c r="B485" s="7" t="s">
        <v>1245</v>
      </c>
      <c r="C485" s="7" t="s">
        <v>1389</v>
      </c>
      <c r="D485" s="7" t="s">
        <v>1403</v>
      </c>
      <c r="E485" s="32" t="s">
        <v>1267</v>
      </c>
      <c r="F485" s="8">
        <v>0</v>
      </c>
      <c r="G485" s="32" t="s">
        <v>234</v>
      </c>
      <c r="H485" s="32" t="s">
        <v>1500</v>
      </c>
      <c r="I485" s="32" t="s">
        <v>35</v>
      </c>
      <c r="J485" s="8">
        <f t="shared" si="131"/>
        <v>1</v>
      </c>
      <c r="K485" s="32" t="s">
        <v>1258</v>
      </c>
      <c r="L485" s="8">
        <v>1</v>
      </c>
      <c r="M485" s="32" t="s">
        <v>1557</v>
      </c>
      <c r="N485" s="32" t="s">
        <v>1394</v>
      </c>
      <c r="O485" s="32">
        <v>19920404</v>
      </c>
      <c r="P485" s="8" t="str">
        <f t="shared" si="132"/>
        <v>1992</v>
      </c>
      <c r="Q485" s="8">
        <f t="shared" ca="1" si="133"/>
        <v>25</v>
      </c>
      <c r="R485" s="32" t="s">
        <v>1254</v>
      </c>
      <c r="S485" s="8">
        <f t="shared" si="134"/>
        <v>0</v>
      </c>
      <c r="T485" s="32">
        <v>200</v>
      </c>
      <c r="U485" s="32">
        <v>50000</v>
      </c>
      <c r="V485" s="32" t="s">
        <v>1255</v>
      </c>
      <c r="W485" s="32">
        <v>19670604</v>
      </c>
      <c r="X485" s="8" t="str">
        <f t="shared" si="135"/>
        <v>1967</v>
      </c>
      <c r="Y485" s="69">
        <f t="shared" ca="1" si="136"/>
        <v>50</v>
      </c>
      <c r="Z485" s="32">
        <v>1000</v>
      </c>
      <c r="AA485" s="32">
        <v>1000</v>
      </c>
      <c r="AB485" s="55">
        <f t="shared" si="137"/>
        <v>0</v>
      </c>
      <c r="AC485" s="7">
        <v>61.1</v>
      </c>
      <c r="AD485" s="7">
        <v>211.7</v>
      </c>
      <c r="AE485" s="57">
        <f t="shared" si="138"/>
        <v>6.3242582814661353E-6</v>
      </c>
      <c r="AF485" s="57">
        <f t="shared" si="139"/>
        <v>2.3823657668556315E-5</v>
      </c>
      <c r="AG485" s="57">
        <f t="shared" si="140"/>
        <v>2.7670279435572547</v>
      </c>
      <c r="AH485" s="56">
        <f t="shared" si="141"/>
        <v>2.46481178396072</v>
      </c>
      <c r="AI485" s="56">
        <f t="shared" si="142"/>
        <v>1.3876422272573581E-2</v>
      </c>
      <c r="AJ485" s="56">
        <f t="shared" si="143"/>
        <v>8.7873416656137262E-3</v>
      </c>
      <c r="AK485" s="59">
        <f t="shared" si="144"/>
        <v>-0.36674299088017104</v>
      </c>
      <c r="AL485" s="7">
        <v>1.9652307692307691</v>
      </c>
      <c r="AM485" s="7">
        <v>33</v>
      </c>
      <c r="AN485" s="7">
        <v>69</v>
      </c>
      <c r="AO485" s="10">
        <f t="shared" si="145"/>
        <v>1.0909090909090908</v>
      </c>
      <c r="AP485" s="10">
        <v>1.3057386082497362E-2</v>
      </c>
      <c r="AQ485" s="10">
        <v>1.7040070853306288E-2</v>
      </c>
      <c r="AR485" s="10">
        <f t="shared" si="148"/>
        <v>0.30501393966955409</v>
      </c>
      <c r="AS485" s="70">
        <v>125.676401511572</v>
      </c>
      <c r="AT485" s="7" t="s">
        <v>47</v>
      </c>
      <c r="AU485" s="7" t="str">
        <f t="shared" si="146"/>
        <v>2008</v>
      </c>
      <c r="AV485" s="7">
        <f t="shared" ca="1" si="147"/>
        <v>9</v>
      </c>
      <c r="AW485" s="7"/>
      <c r="AX485" s="7" t="s">
        <v>40</v>
      </c>
      <c r="AY485" s="7"/>
      <c r="AZ485" s="7">
        <v>10</v>
      </c>
      <c r="BA485" s="9"/>
      <c r="BB485" s="7" t="s">
        <v>41</v>
      </c>
      <c r="BC485" s="7" t="s">
        <v>42</v>
      </c>
    </row>
    <row r="486" spans="1:55" s="17" customFormat="1" ht="12" x14ac:dyDescent="0.15">
      <c r="A486" s="7">
        <v>5205</v>
      </c>
      <c r="B486" s="7" t="s">
        <v>1245</v>
      </c>
      <c r="C486" s="7" t="s">
        <v>1389</v>
      </c>
      <c r="D486" s="7" t="s">
        <v>1404</v>
      </c>
      <c r="E486" s="32" t="s">
        <v>1252</v>
      </c>
      <c r="F486" s="8">
        <v>1</v>
      </c>
      <c r="G486" s="32" t="s">
        <v>215</v>
      </c>
      <c r="H486" s="32" t="s">
        <v>1501</v>
      </c>
      <c r="I486" s="32" t="s">
        <v>35</v>
      </c>
      <c r="J486" s="8">
        <f t="shared" si="131"/>
        <v>1</v>
      </c>
      <c r="K486" s="32" t="s">
        <v>1258</v>
      </c>
      <c r="L486" s="8">
        <v>1</v>
      </c>
      <c r="M486" s="32" t="s">
        <v>1557</v>
      </c>
      <c r="N486" s="32" t="s">
        <v>1394</v>
      </c>
      <c r="O486" s="32">
        <v>19810203</v>
      </c>
      <c r="P486" s="8" t="str">
        <f t="shared" si="132"/>
        <v>1981</v>
      </c>
      <c r="Q486" s="8">
        <f t="shared" ca="1" si="133"/>
        <v>36</v>
      </c>
      <c r="R486" s="32" t="s">
        <v>1254</v>
      </c>
      <c r="S486" s="8">
        <f t="shared" si="134"/>
        <v>0</v>
      </c>
      <c r="T486" s="32">
        <v>200</v>
      </c>
      <c r="U486" s="32">
        <v>120000</v>
      </c>
      <c r="V486" s="32" t="s">
        <v>1255</v>
      </c>
      <c r="W486" s="32">
        <v>19820723</v>
      </c>
      <c r="X486" s="8" t="str">
        <f t="shared" si="135"/>
        <v>1982</v>
      </c>
      <c r="Y486" s="69">
        <f t="shared" ca="1" si="136"/>
        <v>35</v>
      </c>
      <c r="Z486" s="32">
        <v>2500</v>
      </c>
      <c r="AA486" s="32">
        <v>2500</v>
      </c>
      <c r="AB486" s="55">
        <f t="shared" si="137"/>
        <v>0</v>
      </c>
      <c r="AC486" s="7">
        <v>80.25</v>
      </c>
      <c r="AD486" s="7">
        <v>204.5</v>
      </c>
      <c r="AE486" s="57">
        <f t="shared" si="138"/>
        <v>8.3064112452971745E-6</v>
      </c>
      <c r="AF486" s="57">
        <f t="shared" si="139"/>
        <v>2.3013405730844434E-5</v>
      </c>
      <c r="AG486" s="57">
        <f t="shared" si="140"/>
        <v>1.7705593969807227</v>
      </c>
      <c r="AH486" s="56">
        <f t="shared" si="141"/>
        <v>1.5482866043613708</v>
      </c>
      <c r="AI486" s="56">
        <f t="shared" si="142"/>
        <v>3.4691055681433949E-2</v>
      </c>
      <c r="AJ486" s="56">
        <f t="shared" si="143"/>
        <v>2.1968354164034316E-2</v>
      </c>
      <c r="AK486" s="59">
        <f t="shared" si="144"/>
        <v>-0.36674299088017093</v>
      </c>
      <c r="AL486" s="7">
        <v>2.3769230769230769</v>
      </c>
      <c r="AM486" s="7">
        <v>14</v>
      </c>
      <c r="AN486" s="7">
        <v>20</v>
      </c>
      <c r="AO486" s="10">
        <f t="shared" si="145"/>
        <v>0.42857142857142855</v>
      </c>
      <c r="AP486" s="10">
        <v>1.8688064403220748E-3</v>
      </c>
      <c r="AQ486" s="10">
        <v>9.2108920245025094E-3</v>
      </c>
      <c r="AR486" s="10">
        <f t="shared" si="148"/>
        <v>3.9287565719834965</v>
      </c>
      <c r="AS486" s="70">
        <v>39.554768215159299</v>
      </c>
      <c r="AT486" s="7" t="s">
        <v>1405</v>
      </c>
      <c r="AU486" s="7" t="str">
        <f t="shared" si="146"/>
        <v>2011</v>
      </c>
      <c r="AV486" s="7">
        <f t="shared" ca="1" si="147"/>
        <v>6</v>
      </c>
      <c r="AW486" s="7"/>
      <c r="AX486" s="7" t="s">
        <v>40</v>
      </c>
      <c r="AY486" s="7">
        <v>600000</v>
      </c>
      <c r="AZ486" s="7">
        <v>10</v>
      </c>
      <c r="BA486" s="9"/>
      <c r="BB486" s="7" t="s">
        <v>41</v>
      </c>
      <c r="BC486" s="7" t="s">
        <v>42</v>
      </c>
    </row>
    <row r="487" spans="1:55" s="17" customFormat="1" ht="12.75" customHeight="1" x14ac:dyDescent="0.15">
      <c r="A487" s="7">
        <v>2490</v>
      </c>
      <c r="B487" s="7" t="s">
        <v>1245</v>
      </c>
      <c r="C487" s="7" t="s">
        <v>1389</v>
      </c>
      <c r="D487" s="7" t="s">
        <v>1406</v>
      </c>
      <c r="E487" s="32" t="s">
        <v>1267</v>
      </c>
      <c r="F487" s="8">
        <v>0</v>
      </c>
      <c r="G487" s="32" t="s">
        <v>85</v>
      </c>
      <c r="H487" s="32" t="s">
        <v>1500</v>
      </c>
      <c r="I487" s="32" t="s">
        <v>1268</v>
      </c>
      <c r="J487" s="8">
        <f t="shared" si="131"/>
        <v>1</v>
      </c>
      <c r="K487" s="32" t="s">
        <v>1258</v>
      </c>
      <c r="L487" s="8">
        <v>1</v>
      </c>
      <c r="M487" s="32" t="s">
        <v>30</v>
      </c>
      <c r="N487" s="32" t="s">
        <v>1407</v>
      </c>
      <c r="O487" s="32">
        <v>19961102</v>
      </c>
      <c r="P487" s="8" t="str">
        <f t="shared" si="132"/>
        <v>1996</v>
      </c>
      <c r="Q487" s="8">
        <f t="shared" ca="1" si="133"/>
        <v>21</v>
      </c>
      <c r="R487" s="32" t="s">
        <v>1254</v>
      </c>
      <c r="S487" s="8">
        <f t="shared" si="134"/>
        <v>0</v>
      </c>
      <c r="T487" s="32">
        <v>200</v>
      </c>
      <c r="U487" s="32">
        <v>30000</v>
      </c>
      <c r="V487" s="32" t="s">
        <v>1255</v>
      </c>
      <c r="W487" s="32">
        <v>19700822</v>
      </c>
      <c r="X487" s="8" t="str">
        <f t="shared" si="135"/>
        <v>1970</v>
      </c>
      <c r="Y487" s="69">
        <f t="shared" ca="1" si="136"/>
        <v>47</v>
      </c>
      <c r="Z487" s="32">
        <v>2000</v>
      </c>
      <c r="AA487" s="32">
        <v>2000</v>
      </c>
      <c r="AB487" s="55">
        <f t="shared" si="137"/>
        <v>0</v>
      </c>
      <c r="AC487" s="7">
        <v>48</v>
      </c>
      <c r="AD487" s="7">
        <v>204</v>
      </c>
      <c r="AE487" s="57">
        <f t="shared" si="138"/>
        <v>4.9683207448506458E-6</v>
      </c>
      <c r="AF487" s="57">
        <f t="shared" si="139"/>
        <v>2.2957138235169999E-5</v>
      </c>
      <c r="AG487" s="57">
        <f t="shared" si="140"/>
        <v>3.6207037375684004</v>
      </c>
      <c r="AH487" s="56">
        <f t="shared" si="141"/>
        <v>3.25</v>
      </c>
      <c r="AI487" s="56">
        <f t="shared" si="142"/>
        <v>2.7752844545147162E-2</v>
      </c>
      <c r="AJ487" s="56">
        <f t="shared" si="143"/>
        <v>1.7574683331227452E-2</v>
      </c>
      <c r="AK487" s="59">
        <f t="shared" si="144"/>
        <v>-0.36674299088017104</v>
      </c>
      <c r="AL487" s="7">
        <v>1.1876923076923076</v>
      </c>
      <c r="AM487" s="7">
        <v>6</v>
      </c>
      <c r="AN487" s="7">
        <v>20</v>
      </c>
      <c r="AO487" s="10">
        <f t="shared" si="145"/>
        <v>2.3333333333333335</v>
      </c>
      <c r="AP487" s="10">
        <v>8.8664633582847298E-3</v>
      </c>
      <c r="AQ487" s="10">
        <v>2.4961043668037194E-2</v>
      </c>
      <c r="AR487" s="10">
        <f t="shared" si="148"/>
        <v>1.8152198525372416</v>
      </c>
      <c r="AS487" s="70">
        <v>205.94810441176401</v>
      </c>
      <c r="AT487" s="7" t="s">
        <v>1408</v>
      </c>
      <c r="AU487" s="7" t="str">
        <f t="shared" si="146"/>
        <v>2014</v>
      </c>
      <c r="AV487" s="7">
        <f t="shared" ca="1" si="147"/>
        <v>3</v>
      </c>
      <c r="AW487" s="7"/>
      <c r="AX487" s="7" t="s">
        <v>61</v>
      </c>
      <c r="AY487" s="7">
        <v>300000</v>
      </c>
      <c r="AZ487" s="7">
        <v>15</v>
      </c>
      <c r="BA487" s="9"/>
      <c r="BB487" s="7" t="s">
        <v>41</v>
      </c>
      <c r="BC487" s="7" t="s">
        <v>42</v>
      </c>
    </row>
    <row r="488" spans="1:55" s="17" customFormat="1" ht="12" x14ac:dyDescent="0.15">
      <c r="A488" s="7">
        <v>3007</v>
      </c>
      <c r="B488" s="7" t="s">
        <v>1245</v>
      </c>
      <c r="C488" s="7" t="s">
        <v>1389</v>
      </c>
      <c r="D488" s="7" t="s">
        <v>1409</v>
      </c>
      <c r="E488" s="32" t="s">
        <v>1252</v>
      </c>
      <c r="F488" s="8">
        <v>1</v>
      </c>
      <c r="G488" s="32" t="s">
        <v>563</v>
      </c>
      <c r="H488" s="32" t="s">
        <v>1500</v>
      </c>
      <c r="I488" s="32" t="s">
        <v>1268</v>
      </c>
      <c r="J488" s="8">
        <f t="shared" si="131"/>
        <v>1</v>
      </c>
      <c r="K488" s="32" t="s">
        <v>1258</v>
      </c>
      <c r="L488" s="8">
        <v>1</v>
      </c>
      <c r="M488" s="32" t="s">
        <v>1557</v>
      </c>
      <c r="N488" s="32" t="s">
        <v>1401</v>
      </c>
      <c r="O488" s="32">
        <v>19880404</v>
      </c>
      <c r="P488" s="8" t="str">
        <f t="shared" si="132"/>
        <v>1988</v>
      </c>
      <c r="Q488" s="8">
        <f t="shared" ca="1" si="133"/>
        <v>29</v>
      </c>
      <c r="R488" s="32" t="s">
        <v>1254</v>
      </c>
      <c r="S488" s="8">
        <f t="shared" si="134"/>
        <v>0</v>
      </c>
      <c r="T488" s="32">
        <v>200</v>
      </c>
      <c r="U488" s="32">
        <v>20000</v>
      </c>
      <c r="V488" s="32" t="s">
        <v>1255</v>
      </c>
      <c r="W488" s="32">
        <v>19740722</v>
      </c>
      <c r="X488" s="8" t="str">
        <f t="shared" si="135"/>
        <v>1974</v>
      </c>
      <c r="Y488" s="69">
        <f t="shared" ca="1" si="136"/>
        <v>43</v>
      </c>
      <c r="Z488" s="32">
        <v>500</v>
      </c>
      <c r="AA488" s="32">
        <v>500</v>
      </c>
      <c r="AB488" s="55">
        <f t="shared" si="137"/>
        <v>0</v>
      </c>
      <c r="AC488" s="7">
        <v>20</v>
      </c>
      <c r="AD488" s="7">
        <v>198</v>
      </c>
      <c r="AE488" s="57">
        <f t="shared" si="138"/>
        <v>2.0701336436877692E-6</v>
      </c>
      <c r="AF488" s="57">
        <f t="shared" si="139"/>
        <v>2.2281928287076763E-5</v>
      </c>
      <c r="AG488" s="57">
        <f t="shared" si="140"/>
        <v>9.7635216475122739</v>
      </c>
      <c r="AH488" s="56">
        <f t="shared" si="141"/>
        <v>8.9</v>
      </c>
      <c r="AI488" s="56">
        <f t="shared" si="142"/>
        <v>6.9382111362867906E-3</v>
      </c>
      <c r="AJ488" s="56">
        <f t="shared" si="143"/>
        <v>4.3936708328068631E-3</v>
      </c>
      <c r="AK488" s="59">
        <f t="shared" si="144"/>
        <v>-0.36674299088017104</v>
      </c>
      <c r="AL488" s="7">
        <v>2.7276923076923074</v>
      </c>
      <c r="AM488" s="7">
        <v>2</v>
      </c>
      <c r="AN488" s="7">
        <v>12</v>
      </c>
      <c r="AO488" s="10">
        <f t="shared" si="145"/>
        <v>5</v>
      </c>
      <c r="AP488" s="10">
        <v>2.9534696969696982E-2</v>
      </c>
      <c r="AQ488" s="10">
        <v>-3.4621792721785272E-3</v>
      </c>
      <c r="AR488" s="10">
        <f t="shared" si="148"/>
        <v>-1.1172241338968458</v>
      </c>
      <c r="AS488" s="70">
        <v>-75.582245454546495</v>
      </c>
      <c r="AT488" s="7" t="s">
        <v>1410</v>
      </c>
      <c r="AU488" s="7" t="str">
        <f t="shared" si="146"/>
        <v>2014</v>
      </c>
      <c r="AV488" s="7">
        <f t="shared" ca="1" si="147"/>
        <v>3</v>
      </c>
      <c r="AW488" s="7"/>
      <c r="AX488" s="7" t="s">
        <v>40</v>
      </c>
      <c r="AY488" s="7"/>
      <c r="AZ488" s="7">
        <v>1</v>
      </c>
      <c r="BA488" s="9"/>
      <c r="BB488" s="7" t="s">
        <v>41</v>
      </c>
      <c r="BC488" s="7" t="s">
        <v>42</v>
      </c>
    </row>
    <row r="489" spans="1:55" s="17" customFormat="1" ht="12" x14ac:dyDescent="0.15">
      <c r="A489" s="7">
        <v>6873</v>
      </c>
      <c r="B489" s="7" t="s">
        <v>1245</v>
      </c>
      <c r="C489" s="7" t="s">
        <v>1389</v>
      </c>
      <c r="D489" s="7" t="s">
        <v>1411</v>
      </c>
      <c r="E489" s="32" t="s">
        <v>1267</v>
      </c>
      <c r="F489" s="8">
        <v>0</v>
      </c>
      <c r="G489" s="32" t="s">
        <v>389</v>
      </c>
      <c r="H489" s="32" t="s">
        <v>1500</v>
      </c>
      <c r="I489" s="32" t="s">
        <v>35</v>
      </c>
      <c r="J489" s="8">
        <f t="shared" si="131"/>
        <v>1</v>
      </c>
      <c r="K489" s="32" t="s">
        <v>1258</v>
      </c>
      <c r="L489" s="8">
        <v>1</v>
      </c>
      <c r="M489" s="32" t="s">
        <v>1557</v>
      </c>
      <c r="N489" s="32" t="s">
        <v>1391</v>
      </c>
      <c r="O489" s="32">
        <v>19990212</v>
      </c>
      <c r="P489" s="8" t="str">
        <f t="shared" si="132"/>
        <v>1999</v>
      </c>
      <c r="Q489" s="8">
        <f t="shared" ca="1" si="133"/>
        <v>18</v>
      </c>
      <c r="R489" s="32" t="s">
        <v>1254</v>
      </c>
      <c r="S489" s="8">
        <f t="shared" si="134"/>
        <v>0</v>
      </c>
      <c r="T489" s="32">
        <v>200</v>
      </c>
      <c r="U489" s="32">
        <v>10000</v>
      </c>
      <c r="V489" s="32" t="s">
        <v>1255</v>
      </c>
      <c r="W489" s="32">
        <v>19760322</v>
      </c>
      <c r="X489" s="8" t="str">
        <f t="shared" si="135"/>
        <v>1976</v>
      </c>
      <c r="Y489" s="69">
        <f t="shared" ca="1" si="136"/>
        <v>41</v>
      </c>
      <c r="Z489" s="32">
        <v>400</v>
      </c>
      <c r="AA489" s="32">
        <v>400</v>
      </c>
      <c r="AB489" s="55">
        <f t="shared" si="137"/>
        <v>0</v>
      </c>
      <c r="AC489" s="7">
        <v>64</v>
      </c>
      <c r="AD489" s="7">
        <v>169</v>
      </c>
      <c r="AE489" s="57">
        <f t="shared" si="138"/>
        <v>6.6244276598008613E-6</v>
      </c>
      <c r="AF489" s="57">
        <f t="shared" si="139"/>
        <v>1.9018413537959461E-5</v>
      </c>
      <c r="AG489" s="57">
        <f t="shared" si="140"/>
        <v>1.8709519545921312</v>
      </c>
      <c r="AH489" s="56">
        <f t="shared" si="141"/>
        <v>1.640625</v>
      </c>
      <c r="AI489" s="56">
        <f t="shared" si="142"/>
        <v>5.5505689090294321E-3</v>
      </c>
      <c r="AJ489" s="56">
        <f t="shared" si="143"/>
        <v>3.5149366662454904E-3</v>
      </c>
      <c r="AK489" s="59">
        <f t="shared" si="144"/>
        <v>-0.36674299088017098</v>
      </c>
      <c r="AL489" s="7">
        <v>1.435384615384615</v>
      </c>
      <c r="AM489" s="7">
        <v>10</v>
      </c>
      <c r="AN489" s="7">
        <v>32</v>
      </c>
      <c r="AO489" s="10">
        <f t="shared" si="145"/>
        <v>2.2000000000000002</v>
      </c>
      <c r="AP489" s="10">
        <v>7.080252687845459E-3</v>
      </c>
      <c r="AQ489" s="10">
        <v>6.8808440341974197E-3</v>
      </c>
      <c r="AR489" s="10">
        <f t="shared" si="148"/>
        <v>-2.81640588887965E-2</v>
      </c>
      <c r="AS489" s="70">
        <v>35.363361538462698</v>
      </c>
      <c r="AT489" s="7" t="s">
        <v>47</v>
      </c>
      <c r="AU489" s="7" t="str">
        <f t="shared" si="146"/>
        <v>2008</v>
      </c>
      <c r="AV489" s="7">
        <f t="shared" ca="1" si="147"/>
        <v>9</v>
      </c>
      <c r="AW489" s="7"/>
      <c r="AX489" s="7" t="s">
        <v>40</v>
      </c>
      <c r="AY489" s="7"/>
      <c r="AZ489" s="7">
        <v>7</v>
      </c>
      <c r="BA489" s="9"/>
      <c r="BB489" s="7" t="s">
        <v>41</v>
      </c>
      <c r="BC489" s="7" t="s">
        <v>41</v>
      </c>
    </row>
    <row r="490" spans="1:55" s="17" customFormat="1" ht="12" x14ac:dyDescent="0.15">
      <c r="A490" s="7">
        <v>4167</v>
      </c>
      <c r="B490" s="7" t="s">
        <v>1245</v>
      </c>
      <c r="C490" s="7" t="s">
        <v>1389</v>
      </c>
      <c r="D490" s="7" t="s">
        <v>1412</v>
      </c>
      <c r="E490" s="32" t="s">
        <v>1252</v>
      </c>
      <c r="F490" s="8">
        <v>1</v>
      </c>
      <c r="G490" s="32" t="s">
        <v>82</v>
      </c>
      <c r="H490" s="32" t="s">
        <v>1500</v>
      </c>
      <c r="I490" s="32" t="s">
        <v>1268</v>
      </c>
      <c r="J490" s="8">
        <f t="shared" si="131"/>
        <v>1</v>
      </c>
      <c r="K490" s="32" t="s">
        <v>1258</v>
      </c>
      <c r="L490" s="8">
        <v>1</v>
      </c>
      <c r="M490" s="32" t="s">
        <v>1557</v>
      </c>
      <c r="N490" s="32" t="s">
        <v>1413</v>
      </c>
      <c r="O490" s="32">
        <v>20000103</v>
      </c>
      <c r="P490" s="8" t="str">
        <f t="shared" si="132"/>
        <v>2000</v>
      </c>
      <c r="Q490" s="8">
        <f t="shared" ca="1" si="133"/>
        <v>17</v>
      </c>
      <c r="R490" s="32" t="s">
        <v>1254</v>
      </c>
      <c r="S490" s="8">
        <f t="shared" si="134"/>
        <v>0</v>
      </c>
      <c r="T490" s="32">
        <v>100</v>
      </c>
      <c r="U490" s="32">
        <v>10000</v>
      </c>
      <c r="V490" s="32" t="s">
        <v>1261</v>
      </c>
      <c r="W490" s="32">
        <v>19810321</v>
      </c>
      <c r="X490" s="8" t="str">
        <f t="shared" si="135"/>
        <v>1981</v>
      </c>
      <c r="Y490" s="69">
        <f t="shared" ca="1" si="136"/>
        <v>36</v>
      </c>
      <c r="Z490" s="32">
        <v>300</v>
      </c>
      <c r="AA490" s="32">
        <v>300</v>
      </c>
      <c r="AB490" s="55">
        <f t="shared" si="137"/>
        <v>0</v>
      </c>
      <c r="AC490" s="7">
        <v>152.5</v>
      </c>
      <c r="AD490" s="7">
        <v>164.75</v>
      </c>
      <c r="AE490" s="57">
        <f t="shared" si="138"/>
        <v>1.5784769033119239E-5</v>
      </c>
      <c r="AF490" s="57">
        <f t="shared" si="139"/>
        <v>1.854013982472675E-5</v>
      </c>
      <c r="AG490" s="57">
        <f t="shared" si="140"/>
        <v>0.17455882856608515</v>
      </c>
      <c r="AH490" s="56">
        <f t="shared" si="141"/>
        <v>8.0327868852459017E-2</v>
      </c>
      <c r="AI490" s="56">
        <f t="shared" si="142"/>
        <v>4.1629266817720745E-3</v>
      </c>
      <c r="AJ490" s="56">
        <f t="shared" si="143"/>
        <v>2.6362024996841177E-3</v>
      </c>
      <c r="AK490" s="59">
        <f t="shared" si="144"/>
        <v>-0.36674299088017109</v>
      </c>
      <c r="AL490" s="7">
        <v>1.7026923076923077</v>
      </c>
      <c r="AM490" s="7">
        <v>41</v>
      </c>
      <c r="AN490" s="7">
        <v>46</v>
      </c>
      <c r="AO490" s="10">
        <f t="shared" si="145"/>
        <v>0.12195121951219512</v>
      </c>
      <c r="AP490" s="10">
        <v>1.2576491846431764E-2</v>
      </c>
      <c r="AQ490" s="10">
        <v>2.2367217668399546E-2</v>
      </c>
      <c r="AR490" s="10">
        <f t="shared" si="148"/>
        <v>0.77849418912044488</v>
      </c>
      <c r="AS490" s="70">
        <v>184.464032776934</v>
      </c>
      <c r="AT490" s="7" t="s">
        <v>1414</v>
      </c>
      <c r="AU490" s="7" t="str">
        <f t="shared" si="146"/>
        <v>2013</v>
      </c>
      <c r="AV490" s="7">
        <f t="shared" ca="1" si="147"/>
        <v>4</v>
      </c>
      <c r="AW490" s="7"/>
      <c r="AX490" s="7" t="s">
        <v>40</v>
      </c>
      <c r="AY490" s="7"/>
      <c r="AZ490" s="7">
        <v>1</v>
      </c>
      <c r="BA490" s="9"/>
      <c r="BB490" s="7" t="s">
        <v>41</v>
      </c>
      <c r="BC490" s="7" t="s">
        <v>42</v>
      </c>
    </row>
    <row r="491" spans="1:55" s="17" customFormat="1" ht="12" x14ac:dyDescent="0.15">
      <c r="A491" s="7">
        <v>5739</v>
      </c>
      <c r="B491" s="7" t="s">
        <v>1245</v>
      </c>
      <c r="C491" s="7" t="s">
        <v>1389</v>
      </c>
      <c r="D491" s="7" t="s">
        <v>1415</v>
      </c>
      <c r="E491" s="32" t="s">
        <v>1252</v>
      </c>
      <c r="F491" s="8">
        <v>1</v>
      </c>
      <c r="G491" s="32" t="s">
        <v>1416</v>
      </c>
      <c r="H491" s="32" t="s">
        <v>1507</v>
      </c>
      <c r="I491" s="32" t="s">
        <v>35</v>
      </c>
      <c r="J491" s="8">
        <f t="shared" si="131"/>
        <v>1</v>
      </c>
      <c r="K491" s="32" t="s">
        <v>1258</v>
      </c>
      <c r="L491" s="8">
        <v>1</v>
      </c>
      <c r="M491" s="32" t="s">
        <v>1557</v>
      </c>
      <c r="N491" s="32" t="s">
        <v>1401</v>
      </c>
      <c r="O491" s="32">
        <v>19930404</v>
      </c>
      <c r="P491" s="8" t="str">
        <f t="shared" si="132"/>
        <v>1993</v>
      </c>
      <c r="Q491" s="8">
        <f t="shared" ca="1" si="133"/>
        <v>24</v>
      </c>
      <c r="R491" s="32" t="s">
        <v>1254</v>
      </c>
      <c r="S491" s="8">
        <f t="shared" si="134"/>
        <v>0</v>
      </c>
      <c r="T491" s="32">
        <v>200</v>
      </c>
      <c r="U491" s="32" t="s">
        <v>1417</v>
      </c>
      <c r="V491" s="32" t="s">
        <v>1255</v>
      </c>
      <c r="W491" s="32">
        <v>19691212</v>
      </c>
      <c r="X491" s="8" t="str">
        <f t="shared" si="135"/>
        <v>1969</v>
      </c>
      <c r="Y491" s="69">
        <f t="shared" ca="1" si="136"/>
        <v>48</v>
      </c>
      <c r="Z491" s="32">
        <v>300</v>
      </c>
      <c r="AA491" s="32">
        <v>300</v>
      </c>
      <c r="AB491" s="55">
        <f t="shared" si="137"/>
        <v>0</v>
      </c>
      <c r="AC491" s="7">
        <v>81.5</v>
      </c>
      <c r="AD491" s="7">
        <v>159.5</v>
      </c>
      <c r="AE491" s="57">
        <f t="shared" si="138"/>
        <v>8.4357945980276597E-6</v>
      </c>
      <c r="AF491" s="57">
        <f t="shared" si="139"/>
        <v>1.7949331120145172E-5</v>
      </c>
      <c r="AG491" s="57">
        <f t="shared" si="140"/>
        <v>1.1277581988947236</v>
      </c>
      <c r="AH491" s="56">
        <f t="shared" si="141"/>
        <v>0.95705521472392641</v>
      </c>
      <c r="AI491" s="56">
        <f t="shared" si="142"/>
        <v>4.1629266817720745E-3</v>
      </c>
      <c r="AJ491" s="56">
        <f t="shared" si="143"/>
        <v>2.6362024996841177E-3</v>
      </c>
      <c r="AK491" s="59">
        <f t="shared" si="144"/>
        <v>-0.36674299088017109</v>
      </c>
      <c r="AL491" s="7">
        <v>1.9238461538461535</v>
      </c>
      <c r="AM491" s="7">
        <v>14</v>
      </c>
      <c r="AN491" s="7">
        <v>27</v>
      </c>
      <c r="AO491" s="10">
        <f t="shared" si="145"/>
        <v>0.9285714285714286</v>
      </c>
      <c r="AP491" s="10">
        <v>1.1223867895065605E-2</v>
      </c>
      <c r="AQ491" s="10">
        <v>2.6644519611371036E-2</v>
      </c>
      <c r="AR491" s="10">
        <f t="shared" si="148"/>
        <v>1.3739160029747743</v>
      </c>
      <c r="AS491" s="70">
        <v>216.713132915361</v>
      </c>
      <c r="AT491" s="7" t="s">
        <v>1418</v>
      </c>
      <c r="AU491" s="7" t="str">
        <f t="shared" si="146"/>
        <v>2010</v>
      </c>
      <c r="AV491" s="7">
        <f t="shared" ca="1" si="147"/>
        <v>7</v>
      </c>
      <c r="AW491" s="7"/>
      <c r="AX491" s="7" t="s">
        <v>40</v>
      </c>
      <c r="AY491" s="7"/>
      <c r="AZ491" s="7">
        <v>10</v>
      </c>
      <c r="BA491" s="9"/>
      <c r="BB491" s="7" t="s">
        <v>41</v>
      </c>
      <c r="BC491" s="7" t="s">
        <v>42</v>
      </c>
    </row>
    <row r="492" spans="1:55" s="17" customFormat="1" ht="12" x14ac:dyDescent="0.15">
      <c r="A492" s="7">
        <v>4316</v>
      </c>
      <c r="B492" s="7" t="s">
        <v>1245</v>
      </c>
      <c r="C492" s="7" t="s">
        <v>1389</v>
      </c>
      <c r="D492" s="7" t="s">
        <v>1419</v>
      </c>
      <c r="E492" s="32" t="s">
        <v>1252</v>
      </c>
      <c r="F492" s="8">
        <v>1</v>
      </c>
      <c r="G492" s="32" t="s">
        <v>192</v>
      </c>
      <c r="H492" s="32" t="s">
        <v>192</v>
      </c>
      <c r="I492" s="32" t="s">
        <v>1268</v>
      </c>
      <c r="J492" s="8">
        <f t="shared" si="131"/>
        <v>1</v>
      </c>
      <c r="K492" s="32" t="s">
        <v>1258</v>
      </c>
      <c r="L492" s="8">
        <v>1</v>
      </c>
      <c r="M492" s="32" t="s">
        <v>1557</v>
      </c>
      <c r="N492" s="32" t="s">
        <v>1420</v>
      </c>
      <c r="O492" s="32">
        <v>19960523</v>
      </c>
      <c r="P492" s="8" t="str">
        <f t="shared" si="132"/>
        <v>1996</v>
      </c>
      <c r="Q492" s="8">
        <f t="shared" ca="1" si="133"/>
        <v>21</v>
      </c>
      <c r="R492" s="32" t="s">
        <v>1254</v>
      </c>
      <c r="S492" s="8">
        <f t="shared" si="134"/>
        <v>0</v>
      </c>
      <c r="T492" s="32">
        <v>200</v>
      </c>
      <c r="U492" s="32">
        <v>20000</v>
      </c>
      <c r="V492" s="32" t="s">
        <v>1261</v>
      </c>
      <c r="W492" s="32">
        <v>19570304</v>
      </c>
      <c r="X492" s="8" t="str">
        <f t="shared" si="135"/>
        <v>1957</v>
      </c>
      <c r="Y492" s="69">
        <f t="shared" ca="1" si="136"/>
        <v>60</v>
      </c>
      <c r="Z492" s="32">
        <v>500</v>
      </c>
      <c r="AA492" s="32">
        <v>500</v>
      </c>
      <c r="AB492" s="55">
        <f t="shared" si="137"/>
        <v>0</v>
      </c>
      <c r="AC492" s="7">
        <v>154.19999999999999</v>
      </c>
      <c r="AD492" s="7">
        <v>155.5</v>
      </c>
      <c r="AE492" s="57">
        <f t="shared" si="138"/>
        <v>1.5960730392832698E-5</v>
      </c>
      <c r="AF492" s="57">
        <f t="shared" si="139"/>
        <v>1.7499191154749679E-5</v>
      </c>
      <c r="AG492" s="57">
        <f t="shared" si="140"/>
        <v>9.6390373375885088E-2</v>
      </c>
      <c r="AH492" s="56">
        <f t="shared" si="141"/>
        <v>8.4306095979248472E-3</v>
      </c>
      <c r="AI492" s="56">
        <f t="shared" si="142"/>
        <v>6.9382111362867906E-3</v>
      </c>
      <c r="AJ492" s="56">
        <f t="shared" si="143"/>
        <v>4.3936708328068631E-3</v>
      </c>
      <c r="AK492" s="59">
        <f t="shared" si="144"/>
        <v>-0.36674299088017104</v>
      </c>
      <c r="AL492" s="7">
        <v>1.8078461538461537</v>
      </c>
      <c r="AM492" s="7">
        <v>14</v>
      </c>
      <c r="AN492" s="7">
        <v>15</v>
      </c>
      <c r="AO492" s="10">
        <f t="shared" si="145"/>
        <v>7.1428571428571425E-2</v>
      </c>
      <c r="AP492" s="10">
        <v>1.9305547112462784E-3</v>
      </c>
      <c r="AQ492" s="10">
        <v>2.5820087275886718E-3</v>
      </c>
      <c r="AR492" s="10">
        <f t="shared" si="148"/>
        <v>0.3374439546040342</v>
      </c>
      <c r="AS492" s="70">
        <v>-41.9918649517681</v>
      </c>
      <c r="AT492" s="7" t="s">
        <v>320</v>
      </c>
      <c r="AU492" s="7" t="str">
        <f t="shared" si="146"/>
        <v>2013</v>
      </c>
      <c r="AV492" s="7">
        <f t="shared" ca="1" si="147"/>
        <v>4</v>
      </c>
      <c r="AW492" s="7"/>
      <c r="AX492" s="7" t="s">
        <v>40</v>
      </c>
      <c r="AY492" s="7"/>
      <c r="AZ492" s="7">
        <v>1</v>
      </c>
      <c r="BA492" s="9"/>
      <c r="BB492" s="7" t="s">
        <v>41</v>
      </c>
      <c r="BC492" s="7" t="s">
        <v>42</v>
      </c>
    </row>
    <row r="493" spans="1:55" s="17" customFormat="1" ht="12" x14ac:dyDescent="0.15">
      <c r="A493" s="7">
        <v>7694</v>
      </c>
      <c r="B493" s="7" t="s">
        <v>1245</v>
      </c>
      <c r="C493" s="7" t="s">
        <v>1389</v>
      </c>
      <c r="D493" s="7" t="s">
        <v>1421</v>
      </c>
      <c r="E493" s="32" t="s">
        <v>1252</v>
      </c>
      <c r="F493" s="8">
        <v>1</v>
      </c>
      <c r="G493" s="32" t="s">
        <v>34</v>
      </c>
      <c r="H493" s="32" t="s">
        <v>1500</v>
      </c>
      <c r="I493" s="32" t="s">
        <v>35</v>
      </c>
      <c r="J493" s="8">
        <f t="shared" si="131"/>
        <v>1</v>
      </c>
      <c r="K493" s="32" t="s">
        <v>1258</v>
      </c>
      <c r="L493" s="8">
        <v>1</v>
      </c>
      <c r="M493" s="32" t="s">
        <v>1557</v>
      </c>
      <c r="N493" s="32" t="s">
        <v>1422</v>
      </c>
      <c r="O493" s="32">
        <v>20030421</v>
      </c>
      <c r="P493" s="8" t="str">
        <f t="shared" si="132"/>
        <v>2003</v>
      </c>
      <c r="Q493" s="8">
        <f t="shared" ca="1" si="133"/>
        <v>14</v>
      </c>
      <c r="R493" s="32" t="s">
        <v>1254</v>
      </c>
      <c r="S493" s="8">
        <f t="shared" si="134"/>
        <v>0</v>
      </c>
      <c r="T493" s="32">
        <v>500</v>
      </c>
      <c r="U493" s="32">
        <v>100000</v>
      </c>
      <c r="V493" s="32" t="s">
        <v>1255</v>
      </c>
      <c r="W493" s="32">
        <v>19800321</v>
      </c>
      <c r="X493" s="8" t="str">
        <f t="shared" si="135"/>
        <v>1980</v>
      </c>
      <c r="Y493" s="69">
        <f t="shared" ca="1" si="136"/>
        <v>37</v>
      </c>
      <c r="Z493" s="32">
        <v>800</v>
      </c>
      <c r="AA493" s="32">
        <v>800</v>
      </c>
      <c r="AB493" s="55">
        <f t="shared" si="137"/>
        <v>0</v>
      </c>
      <c r="AC493" s="7">
        <v>325.5</v>
      </c>
      <c r="AD493" s="7">
        <v>155</v>
      </c>
      <c r="AE493" s="57">
        <f t="shared" si="138"/>
        <v>3.3691425051018443E-5</v>
      </c>
      <c r="AF493" s="57">
        <f t="shared" si="139"/>
        <v>1.7442923659075243E-5</v>
      </c>
      <c r="AG493" s="57">
        <f t="shared" si="140"/>
        <v>-0.48227409102875068</v>
      </c>
      <c r="AH493" s="56">
        <f t="shared" si="141"/>
        <v>-0.52380952380952384</v>
      </c>
      <c r="AI493" s="56">
        <f t="shared" si="142"/>
        <v>1.1101137818058864E-2</v>
      </c>
      <c r="AJ493" s="56">
        <f t="shared" si="143"/>
        <v>7.0298733324909808E-3</v>
      </c>
      <c r="AK493" s="59">
        <f t="shared" si="144"/>
        <v>-0.36674299088017098</v>
      </c>
      <c r="AL493" s="7">
        <v>2.1615384615384614</v>
      </c>
      <c r="AM493" s="7">
        <v>12</v>
      </c>
      <c r="AN493" s="7">
        <v>6</v>
      </c>
      <c r="AO493" s="10">
        <f t="shared" si="145"/>
        <v>-0.5</v>
      </c>
      <c r="AP493" s="10">
        <v>2.6851131704577421E-2</v>
      </c>
      <c r="AQ493" s="10">
        <v>1.8682880305197901E-2</v>
      </c>
      <c r="AR493" s="10">
        <f t="shared" si="148"/>
        <v>-0.30420510722782851</v>
      </c>
      <c r="AS493" s="70">
        <v>189.619432903225</v>
      </c>
      <c r="AT493" s="7" t="s">
        <v>47</v>
      </c>
      <c r="AU493" s="7" t="str">
        <f t="shared" si="146"/>
        <v>2008</v>
      </c>
      <c r="AV493" s="7">
        <f t="shared" ca="1" si="147"/>
        <v>9</v>
      </c>
      <c r="AW493" s="7"/>
      <c r="AX493" s="7" t="s">
        <v>40</v>
      </c>
      <c r="AY493" s="7"/>
      <c r="AZ493" s="7">
        <v>1</v>
      </c>
      <c r="BA493" s="9"/>
      <c r="BB493" s="7" t="s">
        <v>41</v>
      </c>
      <c r="BC493" s="7" t="s">
        <v>42</v>
      </c>
    </row>
    <row r="494" spans="1:55" s="17" customFormat="1" ht="12" x14ac:dyDescent="0.15">
      <c r="A494" s="7">
        <v>1990</v>
      </c>
      <c r="B494" s="7" t="s">
        <v>1245</v>
      </c>
      <c r="C494" s="7" t="s">
        <v>1389</v>
      </c>
      <c r="D494" s="7" t="s">
        <v>1423</v>
      </c>
      <c r="E494" s="32" t="s">
        <v>1267</v>
      </c>
      <c r="F494" s="8">
        <v>0</v>
      </c>
      <c r="G494" s="32" t="s">
        <v>278</v>
      </c>
      <c r="H494" s="32" t="s">
        <v>1501</v>
      </c>
      <c r="I494" s="32" t="s">
        <v>1268</v>
      </c>
      <c r="J494" s="8">
        <f t="shared" si="131"/>
        <v>1</v>
      </c>
      <c r="K494" s="32" t="s">
        <v>1258</v>
      </c>
      <c r="L494" s="8">
        <v>1</v>
      </c>
      <c r="M494" s="32" t="s">
        <v>1556</v>
      </c>
      <c r="N494" s="32" t="s">
        <v>1279</v>
      </c>
      <c r="O494" s="32">
        <v>20020111</v>
      </c>
      <c r="P494" s="8" t="str">
        <f t="shared" si="132"/>
        <v>2002</v>
      </c>
      <c r="Q494" s="8">
        <f t="shared" ca="1" si="133"/>
        <v>15</v>
      </c>
      <c r="R494" s="32" t="s">
        <v>1254</v>
      </c>
      <c r="S494" s="8">
        <f t="shared" si="134"/>
        <v>0</v>
      </c>
      <c r="T494" s="32">
        <v>200</v>
      </c>
      <c r="U494" s="32">
        <v>10000</v>
      </c>
      <c r="V494" s="32" t="s">
        <v>1255</v>
      </c>
      <c r="W494" s="32">
        <v>19800505</v>
      </c>
      <c r="X494" s="8" t="str">
        <f t="shared" si="135"/>
        <v>1980</v>
      </c>
      <c r="Y494" s="69">
        <f t="shared" ca="1" si="136"/>
        <v>37</v>
      </c>
      <c r="Z494" s="32">
        <v>200</v>
      </c>
      <c r="AA494" s="32">
        <v>200</v>
      </c>
      <c r="AB494" s="55">
        <f t="shared" si="137"/>
        <v>0</v>
      </c>
      <c r="AC494" s="7">
        <v>0</v>
      </c>
      <c r="AD494" s="7">
        <v>142.1</v>
      </c>
      <c r="AE494" s="57">
        <f t="shared" si="138"/>
        <v>0</v>
      </c>
      <c r="AF494" s="57">
        <f t="shared" si="139"/>
        <v>1.5991222270674786E-5</v>
      </c>
      <c r="AG494" s="57" t="e">
        <f t="shared" si="140"/>
        <v>#DIV/0!</v>
      </c>
      <c r="AH494" s="56" t="e">
        <f t="shared" si="141"/>
        <v>#DIV/0!</v>
      </c>
      <c r="AI494" s="56">
        <f t="shared" si="142"/>
        <v>2.7752844545147161E-3</v>
      </c>
      <c r="AJ494" s="56">
        <f t="shared" si="143"/>
        <v>1.7574683331227452E-3</v>
      </c>
      <c r="AK494" s="59">
        <f t="shared" si="144"/>
        <v>-0.36674299088017098</v>
      </c>
      <c r="AL494" s="7">
        <v>0.86507692307692297</v>
      </c>
      <c r="AM494" s="7">
        <v>0</v>
      </c>
      <c r="AN494" s="7">
        <v>5</v>
      </c>
      <c r="AO494" s="10" t="e">
        <f t="shared" si="145"/>
        <v>#DIV/0!</v>
      </c>
      <c r="AP494" s="10" t="e">
        <v>#N/A</v>
      </c>
      <c r="AQ494" s="10">
        <v>3.8665165421704055E-2</v>
      </c>
      <c r="AR494" s="10" t="e">
        <f t="shared" si="148"/>
        <v>#N/A</v>
      </c>
      <c r="AS494" s="70">
        <v>321.92731808585398</v>
      </c>
      <c r="AT494" s="7" t="s">
        <v>596</v>
      </c>
      <c r="AU494" s="7" t="str">
        <f t="shared" si="146"/>
        <v>2015</v>
      </c>
      <c r="AV494" s="7">
        <f t="shared" ca="1" si="147"/>
        <v>2</v>
      </c>
      <c r="AW494" s="7"/>
      <c r="AX494" s="7" t="s">
        <v>40</v>
      </c>
      <c r="AY494" s="7"/>
      <c r="AZ494" s="7">
        <v>1</v>
      </c>
      <c r="BA494" s="9"/>
      <c r="BB494" s="7" t="s">
        <v>41</v>
      </c>
      <c r="BC494" s="7" t="s">
        <v>42</v>
      </c>
    </row>
    <row r="495" spans="1:55" s="17" customFormat="1" ht="12" x14ac:dyDescent="0.15">
      <c r="A495" s="7">
        <v>1640</v>
      </c>
      <c r="B495" s="7" t="s">
        <v>1245</v>
      </c>
      <c r="C495" s="7" t="s">
        <v>1389</v>
      </c>
      <c r="D495" s="7" t="s">
        <v>1424</v>
      </c>
      <c r="E495" s="32" t="s">
        <v>1252</v>
      </c>
      <c r="F495" s="8">
        <v>1</v>
      </c>
      <c r="G495" s="32" t="s">
        <v>1352</v>
      </c>
      <c r="H495" s="32" t="s">
        <v>1501</v>
      </c>
      <c r="I495" s="32" t="s">
        <v>1268</v>
      </c>
      <c r="J495" s="8">
        <f t="shared" si="131"/>
        <v>1</v>
      </c>
      <c r="K495" s="32" t="s">
        <v>1258</v>
      </c>
      <c r="L495" s="8">
        <v>1</v>
      </c>
      <c r="M495" s="32" t="s">
        <v>1553</v>
      </c>
      <c r="N495" s="32" t="s">
        <v>1425</v>
      </c>
      <c r="O495" s="32">
        <v>19980521</v>
      </c>
      <c r="P495" s="8" t="str">
        <f t="shared" si="132"/>
        <v>1998</v>
      </c>
      <c r="Q495" s="8">
        <f t="shared" ca="1" si="133"/>
        <v>19</v>
      </c>
      <c r="R495" s="32" t="s">
        <v>1254</v>
      </c>
      <c r="S495" s="8">
        <f t="shared" si="134"/>
        <v>0</v>
      </c>
      <c r="T495" s="32">
        <v>200</v>
      </c>
      <c r="U495" s="32">
        <v>20000</v>
      </c>
      <c r="V495" s="32" t="s">
        <v>1255</v>
      </c>
      <c r="W495" s="32">
        <v>19740721</v>
      </c>
      <c r="X495" s="8" t="str">
        <f t="shared" si="135"/>
        <v>1974</v>
      </c>
      <c r="Y495" s="69">
        <f t="shared" ca="1" si="136"/>
        <v>43</v>
      </c>
      <c r="Z495" s="32">
        <v>2000</v>
      </c>
      <c r="AA495" s="32">
        <v>2000</v>
      </c>
      <c r="AB495" s="55">
        <f t="shared" si="137"/>
        <v>0</v>
      </c>
      <c r="AC495" s="7">
        <v>0</v>
      </c>
      <c r="AD495" s="7">
        <v>141</v>
      </c>
      <c r="AE495" s="57">
        <f t="shared" si="138"/>
        <v>0</v>
      </c>
      <c r="AF495" s="57">
        <f t="shared" si="139"/>
        <v>1.586743378019103E-5</v>
      </c>
      <c r="AG495" s="57" t="e">
        <f t="shared" si="140"/>
        <v>#DIV/0!</v>
      </c>
      <c r="AH495" s="56" t="e">
        <f t="shared" si="141"/>
        <v>#DIV/0!</v>
      </c>
      <c r="AI495" s="56">
        <f t="shared" si="142"/>
        <v>2.7752844545147162E-2</v>
      </c>
      <c r="AJ495" s="56">
        <f t="shared" si="143"/>
        <v>1.7574683331227452E-2</v>
      </c>
      <c r="AK495" s="59">
        <f t="shared" si="144"/>
        <v>-0.36674299088017104</v>
      </c>
      <c r="AL495" s="7">
        <v>1.7646153846153845</v>
      </c>
      <c r="AM495" s="7">
        <v>0</v>
      </c>
      <c r="AN495" s="7">
        <v>6</v>
      </c>
      <c r="AO495" s="10" t="e">
        <f t="shared" si="145"/>
        <v>#DIV/0!</v>
      </c>
      <c r="AP495" s="10" t="e">
        <v>#N/A</v>
      </c>
      <c r="AQ495" s="10">
        <v>-2.6261510952168048E-2</v>
      </c>
      <c r="AR495" s="10" t="e">
        <f t="shared" si="148"/>
        <v>#N/A</v>
      </c>
      <c r="AS495" s="70">
        <v>-265.449911347517</v>
      </c>
      <c r="AT495" s="7" t="s">
        <v>1426</v>
      </c>
      <c r="AU495" s="7" t="str">
        <f t="shared" si="146"/>
        <v>2015</v>
      </c>
      <c r="AV495" s="7">
        <f t="shared" ca="1" si="147"/>
        <v>2</v>
      </c>
      <c r="AW495" s="7"/>
      <c r="AX495" s="7" t="s">
        <v>40</v>
      </c>
      <c r="AY495" s="7"/>
      <c r="AZ495" s="7">
        <v>3</v>
      </c>
      <c r="BA495" s="9"/>
      <c r="BB495" s="7" t="s">
        <v>41</v>
      </c>
      <c r="BC495" s="7" t="s">
        <v>42</v>
      </c>
    </row>
    <row r="496" spans="1:55" s="17" customFormat="1" ht="12" x14ac:dyDescent="0.15">
      <c r="A496" s="7">
        <v>2353</v>
      </c>
      <c r="B496" s="7" t="s">
        <v>1245</v>
      </c>
      <c r="C496" s="7" t="s">
        <v>1389</v>
      </c>
      <c r="D496" s="7" t="s">
        <v>1427</v>
      </c>
      <c r="E496" s="32" t="s">
        <v>1252</v>
      </c>
      <c r="F496" s="8">
        <v>1</v>
      </c>
      <c r="G496" s="32" t="s">
        <v>57</v>
      </c>
      <c r="H496" s="32" t="s">
        <v>57</v>
      </c>
      <c r="I496" s="32" t="s">
        <v>1268</v>
      </c>
      <c r="J496" s="8">
        <f t="shared" si="131"/>
        <v>1</v>
      </c>
      <c r="K496" s="32" t="s">
        <v>1258</v>
      </c>
      <c r="L496" s="8">
        <v>1</v>
      </c>
      <c r="M496" s="32" t="s">
        <v>1557</v>
      </c>
      <c r="N496" s="32" t="s">
        <v>1413</v>
      </c>
      <c r="O496" s="32">
        <v>20010521</v>
      </c>
      <c r="P496" s="8" t="str">
        <f t="shared" si="132"/>
        <v>2001</v>
      </c>
      <c r="Q496" s="8">
        <f t="shared" ca="1" si="133"/>
        <v>16</v>
      </c>
      <c r="R496" s="32" t="s">
        <v>1254</v>
      </c>
      <c r="S496" s="8">
        <f t="shared" si="134"/>
        <v>0</v>
      </c>
      <c r="T496" s="32">
        <v>200</v>
      </c>
      <c r="U496" s="32">
        <v>10000</v>
      </c>
      <c r="V496" s="32" t="s">
        <v>1261</v>
      </c>
      <c r="W496" s="32">
        <v>19790505</v>
      </c>
      <c r="X496" s="8" t="str">
        <f t="shared" si="135"/>
        <v>1979</v>
      </c>
      <c r="Y496" s="69">
        <f t="shared" ca="1" si="136"/>
        <v>38</v>
      </c>
      <c r="Z496" s="32">
        <v>500</v>
      </c>
      <c r="AA496" s="32">
        <v>500</v>
      </c>
      <c r="AB496" s="55">
        <f t="shared" si="137"/>
        <v>0</v>
      </c>
      <c r="AC496" s="7">
        <v>0</v>
      </c>
      <c r="AD496" s="7">
        <v>140.80000000000001</v>
      </c>
      <c r="AE496" s="57">
        <f t="shared" si="138"/>
        <v>0</v>
      </c>
      <c r="AF496" s="57">
        <f t="shared" si="139"/>
        <v>1.5844926781921256E-5</v>
      </c>
      <c r="AG496" s="57" t="e">
        <f t="shared" si="140"/>
        <v>#DIV/0!</v>
      </c>
      <c r="AH496" s="56" t="e">
        <f t="shared" si="141"/>
        <v>#DIV/0!</v>
      </c>
      <c r="AI496" s="56">
        <f t="shared" si="142"/>
        <v>6.9382111362867906E-3</v>
      </c>
      <c r="AJ496" s="56">
        <f t="shared" si="143"/>
        <v>4.3936708328068631E-3</v>
      </c>
      <c r="AK496" s="59">
        <f t="shared" si="144"/>
        <v>-0.36674299088017104</v>
      </c>
      <c r="AL496" s="7">
        <v>1.4103076923076923</v>
      </c>
      <c r="AM496" s="7">
        <v>0</v>
      </c>
      <c r="AN496" s="7">
        <v>23</v>
      </c>
      <c r="AO496" s="10" t="e">
        <f t="shared" si="145"/>
        <v>#DIV/0!</v>
      </c>
      <c r="AP496" s="10" t="e">
        <v>#N/A</v>
      </c>
      <c r="AQ496" s="10">
        <v>1.5614003475502417E-2</v>
      </c>
      <c r="AR496" s="10" t="e">
        <f t="shared" si="148"/>
        <v>#N/A</v>
      </c>
      <c r="AS496" s="70">
        <v>118.2451953125</v>
      </c>
      <c r="AT496" s="7" t="s">
        <v>461</v>
      </c>
      <c r="AU496" s="7" t="str">
        <f t="shared" si="146"/>
        <v>2015</v>
      </c>
      <c r="AV496" s="7">
        <f t="shared" ca="1" si="147"/>
        <v>2</v>
      </c>
      <c r="AW496" s="7"/>
      <c r="AX496" s="7" t="s">
        <v>40</v>
      </c>
      <c r="AY496" s="7"/>
      <c r="AZ496" s="7">
        <v>3</v>
      </c>
      <c r="BA496" s="9"/>
      <c r="BB496" s="7" t="s">
        <v>41</v>
      </c>
      <c r="BC496" s="7" t="s">
        <v>42</v>
      </c>
    </row>
    <row r="497" spans="1:55" s="17" customFormat="1" ht="12" x14ac:dyDescent="0.15">
      <c r="A497" s="7">
        <v>1920</v>
      </c>
      <c r="B497" s="7" t="s">
        <v>1245</v>
      </c>
      <c r="C497" s="7" t="s">
        <v>1389</v>
      </c>
      <c r="D497" s="7" t="s">
        <v>1428</v>
      </c>
      <c r="E497" s="32" t="s">
        <v>1252</v>
      </c>
      <c r="F497" s="8">
        <v>1</v>
      </c>
      <c r="G497" s="32" t="s">
        <v>389</v>
      </c>
      <c r="H497" s="32" t="s">
        <v>1500</v>
      </c>
      <c r="I497" s="32" t="s">
        <v>1268</v>
      </c>
      <c r="J497" s="8">
        <f t="shared" si="131"/>
        <v>1</v>
      </c>
      <c r="K497" s="32" t="s">
        <v>1258</v>
      </c>
      <c r="L497" s="8">
        <v>1</v>
      </c>
      <c r="M497" s="32" t="s">
        <v>1557</v>
      </c>
      <c r="N497" s="32" t="s">
        <v>1429</v>
      </c>
      <c r="O497" s="32">
        <v>20020412</v>
      </c>
      <c r="P497" s="8" t="str">
        <f t="shared" si="132"/>
        <v>2002</v>
      </c>
      <c r="Q497" s="8">
        <f t="shared" ca="1" si="133"/>
        <v>15</v>
      </c>
      <c r="R497" s="32" t="s">
        <v>1254</v>
      </c>
      <c r="S497" s="8">
        <f t="shared" si="134"/>
        <v>0</v>
      </c>
      <c r="T497" s="32">
        <v>200</v>
      </c>
      <c r="U497" s="32">
        <v>50000</v>
      </c>
      <c r="V497" s="32" t="s">
        <v>1255</v>
      </c>
      <c r="W497" s="32">
        <v>19741021</v>
      </c>
      <c r="X497" s="8" t="str">
        <f t="shared" si="135"/>
        <v>1974</v>
      </c>
      <c r="Y497" s="69">
        <f t="shared" ca="1" si="136"/>
        <v>43</v>
      </c>
      <c r="Z497" s="32">
        <v>800</v>
      </c>
      <c r="AA497" s="32">
        <v>800</v>
      </c>
      <c r="AB497" s="55">
        <f t="shared" si="137"/>
        <v>0</v>
      </c>
      <c r="AC497" s="7">
        <v>0</v>
      </c>
      <c r="AD497" s="7">
        <v>139</v>
      </c>
      <c r="AE497" s="57">
        <f t="shared" si="138"/>
        <v>0</v>
      </c>
      <c r="AF497" s="57">
        <f t="shared" si="139"/>
        <v>1.5642363797493283E-5</v>
      </c>
      <c r="AG497" s="57" t="e">
        <f t="shared" si="140"/>
        <v>#DIV/0!</v>
      </c>
      <c r="AH497" s="56" t="e">
        <f t="shared" si="141"/>
        <v>#DIV/0!</v>
      </c>
      <c r="AI497" s="56">
        <f t="shared" si="142"/>
        <v>1.1101137818058864E-2</v>
      </c>
      <c r="AJ497" s="56">
        <f t="shared" si="143"/>
        <v>7.0298733324909808E-3</v>
      </c>
      <c r="AK497" s="59">
        <f t="shared" si="144"/>
        <v>-0.36674299088017098</v>
      </c>
      <c r="AL497" s="7">
        <v>1.6815384615384614</v>
      </c>
      <c r="AM497" s="7">
        <v>0</v>
      </c>
      <c r="AN497" s="7">
        <v>7</v>
      </c>
      <c r="AO497" s="10" t="e">
        <f t="shared" si="145"/>
        <v>#DIV/0!</v>
      </c>
      <c r="AP497" s="10" t="e">
        <v>#N/A</v>
      </c>
      <c r="AQ497" s="10">
        <v>-4.4483998308191171E-3</v>
      </c>
      <c r="AR497" s="10" t="e">
        <f t="shared" si="148"/>
        <v>#N/A</v>
      </c>
      <c r="AS497" s="70">
        <v>-123.69423884891999</v>
      </c>
      <c r="AT497" s="7" t="s">
        <v>856</v>
      </c>
      <c r="AU497" s="7" t="str">
        <f t="shared" si="146"/>
        <v>2015</v>
      </c>
      <c r="AV497" s="7">
        <f t="shared" ca="1" si="147"/>
        <v>2</v>
      </c>
      <c r="AW497" s="7"/>
      <c r="AX497" s="7" t="s">
        <v>40</v>
      </c>
      <c r="AY497" s="7"/>
      <c r="AZ497" s="7">
        <v>3</v>
      </c>
      <c r="BA497" s="9"/>
      <c r="BB497" s="7" t="s">
        <v>41</v>
      </c>
      <c r="BC497" s="7" t="s">
        <v>42</v>
      </c>
    </row>
    <row r="498" spans="1:55" s="17" customFormat="1" ht="12" x14ac:dyDescent="0.15">
      <c r="A498" s="7">
        <v>7663</v>
      </c>
      <c r="B498" s="7" t="s">
        <v>1245</v>
      </c>
      <c r="C498" s="7" t="s">
        <v>1389</v>
      </c>
      <c r="D498" s="7" t="s">
        <v>1430</v>
      </c>
      <c r="E498" s="32" t="s">
        <v>1252</v>
      </c>
      <c r="F498" s="8">
        <v>1</v>
      </c>
      <c r="G498" s="32" t="s">
        <v>1431</v>
      </c>
      <c r="H498" s="32" t="s">
        <v>1500</v>
      </c>
      <c r="I498" s="32" t="s">
        <v>35</v>
      </c>
      <c r="J498" s="8">
        <f t="shared" si="131"/>
        <v>1</v>
      </c>
      <c r="K498" s="32" t="s">
        <v>1258</v>
      </c>
      <c r="L498" s="8">
        <v>1</v>
      </c>
      <c r="M498" s="32" t="s">
        <v>1557</v>
      </c>
      <c r="N498" s="32" t="s">
        <v>1394</v>
      </c>
      <c r="O498" s="32">
        <v>20040506</v>
      </c>
      <c r="P498" s="8" t="str">
        <f t="shared" si="132"/>
        <v>2004</v>
      </c>
      <c r="Q498" s="8">
        <f t="shared" ca="1" si="133"/>
        <v>13</v>
      </c>
      <c r="R498" s="32" t="s">
        <v>1254</v>
      </c>
      <c r="S498" s="8">
        <f t="shared" si="134"/>
        <v>0</v>
      </c>
      <c r="T498" s="32">
        <v>100</v>
      </c>
      <c r="U498" s="32">
        <v>6000</v>
      </c>
      <c r="V498" s="32" t="s">
        <v>1261</v>
      </c>
      <c r="W498" s="32">
        <v>19800221</v>
      </c>
      <c r="X498" s="8" t="str">
        <f t="shared" si="135"/>
        <v>1980</v>
      </c>
      <c r="Y498" s="69">
        <f t="shared" ca="1" si="136"/>
        <v>37</v>
      </c>
      <c r="Z498" s="32">
        <v>400</v>
      </c>
      <c r="AA498" s="32">
        <v>400</v>
      </c>
      <c r="AB498" s="55">
        <f t="shared" si="137"/>
        <v>0</v>
      </c>
      <c r="AC498" s="7">
        <v>118.97499999999999</v>
      </c>
      <c r="AD498" s="7">
        <v>137.65</v>
      </c>
      <c r="AE498" s="57">
        <f t="shared" si="138"/>
        <v>1.2314707512887616E-5</v>
      </c>
      <c r="AF498" s="57">
        <f t="shared" si="139"/>
        <v>1.5490441559172306E-5</v>
      </c>
      <c r="AG498" s="57">
        <f t="shared" si="140"/>
        <v>0.2578814026205018</v>
      </c>
      <c r="AH498" s="56">
        <f t="shared" si="141"/>
        <v>0.15696574910695535</v>
      </c>
      <c r="AI498" s="56">
        <f t="shared" si="142"/>
        <v>5.5505689090294321E-3</v>
      </c>
      <c r="AJ498" s="56">
        <f t="shared" si="143"/>
        <v>3.5149366662454904E-3</v>
      </c>
      <c r="AK498" s="59">
        <f t="shared" si="144"/>
        <v>-0.36674299088017098</v>
      </c>
      <c r="AL498" s="7">
        <v>1.2718076923076918</v>
      </c>
      <c r="AM498" s="7">
        <v>34</v>
      </c>
      <c r="AN498" s="7">
        <v>60</v>
      </c>
      <c r="AO498" s="10">
        <f t="shared" si="145"/>
        <v>0.76470588235294112</v>
      </c>
      <c r="AP498" s="10">
        <v>1.2196924250779789E-2</v>
      </c>
      <c r="AQ498" s="10">
        <v>2.6928044323393175E-2</v>
      </c>
      <c r="AR498" s="10">
        <f t="shared" si="148"/>
        <v>1.2077733508652051</v>
      </c>
      <c r="AS498" s="70">
        <v>306.38142644387801</v>
      </c>
      <c r="AT498" s="7" t="s">
        <v>47</v>
      </c>
      <c r="AU498" s="7" t="str">
        <f t="shared" si="146"/>
        <v>2008</v>
      </c>
      <c r="AV498" s="7">
        <f t="shared" ca="1" si="147"/>
        <v>9</v>
      </c>
      <c r="AW498" s="7"/>
      <c r="AX498" s="7" t="s">
        <v>40</v>
      </c>
      <c r="AY498" s="7"/>
      <c r="AZ498" s="7">
        <v>7</v>
      </c>
      <c r="BA498" s="9"/>
      <c r="BB498" s="7" t="s">
        <v>41</v>
      </c>
      <c r="BC498" s="7" t="s">
        <v>42</v>
      </c>
    </row>
    <row r="499" spans="1:55" s="17" customFormat="1" ht="12" x14ac:dyDescent="0.15">
      <c r="A499" s="7">
        <v>4573</v>
      </c>
      <c r="B499" s="7" t="s">
        <v>1245</v>
      </c>
      <c r="C499" s="7" t="s">
        <v>1389</v>
      </c>
      <c r="D499" s="7" t="s">
        <v>1432</v>
      </c>
      <c r="E499" s="32" t="s">
        <v>1267</v>
      </c>
      <c r="F499" s="8">
        <v>0</v>
      </c>
      <c r="G499" s="32" t="s">
        <v>1433</v>
      </c>
      <c r="H499" s="32" t="s">
        <v>1501</v>
      </c>
      <c r="I499" s="32" t="s">
        <v>1268</v>
      </c>
      <c r="J499" s="8">
        <f t="shared" si="131"/>
        <v>1</v>
      </c>
      <c r="K499" s="32" t="s">
        <v>1258</v>
      </c>
      <c r="L499" s="8">
        <v>1</v>
      </c>
      <c r="M499" s="32" t="s">
        <v>1557</v>
      </c>
      <c r="N499" s="32" t="s">
        <v>1394</v>
      </c>
      <c r="O499" s="32">
        <v>20030512</v>
      </c>
      <c r="P499" s="8" t="str">
        <f t="shared" si="132"/>
        <v>2003</v>
      </c>
      <c r="Q499" s="8">
        <f t="shared" ca="1" si="133"/>
        <v>14</v>
      </c>
      <c r="R499" s="32" t="s">
        <v>1254</v>
      </c>
      <c r="S499" s="8">
        <f t="shared" si="134"/>
        <v>0</v>
      </c>
      <c r="T499" s="32">
        <v>200</v>
      </c>
      <c r="U499" s="32">
        <v>10000</v>
      </c>
      <c r="V499" s="32" t="s">
        <v>1255</v>
      </c>
      <c r="W499" s="32">
        <v>19540921</v>
      </c>
      <c r="X499" s="8" t="str">
        <f t="shared" si="135"/>
        <v>1954</v>
      </c>
      <c r="Y499" s="69">
        <f t="shared" ca="1" si="136"/>
        <v>63</v>
      </c>
      <c r="Z499" s="32">
        <v>400</v>
      </c>
      <c r="AA499" s="32">
        <v>400</v>
      </c>
      <c r="AB499" s="55">
        <f t="shared" si="137"/>
        <v>0</v>
      </c>
      <c r="AC499" s="7">
        <v>109</v>
      </c>
      <c r="AD499" s="7">
        <v>134.1</v>
      </c>
      <c r="AE499" s="57">
        <f t="shared" si="138"/>
        <v>1.1282228358098342E-5</v>
      </c>
      <c r="AF499" s="57">
        <f t="shared" si="139"/>
        <v>1.5090942339883806E-5</v>
      </c>
      <c r="AG499" s="57">
        <f t="shared" si="140"/>
        <v>0.33758525894856428</v>
      </c>
      <c r="AH499" s="56">
        <f t="shared" si="141"/>
        <v>0.23027522935779812</v>
      </c>
      <c r="AI499" s="56">
        <f t="shared" si="142"/>
        <v>5.5505689090294321E-3</v>
      </c>
      <c r="AJ499" s="56">
        <f t="shared" si="143"/>
        <v>3.5149366662454904E-3</v>
      </c>
      <c r="AK499" s="59">
        <f t="shared" si="144"/>
        <v>-0.36674299088017098</v>
      </c>
      <c r="AL499" s="7">
        <v>1.0646153846153845</v>
      </c>
      <c r="AM499" s="7">
        <v>5</v>
      </c>
      <c r="AN499" s="7">
        <v>15</v>
      </c>
      <c r="AO499" s="10">
        <f t="shared" si="145"/>
        <v>2</v>
      </c>
      <c r="AP499" s="10">
        <v>7.1750726011971791E-3</v>
      </c>
      <c r="AQ499" s="10">
        <v>2.4754677339778573E-2</v>
      </c>
      <c r="AR499" s="10">
        <f t="shared" si="148"/>
        <v>2.4500943357211731</v>
      </c>
      <c r="AS499" s="70">
        <v>228.47696868008899</v>
      </c>
      <c r="AT499" s="7" t="s">
        <v>1434</v>
      </c>
      <c r="AU499" s="7" t="str">
        <f t="shared" si="146"/>
        <v>2012</v>
      </c>
      <c r="AV499" s="7">
        <f t="shared" ca="1" si="147"/>
        <v>5</v>
      </c>
      <c r="AW499" s="7"/>
      <c r="AX499" s="7" t="s">
        <v>40</v>
      </c>
      <c r="AY499" s="7"/>
      <c r="AZ499" s="7">
        <v>7</v>
      </c>
      <c r="BA499" s="9"/>
      <c r="BB499" s="7" t="s">
        <v>41</v>
      </c>
      <c r="BC499" s="7" t="s">
        <v>42</v>
      </c>
    </row>
    <row r="500" spans="1:55" s="17" customFormat="1" ht="12" x14ac:dyDescent="0.15">
      <c r="A500" s="7">
        <v>5450</v>
      </c>
      <c r="B500" s="7" t="s">
        <v>1245</v>
      </c>
      <c r="C500" s="7" t="s">
        <v>1389</v>
      </c>
      <c r="D500" s="7" t="s">
        <v>1435</v>
      </c>
      <c r="E500" s="32" t="s">
        <v>1252</v>
      </c>
      <c r="F500" s="8">
        <v>1</v>
      </c>
      <c r="G500" s="32" t="s">
        <v>1436</v>
      </c>
      <c r="H500" s="32" t="s">
        <v>1507</v>
      </c>
      <c r="I500" s="32" t="s">
        <v>35</v>
      </c>
      <c r="J500" s="8">
        <f t="shared" si="131"/>
        <v>1</v>
      </c>
      <c r="K500" s="32" t="s">
        <v>1258</v>
      </c>
      <c r="L500" s="8">
        <v>1</v>
      </c>
      <c r="M500" s="32" t="s">
        <v>1557</v>
      </c>
      <c r="N500" s="32" t="s">
        <v>1437</v>
      </c>
      <c r="O500" s="32">
        <v>19560714</v>
      </c>
      <c r="P500" s="8" t="str">
        <f t="shared" si="132"/>
        <v>1956</v>
      </c>
      <c r="Q500" s="8">
        <f t="shared" ca="1" si="133"/>
        <v>61</v>
      </c>
      <c r="R500" s="32" t="s">
        <v>1259</v>
      </c>
      <c r="S500" s="8">
        <f t="shared" si="134"/>
        <v>1</v>
      </c>
      <c r="T500" s="32">
        <v>200</v>
      </c>
      <c r="U500" s="32">
        <v>5000</v>
      </c>
      <c r="V500" s="32" t="s">
        <v>1255</v>
      </c>
      <c r="W500" s="32">
        <v>19740201</v>
      </c>
      <c r="X500" s="8" t="str">
        <f t="shared" si="135"/>
        <v>1974</v>
      </c>
      <c r="Y500" s="69">
        <f t="shared" ca="1" si="136"/>
        <v>43</v>
      </c>
      <c r="Z500" s="32">
        <v>500</v>
      </c>
      <c r="AA500" s="32">
        <v>500</v>
      </c>
      <c r="AB500" s="55">
        <f t="shared" si="137"/>
        <v>0</v>
      </c>
      <c r="AC500" s="7">
        <v>103</v>
      </c>
      <c r="AD500" s="7">
        <v>133</v>
      </c>
      <c r="AE500" s="57">
        <f t="shared" si="138"/>
        <v>1.0661188264992011E-5</v>
      </c>
      <c r="AF500" s="57">
        <f t="shared" si="139"/>
        <v>1.4967153849400048E-5</v>
      </c>
      <c r="AG500" s="57">
        <f t="shared" si="140"/>
        <v>0.4038917123851451</v>
      </c>
      <c r="AH500" s="56">
        <f t="shared" si="141"/>
        <v>0.29126213592233008</v>
      </c>
      <c r="AI500" s="56">
        <f t="shared" si="142"/>
        <v>6.9382111362867906E-3</v>
      </c>
      <c r="AJ500" s="56">
        <f t="shared" si="143"/>
        <v>4.3936708328068631E-3</v>
      </c>
      <c r="AK500" s="59">
        <f t="shared" si="144"/>
        <v>-0.36674299088017104</v>
      </c>
      <c r="AL500" s="7">
        <v>1.64</v>
      </c>
      <c r="AM500" s="7">
        <v>26</v>
      </c>
      <c r="AN500" s="7">
        <v>29</v>
      </c>
      <c r="AO500" s="10">
        <f t="shared" si="145"/>
        <v>0.11538461538461539</v>
      </c>
      <c r="AP500" s="10">
        <v>5.3948305888919842E-2</v>
      </c>
      <c r="AQ500" s="10">
        <v>2.5302002330755337E-2</v>
      </c>
      <c r="AR500" s="10">
        <f t="shared" si="148"/>
        <v>-0.5309954239739717</v>
      </c>
      <c r="AS500" s="70">
        <v>354.30670300751802</v>
      </c>
      <c r="AT500" s="7" t="s">
        <v>880</v>
      </c>
      <c r="AU500" s="7" t="str">
        <f t="shared" si="146"/>
        <v>2011</v>
      </c>
      <c r="AV500" s="7">
        <f t="shared" ca="1" si="147"/>
        <v>6</v>
      </c>
      <c r="AW500" s="7"/>
      <c r="AX500" s="7" t="s">
        <v>40</v>
      </c>
      <c r="AY500" s="7"/>
      <c r="AZ500" s="7">
        <v>7</v>
      </c>
      <c r="BA500" s="9"/>
      <c r="BB500" s="7" t="s">
        <v>41</v>
      </c>
      <c r="BC500" s="7" t="s">
        <v>42</v>
      </c>
    </row>
    <row r="501" spans="1:55" s="17" customFormat="1" ht="12" x14ac:dyDescent="0.15">
      <c r="A501" s="7">
        <v>4976</v>
      </c>
      <c r="B501" s="7" t="s">
        <v>1245</v>
      </c>
      <c r="C501" s="7" t="s">
        <v>1389</v>
      </c>
      <c r="D501" s="7" t="s">
        <v>1438</v>
      </c>
      <c r="E501" s="32" t="s">
        <v>1267</v>
      </c>
      <c r="F501" s="8">
        <v>0</v>
      </c>
      <c r="G501" s="32" t="s">
        <v>1304</v>
      </c>
      <c r="H501" s="32" t="s">
        <v>1500</v>
      </c>
      <c r="I501" s="32" t="s">
        <v>1268</v>
      </c>
      <c r="J501" s="8">
        <f t="shared" si="131"/>
        <v>1</v>
      </c>
      <c r="K501" s="32" t="s">
        <v>1258</v>
      </c>
      <c r="L501" s="8">
        <v>1</v>
      </c>
      <c r="M501" s="32" t="s">
        <v>1557</v>
      </c>
      <c r="N501" s="32" t="s">
        <v>1401</v>
      </c>
      <c r="O501" s="32">
        <v>19880204</v>
      </c>
      <c r="P501" s="8" t="str">
        <f t="shared" si="132"/>
        <v>1988</v>
      </c>
      <c r="Q501" s="8">
        <f t="shared" ca="1" si="133"/>
        <v>29</v>
      </c>
      <c r="R501" s="32" t="s">
        <v>1254</v>
      </c>
      <c r="S501" s="8">
        <f t="shared" si="134"/>
        <v>0</v>
      </c>
      <c r="T501" s="32">
        <v>200</v>
      </c>
      <c r="U501" s="32">
        <v>2000</v>
      </c>
      <c r="V501" s="32" t="s">
        <v>1255</v>
      </c>
      <c r="W501" s="32">
        <v>19800424</v>
      </c>
      <c r="X501" s="8" t="str">
        <f t="shared" si="135"/>
        <v>1980</v>
      </c>
      <c r="Y501" s="69">
        <f t="shared" ca="1" si="136"/>
        <v>37</v>
      </c>
      <c r="Z501" s="32">
        <v>400</v>
      </c>
      <c r="AA501" s="32">
        <v>400</v>
      </c>
      <c r="AB501" s="55">
        <f t="shared" si="137"/>
        <v>0</v>
      </c>
      <c r="AC501" s="7">
        <v>139.47499999999999</v>
      </c>
      <c r="AD501" s="7">
        <v>131.25</v>
      </c>
      <c r="AE501" s="57">
        <f t="shared" si="138"/>
        <v>1.443659449766758E-5</v>
      </c>
      <c r="AF501" s="57">
        <f t="shared" si="139"/>
        <v>1.4770217614539521E-5</v>
      </c>
      <c r="AG501" s="57">
        <f t="shared" si="140"/>
        <v>2.3109544077437576E-2</v>
      </c>
      <c r="AH501" s="56">
        <f t="shared" si="141"/>
        <v>-5.8971141781681266E-2</v>
      </c>
      <c r="AI501" s="56">
        <f t="shared" si="142"/>
        <v>5.5505689090294321E-3</v>
      </c>
      <c r="AJ501" s="56">
        <f t="shared" si="143"/>
        <v>3.5149366662454904E-3</v>
      </c>
      <c r="AK501" s="59">
        <f t="shared" si="144"/>
        <v>-0.36674299088017098</v>
      </c>
      <c r="AL501" s="7">
        <v>1.411846153846154</v>
      </c>
      <c r="AM501" s="7">
        <v>23</v>
      </c>
      <c r="AN501" s="7">
        <v>34</v>
      </c>
      <c r="AO501" s="10">
        <f t="shared" si="145"/>
        <v>0.47826086956521741</v>
      </c>
      <c r="AP501" s="10">
        <v>1.0246932334536591E-3</v>
      </c>
      <c r="AQ501" s="10">
        <v>-1.0002821506417972E-2</v>
      </c>
      <c r="AR501" s="10">
        <f t="shared" si="148"/>
        <v>-10.761771796525034</v>
      </c>
      <c r="AS501" s="70">
        <v>-179.01260114285699</v>
      </c>
      <c r="AT501" s="7" t="s">
        <v>1439</v>
      </c>
      <c r="AU501" s="7" t="str">
        <f t="shared" si="146"/>
        <v>2012</v>
      </c>
      <c r="AV501" s="7">
        <f t="shared" ca="1" si="147"/>
        <v>5</v>
      </c>
      <c r="AW501" s="7"/>
      <c r="AX501" s="7" t="s">
        <v>40</v>
      </c>
      <c r="AY501" s="7"/>
      <c r="AZ501" s="7">
        <v>1</v>
      </c>
      <c r="BA501" s="9"/>
      <c r="BB501" s="7" t="s">
        <v>41</v>
      </c>
      <c r="BC501" s="7" t="s">
        <v>42</v>
      </c>
    </row>
    <row r="502" spans="1:55" s="17" customFormat="1" ht="12" x14ac:dyDescent="0.15">
      <c r="A502" s="7">
        <v>5873</v>
      </c>
      <c r="B502" s="7" t="s">
        <v>1245</v>
      </c>
      <c r="C502" s="7" t="s">
        <v>1389</v>
      </c>
      <c r="D502" s="7" t="s">
        <v>1440</v>
      </c>
      <c r="E502" s="32" t="s">
        <v>1252</v>
      </c>
      <c r="F502" s="8">
        <v>1</v>
      </c>
      <c r="G502" s="32" t="s">
        <v>1441</v>
      </c>
      <c r="H502" s="32" t="s">
        <v>1509</v>
      </c>
      <c r="I502" s="32" t="s">
        <v>35</v>
      </c>
      <c r="J502" s="8">
        <f t="shared" si="131"/>
        <v>1</v>
      </c>
      <c r="K502" s="32" t="s">
        <v>1258</v>
      </c>
      <c r="L502" s="8">
        <v>1</v>
      </c>
      <c r="M502" s="32" t="s">
        <v>1557</v>
      </c>
      <c r="N502" s="32" t="s">
        <v>1437</v>
      </c>
      <c r="O502" s="32">
        <v>19970506</v>
      </c>
      <c r="P502" s="8" t="str">
        <f t="shared" si="132"/>
        <v>1997</v>
      </c>
      <c r="Q502" s="8">
        <f t="shared" ca="1" si="133"/>
        <v>20</v>
      </c>
      <c r="R502" s="32" t="s">
        <v>1254</v>
      </c>
      <c r="S502" s="8">
        <f t="shared" si="134"/>
        <v>0</v>
      </c>
      <c r="T502" s="32">
        <v>200</v>
      </c>
      <c r="U502" s="32">
        <v>3000</v>
      </c>
      <c r="V502" s="32" t="s">
        <v>1255</v>
      </c>
      <c r="W502" s="32">
        <v>19540201</v>
      </c>
      <c r="X502" s="8" t="str">
        <f t="shared" si="135"/>
        <v>1954</v>
      </c>
      <c r="Y502" s="69">
        <f t="shared" ca="1" si="136"/>
        <v>63</v>
      </c>
      <c r="Z502" s="32">
        <v>400</v>
      </c>
      <c r="AA502" s="32">
        <v>400</v>
      </c>
      <c r="AB502" s="55">
        <f t="shared" si="137"/>
        <v>0</v>
      </c>
      <c r="AC502" s="7">
        <v>88.05</v>
      </c>
      <c r="AD502" s="7">
        <v>126</v>
      </c>
      <c r="AE502" s="57">
        <f t="shared" si="138"/>
        <v>9.1137633663354032E-6</v>
      </c>
      <c r="AF502" s="57">
        <f t="shared" si="139"/>
        <v>1.4179408909957939E-5</v>
      </c>
      <c r="AG502" s="57">
        <f t="shared" si="140"/>
        <v>0.55582368556266404</v>
      </c>
      <c r="AH502" s="56">
        <f t="shared" si="141"/>
        <v>0.43100511073253839</v>
      </c>
      <c r="AI502" s="56">
        <f t="shared" si="142"/>
        <v>5.5505689090294321E-3</v>
      </c>
      <c r="AJ502" s="56">
        <f t="shared" si="143"/>
        <v>3.5149366662454904E-3</v>
      </c>
      <c r="AK502" s="59">
        <f t="shared" si="144"/>
        <v>-0.36674299088017098</v>
      </c>
      <c r="AL502" s="7">
        <v>1.3015384615384615</v>
      </c>
      <c r="AM502" s="7">
        <v>18</v>
      </c>
      <c r="AN502" s="7">
        <v>26</v>
      </c>
      <c r="AO502" s="10">
        <f t="shared" si="145"/>
        <v>0.44444444444444442</v>
      </c>
      <c r="AP502" s="10">
        <v>4.2137995709312405E-2</v>
      </c>
      <c r="AQ502" s="10">
        <v>2.2339831170861399E-2</v>
      </c>
      <c r="AR502" s="10">
        <f t="shared" si="148"/>
        <v>-0.46984115416945793</v>
      </c>
      <c r="AS502" s="70">
        <v>242.334815079366</v>
      </c>
      <c r="AT502" s="7" t="s">
        <v>1442</v>
      </c>
      <c r="AU502" s="7" t="str">
        <f t="shared" si="146"/>
        <v>2010</v>
      </c>
      <c r="AV502" s="7">
        <f t="shared" ca="1" si="147"/>
        <v>7</v>
      </c>
      <c r="AW502" s="7"/>
      <c r="AX502" s="7" t="s">
        <v>40</v>
      </c>
      <c r="AY502" s="7"/>
      <c r="AZ502" s="7">
        <v>10</v>
      </c>
      <c r="BA502" s="9"/>
      <c r="BB502" s="7" t="s">
        <v>41</v>
      </c>
      <c r="BC502" s="7" t="s">
        <v>42</v>
      </c>
    </row>
    <row r="503" spans="1:55" s="17" customFormat="1" ht="12" x14ac:dyDescent="0.15">
      <c r="A503" s="7">
        <v>5224</v>
      </c>
      <c r="B503" s="7" t="s">
        <v>1245</v>
      </c>
      <c r="C503" s="7" t="s">
        <v>1389</v>
      </c>
      <c r="D503" s="7" t="s">
        <v>1443</v>
      </c>
      <c r="E503" s="32" t="s">
        <v>1252</v>
      </c>
      <c r="F503" s="8">
        <v>1</v>
      </c>
      <c r="G503" s="32" t="s">
        <v>215</v>
      </c>
      <c r="H503" s="32" t="s">
        <v>1501</v>
      </c>
      <c r="I503" s="32" t="s">
        <v>35</v>
      </c>
      <c r="J503" s="8">
        <f t="shared" si="131"/>
        <v>1</v>
      </c>
      <c r="K503" s="32" t="s">
        <v>1258</v>
      </c>
      <c r="L503" s="8">
        <v>1</v>
      </c>
      <c r="M503" s="32" t="s">
        <v>1552</v>
      </c>
      <c r="N503" s="32" t="s">
        <v>1444</v>
      </c>
      <c r="O503" s="32">
        <v>20020505</v>
      </c>
      <c r="P503" s="8" t="str">
        <f t="shared" si="132"/>
        <v>2002</v>
      </c>
      <c r="Q503" s="8">
        <f t="shared" ca="1" si="133"/>
        <v>15</v>
      </c>
      <c r="R503" s="32" t="s">
        <v>1254</v>
      </c>
      <c r="S503" s="8">
        <f t="shared" si="134"/>
        <v>0</v>
      </c>
      <c r="T503" s="32">
        <v>100</v>
      </c>
      <c r="U503" s="32">
        <v>2000</v>
      </c>
      <c r="V503" s="32" t="s">
        <v>1255</v>
      </c>
      <c r="W503" s="32">
        <v>19650722</v>
      </c>
      <c r="X503" s="8" t="str">
        <f t="shared" si="135"/>
        <v>1965</v>
      </c>
      <c r="Y503" s="69">
        <f t="shared" ca="1" si="136"/>
        <v>52</v>
      </c>
      <c r="Z503" s="32">
        <v>200</v>
      </c>
      <c r="AA503" s="32">
        <v>200</v>
      </c>
      <c r="AB503" s="55">
        <f t="shared" si="137"/>
        <v>0</v>
      </c>
      <c r="AC503" s="7">
        <v>78.45</v>
      </c>
      <c r="AD503" s="7">
        <v>124.925</v>
      </c>
      <c r="AE503" s="57">
        <f t="shared" si="138"/>
        <v>8.1200992173652758E-6</v>
      </c>
      <c r="AF503" s="57">
        <f t="shared" si="139"/>
        <v>1.4058433794257902E-5</v>
      </c>
      <c r="AG503" s="57">
        <f t="shared" si="140"/>
        <v>0.73131305639630273</v>
      </c>
      <c r="AH503" s="56">
        <f t="shared" si="141"/>
        <v>0.59241555130656465</v>
      </c>
      <c r="AI503" s="56">
        <f t="shared" si="142"/>
        <v>2.7752844545147161E-3</v>
      </c>
      <c r="AJ503" s="56">
        <f t="shared" si="143"/>
        <v>1.7574683331227452E-3</v>
      </c>
      <c r="AK503" s="59">
        <f t="shared" si="144"/>
        <v>-0.36674299088017098</v>
      </c>
      <c r="AL503" s="7">
        <v>1.2847307692307688</v>
      </c>
      <c r="AM503" s="7">
        <v>44</v>
      </c>
      <c r="AN503" s="7">
        <v>45</v>
      </c>
      <c r="AO503" s="10">
        <f t="shared" si="145"/>
        <v>2.2727272727272728E-2</v>
      </c>
      <c r="AP503" s="10">
        <v>1.2905645924959476E-2</v>
      </c>
      <c r="AQ503" s="10">
        <v>3.9387524454746657E-2</v>
      </c>
      <c r="AR503" s="10">
        <f t="shared" si="148"/>
        <v>2.0519607219791545</v>
      </c>
      <c r="AS503" s="70">
        <v>354.43315349209399</v>
      </c>
      <c r="AT503" s="7" t="s">
        <v>1445</v>
      </c>
      <c r="AU503" s="7" t="str">
        <f t="shared" si="146"/>
        <v>2011</v>
      </c>
      <c r="AV503" s="7">
        <f t="shared" ca="1" si="147"/>
        <v>6</v>
      </c>
      <c r="AW503" s="7"/>
      <c r="AX503" s="7" t="s">
        <v>40</v>
      </c>
      <c r="AY503" s="7"/>
      <c r="AZ503" s="7">
        <v>1</v>
      </c>
      <c r="BA503" s="9"/>
      <c r="BB503" s="7" t="s">
        <v>41</v>
      </c>
      <c r="BC503" s="7" t="s">
        <v>42</v>
      </c>
    </row>
    <row r="504" spans="1:55" s="17" customFormat="1" ht="12" x14ac:dyDescent="0.15">
      <c r="A504" s="7">
        <v>4196</v>
      </c>
      <c r="B504" s="7" t="s">
        <v>1245</v>
      </c>
      <c r="C504" s="7" t="s">
        <v>1389</v>
      </c>
      <c r="D504" s="7" t="s">
        <v>1446</v>
      </c>
      <c r="E504" s="32" t="s">
        <v>1252</v>
      </c>
      <c r="F504" s="8">
        <v>1</v>
      </c>
      <c r="G504" s="32" t="s">
        <v>234</v>
      </c>
      <c r="H504" s="32" t="s">
        <v>1500</v>
      </c>
      <c r="I504" s="32" t="s">
        <v>1268</v>
      </c>
      <c r="J504" s="8">
        <f t="shared" si="131"/>
        <v>1</v>
      </c>
      <c r="K504" s="32" t="s">
        <v>1258</v>
      </c>
      <c r="L504" s="8">
        <v>1</v>
      </c>
      <c r="M504" s="32" t="s">
        <v>1557</v>
      </c>
      <c r="N504" s="32" t="s">
        <v>1413</v>
      </c>
      <c r="O504" s="32">
        <v>19980321</v>
      </c>
      <c r="P504" s="8" t="str">
        <f t="shared" si="132"/>
        <v>1998</v>
      </c>
      <c r="Q504" s="8">
        <f t="shared" ca="1" si="133"/>
        <v>19</v>
      </c>
      <c r="R504" s="32" t="s">
        <v>1254</v>
      </c>
      <c r="S504" s="8">
        <f t="shared" si="134"/>
        <v>0</v>
      </c>
      <c r="T504" s="32">
        <v>200</v>
      </c>
      <c r="U504" s="32">
        <v>50000</v>
      </c>
      <c r="V504" s="32" t="s">
        <v>1255</v>
      </c>
      <c r="W504" s="32">
        <v>19620505</v>
      </c>
      <c r="X504" s="8" t="str">
        <f t="shared" si="135"/>
        <v>1962</v>
      </c>
      <c r="Y504" s="69">
        <f t="shared" ca="1" si="136"/>
        <v>55</v>
      </c>
      <c r="Z504" s="32">
        <v>300</v>
      </c>
      <c r="AA504" s="32">
        <v>300</v>
      </c>
      <c r="AB504" s="55">
        <f t="shared" si="137"/>
        <v>0</v>
      </c>
      <c r="AC504" s="7">
        <v>164.65</v>
      </c>
      <c r="AD504" s="7">
        <v>124</v>
      </c>
      <c r="AE504" s="57">
        <f t="shared" si="138"/>
        <v>1.704237522165956E-5</v>
      </c>
      <c r="AF504" s="57">
        <f t="shared" si="139"/>
        <v>1.3954338927260195E-5</v>
      </c>
      <c r="AG504" s="57">
        <f t="shared" si="140"/>
        <v>-0.18119752993554014</v>
      </c>
      <c r="AH504" s="56">
        <f t="shared" si="141"/>
        <v>-0.24688733677497726</v>
      </c>
      <c r="AI504" s="56">
        <f t="shared" si="142"/>
        <v>4.1629266817720745E-3</v>
      </c>
      <c r="AJ504" s="56">
        <f t="shared" si="143"/>
        <v>2.6362024996841177E-3</v>
      </c>
      <c r="AK504" s="59">
        <f t="shared" si="144"/>
        <v>-0.36674299088017109</v>
      </c>
      <c r="AL504" s="7">
        <v>1.2561538461538462</v>
      </c>
      <c r="AM504" s="7">
        <v>61</v>
      </c>
      <c r="AN504" s="7">
        <v>56</v>
      </c>
      <c r="AO504" s="10">
        <f t="shared" si="145"/>
        <v>-8.1967213114754092E-2</v>
      </c>
      <c r="AP504" s="10">
        <v>1.2307979131271463E-2</v>
      </c>
      <c r="AQ504" s="10">
        <v>2.4783596597812829E-2</v>
      </c>
      <c r="AR504" s="10">
        <f t="shared" si="148"/>
        <v>1.0136202973276074</v>
      </c>
      <c r="AS504" s="70">
        <v>288.924083870966</v>
      </c>
      <c r="AT504" s="7" t="s">
        <v>1447</v>
      </c>
      <c r="AU504" s="7" t="str">
        <f t="shared" si="146"/>
        <v>2013</v>
      </c>
      <c r="AV504" s="7">
        <f t="shared" ca="1" si="147"/>
        <v>4</v>
      </c>
      <c r="AW504" s="7"/>
      <c r="AX504" s="7" t="s">
        <v>61</v>
      </c>
      <c r="AY504" s="7">
        <v>500000</v>
      </c>
      <c r="AZ504" s="7">
        <v>15</v>
      </c>
      <c r="BA504" s="9"/>
      <c r="BB504" s="7" t="s">
        <v>41</v>
      </c>
      <c r="BC504" s="7" t="s">
        <v>42</v>
      </c>
    </row>
    <row r="505" spans="1:55" s="17" customFormat="1" ht="12" x14ac:dyDescent="0.15">
      <c r="A505" s="7">
        <v>4952</v>
      </c>
      <c r="B505" s="7" t="s">
        <v>1245</v>
      </c>
      <c r="C505" s="7" t="s">
        <v>1389</v>
      </c>
      <c r="D505" s="7" t="s">
        <v>1448</v>
      </c>
      <c r="E505" s="32" t="s">
        <v>1267</v>
      </c>
      <c r="F505" s="8">
        <v>0</v>
      </c>
      <c r="G505" s="32" t="s">
        <v>192</v>
      </c>
      <c r="H505" s="32" t="s">
        <v>192</v>
      </c>
      <c r="I505" s="32" t="s">
        <v>35</v>
      </c>
      <c r="J505" s="8">
        <f t="shared" si="131"/>
        <v>1</v>
      </c>
      <c r="K505" s="32" t="s">
        <v>1258</v>
      </c>
      <c r="L505" s="8">
        <v>1</v>
      </c>
      <c r="M505" s="32" t="s">
        <v>1557</v>
      </c>
      <c r="N505" s="32" t="s">
        <v>1394</v>
      </c>
      <c r="O505" s="32">
        <v>20000115</v>
      </c>
      <c r="P505" s="8" t="str">
        <f t="shared" si="132"/>
        <v>2000</v>
      </c>
      <c r="Q505" s="8">
        <f t="shared" ca="1" si="133"/>
        <v>17</v>
      </c>
      <c r="R505" s="32" t="s">
        <v>1254</v>
      </c>
      <c r="S505" s="8">
        <f t="shared" si="134"/>
        <v>0</v>
      </c>
      <c r="T505" s="32">
        <v>20</v>
      </c>
      <c r="U505" s="32">
        <v>5000</v>
      </c>
      <c r="V505" s="32" t="s">
        <v>1255</v>
      </c>
      <c r="W505" s="32">
        <v>19770912</v>
      </c>
      <c r="X505" s="8" t="str">
        <f t="shared" si="135"/>
        <v>1977</v>
      </c>
      <c r="Y505" s="69">
        <f t="shared" ca="1" si="136"/>
        <v>40</v>
      </c>
      <c r="Z505" s="32">
        <v>200</v>
      </c>
      <c r="AA505" s="32">
        <v>200</v>
      </c>
      <c r="AB505" s="55">
        <f t="shared" si="137"/>
        <v>0</v>
      </c>
      <c r="AC505" s="7">
        <v>95.7</v>
      </c>
      <c r="AD505" s="7">
        <v>118</v>
      </c>
      <c r="AE505" s="57">
        <f t="shared" si="138"/>
        <v>9.9055894850459756E-6</v>
      </c>
      <c r="AF505" s="57">
        <f t="shared" si="139"/>
        <v>1.3279128979166959E-5</v>
      </c>
      <c r="AG505" s="57">
        <f t="shared" si="140"/>
        <v>0.34056928153683991</v>
      </c>
      <c r="AH505" s="56">
        <f t="shared" si="141"/>
        <v>0.23301985370950884</v>
      </c>
      <c r="AI505" s="56">
        <f t="shared" si="142"/>
        <v>2.7752844545147161E-3</v>
      </c>
      <c r="AJ505" s="56">
        <f t="shared" si="143"/>
        <v>1.7574683331227452E-3</v>
      </c>
      <c r="AK505" s="59">
        <f t="shared" si="144"/>
        <v>-0.36674299088017098</v>
      </c>
      <c r="AL505" s="7">
        <v>1.0761538461538462</v>
      </c>
      <c r="AM505" s="7">
        <v>57</v>
      </c>
      <c r="AN505" s="7">
        <v>46</v>
      </c>
      <c r="AO505" s="10">
        <f t="shared" si="145"/>
        <v>-0.19298245614035087</v>
      </c>
      <c r="AP505" s="10">
        <v>9.4781766701272779E-3</v>
      </c>
      <c r="AQ505" s="10">
        <v>2.4348137237191366E-2</v>
      </c>
      <c r="AR505" s="10">
        <f t="shared" si="148"/>
        <v>1.5688629875332769</v>
      </c>
      <c r="AS505" s="70">
        <v>180.09723983050799</v>
      </c>
      <c r="AT505" s="7" t="s">
        <v>64</v>
      </c>
      <c r="AU505" s="7" t="str">
        <f t="shared" si="146"/>
        <v>2012</v>
      </c>
      <c r="AV505" s="7">
        <f t="shared" ca="1" si="147"/>
        <v>5</v>
      </c>
      <c r="AW505" s="7"/>
      <c r="AX505" s="7" t="s">
        <v>40</v>
      </c>
      <c r="AY505" s="7"/>
      <c r="AZ505" s="7">
        <v>1</v>
      </c>
      <c r="BA505" s="9"/>
      <c r="BB505" s="7" t="s">
        <v>41</v>
      </c>
      <c r="BC505" s="7" t="s">
        <v>42</v>
      </c>
    </row>
    <row r="506" spans="1:55" s="17" customFormat="1" ht="12" x14ac:dyDescent="0.15">
      <c r="A506" s="7">
        <v>1756</v>
      </c>
      <c r="B506" s="7" t="s">
        <v>1245</v>
      </c>
      <c r="C506" s="7" t="s">
        <v>1389</v>
      </c>
      <c r="D506" s="7" t="s">
        <v>1449</v>
      </c>
      <c r="E506" s="32" t="s">
        <v>1267</v>
      </c>
      <c r="F506" s="8">
        <v>0</v>
      </c>
      <c r="G506" s="32" t="s">
        <v>57</v>
      </c>
      <c r="H506" s="32" t="s">
        <v>57</v>
      </c>
      <c r="I506" s="32" t="s">
        <v>1268</v>
      </c>
      <c r="J506" s="8">
        <f t="shared" si="131"/>
        <v>1</v>
      </c>
      <c r="K506" s="32" t="s">
        <v>1258</v>
      </c>
      <c r="L506" s="8">
        <v>1</v>
      </c>
      <c r="M506" s="32" t="s">
        <v>1557</v>
      </c>
      <c r="N506" s="32" t="s">
        <v>1394</v>
      </c>
      <c r="O506" s="32">
        <v>20010421</v>
      </c>
      <c r="P506" s="8" t="str">
        <f t="shared" si="132"/>
        <v>2001</v>
      </c>
      <c r="Q506" s="8">
        <f t="shared" ca="1" si="133"/>
        <v>16</v>
      </c>
      <c r="R506" s="32" t="s">
        <v>1254</v>
      </c>
      <c r="S506" s="8">
        <f t="shared" si="134"/>
        <v>0</v>
      </c>
      <c r="T506" s="32">
        <v>200</v>
      </c>
      <c r="U506" s="32">
        <v>2000</v>
      </c>
      <c r="V506" s="32" t="s">
        <v>1261</v>
      </c>
      <c r="W506" s="32">
        <v>19750705</v>
      </c>
      <c r="X506" s="8" t="str">
        <f t="shared" si="135"/>
        <v>1975</v>
      </c>
      <c r="Y506" s="69">
        <f t="shared" ca="1" si="136"/>
        <v>42</v>
      </c>
      <c r="Z506" s="32">
        <v>300</v>
      </c>
      <c r="AA506" s="32">
        <v>300</v>
      </c>
      <c r="AB506" s="55">
        <f t="shared" si="137"/>
        <v>0</v>
      </c>
      <c r="AC506" s="7">
        <v>0</v>
      </c>
      <c r="AD506" s="7">
        <v>117</v>
      </c>
      <c r="AE506" s="57">
        <f t="shared" si="138"/>
        <v>0</v>
      </c>
      <c r="AF506" s="57">
        <f t="shared" si="139"/>
        <v>1.3166593987818088E-5</v>
      </c>
      <c r="AG506" s="57" t="e">
        <f t="shared" si="140"/>
        <v>#DIV/0!</v>
      </c>
      <c r="AH506" s="56" t="e">
        <f t="shared" si="141"/>
        <v>#DIV/0!</v>
      </c>
      <c r="AI506" s="56">
        <f t="shared" si="142"/>
        <v>4.1629266817720745E-3</v>
      </c>
      <c r="AJ506" s="56">
        <f t="shared" si="143"/>
        <v>2.6362024996841177E-3</v>
      </c>
      <c r="AK506" s="59">
        <f t="shared" si="144"/>
        <v>-0.36674299088017109</v>
      </c>
      <c r="AL506" s="7">
        <v>1.3153846153846154</v>
      </c>
      <c r="AM506" s="7">
        <v>0</v>
      </c>
      <c r="AN506" s="7">
        <v>16</v>
      </c>
      <c r="AO506" s="10" t="e">
        <f t="shared" si="145"/>
        <v>#DIV/0!</v>
      </c>
      <c r="AP506" s="10" t="e">
        <v>#N/A</v>
      </c>
      <c r="AQ506" s="10">
        <v>9.1546341247947284E-3</v>
      </c>
      <c r="AR506" s="10" t="e">
        <f t="shared" si="148"/>
        <v>#N/A</v>
      </c>
      <c r="AS506" s="70">
        <v>47.949159829060001</v>
      </c>
      <c r="AT506" s="7" t="s">
        <v>1450</v>
      </c>
      <c r="AU506" s="7" t="str">
        <f t="shared" si="146"/>
        <v>2015</v>
      </c>
      <c r="AV506" s="7">
        <f t="shared" ca="1" si="147"/>
        <v>2</v>
      </c>
      <c r="AW506" s="7"/>
      <c r="AX506" s="7" t="s">
        <v>40</v>
      </c>
      <c r="AY506" s="7"/>
      <c r="AZ506" s="7">
        <v>1</v>
      </c>
      <c r="BA506" s="9"/>
      <c r="BB506" s="7" t="s">
        <v>41</v>
      </c>
      <c r="BC506" s="7" t="s">
        <v>42</v>
      </c>
    </row>
    <row r="507" spans="1:55" s="17" customFormat="1" ht="12" x14ac:dyDescent="0.15">
      <c r="A507" s="7">
        <v>7844</v>
      </c>
      <c r="B507" s="7" t="s">
        <v>1245</v>
      </c>
      <c r="C507" s="7" t="s">
        <v>1389</v>
      </c>
      <c r="D507" s="7" t="s">
        <v>1451</v>
      </c>
      <c r="E507" s="32" t="s">
        <v>1252</v>
      </c>
      <c r="F507" s="8">
        <v>1</v>
      </c>
      <c r="G507" s="32" t="s">
        <v>34</v>
      </c>
      <c r="H507" s="32" t="s">
        <v>1500</v>
      </c>
      <c r="I507" s="32" t="s">
        <v>35</v>
      </c>
      <c r="J507" s="8">
        <f t="shared" si="131"/>
        <v>1</v>
      </c>
      <c r="K507" s="32" t="s">
        <v>1258</v>
      </c>
      <c r="L507" s="8">
        <v>1</v>
      </c>
      <c r="M507" s="32" t="s">
        <v>1557</v>
      </c>
      <c r="N507" s="32" t="s">
        <v>1394</v>
      </c>
      <c r="O507" s="32">
        <v>19970321</v>
      </c>
      <c r="P507" s="8" t="str">
        <f t="shared" si="132"/>
        <v>1997</v>
      </c>
      <c r="Q507" s="8">
        <f t="shared" ca="1" si="133"/>
        <v>20</v>
      </c>
      <c r="R507" s="32" t="s">
        <v>1254</v>
      </c>
      <c r="S507" s="8">
        <f t="shared" si="134"/>
        <v>0</v>
      </c>
      <c r="T507" s="32">
        <v>100</v>
      </c>
      <c r="U507" s="32">
        <v>2000</v>
      </c>
      <c r="V507" s="32" t="s">
        <v>1261</v>
      </c>
      <c r="W507" s="32">
        <v>19750605</v>
      </c>
      <c r="X507" s="8" t="str">
        <f t="shared" si="135"/>
        <v>1975</v>
      </c>
      <c r="Y507" s="69">
        <f t="shared" ca="1" si="136"/>
        <v>42</v>
      </c>
      <c r="Z507" s="32">
        <v>60</v>
      </c>
      <c r="AA507" s="32">
        <v>60</v>
      </c>
      <c r="AB507" s="55">
        <f t="shared" si="137"/>
        <v>0</v>
      </c>
      <c r="AC507" s="7">
        <v>12</v>
      </c>
      <c r="AD507" s="7">
        <v>114.5</v>
      </c>
      <c r="AE507" s="57">
        <f t="shared" si="138"/>
        <v>1.2420801862126614E-6</v>
      </c>
      <c r="AF507" s="57">
        <f t="shared" si="139"/>
        <v>1.2885256509445906E-5</v>
      </c>
      <c r="AG507" s="57">
        <f t="shared" si="140"/>
        <v>9.3739329010114094</v>
      </c>
      <c r="AH507" s="56">
        <f t="shared" si="141"/>
        <v>8.5416666666666661</v>
      </c>
      <c r="AI507" s="56">
        <f t="shared" si="142"/>
        <v>8.3258533635441486E-4</v>
      </c>
      <c r="AJ507" s="56">
        <f t="shared" si="143"/>
        <v>5.272404999368236E-4</v>
      </c>
      <c r="AK507" s="59">
        <f t="shared" si="144"/>
        <v>-0.36674299088017098</v>
      </c>
      <c r="AL507" s="7">
        <v>1.2376923076923076</v>
      </c>
      <c r="AM507" s="7">
        <v>7</v>
      </c>
      <c r="AN507" s="7">
        <v>34</v>
      </c>
      <c r="AO507" s="10">
        <f t="shared" si="145"/>
        <v>3.8571428571428572</v>
      </c>
      <c r="AP507" s="10">
        <v>2.0444449938195372E-2</v>
      </c>
      <c r="AQ507" s="10">
        <v>1.3774244910361604E-2</v>
      </c>
      <c r="AR507" s="10">
        <f t="shared" si="148"/>
        <v>-0.32625994086405569</v>
      </c>
      <c r="AS507" s="70">
        <v>143.17910742358001</v>
      </c>
      <c r="AT507" s="7" t="s">
        <v>47</v>
      </c>
      <c r="AU507" s="7" t="str">
        <f t="shared" si="146"/>
        <v>2008</v>
      </c>
      <c r="AV507" s="7">
        <f t="shared" ca="1" si="147"/>
        <v>9</v>
      </c>
      <c r="AW507" s="7"/>
      <c r="AX507" s="7" t="s">
        <v>40</v>
      </c>
      <c r="AY507" s="7"/>
      <c r="AZ507" s="7">
        <v>1</v>
      </c>
      <c r="BA507" s="9"/>
      <c r="BB507" s="7" t="s">
        <v>41</v>
      </c>
      <c r="BC507" s="7" t="s">
        <v>42</v>
      </c>
    </row>
    <row r="508" spans="1:55" s="17" customFormat="1" ht="12" x14ac:dyDescent="0.15">
      <c r="A508" s="7">
        <v>2137</v>
      </c>
      <c r="B508" s="7" t="s">
        <v>1245</v>
      </c>
      <c r="C508" s="7" t="s">
        <v>1389</v>
      </c>
      <c r="D508" s="7" t="s">
        <v>1452</v>
      </c>
      <c r="E508" s="32" t="s">
        <v>1267</v>
      </c>
      <c r="F508" s="8">
        <v>0</v>
      </c>
      <c r="G508" s="32" t="s">
        <v>278</v>
      </c>
      <c r="H508" s="32" t="s">
        <v>1501</v>
      </c>
      <c r="I508" s="32" t="s">
        <v>1268</v>
      </c>
      <c r="J508" s="8">
        <f t="shared" si="131"/>
        <v>1</v>
      </c>
      <c r="K508" s="32" t="s">
        <v>1258</v>
      </c>
      <c r="L508" s="8">
        <v>1</v>
      </c>
      <c r="M508" s="32" t="s">
        <v>1557</v>
      </c>
      <c r="N508" s="32" t="s">
        <v>1391</v>
      </c>
      <c r="O508" s="32">
        <v>19980521</v>
      </c>
      <c r="P508" s="8" t="str">
        <f t="shared" si="132"/>
        <v>1998</v>
      </c>
      <c r="Q508" s="8">
        <f t="shared" ca="1" si="133"/>
        <v>19</v>
      </c>
      <c r="R508" s="32" t="s">
        <v>1254</v>
      </c>
      <c r="S508" s="8">
        <f t="shared" si="134"/>
        <v>0</v>
      </c>
      <c r="T508" s="32">
        <v>200</v>
      </c>
      <c r="U508" s="32">
        <v>2000</v>
      </c>
      <c r="V508" s="32" t="s">
        <v>1261</v>
      </c>
      <c r="W508" s="32">
        <v>19750606</v>
      </c>
      <c r="X508" s="8" t="str">
        <f t="shared" si="135"/>
        <v>1975</v>
      </c>
      <c r="Y508" s="69">
        <f t="shared" ca="1" si="136"/>
        <v>42</v>
      </c>
      <c r="Z508" s="32">
        <v>300</v>
      </c>
      <c r="AA508" s="32">
        <v>300</v>
      </c>
      <c r="AB508" s="55">
        <f t="shared" si="137"/>
        <v>0</v>
      </c>
      <c r="AC508" s="7">
        <v>0</v>
      </c>
      <c r="AD508" s="7">
        <v>111.5</v>
      </c>
      <c r="AE508" s="57">
        <f t="shared" si="138"/>
        <v>0</v>
      </c>
      <c r="AF508" s="57">
        <f t="shared" si="139"/>
        <v>1.2547651535399288E-5</v>
      </c>
      <c r="AG508" s="57" t="e">
        <f t="shared" si="140"/>
        <v>#DIV/0!</v>
      </c>
      <c r="AH508" s="56" t="e">
        <f t="shared" si="141"/>
        <v>#DIV/0!</v>
      </c>
      <c r="AI508" s="56">
        <f t="shared" si="142"/>
        <v>4.1629266817720745E-3</v>
      </c>
      <c r="AJ508" s="56">
        <f t="shared" si="143"/>
        <v>2.6362024996841177E-3</v>
      </c>
      <c r="AK508" s="59">
        <f t="shared" si="144"/>
        <v>-0.36674299088017109</v>
      </c>
      <c r="AL508" s="7">
        <v>1.3961538461538461</v>
      </c>
      <c r="AM508" s="7">
        <v>0</v>
      </c>
      <c r="AN508" s="7">
        <v>15</v>
      </c>
      <c r="AO508" s="10" t="e">
        <f t="shared" si="145"/>
        <v>#DIV/0!</v>
      </c>
      <c r="AP508" s="10" t="e">
        <v>#N/A</v>
      </c>
      <c r="AQ508" s="10">
        <v>2.0144983818770227E-2</v>
      </c>
      <c r="AR508" s="10" t="e">
        <f t="shared" si="148"/>
        <v>#N/A</v>
      </c>
      <c r="AS508" s="70">
        <v>129.474153363228</v>
      </c>
      <c r="AT508" s="7" t="s">
        <v>1453</v>
      </c>
      <c r="AU508" s="7" t="str">
        <f t="shared" si="146"/>
        <v>2015</v>
      </c>
      <c r="AV508" s="7">
        <f t="shared" ca="1" si="147"/>
        <v>2</v>
      </c>
      <c r="AW508" s="7"/>
      <c r="AX508" s="7" t="s">
        <v>40</v>
      </c>
      <c r="AY508" s="7"/>
      <c r="AZ508" s="7">
        <v>7</v>
      </c>
      <c r="BA508" s="9"/>
      <c r="BB508" s="7" t="s">
        <v>41</v>
      </c>
      <c r="BC508" s="7" t="s">
        <v>42</v>
      </c>
    </row>
    <row r="509" spans="1:55" s="17" customFormat="1" ht="12" x14ac:dyDescent="0.15">
      <c r="A509" s="7">
        <v>3949</v>
      </c>
      <c r="B509" s="7" t="s">
        <v>1245</v>
      </c>
      <c r="C509" s="7" t="s">
        <v>1389</v>
      </c>
      <c r="D509" s="7" t="s">
        <v>1454</v>
      </c>
      <c r="E509" s="32" t="s">
        <v>1252</v>
      </c>
      <c r="F509" s="8">
        <v>1</v>
      </c>
      <c r="G509" s="32" t="s">
        <v>34</v>
      </c>
      <c r="H509" s="32" t="s">
        <v>1500</v>
      </c>
      <c r="I509" s="32" t="s">
        <v>1268</v>
      </c>
      <c r="J509" s="8">
        <f t="shared" si="131"/>
        <v>1</v>
      </c>
      <c r="K509" s="32" t="s">
        <v>1258</v>
      </c>
      <c r="L509" s="8">
        <v>1</v>
      </c>
      <c r="M509" s="32" t="s">
        <v>1557</v>
      </c>
      <c r="N509" s="32" t="s">
        <v>1394</v>
      </c>
      <c r="O509" s="32">
        <v>19910812</v>
      </c>
      <c r="P509" s="8" t="str">
        <f t="shared" si="132"/>
        <v>1991</v>
      </c>
      <c r="Q509" s="8">
        <f t="shared" ca="1" si="133"/>
        <v>26</v>
      </c>
      <c r="R509" s="32" t="s">
        <v>1254</v>
      </c>
      <c r="S509" s="8">
        <f t="shared" si="134"/>
        <v>0</v>
      </c>
      <c r="T509" s="32">
        <v>2000</v>
      </c>
      <c r="U509" s="32">
        <v>10000</v>
      </c>
      <c r="V509" s="32" t="s">
        <v>1255</v>
      </c>
      <c r="W509" s="32">
        <v>19740303</v>
      </c>
      <c r="X509" s="8" t="str">
        <f t="shared" si="135"/>
        <v>1974</v>
      </c>
      <c r="Y509" s="69">
        <f t="shared" ca="1" si="136"/>
        <v>43</v>
      </c>
      <c r="Z509" s="32">
        <v>5000</v>
      </c>
      <c r="AA509" s="32">
        <v>5000</v>
      </c>
      <c r="AB509" s="55">
        <f t="shared" si="137"/>
        <v>0</v>
      </c>
      <c r="AC509" s="7">
        <v>136.19999999999999</v>
      </c>
      <c r="AD509" s="7">
        <v>103.05</v>
      </c>
      <c r="AE509" s="57">
        <f t="shared" si="138"/>
        <v>1.4097610113513707E-5</v>
      </c>
      <c r="AF509" s="57">
        <f t="shared" si="139"/>
        <v>1.1596730858501315E-5</v>
      </c>
      <c r="AG509" s="57">
        <f t="shared" si="140"/>
        <v>-0.17739739110922748</v>
      </c>
      <c r="AH509" s="56">
        <f t="shared" si="141"/>
        <v>-0.24339207048458145</v>
      </c>
      <c r="AI509" s="56">
        <f t="shared" si="142"/>
        <v>6.9382111362867899E-2</v>
      </c>
      <c r="AJ509" s="56">
        <f t="shared" si="143"/>
        <v>4.3936708328068633E-2</v>
      </c>
      <c r="AK509" s="59">
        <f t="shared" si="144"/>
        <v>-0.36674299088017093</v>
      </c>
      <c r="AL509" s="7">
        <v>1.1479999999999999</v>
      </c>
      <c r="AM509" s="7">
        <v>41</v>
      </c>
      <c r="AN509" s="7">
        <v>46</v>
      </c>
      <c r="AO509" s="10">
        <f t="shared" si="145"/>
        <v>0.12195121951219512</v>
      </c>
      <c r="AP509" s="10">
        <v>1.1309777056958155E-2</v>
      </c>
      <c r="AQ509" s="10">
        <v>2.6258246266423022E-2</v>
      </c>
      <c r="AR509" s="10">
        <f t="shared" si="148"/>
        <v>1.3217297860233297</v>
      </c>
      <c r="AS509" s="70">
        <v>270.38872780203798</v>
      </c>
      <c r="AT509" s="7" t="s">
        <v>1455</v>
      </c>
      <c r="AU509" s="7" t="str">
        <f t="shared" si="146"/>
        <v>2013</v>
      </c>
      <c r="AV509" s="7">
        <f t="shared" ca="1" si="147"/>
        <v>4</v>
      </c>
      <c r="AW509" s="7"/>
      <c r="AX509" s="7" t="s">
        <v>40</v>
      </c>
      <c r="AY509" s="7"/>
      <c r="AZ509" s="7">
        <v>3</v>
      </c>
      <c r="BA509" s="9"/>
      <c r="BB509" s="7" t="s">
        <v>41</v>
      </c>
      <c r="BC509" s="7" t="s">
        <v>42</v>
      </c>
    </row>
    <row r="510" spans="1:55" s="17" customFormat="1" ht="12" x14ac:dyDescent="0.15">
      <c r="A510" s="7">
        <v>5563</v>
      </c>
      <c r="B510" s="7" t="s">
        <v>1245</v>
      </c>
      <c r="C510" s="7" t="s">
        <v>1389</v>
      </c>
      <c r="D510" s="7" t="s">
        <v>1456</v>
      </c>
      <c r="E510" s="32" t="s">
        <v>1267</v>
      </c>
      <c r="F510" s="8">
        <v>0</v>
      </c>
      <c r="G510" s="32" t="s">
        <v>379</v>
      </c>
      <c r="H510" s="32" t="s">
        <v>1500</v>
      </c>
      <c r="I510" s="32" t="s">
        <v>35</v>
      </c>
      <c r="J510" s="8">
        <f t="shared" si="131"/>
        <v>1</v>
      </c>
      <c r="K510" s="32" t="s">
        <v>1258</v>
      </c>
      <c r="L510" s="8">
        <v>1</v>
      </c>
      <c r="M510" s="32" t="s">
        <v>1557</v>
      </c>
      <c r="N510" s="32" t="s">
        <v>1401</v>
      </c>
      <c r="O510" s="32">
        <v>19940202</v>
      </c>
      <c r="P510" s="8" t="str">
        <f t="shared" si="132"/>
        <v>1994</v>
      </c>
      <c r="Q510" s="8">
        <f t="shared" ca="1" si="133"/>
        <v>23</v>
      </c>
      <c r="R510" s="32" t="s">
        <v>1254</v>
      </c>
      <c r="S510" s="8">
        <f t="shared" si="134"/>
        <v>0</v>
      </c>
      <c r="T510" s="32">
        <v>150</v>
      </c>
      <c r="U510" s="32">
        <v>3000</v>
      </c>
      <c r="V510" s="32" t="s">
        <v>1255</v>
      </c>
      <c r="W510" s="32">
        <v>19750705</v>
      </c>
      <c r="X510" s="8" t="str">
        <f t="shared" si="135"/>
        <v>1975</v>
      </c>
      <c r="Y510" s="69">
        <f t="shared" ca="1" si="136"/>
        <v>42</v>
      </c>
      <c r="Z510" s="32">
        <v>300</v>
      </c>
      <c r="AA510" s="32">
        <v>300</v>
      </c>
      <c r="AB510" s="55">
        <f t="shared" si="137"/>
        <v>0</v>
      </c>
      <c r="AC510" s="7">
        <v>92</v>
      </c>
      <c r="AD510" s="7">
        <v>103</v>
      </c>
      <c r="AE510" s="57">
        <f t="shared" si="138"/>
        <v>9.5226147609637383E-6</v>
      </c>
      <c r="AF510" s="57">
        <f t="shared" si="139"/>
        <v>1.1591104108933872E-5</v>
      </c>
      <c r="AG510" s="57">
        <f t="shared" si="140"/>
        <v>0.2172186316356656</v>
      </c>
      <c r="AH510" s="56">
        <f t="shared" si="141"/>
        <v>0.11956521739130435</v>
      </c>
      <c r="AI510" s="56">
        <f t="shared" si="142"/>
        <v>4.1629266817720745E-3</v>
      </c>
      <c r="AJ510" s="56">
        <f t="shared" si="143"/>
        <v>2.6362024996841177E-3</v>
      </c>
      <c r="AK510" s="59">
        <f t="shared" si="144"/>
        <v>-0.36674299088017109</v>
      </c>
      <c r="AL510" s="7">
        <v>0.95692307692307688</v>
      </c>
      <c r="AM510" s="7">
        <v>20</v>
      </c>
      <c r="AN510" s="7">
        <v>20</v>
      </c>
      <c r="AO510" s="10">
        <f t="shared" si="145"/>
        <v>0</v>
      </c>
      <c r="AP510" s="10">
        <v>6.1559426624670866E-3</v>
      </c>
      <c r="AQ510" s="10">
        <v>1.6177923369807567E-2</v>
      </c>
      <c r="AR510" s="10">
        <f t="shared" si="148"/>
        <v>1.6280172277179759</v>
      </c>
      <c r="AS510" s="70">
        <v>132.662388349514</v>
      </c>
      <c r="AT510" s="7" t="s">
        <v>1457</v>
      </c>
      <c r="AU510" s="7" t="str">
        <f t="shared" si="146"/>
        <v>2011</v>
      </c>
      <c r="AV510" s="7">
        <f t="shared" ca="1" si="147"/>
        <v>6</v>
      </c>
      <c r="AW510" s="7"/>
      <c r="AX510" s="7" t="s">
        <v>40</v>
      </c>
      <c r="AY510" s="7"/>
      <c r="AZ510" s="7">
        <v>7</v>
      </c>
      <c r="BA510" s="9"/>
      <c r="BB510" s="7" t="s">
        <v>41</v>
      </c>
      <c r="BC510" s="7" t="s">
        <v>42</v>
      </c>
    </row>
    <row r="511" spans="1:55" s="17" customFormat="1" ht="12" x14ac:dyDescent="0.15">
      <c r="A511" s="7">
        <v>4570</v>
      </c>
      <c r="B511" s="7" t="s">
        <v>1245</v>
      </c>
      <c r="C511" s="7" t="s">
        <v>1389</v>
      </c>
      <c r="D511" s="7" t="s">
        <v>1458</v>
      </c>
      <c r="E511" s="32" t="s">
        <v>1267</v>
      </c>
      <c r="F511" s="8">
        <v>0</v>
      </c>
      <c r="G511" s="32" t="s">
        <v>53</v>
      </c>
      <c r="H511" s="32" t="s">
        <v>1500</v>
      </c>
      <c r="I511" s="32" t="s">
        <v>35</v>
      </c>
      <c r="J511" s="8">
        <f t="shared" si="131"/>
        <v>1</v>
      </c>
      <c r="K511" s="32" t="s">
        <v>1258</v>
      </c>
      <c r="L511" s="8">
        <v>1</v>
      </c>
      <c r="M511" s="32" t="s">
        <v>1557</v>
      </c>
      <c r="N511" s="32" t="s">
        <v>1394</v>
      </c>
      <c r="O511" s="32">
        <v>19980321</v>
      </c>
      <c r="P511" s="8" t="str">
        <f t="shared" si="132"/>
        <v>1998</v>
      </c>
      <c r="Q511" s="8">
        <f t="shared" ca="1" si="133"/>
        <v>19</v>
      </c>
      <c r="R511" s="32" t="s">
        <v>1254</v>
      </c>
      <c r="S511" s="8">
        <f t="shared" si="134"/>
        <v>0</v>
      </c>
      <c r="T511" s="32">
        <v>200</v>
      </c>
      <c r="U511" s="32">
        <v>2000</v>
      </c>
      <c r="V511" s="32" t="s">
        <v>1255</v>
      </c>
      <c r="W511" s="32">
        <v>19820405</v>
      </c>
      <c r="X511" s="8" t="str">
        <f t="shared" si="135"/>
        <v>1982</v>
      </c>
      <c r="Y511" s="69">
        <f t="shared" ca="1" si="136"/>
        <v>35</v>
      </c>
      <c r="Z511" s="32">
        <v>400</v>
      </c>
      <c r="AA511" s="32">
        <v>400</v>
      </c>
      <c r="AB511" s="55">
        <f t="shared" si="137"/>
        <v>0</v>
      </c>
      <c r="AC511" s="7">
        <v>101.2</v>
      </c>
      <c r="AD511" s="7">
        <v>101.5</v>
      </c>
      <c r="AE511" s="57">
        <f t="shared" si="138"/>
        <v>1.0474876237060112E-5</v>
      </c>
      <c r="AF511" s="57">
        <f t="shared" si="139"/>
        <v>1.1422301621910564E-5</v>
      </c>
      <c r="AG511" s="57">
        <f t="shared" si="140"/>
        <v>9.0447406099029681E-2</v>
      </c>
      <c r="AH511" s="56">
        <f t="shared" si="141"/>
        <v>2.9644268774703278E-3</v>
      </c>
      <c r="AI511" s="56">
        <f t="shared" si="142"/>
        <v>5.5505689090294321E-3</v>
      </c>
      <c r="AJ511" s="56">
        <f t="shared" si="143"/>
        <v>3.5149366662454904E-3</v>
      </c>
      <c r="AK511" s="59">
        <f t="shared" si="144"/>
        <v>-0.36674299088017098</v>
      </c>
      <c r="AL511" s="7">
        <v>0.69769230769230761</v>
      </c>
      <c r="AM511" s="7">
        <v>14</v>
      </c>
      <c r="AN511" s="7">
        <v>17</v>
      </c>
      <c r="AO511" s="10">
        <f t="shared" si="145"/>
        <v>0.21428571428571427</v>
      </c>
      <c r="AP511" s="10">
        <v>1.0474606682567189E-2</v>
      </c>
      <c r="AQ511" s="10">
        <v>8.1107760477567084E-3</v>
      </c>
      <c r="AR511" s="10">
        <f t="shared" si="148"/>
        <v>-0.22567249601310443</v>
      </c>
      <c r="AS511" s="70">
        <v>36.934475862067998</v>
      </c>
      <c r="AT511" s="7" t="s">
        <v>1434</v>
      </c>
      <c r="AU511" s="7" t="str">
        <f t="shared" si="146"/>
        <v>2012</v>
      </c>
      <c r="AV511" s="7">
        <f t="shared" ca="1" si="147"/>
        <v>5</v>
      </c>
      <c r="AW511" s="7"/>
      <c r="AX511" s="7" t="s">
        <v>40</v>
      </c>
      <c r="AY511" s="7"/>
      <c r="AZ511" s="7">
        <v>1</v>
      </c>
      <c r="BA511" s="9"/>
      <c r="BB511" s="7" t="s">
        <v>41</v>
      </c>
      <c r="BC511" s="7" t="s">
        <v>42</v>
      </c>
    </row>
    <row r="512" spans="1:55" s="17" customFormat="1" ht="12" x14ac:dyDescent="0.15">
      <c r="A512" s="7">
        <v>1969</v>
      </c>
      <c r="B512" s="7" t="s">
        <v>1245</v>
      </c>
      <c r="C512" s="7" t="s">
        <v>1389</v>
      </c>
      <c r="D512" s="7" t="s">
        <v>1459</v>
      </c>
      <c r="E512" s="32" t="s">
        <v>1267</v>
      </c>
      <c r="F512" s="8">
        <v>0</v>
      </c>
      <c r="G512" s="32" t="s">
        <v>118</v>
      </c>
      <c r="H512" s="32" t="s">
        <v>1500</v>
      </c>
      <c r="I512" s="32" t="s">
        <v>1268</v>
      </c>
      <c r="J512" s="8">
        <f t="shared" si="131"/>
        <v>1</v>
      </c>
      <c r="K512" s="32" t="s">
        <v>1258</v>
      </c>
      <c r="L512" s="8">
        <v>1</v>
      </c>
      <c r="M512" s="32" t="s">
        <v>1557</v>
      </c>
      <c r="N512" s="32" t="s">
        <v>1413</v>
      </c>
      <c r="O512" s="32">
        <v>19970321</v>
      </c>
      <c r="P512" s="8" t="str">
        <f t="shared" si="132"/>
        <v>1997</v>
      </c>
      <c r="Q512" s="8">
        <f t="shared" ca="1" si="133"/>
        <v>20</v>
      </c>
      <c r="R512" s="32" t="s">
        <v>1254</v>
      </c>
      <c r="S512" s="8">
        <f t="shared" si="134"/>
        <v>0</v>
      </c>
      <c r="T512" s="32">
        <v>200</v>
      </c>
      <c r="U512" s="32">
        <v>3000</v>
      </c>
      <c r="V512" s="32" t="s">
        <v>1255</v>
      </c>
      <c r="W512" s="32">
        <v>19780508</v>
      </c>
      <c r="X512" s="8" t="str">
        <f t="shared" si="135"/>
        <v>1978</v>
      </c>
      <c r="Y512" s="69">
        <f t="shared" ca="1" si="136"/>
        <v>39</v>
      </c>
      <c r="Z512" s="32">
        <v>1000</v>
      </c>
      <c r="AA512" s="32">
        <v>1000</v>
      </c>
      <c r="AB512" s="55">
        <f t="shared" si="137"/>
        <v>0</v>
      </c>
      <c r="AC512" s="7">
        <v>0</v>
      </c>
      <c r="AD512" s="7">
        <v>100</v>
      </c>
      <c r="AE512" s="57">
        <f t="shared" si="138"/>
        <v>0</v>
      </c>
      <c r="AF512" s="57">
        <f t="shared" si="139"/>
        <v>1.1253499134887255E-5</v>
      </c>
      <c r="AG512" s="57" t="e">
        <f t="shared" si="140"/>
        <v>#DIV/0!</v>
      </c>
      <c r="AH512" s="56" t="e">
        <f t="shared" si="141"/>
        <v>#DIV/0!</v>
      </c>
      <c r="AI512" s="56">
        <f t="shared" si="142"/>
        <v>1.3876422272573581E-2</v>
      </c>
      <c r="AJ512" s="56">
        <f t="shared" si="143"/>
        <v>8.7873416656137262E-3</v>
      </c>
      <c r="AK512" s="59">
        <f t="shared" si="144"/>
        <v>-0.36674299088017104</v>
      </c>
      <c r="AL512" s="7">
        <v>0.79230769230769227</v>
      </c>
      <c r="AM512" s="7">
        <v>0</v>
      </c>
      <c r="AN512" s="7">
        <v>4</v>
      </c>
      <c r="AO512" s="10" t="e">
        <f t="shared" si="145"/>
        <v>#DIV/0!</v>
      </c>
      <c r="AP512" s="10" t="e">
        <v>#N/A</v>
      </c>
      <c r="AQ512" s="10">
        <v>-3.7244258667322325E-2</v>
      </c>
      <c r="AR512" s="10" t="e">
        <f t="shared" si="148"/>
        <v>#N/A</v>
      </c>
      <c r="AS512" s="70">
        <v>-405.64731299999897</v>
      </c>
      <c r="AT512" s="7" t="s">
        <v>776</v>
      </c>
      <c r="AU512" s="7" t="str">
        <f t="shared" si="146"/>
        <v>2015</v>
      </c>
      <c r="AV512" s="7">
        <f t="shared" ca="1" si="147"/>
        <v>2</v>
      </c>
      <c r="AW512" s="7"/>
      <c r="AX512" s="7" t="s">
        <v>40</v>
      </c>
      <c r="AY512" s="7"/>
      <c r="AZ512" s="7">
        <v>3</v>
      </c>
      <c r="BA512" s="9"/>
      <c r="BB512" s="7" t="s">
        <v>41</v>
      </c>
      <c r="BC512" s="7" t="s">
        <v>42</v>
      </c>
    </row>
    <row r="513" spans="1:55" s="17" customFormat="1" ht="12" x14ac:dyDescent="0.15">
      <c r="A513" s="7">
        <v>6191</v>
      </c>
      <c r="B513" s="7" t="s">
        <v>1245</v>
      </c>
      <c r="C513" s="7" t="s">
        <v>1389</v>
      </c>
      <c r="D513" s="7" t="s">
        <v>1460</v>
      </c>
      <c r="E513" s="32" t="s">
        <v>1252</v>
      </c>
      <c r="F513" s="8">
        <v>1</v>
      </c>
      <c r="G513" s="32" t="s">
        <v>57</v>
      </c>
      <c r="H513" s="32" t="s">
        <v>57</v>
      </c>
      <c r="I513" s="32" t="s">
        <v>35</v>
      </c>
      <c r="J513" s="8">
        <f t="shared" si="131"/>
        <v>1</v>
      </c>
      <c r="K513" s="32" t="s">
        <v>1258</v>
      </c>
      <c r="L513" s="8">
        <v>1</v>
      </c>
      <c r="M513" s="32" t="s">
        <v>1557</v>
      </c>
      <c r="N513" s="32" t="s">
        <v>1413</v>
      </c>
      <c r="O513" s="32">
        <v>20011201</v>
      </c>
      <c r="P513" s="8" t="str">
        <f t="shared" si="132"/>
        <v>2001</v>
      </c>
      <c r="Q513" s="8">
        <f t="shared" ca="1" si="133"/>
        <v>16</v>
      </c>
      <c r="R513" s="32" t="s">
        <v>1254</v>
      </c>
      <c r="S513" s="8">
        <f t="shared" si="134"/>
        <v>0</v>
      </c>
      <c r="T513" s="32">
        <v>150</v>
      </c>
      <c r="U513" s="32">
        <v>2000</v>
      </c>
      <c r="V513" s="32" t="s">
        <v>1255</v>
      </c>
      <c r="W513" s="32">
        <v>19760505</v>
      </c>
      <c r="X513" s="8" t="str">
        <f t="shared" si="135"/>
        <v>1976</v>
      </c>
      <c r="Y513" s="69">
        <f t="shared" ca="1" si="136"/>
        <v>41</v>
      </c>
      <c r="Z513" s="32">
        <v>200</v>
      </c>
      <c r="AA513" s="32">
        <v>200</v>
      </c>
      <c r="AB513" s="55">
        <f t="shared" si="137"/>
        <v>0</v>
      </c>
      <c r="AC513" s="7">
        <v>120.5</v>
      </c>
      <c r="AD513" s="7">
        <v>97</v>
      </c>
      <c r="AE513" s="57">
        <f t="shared" si="138"/>
        <v>1.247255520321881E-5</v>
      </c>
      <c r="AF513" s="57">
        <f t="shared" si="139"/>
        <v>1.0915894160840637E-5</v>
      </c>
      <c r="AG513" s="57">
        <f t="shared" si="140"/>
        <v>-0.12480690740710798</v>
      </c>
      <c r="AH513" s="56">
        <f t="shared" si="141"/>
        <v>-0.19502074688796681</v>
      </c>
      <c r="AI513" s="56">
        <f t="shared" si="142"/>
        <v>2.7752844545147161E-3</v>
      </c>
      <c r="AJ513" s="56">
        <f t="shared" si="143"/>
        <v>1.7574683331227452E-3</v>
      </c>
      <c r="AK513" s="59">
        <f t="shared" si="144"/>
        <v>-0.36674299088017098</v>
      </c>
      <c r="AL513" s="7">
        <v>0.93076923076923079</v>
      </c>
      <c r="AM513" s="7">
        <v>23</v>
      </c>
      <c r="AN513" s="7">
        <v>18</v>
      </c>
      <c r="AO513" s="10">
        <f t="shared" si="145"/>
        <v>-0.21739130434782608</v>
      </c>
      <c r="AP513" s="10">
        <v>-2.2821617621947908E-3</v>
      </c>
      <c r="AQ513" s="10">
        <v>2.5690351963211802E-2</v>
      </c>
      <c r="AR513" s="10">
        <f t="shared" si="148"/>
        <v>-12.257024979029088</v>
      </c>
      <c r="AS513" s="70">
        <v>188.25834639175099</v>
      </c>
      <c r="AT513" s="7" t="s">
        <v>1461</v>
      </c>
      <c r="AU513" s="7" t="str">
        <f t="shared" si="146"/>
        <v>2010</v>
      </c>
      <c r="AV513" s="7">
        <f t="shared" ca="1" si="147"/>
        <v>7</v>
      </c>
      <c r="AW513" s="7"/>
      <c r="AX513" s="7" t="s">
        <v>40</v>
      </c>
      <c r="AY513" s="7"/>
      <c r="AZ513" s="7">
        <v>7</v>
      </c>
      <c r="BA513" s="9"/>
      <c r="BB513" s="7" t="s">
        <v>41</v>
      </c>
      <c r="BC513" s="7" t="s">
        <v>42</v>
      </c>
    </row>
    <row r="514" spans="1:55" s="17" customFormat="1" ht="12" x14ac:dyDescent="0.15">
      <c r="A514" s="7">
        <v>2890</v>
      </c>
      <c r="B514" s="7" t="s">
        <v>1245</v>
      </c>
      <c r="C514" s="7" t="s">
        <v>1389</v>
      </c>
      <c r="D514" s="7" t="s">
        <v>1462</v>
      </c>
      <c r="E514" s="32" t="s">
        <v>1267</v>
      </c>
      <c r="F514" s="8">
        <v>0</v>
      </c>
      <c r="G514" s="32" t="s">
        <v>234</v>
      </c>
      <c r="H514" s="32" t="s">
        <v>1500</v>
      </c>
      <c r="I514" s="32" t="s">
        <v>1268</v>
      </c>
      <c r="J514" s="8">
        <f t="shared" si="131"/>
        <v>1</v>
      </c>
      <c r="K514" s="32" t="s">
        <v>1258</v>
      </c>
      <c r="L514" s="8">
        <v>1</v>
      </c>
      <c r="M514" s="32" t="s">
        <v>1557</v>
      </c>
      <c r="N514" s="32" t="s">
        <v>1394</v>
      </c>
      <c r="O514" s="32">
        <v>20020211</v>
      </c>
      <c r="P514" s="8" t="str">
        <f t="shared" si="132"/>
        <v>2002</v>
      </c>
      <c r="Q514" s="8">
        <f t="shared" ca="1" si="133"/>
        <v>15</v>
      </c>
      <c r="R514" s="32" t="s">
        <v>1254</v>
      </c>
      <c r="S514" s="8">
        <f t="shared" si="134"/>
        <v>0</v>
      </c>
      <c r="T514" s="32">
        <v>50</v>
      </c>
      <c r="U514" s="32">
        <v>2000</v>
      </c>
      <c r="V514" s="32" t="s">
        <v>1255</v>
      </c>
      <c r="W514" s="32">
        <v>19750421</v>
      </c>
      <c r="X514" s="8" t="str">
        <f t="shared" si="135"/>
        <v>1975</v>
      </c>
      <c r="Y514" s="69">
        <f t="shared" ca="1" si="136"/>
        <v>42</v>
      </c>
      <c r="Z514" s="32">
        <v>100</v>
      </c>
      <c r="AA514" s="32">
        <v>100</v>
      </c>
      <c r="AB514" s="55">
        <f t="shared" si="137"/>
        <v>0</v>
      </c>
      <c r="AC514" s="7">
        <v>32</v>
      </c>
      <c r="AD514" s="7">
        <v>92.5</v>
      </c>
      <c r="AE514" s="57">
        <f t="shared" si="138"/>
        <v>3.3122138299004306E-6</v>
      </c>
      <c r="AF514" s="57">
        <f t="shared" si="139"/>
        <v>1.040948669977071E-5</v>
      </c>
      <c r="AG514" s="57">
        <f t="shared" si="140"/>
        <v>2.142758056802037</v>
      </c>
      <c r="AH514" s="56">
        <f t="shared" si="141"/>
        <v>1.890625</v>
      </c>
      <c r="AI514" s="56">
        <f t="shared" si="142"/>
        <v>1.387642227257358E-3</v>
      </c>
      <c r="AJ514" s="56">
        <f t="shared" si="143"/>
        <v>8.787341665613726E-4</v>
      </c>
      <c r="AK514" s="59">
        <f t="shared" si="144"/>
        <v>-0.36674299088017098</v>
      </c>
      <c r="AL514" s="7">
        <v>0.77461538461538459</v>
      </c>
      <c r="AM514" s="7">
        <v>4</v>
      </c>
      <c r="AN514" s="7">
        <v>12</v>
      </c>
      <c r="AO514" s="10">
        <f t="shared" si="145"/>
        <v>2</v>
      </c>
      <c r="AP514" s="10">
        <v>3.1443228273769844E-3</v>
      </c>
      <c r="AQ514" s="10">
        <v>2.1619266912128413E-2</v>
      </c>
      <c r="AR514" s="10">
        <f t="shared" si="148"/>
        <v>5.8756511652982377</v>
      </c>
      <c r="AS514" s="70">
        <v>148.20004216216199</v>
      </c>
      <c r="AT514" s="7" t="s">
        <v>1463</v>
      </c>
      <c r="AU514" s="7" t="str">
        <f t="shared" si="146"/>
        <v>2014</v>
      </c>
      <c r="AV514" s="7">
        <f t="shared" ca="1" si="147"/>
        <v>3</v>
      </c>
      <c r="AW514" s="7"/>
      <c r="AX514" s="7" t="s">
        <v>40</v>
      </c>
      <c r="AY514" s="7"/>
      <c r="AZ514" s="7">
        <v>4</v>
      </c>
      <c r="BA514" s="9"/>
      <c r="BB514" s="7" t="s">
        <v>41</v>
      </c>
      <c r="BC514" s="7" t="s">
        <v>42</v>
      </c>
    </row>
    <row r="515" spans="1:55" s="17" customFormat="1" ht="12" x14ac:dyDescent="0.15">
      <c r="A515" s="7">
        <v>8008</v>
      </c>
      <c r="B515" s="7" t="s">
        <v>1245</v>
      </c>
      <c r="C515" s="7" t="s">
        <v>1389</v>
      </c>
      <c r="D515" s="7" t="s">
        <v>1464</v>
      </c>
      <c r="E515" s="32" t="s">
        <v>1267</v>
      </c>
      <c r="F515" s="8">
        <v>0</v>
      </c>
      <c r="G515" s="32" t="s">
        <v>82</v>
      </c>
      <c r="H515" s="32" t="s">
        <v>1500</v>
      </c>
      <c r="I515" s="32" t="s">
        <v>35</v>
      </c>
      <c r="J515" s="8">
        <f t="shared" ref="J515:J527" si="149">IF(I515="工厂",1,0)</f>
        <v>1</v>
      </c>
      <c r="K515" s="32" t="s">
        <v>1258</v>
      </c>
      <c r="L515" s="8">
        <v>1</v>
      </c>
      <c r="M515" s="32" t="s">
        <v>1557</v>
      </c>
      <c r="N515" s="32" t="s">
        <v>1391</v>
      </c>
      <c r="O515" s="32">
        <v>19980322</v>
      </c>
      <c r="P515" s="8" t="str">
        <f t="shared" ref="P515:P527" si="150">LEFT(O515,4)</f>
        <v>1998</v>
      </c>
      <c r="Q515" s="8">
        <f t="shared" ref="Q515:Q527" ca="1" si="151">YEAR(TODAY())-P515+1</f>
        <v>19</v>
      </c>
      <c r="R515" s="32" t="s">
        <v>1254</v>
      </c>
      <c r="S515" s="8">
        <f t="shared" ref="S515:S527" si="152">IF(R515="是",1,0)</f>
        <v>0</v>
      </c>
      <c r="T515" s="32">
        <v>200</v>
      </c>
      <c r="U515" s="32">
        <v>2000</v>
      </c>
      <c r="V515" s="32" t="s">
        <v>1261</v>
      </c>
      <c r="W515" s="32">
        <v>19640421</v>
      </c>
      <c r="X515" s="8" t="str">
        <f t="shared" ref="X515:X527" si="153">LEFT(W515,4)</f>
        <v>1964</v>
      </c>
      <c r="Y515" s="69">
        <f t="shared" ref="Y515:Y527" ca="1" si="154">YEAR(TODAY())-X515+1</f>
        <v>53</v>
      </c>
      <c r="Z515" s="32">
        <v>100</v>
      </c>
      <c r="AA515" s="32">
        <v>100</v>
      </c>
      <c r="AB515" s="55">
        <f t="shared" ref="AB515:AB527" si="155">(AA515-Z515)/Z515</f>
        <v>0</v>
      </c>
      <c r="AC515" s="7">
        <v>56.575000000000003</v>
      </c>
      <c r="AD515" s="7">
        <v>90</v>
      </c>
      <c r="AE515" s="57">
        <f t="shared" ref="AE515:AE527" si="156">AC515/$Z$528</f>
        <v>5.8558905445817775E-6</v>
      </c>
      <c r="AF515" s="57">
        <f t="shared" ref="AF515:AF527" si="157">AD515/$AA$528</f>
        <v>1.0128149221398528E-5</v>
      </c>
      <c r="AG515" s="57">
        <f t="shared" ref="AG515:AG527" si="158">(AF515-AE515)/AE515</f>
        <v>0.72956600610810629</v>
      </c>
      <c r="AH515" s="56">
        <f t="shared" ref="AH515:AH527" si="159">(AD515-AC515)/AC515</f>
        <v>0.59080866106937691</v>
      </c>
      <c r="AI515" s="56">
        <f t="shared" ref="AI515:AI527" si="160">Z515/$AC$528</f>
        <v>1.387642227257358E-3</v>
      </c>
      <c r="AJ515" s="56">
        <f t="shared" ref="AJ515:AJ527" si="161">AA515/$AD$528</f>
        <v>8.787341665613726E-4</v>
      </c>
      <c r="AK515" s="59">
        <f t="shared" ref="AK515:AK527" si="162">(AJ515-AI515)/AI515</f>
        <v>-0.36674299088017098</v>
      </c>
      <c r="AL515" s="7">
        <v>0.75384615384615372</v>
      </c>
      <c r="AM515" s="7">
        <v>11</v>
      </c>
      <c r="AN515" s="7">
        <v>4</v>
      </c>
      <c r="AO515" s="10">
        <f t="shared" ref="AO515:AO528" si="163">(AN515-AM515)/AM515</f>
        <v>-0.63636363636363635</v>
      </c>
      <c r="AP515" s="10">
        <v>-6.7393973909484726E-3</v>
      </c>
      <c r="AQ515" s="10">
        <v>6.1595367573011213E-3</v>
      </c>
      <c r="AR515" s="10">
        <f t="shared" si="148"/>
        <v>-1.9139595723460159</v>
      </c>
      <c r="AS515" s="70">
        <v>-9.7670655555553996</v>
      </c>
      <c r="AT515" s="7" t="s">
        <v>47</v>
      </c>
      <c r="AU515" s="7" t="str">
        <f t="shared" ref="AU515:AU527" si="164">LEFT(AT515,4)</f>
        <v>2008</v>
      </c>
      <c r="AV515" s="7">
        <f t="shared" ref="AV515:AV527" ca="1" si="165">YEAR(TODAY())-AU515+1</f>
        <v>9</v>
      </c>
      <c r="AW515" s="7"/>
      <c r="AX515" s="7" t="s">
        <v>40</v>
      </c>
      <c r="AY515" s="7"/>
      <c r="AZ515" s="7">
        <v>3</v>
      </c>
      <c r="BA515" s="9"/>
      <c r="BB515" s="7" t="s">
        <v>41</v>
      </c>
      <c r="BC515" s="7" t="s">
        <v>42</v>
      </c>
    </row>
    <row r="516" spans="1:55" s="17" customFormat="1" ht="12" x14ac:dyDescent="0.15">
      <c r="A516" s="7">
        <v>5171</v>
      </c>
      <c r="B516" s="7" t="s">
        <v>1245</v>
      </c>
      <c r="C516" s="7" t="s">
        <v>1389</v>
      </c>
      <c r="D516" s="7" t="s">
        <v>1465</v>
      </c>
      <c r="E516" s="32" t="s">
        <v>1252</v>
      </c>
      <c r="F516" s="8">
        <v>1</v>
      </c>
      <c r="G516" s="32" t="s">
        <v>73</v>
      </c>
      <c r="H516" s="32" t="s">
        <v>1501</v>
      </c>
      <c r="I516" s="32" t="s">
        <v>35</v>
      </c>
      <c r="J516" s="8">
        <f t="shared" si="149"/>
        <v>1</v>
      </c>
      <c r="K516" s="32" t="s">
        <v>1258</v>
      </c>
      <c r="L516" s="8">
        <v>1</v>
      </c>
      <c r="M516" s="32" t="s">
        <v>1557</v>
      </c>
      <c r="N516" s="32" t="s">
        <v>1394</v>
      </c>
      <c r="O516" s="32">
        <v>20010522</v>
      </c>
      <c r="P516" s="8" t="str">
        <f t="shared" si="150"/>
        <v>2001</v>
      </c>
      <c r="Q516" s="8">
        <f t="shared" ca="1" si="151"/>
        <v>16</v>
      </c>
      <c r="R516" s="32" t="s">
        <v>1254</v>
      </c>
      <c r="S516" s="8">
        <f t="shared" si="152"/>
        <v>0</v>
      </c>
      <c r="T516" s="32">
        <v>100</v>
      </c>
      <c r="U516" s="32">
        <v>3000</v>
      </c>
      <c r="V516" s="32" t="s">
        <v>1255</v>
      </c>
      <c r="W516" s="32">
        <v>19780203</v>
      </c>
      <c r="X516" s="8" t="str">
        <f t="shared" si="153"/>
        <v>1978</v>
      </c>
      <c r="Y516" s="69">
        <f t="shared" ca="1" si="154"/>
        <v>39</v>
      </c>
      <c r="Z516" s="32">
        <v>200</v>
      </c>
      <c r="AA516" s="32">
        <v>200</v>
      </c>
      <c r="AB516" s="55">
        <f t="shared" si="155"/>
        <v>0</v>
      </c>
      <c r="AC516" s="7">
        <v>89.5</v>
      </c>
      <c r="AD516" s="7">
        <v>85.5</v>
      </c>
      <c r="AE516" s="57">
        <f t="shared" si="156"/>
        <v>9.2638480555027679E-6</v>
      </c>
      <c r="AF516" s="57">
        <f t="shared" si="157"/>
        <v>9.6217417603286018E-6</v>
      </c>
      <c r="AG516" s="57">
        <f t="shared" si="158"/>
        <v>3.8633373807684959E-2</v>
      </c>
      <c r="AH516" s="56">
        <f t="shared" si="159"/>
        <v>-4.4692737430167599E-2</v>
      </c>
      <c r="AI516" s="56">
        <f t="shared" si="160"/>
        <v>2.7752844545147161E-3</v>
      </c>
      <c r="AJ516" s="56">
        <f t="shared" si="161"/>
        <v>1.7574683331227452E-3</v>
      </c>
      <c r="AK516" s="59">
        <f t="shared" si="162"/>
        <v>-0.36674299088017098</v>
      </c>
      <c r="AL516" s="7">
        <v>0.88230769230769213</v>
      </c>
      <c r="AM516" s="7">
        <v>38</v>
      </c>
      <c r="AN516" s="7">
        <v>21</v>
      </c>
      <c r="AO516" s="10">
        <f t="shared" si="163"/>
        <v>-0.44736842105263158</v>
      </c>
      <c r="AP516" s="10">
        <v>1.4108979129590655E-2</v>
      </c>
      <c r="AQ516" s="10">
        <v>1.9594433669511278E-2</v>
      </c>
      <c r="AR516" s="10">
        <f t="shared" si="148"/>
        <v>0.38879173961041735</v>
      </c>
      <c r="AS516" s="70">
        <v>150.18139415204701</v>
      </c>
      <c r="AT516" s="7" t="s">
        <v>1466</v>
      </c>
      <c r="AU516" s="7" t="str">
        <f t="shared" si="164"/>
        <v>2011</v>
      </c>
      <c r="AV516" s="7">
        <f t="shared" ca="1" si="165"/>
        <v>6</v>
      </c>
      <c r="AW516" s="7"/>
      <c r="AX516" s="7" t="s">
        <v>40</v>
      </c>
      <c r="AY516" s="7"/>
      <c r="AZ516" s="7">
        <v>1</v>
      </c>
      <c r="BA516" s="9"/>
      <c r="BB516" s="7" t="s">
        <v>41</v>
      </c>
      <c r="BC516" s="7" t="s">
        <v>42</v>
      </c>
    </row>
    <row r="517" spans="1:55" s="17" customFormat="1" ht="12" x14ac:dyDescent="0.15">
      <c r="A517" s="7">
        <v>6002</v>
      </c>
      <c r="B517" s="7" t="s">
        <v>1245</v>
      </c>
      <c r="C517" s="7" t="s">
        <v>1389</v>
      </c>
      <c r="D517" s="7" t="s">
        <v>1467</v>
      </c>
      <c r="E517" s="32" t="s">
        <v>1267</v>
      </c>
      <c r="F517" s="8">
        <v>0</v>
      </c>
      <c r="G517" s="32" t="s">
        <v>57</v>
      </c>
      <c r="H517" s="32" t="s">
        <v>57</v>
      </c>
      <c r="I517" s="32" t="s">
        <v>1268</v>
      </c>
      <c r="J517" s="8">
        <f t="shared" si="149"/>
        <v>1</v>
      </c>
      <c r="K517" s="32" t="s">
        <v>1258</v>
      </c>
      <c r="L517" s="8">
        <v>1</v>
      </c>
      <c r="M517" s="32" t="s">
        <v>1557</v>
      </c>
      <c r="N517" s="32" t="s">
        <v>1394</v>
      </c>
      <c r="O517" s="32">
        <v>20020721</v>
      </c>
      <c r="P517" s="8" t="str">
        <f t="shared" si="150"/>
        <v>2002</v>
      </c>
      <c r="Q517" s="8">
        <f t="shared" ca="1" si="151"/>
        <v>15</v>
      </c>
      <c r="R517" s="32" t="s">
        <v>1254</v>
      </c>
      <c r="S517" s="8">
        <f t="shared" si="152"/>
        <v>0</v>
      </c>
      <c r="T517" s="32">
        <v>200</v>
      </c>
      <c r="U517" s="32">
        <v>2000</v>
      </c>
      <c r="V517" s="32" t="s">
        <v>1255</v>
      </c>
      <c r="W517" s="32">
        <v>19820103</v>
      </c>
      <c r="X517" s="8" t="str">
        <f t="shared" si="153"/>
        <v>1982</v>
      </c>
      <c r="Y517" s="69">
        <f t="shared" ca="1" si="154"/>
        <v>35</v>
      </c>
      <c r="Z517" s="32">
        <v>150</v>
      </c>
      <c r="AA517" s="32">
        <v>150</v>
      </c>
      <c r="AB517" s="55">
        <f t="shared" si="155"/>
        <v>0</v>
      </c>
      <c r="AC517" s="7">
        <v>61.924999999999997</v>
      </c>
      <c r="AD517" s="7">
        <v>83.825000000000003</v>
      </c>
      <c r="AE517" s="57">
        <f t="shared" si="156"/>
        <v>6.4096512942682549E-6</v>
      </c>
      <c r="AF517" s="57">
        <f t="shared" si="157"/>
        <v>9.4332456498192414E-6</v>
      </c>
      <c r="AG517" s="57">
        <f t="shared" si="158"/>
        <v>0.47172524943046362</v>
      </c>
      <c r="AH517" s="56">
        <f t="shared" si="159"/>
        <v>0.35365361324182487</v>
      </c>
      <c r="AI517" s="56">
        <f t="shared" si="160"/>
        <v>2.0814633408860373E-3</v>
      </c>
      <c r="AJ517" s="56">
        <f t="shared" si="161"/>
        <v>1.3181012498420588E-3</v>
      </c>
      <c r="AK517" s="59">
        <f t="shared" si="162"/>
        <v>-0.36674299088017109</v>
      </c>
      <c r="AL517" s="7">
        <v>0.89476923076923043</v>
      </c>
      <c r="AM517" s="7">
        <v>33</v>
      </c>
      <c r="AN517" s="7">
        <v>40</v>
      </c>
      <c r="AO517" s="10">
        <f t="shared" si="163"/>
        <v>0.21212121212121213</v>
      </c>
      <c r="AP517" s="10">
        <v>1.9678436438230272E-2</v>
      </c>
      <c r="AQ517" s="10">
        <v>4.2780936213437079E-2</v>
      </c>
      <c r="AR517" s="10">
        <f t="shared" ref="AR517:AR527" si="166">(AQ517-AP517)/AP517</f>
        <v>1.1740007824160479</v>
      </c>
      <c r="AS517" s="70">
        <v>572.09840381747597</v>
      </c>
      <c r="AT517" s="7" t="s">
        <v>1468</v>
      </c>
      <c r="AU517" s="7" t="str">
        <f t="shared" si="164"/>
        <v>2010</v>
      </c>
      <c r="AV517" s="7">
        <f t="shared" ca="1" si="165"/>
        <v>7</v>
      </c>
      <c r="AW517" s="7"/>
      <c r="AX517" s="7" t="s">
        <v>40</v>
      </c>
      <c r="AY517" s="7"/>
      <c r="AZ517" s="7">
        <v>1</v>
      </c>
      <c r="BA517" s="9"/>
      <c r="BB517" s="7" t="s">
        <v>41</v>
      </c>
      <c r="BC517" s="7" t="s">
        <v>42</v>
      </c>
    </row>
    <row r="518" spans="1:55" s="17" customFormat="1" ht="12" x14ac:dyDescent="0.15">
      <c r="A518" s="7">
        <v>4308</v>
      </c>
      <c r="B518" s="7" t="s">
        <v>1245</v>
      </c>
      <c r="C518" s="7" t="s">
        <v>1389</v>
      </c>
      <c r="D518" s="7" t="s">
        <v>1469</v>
      </c>
      <c r="E518" s="32" t="s">
        <v>1252</v>
      </c>
      <c r="F518" s="8">
        <v>1</v>
      </c>
      <c r="G518" s="32" t="s">
        <v>57</v>
      </c>
      <c r="H518" s="32" t="s">
        <v>57</v>
      </c>
      <c r="I518" s="32" t="s">
        <v>1268</v>
      </c>
      <c r="J518" s="8">
        <f t="shared" si="149"/>
        <v>1</v>
      </c>
      <c r="K518" s="32" t="s">
        <v>1258</v>
      </c>
      <c r="L518" s="8">
        <v>1</v>
      </c>
      <c r="M518" s="32" t="s">
        <v>1556</v>
      </c>
      <c r="N518" s="32" t="s">
        <v>1470</v>
      </c>
      <c r="O518" s="32">
        <v>20090623</v>
      </c>
      <c r="P518" s="8" t="str">
        <f t="shared" si="150"/>
        <v>2009</v>
      </c>
      <c r="Q518" s="8">
        <f t="shared" ca="1" si="151"/>
        <v>8</v>
      </c>
      <c r="R518" s="32" t="s">
        <v>1254</v>
      </c>
      <c r="S518" s="8">
        <f t="shared" si="152"/>
        <v>0</v>
      </c>
      <c r="T518" s="32">
        <v>20</v>
      </c>
      <c r="U518" s="32">
        <v>2000</v>
      </c>
      <c r="V518" s="32" t="s">
        <v>1255</v>
      </c>
      <c r="W518" s="32">
        <v>19770506</v>
      </c>
      <c r="X518" s="8" t="str">
        <f t="shared" si="153"/>
        <v>1977</v>
      </c>
      <c r="Y518" s="69">
        <f t="shared" ca="1" si="154"/>
        <v>40</v>
      </c>
      <c r="Z518" s="32">
        <v>300</v>
      </c>
      <c r="AA518" s="32">
        <v>300</v>
      </c>
      <c r="AB518" s="55">
        <f t="shared" si="155"/>
        <v>0</v>
      </c>
      <c r="AC518" s="7">
        <v>97.025000000000006</v>
      </c>
      <c r="AD518" s="7">
        <v>77.7</v>
      </c>
      <c r="AE518" s="57">
        <f t="shared" si="156"/>
        <v>1.0042735838940291E-5</v>
      </c>
      <c r="AF518" s="57">
        <f t="shared" si="157"/>
        <v>8.743968827807397E-6</v>
      </c>
      <c r="AG518" s="57">
        <f t="shared" si="158"/>
        <v>-0.1293240240470111</v>
      </c>
      <c r="AH518" s="56">
        <f t="shared" si="159"/>
        <v>-0.19917547023962898</v>
      </c>
      <c r="AI518" s="56">
        <f t="shared" si="160"/>
        <v>4.1629266817720745E-3</v>
      </c>
      <c r="AJ518" s="56">
        <f t="shared" si="161"/>
        <v>2.6362024996841177E-3</v>
      </c>
      <c r="AK518" s="59">
        <f t="shared" si="162"/>
        <v>-0.36674299088017109</v>
      </c>
      <c r="AL518" s="7">
        <v>0.94938461538461538</v>
      </c>
      <c r="AM518" s="7">
        <v>16</v>
      </c>
      <c r="AN518" s="7">
        <v>16</v>
      </c>
      <c r="AO518" s="10">
        <f t="shared" si="163"/>
        <v>0</v>
      </c>
      <c r="AP518" s="10">
        <v>1.8236269802187747E-3</v>
      </c>
      <c r="AQ518" s="10">
        <v>4.2991328937995697E-2</v>
      </c>
      <c r="AR518" s="10">
        <f t="shared" si="166"/>
        <v>22.574628695632789</v>
      </c>
      <c r="AS518" s="70">
        <v>406.04254311454298</v>
      </c>
      <c r="AT518" s="7" t="s">
        <v>1471</v>
      </c>
      <c r="AU518" s="7" t="str">
        <f t="shared" si="164"/>
        <v>2013</v>
      </c>
      <c r="AV518" s="7">
        <f t="shared" ca="1" si="165"/>
        <v>4</v>
      </c>
      <c r="AW518" s="7"/>
      <c r="AX518" s="7" t="s">
        <v>40</v>
      </c>
      <c r="AY518" s="7"/>
      <c r="AZ518" s="7">
        <v>1</v>
      </c>
      <c r="BA518" s="9"/>
      <c r="BB518" s="7" t="s">
        <v>41</v>
      </c>
      <c r="BC518" s="7" t="s">
        <v>42</v>
      </c>
    </row>
    <row r="519" spans="1:55" s="17" customFormat="1" ht="12" x14ac:dyDescent="0.15">
      <c r="A519" s="7">
        <v>2221</v>
      </c>
      <c r="B519" s="7" t="s">
        <v>1245</v>
      </c>
      <c r="C519" s="7" t="s">
        <v>1389</v>
      </c>
      <c r="D519" s="7" t="s">
        <v>1472</v>
      </c>
      <c r="E519" s="32" t="s">
        <v>1267</v>
      </c>
      <c r="F519" s="8">
        <v>0</v>
      </c>
      <c r="G519" s="32" t="s">
        <v>34</v>
      </c>
      <c r="H519" s="32" t="s">
        <v>1500</v>
      </c>
      <c r="I519" s="32" t="s">
        <v>1268</v>
      </c>
      <c r="J519" s="8">
        <f t="shared" si="149"/>
        <v>1</v>
      </c>
      <c r="K519" s="32" t="s">
        <v>1258</v>
      </c>
      <c r="L519" s="8">
        <v>1</v>
      </c>
      <c r="M519" s="32" t="s">
        <v>1557</v>
      </c>
      <c r="N519" s="32" t="s">
        <v>1422</v>
      </c>
      <c r="O519" s="32">
        <v>20010722</v>
      </c>
      <c r="P519" s="8" t="str">
        <f t="shared" si="150"/>
        <v>2001</v>
      </c>
      <c r="Q519" s="8">
        <f t="shared" ca="1" si="151"/>
        <v>16</v>
      </c>
      <c r="R519" s="32" t="s">
        <v>1254</v>
      </c>
      <c r="S519" s="8">
        <f t="shared" si="152"/>
        <v>0</v>
      </c>
      <c r="T519" s="32">
        <v>50</v>
      </c>
      <c r="U519" s="32">
        <v>2000</v>
      </c>
      <c r="V519" s="32" t="s">
        <v>1255</v>
      </c>
      <c r="W519" s="32">
        <v>19800412</v>
      </c>
      <c r="X519" s="8" t="str">
        <f t="shared" si="153"/>
        <v>1980</v>
      </c>
      <c r="Y519" s="69">
        <f t="shared" ca="1" si="154"/>
        <v>37</v>
      </c>
      <c r="Z519" s="32">
        <v>200</v>
      </c>
      <c r="AA519" s="32">
        <v>200</v>
      </c>
      <c r="AB519" s="55">
        <f t="shared" si="155"/>
        <v>0</v>
      </c>
      <c r="AC519" s="7">
        <v>0</v>
      </c>
      <c r="AD519" s="7">
        <v>73.05</v>
      </c>
      <c r="AE519" s="57">
        <f t="shared" si="156"/>
        <v>0</v>
      </c>
      <c r="AF519" s="57">
        <f t="shared" si="157"/>
        <v>8.2206811180351394E-6</v>
      </c>
      <c r="AG519" s="57" t="e">
        <f t="shared" si="158"/>
        <v>#DIV/0!</v>
      </c>
      <c r="AH519" s="56" t="e">
        <f t="shared" si="159"/>
        <v>#DIV/0!</v>
      </c>
      <c r="AI519" s="56">
        <f t="shared" si="160"/>
        <v>2.7752844545147161E-3</v>
      </c>
      <c r="AJ519" s="56">
        <f t="shared" si="161"/>
        <v>1.7574683331227452E-3</v>
      </c>
      <c r="AK519" s="59">
        <f t="shared" si="162"/>
        <v>-0.36674299088017098</v>
      </c>
      <c r="AL519" s="7">
        <v>0.77238461538461534</v>
      </c>
      <c r="AM519" s="7">
        <v>0</v>
      </c>
      <c r="AN519" s="7">
        <v>12</v>
      </c>
      <c r="AO519" s="10" t="e">
        <f t="shared" si="163"/>
        <v>#DIV/0!</v>
      </c>
      <c r="AP519" s="10" t="e">
        <v>#N/A</v>
      </c>
      <c r="AQ519" s="10">
        <v>-5.6778698191221853E-2</v>
      </c>
      <c r="AR519" s="10" t="e">
        <f t="shared" si="166"/>
        <v>#N/A</v>
      </c>
      <c r="AS519" s="70">
        <v>-573.02523750855505</v>
      </c>
      <c r="AT519" s="7" t="s">
        <v>1473</v>
      </c>
      <c r="AU519" s="7" t="str">
        <f t="shared" si="164"/>
        <v>2015</v>
      </c>
      <c r="AV519" s="7">
        <f t="shared" ca="1" si="165"/>
        <v>2</v>
      </c>
      <c r="AW519" s="7"/>
      <c r="AX519" s="7" t="s">
        <v>40</v>
      </c>
      <c r="AY519" s="7"/>
      <c r="AZ519" s="7">
        <v>1</v>
      </c>
      <c r="BA519" s="9"/>
      <c r="BB519" s="7" t="s">
        <v>41</v>
      </c>
      <c r="BC519" s="7" t="s">
        <v>42</v>
      </c>
    </row>
    <row r="520" spans="1:55" s="17" customFormat="1" ht="12" x14ac:dyDescent="0.15">
      <c r="A520" s="7">
        <v>8290</v>
      </c>
      <c r="B520" s="7" t="s">
        <v>1245</v>
      </c>
      <c r="C520" s="7" t="s">
        <v>1389</v>
      </c>
      <c r="D520" s="7" t="s">
        <v>1474</v>
      </c>
      <c r="E520" s="32" t="s">
        <v>1267</v>
      </c>
      <c r="F520" s="8">
        <v>0</v>
      </c>
      <c r="G520" s="32" t="s">
        <v>82</v>
      </c>
      <c r="H520" s="32" t="s">
        <v>1500</v>
      </c>
      <c r="I520" s="32" t="s">
        <v>35</v>
      </c>
      <c r="J520" s="8">
        <f t="shared" si="149"/>
        <v>1</v>
      </c>
      <c r="K520" s="32" t="s">
        <v>1258</v>
      </c>
      <c r="L520" s="8">
        <v>1</v>
      </c>
      <c r="M520" s="32" t="s">
        <v>1557</v>
      </c>
      <c r="N520" s="32" t="s">
        <v>1391</v>
      </c>
      <c r="O520" s="32">
        <v>19960804</v>
      </c>
      <c r="P520" s="8" t="str">
        <f t="shared" si="150"/>
        <v>1996</v>
      </c>
      <c r="Q520" s="8">
        <f t="shared" ca="1" si="151"/>
        <v>21</v>
      </c>
      <c r="R520" s="32" t="s">
        <v>1254</v>
      </c>
      <c r="S520" s="8">
        <f t="shared" si="152"/>
        <v>0</v>
      </c>
      <c r="T520" s="32">
        <v>100</v>
      </c>
      <c r="U520" s="32">
        <v>2000</v>
      </c>
      <c r="V520" s="32" t="s">
        <v>1255</v>
      </c>
      <c r="W520" s="32">
        <v>19580224</v>
      </c>
      <c r="X520" s="8" t="str">
        <f t="shared" si="153"/>
        <v>1958</v>
      </c>
      <c r="Y520" s="69">
        <f t="shared" ca="1" si="154"/>
        <v>59</v>
      </c>
      <c r="Z520" s="32">
        <v>300</v>
      </c>
      <c r="AA520" s="32">
        <v>300</v>
      </c>
      <c r="AB520" s="55">
        <f t="shared" si="155"/>
        <v>0</v>
      </c>
      <c r="AC520" s="7">
        <v>25</v>
      </c>
      <c r="AD520" s="7">
        <v>71</v>
      </c>
      <c r="AE520" s="57">
        <f t="shared" si="156"/>
        <v>2.5876670546097116E-6</v>
      </c>
      <c r="AF520" s="57">
        <f t="shared" si="157"/>
        <v>7.9899843857699506E-6</v>
      </c>
      <c r="AG520" s="57">
        <f t="shared" si="158"/>
        <v>2.0877173211045306</v>
      </c>
      <c r="AH520" s="56">
        <f t="shared" si="159"/>
        <v>1.84</v>
      </c>
      <c r="AI520" s="56">
        <f t="shared" si="160"/>
        <v>4.1629266817720745E-3</v>
      </c>
      <c r="AJ520" s="56">
        <f t="shared" si="161"/>
        <v>2.6362024996841177E-3</v>
      </c>
      <c r="AK520" s="59">
        <f t="shared" si="162"/>
        <v>-0.36674299088017109</v>
      </c>
      <c r="AL520" s="7">
        <v>0.67384615384615365</v>
      </c>
      <c r="AM520" s="7">
        <v>13</v>
      </c>
      <c r="AN520" s="7">
        <v>20</v>
      </c>
      <c r="AO520" s="10">
        <f t="shared" si="163"/>
        <v>0.53846153846153844</v>
      </c>
      <c r="AP520" s="10">
        <v>1.6904721709311569E-2</v>
      </c>
      <c r="AQ520" s="10">
        <v>1.8884761199473861E-2</v>
      </c>
      <c r="AR520" s="10">
        <f t="shared" si="166"/>
        <v>0.11712937510657948</v>
      </c>
      <c r="AS520" s="70">
        <v>161.43367887323899</v>
      </c>
      <c r="AT520" s="7" t="s">
        <v>47</v>
      </c>
      <c r="AU520" s="7" t="str">
        <f t="shared" si="164"/>
        <v>2008</v>
      </c>
      <c r="AV520" s="7">
        <f t="shared" ca="1" si="165"/>
        <v>9</v>
      </c>
      <c r="AW520" s="7"/>
      <c r="AX520" s="7" t="s">
        <v>40</v>
      </c>
      <c r="AY520" s="7"/>
      <c r="AZ520" s="7">
        <v>3</v>
      </c>
      <c r="BA520" s="9"/>
      <c r="BB520" s="7" t="s">
        <v>41</v>
      </c>
      <c r="BC520" s="7" t="s">
        <v>42</v>
      </c>
    </row>
    <row r="521" spans="1:55" s="17" customFormat="1" ht="12" x14ac:dyDescent="0.15">
      <c r="A521" s="7">
        <v>2060</v>
      </c>
      <c r="B521" s="7" t="s">
        <v>1245</v>
      </c>
      <c r="C521" s="7" t="s">
        <v>1389</v>
      </c>
      <c r="D521" s="7" t="s">
        <v>1475</v>
      </c>
      <c r="E521" s="32" t="s">
        <v>1267</v>
      </c>
      <c r="F521" s="8">
        <v>0</v>
      </c>
      <c r="G521" s="32" t="s">
        <v>57</v>
      </c>
      <c r="H521" s="32" t="s">
        <v>57</v>
      </c>
      <c r="I521" s="32" t="s">
        <v>1268</v>
      </c>
      <c r="J521" s="8">
        <f t="shared" si="149"/>
        <v>1</v>
      </c>
      <c r="K521" s="32" t="s">
        <v>1258</v>
      </c>
      <c r="L521" s="8">
        <v>1</v>
      </c>
      <c r="M521" s="32" t="s">
        <v>1557</v>
      </c>
      <c r="N521" s="32" t="s">
        <v>1429</v>
      </c>
      <c r="O521" s="32">
        <v>19960908</v>
      </c>
      <c r="P521" s="8" t="str">
        <f t="shared" si="150"/>
        <v>1996</v>
      </c>
      <c r="Q521" s="8">
        <f t="shared" ca="1" si="151"/>
        <v>21</v>
      </c>
      <c r="R521" s="32" t="s">
        <v>1254</v>
      </c>
      <c r="S521" s="8">
        <f t="shared" si="152"/>
        <v>0</v>
      </c>
      <c r="T521" s="32">
        <v>200</v>
      </c>
      <c r="U521" s="32">
        <v>2000</v>
      </c>
      <c r="V521" s="32" t="s">
        <v>1255</v>
      </c>
      <c r="W521" s="32">
        <v>19730431</v>
      </c>
      <c r="X521" s="8" t="str">
        <f t="shared" si="153"/>
        <v>1973</v>
      </c>
      <c r="Y521" s="69">
        <f t="shared" ca="1" si="154"/>
        <v>44</v>
      </c>
      <c r="Z521" s="32">
        <v>200</v>
      </c>
      <c r="AA521" s="32">
        <v>200</v>
      </c>
      <c r="AB521" s="55">
        <f t="shared" si="155"/>
        <v>0</v>
      </c>
      <c r="AC521" s="7">
        <v>0</v>
      </c>
      <c r="AD521" s="7">
        <v>70</v>
      </c>
      <c r="AE521" s="57">
        <f t="shared" si="156"/>
        <v>0</v>
      </c>
      <c r="AF521" s="57">
        <f t="shared" si="157"/>
        <v>7.8774493944210774E-6</v>
      </c>
      <c r="AG521" s="57" t="e">
        <f t="shared" si="158"/>
        <v>#DIV/0!</v>
      </c>
      <c r="AH521" s="56" t="e">
        <f t="shared" si="159"/>
        <v>#DIV/0!</v>
      </c>
      <c r="AI521" s="56">
        <f t="shared" si="160"/>
        <v>2.7752844545147161E-3</v>
      </c>
      <c r="AJ521" s="56">
        <f t="shared" si="161"/>
        <v>1.7574683331227452E-3</v>
      </c>
      <c r="AK521" s="59">
        <f t="shared" si="162"/>
        <v>-0.36674299088017098</v>
      </c>
      <c r="AL521" s="7">
        <v>0.86153846153846136</v>
      </c>
      <c r="AM521" s="7">
        <v>0</v>
      </c>
      <c r="AN521" s="7">
        <v>7</v>
      </c>
      <c r="AO521" s="10" t="e">
        <f t="shared" si="163"/>
        <v>#DIV/0!</v>
      </c>
      <c r="AP521" s="10" t="e">
        <v>#N/A</v>
      </c>
      <c r="AQ521" s="10">
        <v>-3.0155883186844291E-2</v>
      </c>
      <c r="AR521" s="10" t="e">
        <f t="shared" si="166"/>
        <v>#N/A</v>
      </c>
      <c r="AS521" s="70">
        <v>-427.12664857142698</v>
      </c>
      <c r="AT521" s="7" t="s">
        <v>1476</v>
      </c>
      <c r="AU521" s="7" t="str">
        <f t="shared" si="164"/>
        <v>2015</v>
      </c>
      <c r="AV521" s="7">
        <f t="shared" ca="1" si="165"/>
        <v>2</v>
      </c>
      <c r="AW521" s="7"/>
      <c r="AX521" s="7" t="s">
        <v>40</v>
      </c>
      <c r="AY521" s="7"/>
      <c r="AZ521" s="7">
        <v>1</v>
      </c>
      <c r="BA521" s="9"/>
      <c r="BB521" s="7" t="s">
        <v>41</v>
      </c>
      <c r="BC521" s="7" t="s">
        <v>42</v>
      </c>
    </row>
    <row r="522" spans="1:55" s="17" customFormat="1" ht="12" x14ac:dyDescent="0.15">
      <c r="A522" s="7">
        <v>3122</v>
      </c>
      <c r="B522" s="7" t="s">
        <v>1245</v>
      </c>
      <c r="C522" s="7" t="s">
        <v>1389</v>
      </c>
      <c r="D522" s="7" t="s">
        <v>1477</v>
      </c>
      <c r="E522" s="32" t="s">
        <v>1267</v>
      </c>
      <c r="F522" s="8">
        <v>0</v>
      </c>
      <c r="G522" s="32" t="s">
        <v>1433</v>
      </c>
      <c r="H522" s="32" t="s">
        <v>1501</v>
      </c>
      <c r="I522" s="32" t="s">
        <v>1285</v>
      </c>
      <c r="J522" s="8">
        <f t="shared" si="149"/>
        <v>0</v>
      </c>
      <c r="K522" s="32" t="s">
        <v>1258</v>
      </c>
      <c r="L522" s="8">
        <v>1</v>
      </c>
      <c r="M522" s="32" t="s">
        <v>1556</v>
      </c>
      <c r="N522" s="32" t="s">
        <v>1398</v>
      </c>
      <c r="O522" s="32">
        <v>19961021</v>
      </c>
      <c r="P522" s="8" t="str">
        <f t="shared" si="150"/>
        <v>1996</v>
      </c>
      <c r="Q522" s="8">
        <f t="shared" ca="1" si="151"/>
        <v>21</v>
      </c>
      <c r="R522" s="32" t="s">
        <v>1254</v>
      </c>
      <c r="S522" s="8">
        <f t="shared" si="152"/>
        <v>0</v>
      </c>
      <c r="T522" s="32">
        <v>200</v>
      </c>
      <c r="U522" s="32">
        <v>2000</v>
      </c>
      <c r="V522" s="32" t="s">
        <v>1255</v>
      </c>
      <c r="W522" s="32">
        <v>19780421</v>
      </c>
      <c r="X522" s="8" t="str">
        <f t="shared" si="153"/>
        <v>1978</v>
      </c>
      <c r="Y522" s="69">
        <f t="shared" ca="1" si="154"/>
        <v>39</v>
      </c>
      <c r="Z522" s="32">
        <v>100</v>
      </c>
      <c r="AA522" s="32">
        <v>100</v>
      </c>
      <c r="AB522" s="55">
        <f t="shared" si="155"/>
        <v>0</v>
      </c>
      <c r="AC522" s="7">
        <v>707.52499999999998</v>
      </c>
      <c r="AD522" s="7">
        <v>68.099999999999994</v>
      </c>
      <c r="AE522" s="57">
        <f t="shared" si="156"/>
        <v>7.3233565312509445E-5</v>
      </c>
      <c r="AF522" s="57">
        <f t="shared" si="157"/>
        <v>7.6636329108582196E-6</v>
      </c>
      <c r="AG522" s="57">
        <f t="shared" si="158"/>
        <v>-0.89535354617578411</v>
      </c>
      <c r="AH522" s="56">
        <f t="shared" si="159"/>
        <v>-0.90374898413483618</v>
      </c>
      <c r="AI522" s="56">
        <f t="shared" si="160"/>
        <v>1.387642227257358E-3</v>
      </c>
      <c r="AJ522" s="56">
        <f t="shared" si="161"/>
        <v>8.787341665613726E-4</v>
      </c>
      <c r="AK522" s="59">
        <f t="shared" si="162"/>
        <v>-0.36674299088017098</v>
      </c>
      <c r="AL522" s="7">
        <v>0.75507692307692298</v>
      </c>
      <c r="AM522" s="7">
        <v>20</v>
      </c>
      <c r="AN522" s="7">
        <v>8</v>
      </c>
      <c r="AO522" s="10">
        <f t="shared" si="163"/>
        <v>-0.6</v>
      </c>
      <c r="AP522" s="10">
        <v>1.0260871860139157E-2</v>
      </c>
      <c r="AQ522" s="10">
        <v>5.1273242772394154E-3</v>
      </c>
      <c r="AR522" s="10">
        <f t="shared" si="166"/>
        <v>-0.50030325423341959</v>
      </c>
      <c r="AS522" s="70">
        <v>4.8892466960348298</v>
      </c>
      <c r="AT522" s="7" t="s">
        <v>1478</v>
      </c>
      <c r="AU522" s="7" t="str">
        <f t="shared" si="164"/>
        <v>2014</v>
      </c>
      <c r="AV522" s="7">
        <f t="shared" ca="1" si="165"/>
        <v>3</v>
      </c>
      <c r="AW522" s="7"/>
      <c r="AX522" s="7" t="s">
        <v>40</v>
      </c>
      <c r="AY522" s="7"/>
      <c r="AZ522" s="7">
        <v>7</v>
      </c>
      <c r="BA522" s="9"/>
      <c r="BB522" s="7" t="s">
        <v>41</v>
      </c>
      <c r="BC522" s="7" t="s">
        <v>42</v>
      </c>
    </row>
    <row r="523" spans="1:55" s="17" customFormat="1" ht="12" x14ac:dyDescent="0.15">
      <c r="A523" s="7">
        <v>2819</v>
      </c>
      <c r="B523" s="7" t="s">
        <v>1245</v>
      </c>
      <c r="C523" s="7" t="s">
        <v>1389</v>
      </c>
      <c r="D523" s="7" t="s">
        <v>1479</v>
      </c>
      <c r="E523" s="32" t="s">
        <v>1252</v>
      </c>
      <c r="F523" s="8">
        <v>1</v>
      </c>
      <c r="G523" s="32" t="s">
        <v>192</v>
      </c>
      <c r="H523" s="32" t="s">
        <v>192</v>
      </c>
      <c r="I523" s="32" t="s">
        <v>1285</v>
      </c>
      <c r="J523" s="8">
        <f t="shared" si="149"/>
        <v>0</v>
      </c>
      <c r="K523" s="32" t="s">
        <v>1258</v>
      </c>
      <c r="L523" s="8">
        <v>1</v>
      </c>
      <c r="M523" s="32" t="s">
        <v>1556</v>
      </c>
      <c r="N523" s="32" t="s">
        <v>1480</v>
      </c>
      <c r="O523" s="32">
        <v>19981120</v>
      </c>
      <c r="P523" s="8" t="str">
        <f t="shared" si="150"/>
        <v>1998</v>
      </c>
      <c r="Q523" s="8">
        <f t="shared" ca="1" si="151"/>
        <v>19</v>
      </c>
      <c r="R523" s="32" t="s">
        <v>1254</v>
      </c>
      <c r="S523" s="8">
        <f t="shared" si="152"/>
        <v>0</v>
      </c>
      <c r="T523" s="32">
        <v>200</v>
      </c>
      <c r="U523" s="32">
        <v>2000</v>
      </c>
      <c r="V523" s="32" t="s">
        <v>1255</v>
      </c>
      <c r="W523" s="32">
        <v>19750822</v>
      </c>
      <c r="X523" s="8" t="str">
        <f t="shared" si="153"/>
        <v>1975</v>
      </c>
      <c r="Y523" s="69">
        <f t="shared" ca="1" si="154"/>
        <v>42</v>
      </c>
      <c r="Z523" s="32">
        <v>200</v>
      </c>
      <c r="AA523" s="32">
        <v>200</v>
      </c>
      <c r="AB523" s="55">
        <f t="shared" si="155"/>
        <v>0</v>
      </c>
      <c r="AC523" s="7">
        <v>10</v>
      </c>
      <c r="AD523" s="7">
        <v>68</v>
      </c>
      <c r="AE523" s="57">
        <f t="shared" si="156"/>
        <v>1.0350668218438846E-6</v>
      </c>
      <c r="AF523" s="57">
        <f t="shared" si="157"/>
        <v>7.6523794117233328E-6</v>
      </c>
      <c r="AG523" s="57">
        <f t="shared" si="158"/>
        <v>6.3931259801094402</v>
      </c>
      <c r="AH523" s="56">
        <f t="shared" si="159"/>
        <v>5.8</v>
      </c>
      <c r="AI523" s="56">
        <f t="shared" si="160"/>
        <v>2.7752844545147161E-3</v>
      </c>
      <c r="AJ523" s="56">
        <f t="shared" si="161"/>
        <v>1.7574683331227452E-3</v>
      </c>
      <c r="AK523" s="59">
        <f t="shared" si="162"/>
        <v>-0.36674299088017098</v>
      </c>
      <c r="AL523" s="7">
        <v>0.77999999999999992</v>
      </c>
      <c r="AM523" s="7">
        <v>3</v>
      </c>
      <c r="AN523" s="7">
        <v>14</v>
      </c>
      <c r="AO523" s="10">
        <f t="shared" si="163"/>
        <v>3.6666666666666665</v>
      </c>
      <c r="AP523" s="10">
        <v>1.3918844566712437E-2</v>
      </c>
      <c r="AQ523" s="10">
        <v>2.0331077928138177E-2</v>
      </c>
      <c r="AR523" s="10">
        <f t="shared" si="166"/>
        <v>0.46068718784035378</v>
      </c>
      <c r="AS523" s="70">
        <v>143.80903382353</v>
      </c>
      <c r="AT523" s="7" t="s">
        <v>1481</v>
      </c>
      <c r="AU523" s="7" t="str">
        <f t="shared" si="164"/>
        <v>2014</v>
      </c>
      <c r="AV523" s="7">
        <f t="shared" ca="1" si="165"/>
        <v>3</v>
      </c>
      <c r="AW523" s="7"/>
      <c r="AX523" s="7" t="s">
        <v>40</v>
      </c>
      <c r="AY523" s="7"/>
      <c r="AZ523" s="7">
        <v>1</v>
      </c>
      <c r="BA523" s="9"/>
      <c r="BB523" s="7" t="s">
        <v>41</v>
      </c>
      <c r="BC523" s="7" t="s">
        <v>42</v>
      </c>
    </row>
    <row r="524" spans="1:55" s="17" customFormat="1" ht="12" x14ac:dyDescent="0.15">
      <c r="A524" s="7">
        <v>8624</v>
      </c>
      <c r="B524" s="7" t="s">
        <v>1245</v>
      </c>
      <c r="C524" s="7" t="s">
        <v>1389</v>
      </c>
      <c r="D524" s="7" t="s">
        <v>1482</v>
      </c>
      <c r="E524" s="32" t="s">
        <v>1252</v>
      </c>
      <c r="F524" s="8">
        <v>1</v>
      </c>
      <c r="G524" s="32" t="s">
        <v>1483</v>
      </c>
      <c r="H524" s="32" t="s">
        <v>1500</v>
      </c>
      <c r="I524" s="32" t="s">
        <v>35</v>
      </c>
      <c r="J524" s="8">
        <f t="shared" si="149"/>
        <v>1</v>
      </c>
      <c r="K524" s="32" t="s">
        <v>1258</v>
      </c>
      <c r="L524" s="8">
        <v>1</v>
      </c>
      <c r="M524" s="32" t="s">
        <v>478</v>
      </c>
      <c r="N524" s="32" t="s">
        <v>1484</v>
      </c>
      <c r="O524" s="32">
        <v>19971121</v>
      </c>
      <c r="P524" s="8" t="str">
        <f t="shared" si="150"/>
        <v>1997</v>
      </c>
      <c r="Q524" s="8">
        <f t="shared" ca="1" si="151"/>
        <v>20</v>
      </c>
      <c r="R524" s="32" t="s">
        <v>1254</v>
      </c>
      <c r="S524" s="8">
        <f t="shared" si="152"/>
        <v>0</v>
      </c>
      <c r="T524" s="32">
        <v>100</v>
      </c>
      <c r="U524" s="32">
        <v>5000</v>
      </c>
      <c r="V524" s="32" t="s">
        <v>1261</v>
      </c>
      <c r="W524" s="32">
        <v>19670903</v>
      </c>
      <c r="X524" s="8" t="str">
        <f t="shared" si="153"/>
        <v>1967</v>
      </c>
      <c r="Y524" s="69">
        <f t="shared" ca="1" si="154"/>
        <v>50</v>
      </c>
      <c r="Z524" s="32">
        <v>300</v>
      </c>
      <c r="AA524" s="32">
        <v>300</v>
      </c>
      <c r="AB524" s="55">
        <f t="shared" si="155"/>
        <v>0</v>
      </c>
      <c r="AC524" s="7">
        <v>22.8</v>
      </c>
      <c r="AD524" s="7">
        <v>68</v>
      </c>
      <c r="AE524" s="57">
        <f t="shared" si="156"/>
        <v>2.3599523538040572E-6</v>
      </c>
      <c r="AF524" s="57">
        <f t="shared" si="157"/>
        <v>7.6523794117233328E-6</v>
      </c>
      <c r="AG524" s="57">
        <f t="shared" si="158"/>
        <v>2.2425991140830872</v>
      </c>
      <c r="AH524" s="56">
        <f t="shared" si="159"/>
        <v>1.9824561403508774</v>
      </c>
      <c r="AI524" s="56">
        <f t="shared" si="160"/>
        <v>4.1629266817720745E-3</v>
      </c>
      <c r="AJ524" s="56">
        <f t="shared" si="161"/>
        <v>2.6362024996841177E-3</v>
      </c>
      <c r="AK524" s="59">
        <f t="shared" si="162"/>
        <v>-0.36674299088017109</v>
      </c>
      <c r="AL524" s="7">
        <v>1.4197307692307695</v>
      </c>
      <c r="AM524" s="7">
        <v>5</v>
      </c>
      <c r="AN524" s="7">
        <v>13</v>
      </c>
      <c r="AO524" s="10">
        <f t="shared" si="163"/>
        <v>1.6</v>
      </c>
      <c r="AP524" s="10">
        <v>3.8324340596994043E-3</v>
      </c>
      <c r="AQ524" s="10">
        <v>1.1923017672284294E-2</v>
      </c>
      <c r="AR524" s="10">
        <f t="shared" si="166"/>
        <v>2.1110822747513813</v>
      </c>
      <c r="AS524" s="70">
        <v>88.346124513618093</v>
      </c>
      <c r="AT524" s="7" t="s">
        <v>1485</v>
      </c>
      <c r="AU524" s="7" t="str">
        <f t="shared" si="164"/>
        <v>2008</v>
      </c>
      <c r="AV524" s="7">
        <f t="shared" ca="1" si="165"/>
        <v>9</v>
      </c>
      <c r="AW524" s="7"/>
      <c r="AX524" s="7" t="s">
        <v>40</v>
      </c>
      <c r="AY524" s="7"/>
      <c r="AZ524" s="7">
        <v>1</v>
      </c>
      <c r="BA524" s="9"/>
      <c r="BB524" s="7" t="s">
        <v>41</v>
      </c>
      <c r="BC524" s="7" t="s">
        <v>42</v>
      </c>
    </row>
    <row r="525" spans="1:55" s="17" customFormat="1" ht="12" x14ac:dyDescent="0.15">
      <c r="A525" s="7">
        <v>6052</v>
      </c>
      <c r="B525" s="7" t="s">
        <v>1245</v>
      </c>
      <c r="C525" s="7" t="s">
        <v>1389</v>
      </c>
      <c r="D525" s="7" t="s">
        <v>1486</v>
      </c>
      <c r="E525" s="32" t="s">
        <v>1252</v>
      </c>
      <c r="F525" s="8">
        <v>1</v>
      </c>
      <c r="G525" s="32" t="s">
        <v>57</v>
      </c>
      <c r="H525" s="32" t="s">
        <v>57</v>
      </c>
      <c r="I525" s="32" t="s">
        <v>1268</v>
      </c>
      <c r="J525" s="8">
        <f t="shared" si="149"/>
        <v>1</v>
      </c>
      <c r="K525" s="32" t="s">
        <v>1258</v>
      </c>
      <c r="L525" s="8">
        <v>1</v>
      </c>
      <c r="M525" s="32" t="s">
        <v>1557</v>
      </c>
      <c r="N525" s="32" t="s">
        <v>1413</v>
      </c>
      <c r="O525" s="32">
        <v>19900204</v>
      </c>
      <c r="P525" s="8" t="str">
        <f t="shared" si="150"/>
        <v>1990</v>
      </c>
      <c r="Q525" s="8">
        <f t="shared" ca="1" si="151"/>
        <v>27</v>
      </c>
      <c r="R525" s="32" t="s">
        <v>1254</v>
      </c>
      <c r="S525" s="8">
        <f t="shared" si="152"/>
        <v>0</v>
      </c>
      <c r="T525" s="32">
        <v>200</v>
      </c>
      <c r="U525" s="32">
        <v>20000</v>
      </c>
      <c r="V525" s="32" t="s">
        <v>1255</v>
      </c>
      <c r="W525" s="32">
        <v>19780709</v>
      </c>
      <c r="X525" s="8" t="str">
        <f t="shared" si="153"/>
        <v>1978</v>
      </c>
      <c r="Y525" s="69">
        <f t="shared" ca="1" si="154"/>
        <v>39</v>
      </c>
      <c r="Z525" s="32">
        <v>500</v>
      </c>
      <c r="AA525" s="32">
        <v>500</v>
      </c>
      <c r="AB525" s="55">
        <f t="shared" si="155"/>
        <v>0</v>
      </c>
      <c r="AC525" s="7">
        <v>102.85</v>
      </c>
      <c r="AD525" s="7">
        <v>66.7</v>
      </c>
      <c r="AE525" s="57">
        <f t="shared" si="156"/>
        <v>1.0645662262664353E-5</v>
      </c>
      <c r="AF525" s="57">
        <f t="shared" si="157"/>
        <v>7.5060839229697984E-6</v>
      </c>
      <c r="AG525" s="57">
        <f t="shared" si="158"/>
        <v>-0.29491620739326307</v>
      </c>
      <c r="AH525" s="56">
        <f t="shared" si="159"/>
        <v>-0.35148274185707334</v>
      </c>
      <c r="AI525" s="56">
        <f t="shared" si="160"/>
        <v>6.9382111362867906E-3</v>
      </c>
      <c r="AJ525" s="56">
        <f t="shared" si="161"/>
        <v>4.3936708328068631E-3</v>
      </c>
      <c r="AK525" s="59">
        <f t="shared" si="162"/>
        <v>-0.36674299088017104</v>
      </c>
      <c r="AL525" s="7">
        <v>0.73015384615384615</v>
      </c>
      <c r="AM525" s="7">
        <v>22</v>
      </c>
      <c r="AN525" s="7">
        <v>16</v>
      </c>
      <c r="AO525" s="10">
        <f t="shared" si="163"/>
        <v>-0.27272727272727271</v>
      </c>
      <c r="AP525" s="10">
        <v>9.2986819612417022E-3</v>
      </c>
      <c r="AQ525" s="10">
        <v>5.1973162208057505E-2</v>
      </c>
      <c r="AR525" s="10">
        <f t="shared" si="166"/>
        <v>4.589304207272539</v>
      </c>
      <c r="AS525" s="70">
        <v>478.165965517242</v>
      </c>
      <c r="AT525" s="7" t="s">
        <v>1487</v>
      </c>
      <c r="AU525" s="7" t="str">
        <f t="shared" si="164"/>
        <v>2010</v>
      </c>
      <c r="AV525" s="7">
        <f t="shared" ca="1" si="165"/>
        <v>7</v>
      </c>
      <c r="AW525" s="7"/>
      <c r="AX525" s="7" t="s">
        <v>61</v>
      </c>
      <c r="AY525" s="7">
        <v>500000</v>
      </c>
      <c r="AZ525" s="7">
        <v>15</v>
      </c>
      <c r="BA525" s="9"/>
      <c r="BB525" s="7" t="s">
        <v>41</v>
      </c>
      <c r="BC525" s="7" t="s">
        <v>42</v>
      </c>
    </row>
    <row r="526" spans="1:55" s="17" customFormat="1" ht="12" x14ac:dyDescent="0.15">
      <c r="A526" s="7">
        <v>4668</v>
      </c>
      <c r="B526" s="7" t="s">
        <v>1245</v>
      </c>
      <c r="C526" s="7" t="s">
        <v>1389</v>
      </c>
      <c r="D526" s="7" t="s">
        <v>1488</v>
      </c>
      <c r="E526" s="32" t="s">
        <v>1252</v>
      </c>
      <c r="F526" s="8">
        <v>1</v>
      </c>
      <c r="G526" s="32" t="s">
        <v>34</v>
      </c>
      <c r="H526" s="32" t="s">
        <v>1500</v>
      </c>
      <c r="I526" s="32" t="s">
        <v>35</v>
      </c>
      <c r="J526" s="8">
        <f t="shared" si="149"/>
        <v>1</v>
      </c>
      <c r="K526" s="32" t="s">
        <v>1258</v>
      </c>
      <c r="L526" s="8">
        <v>1</v>
      </c>
      <c r="M526" s="32" t="s">
        <v>1557</v>
      </c>
      <c r="N526" s="32" t="s">
        <v>1437</v>
      </c>
      <c r="O526" s="32">
        <v>19960405</v>
      </c>
      <c r="P526" s="8" t="str">
        <f t="shared" si="150"/>
        <v>1996</v>
      </c>
      <c r="Q526" s="8">
        <f t="shared" ca="1" si="151"/>
        <v>21</v>
      </c>
      <c r="R526" s="32" t="s">
        <v>1254</v>
      </c>
      <c r="S526" s="8">
        <f t="shared" si="152"/>
        <v>0</v>
      </c>
      <c r="T526" s="32">
        <v>100</v>
      </c>
      <c r="U526" s="32">
        <v>3000</v>
      </c>
      <c r="V526" s="32" t="s">
        <v>1255</v>
      </c>
      <c r="W526" s="32">
        <v>19790101</v>
      </c>
      <c r="X526" s="8" t="str">
        <f t="shared" si="153"/>
        <v>1979</v>
      </c>
      <c r="Y526" s="69">
        <f t="shared" ca="1" si="154"/>
        <v>38</v>
      </c>
      <c r="Z526" s="32">
        <v>200</v>
      </c>
      <c r="AA526" s="32">
        <v>200</v>
      </c>
      <c r="AB526" s="55">
        <f t="shared" si="155"/>
        <v>0</v>
      </c>
      <c r="AC526" s="7">
        <v>80.849999999999994</v>
      </c>
      <c r="AD526" s="7">
        <v>62</v>
      </c>
      <c r="AE526" s="57">
        <f t="shared" si="156"/>
        <v>8.3685152546078064E-6</v>
      </c>
      <c r="AF526" s="57">
        <f t="shared" si="157"/>
        <v>6.9771694636300974E-6</v>
      </c>
      <c r="AG526" s="57">
        <f t="shared" si="158"/>
        <v>-0.16625957516318288</v>
      </c>
      <c r="AH526" s="56">
        <f t="shared" si="159"/>
        <v>-0.23314780457637596</v>
      </c>
      <c r="AI526" s="56">
        <f t="shared" si="160"/>
        <v>2.7752844545147161E-3</v>
      </c>
      <c r="AJ526" s="56">
        <f t="shared" si="161"/>
        <v>1.7574683331227452E-3</v>
      </c>
      <c r="AK526" s="59">
        <f t="shared" si="162"/>
        <v>-0.36674299088017098</v>
      </c>
      <c r="AL526" s="7">
        <v>0.67076923076923067</v>
      </c>
      <c r="AM526" s="7">
        <v>40</v>
      </c>
      <c r="AN526" s="7">
        <v>21</v>
      </c>
      <c r="AO526" s="10">
        <f t="shared" si="163"/>
        <v>-0.47499999999999998</v>
      </c>
      <c r="AP526" s="10">
        <v>1.0607126822917951E-2</v>
      </c>
      <c r="AQ526" s="10">
        <v>1.9634005975155917E-2</v>
      </c>
      <c r="AR526" s="10">
        <f t="shared" si="166"/>
        <v>0.85102019641495452</v>
      </c>
      <c r="AS526" s="70">
        <v>226.235151612903</v>
      </c>
      <c r="AT526" s="7" t="s">
        <v>1489</v>
      </c>
      <c r="AU526" s="7" t="str">
        <f t="shared" si="164"/>
        <v>2012</v>
      </c>
      <c r="AV526" s="7">
        <f t="shared" ca="1" si="165"/>
        <v>5</v>
      </c>
      <c r="AW526" s="7"/>
      <c r="AX526" s="7" t="s">
        <v>40</v>
      </c>
      <c r="AY526" s="7"/>
      <c r="AZ526" s="7">
        <v>1</v>
      </c>
      <c r="BA526" s="9"/>
      <c r="BB526" s="7" t="s">
        <v>41</v>
      </c>
      <c r="BC526" s="7" t="s">
        <v>42</v>
      </c>
    </row>
    <row r="527" spans="1:55" s="17" customFormat="1" ht="12" x14ac:dyDescent="0.15">
      <c r="A527" s="7">
        <v>2480</v>
      </c>
      <c r="B527" s="7" t="s">
        <v>1245</v>
      </c>
      <c r="C527" s="7" t="s">
        <v>1389</v>
      </c>
      <c r="D527" s="7" t="s">
        <v>1490</v>
      </c>
      <c r="E527" s="32" t="s">
        <v>1267</v>
      </c>
      <c r="F527" s="8">
        <v>0</v>
      </c>
      <c r="G527" s="32" t="s">
        <v>389</v>
      </c>
      <c r="H527" s="32" t="s">
        <v>1500</v>
      </c>
      <c r="I527" s="32" t="s">
        <v>1285</v>
      </c>
      <c r="J527" s="8">
        <f t="shared" si="149"/>
        <v>0</v>
      </c>
      <c r="K527" s="32" t="s">
        <v>1258</v>
      </c>
      <c r="L527" s="8">
        <v>1</v>
      </c>
      <c r="M527" s="32" t="s">
        <v>1556</v>
      </c>
      <c r="N527" s="32" t="s">
        <v>1491</v>
      </c>
      <c r="O527" s="32">
        <v>19990203</v>
      </c>
      <c r="P527" s="8" t="str">
        <f t="shared" si="150"/>
        <v>1999</v>
      </c>
      <c r="Q527" s="8">
        <f t="shared" ca="1" si="151"/>
        <v>18</v>
      </c>
      <c r="R527" s="32" t="s">
        <v>1254</v>
      </c>
      <c r="S527" s="8">
        <f t="shared" si="152"/>
        <v>0</v>
      </c>
      <c r="T527" s="32">
        <v>200</v>
      </c>
      <c r="U527" s="32">
        <v>100000</v>
      </c>
      <c r="V527" s="32" t="s">
        <v>1255</v>
      </c>
      <c r="W527" s="32">
        <v>19800413</v>
      </c>
      <c r="X527" s="8" t="str">
        <f t="shared" si="153"/>
        <v>1980</v>
      </c>
      <c r="Y527" s="69">
        <f t="shared" ca="1" si="154"/>
        <v>37</v>
      </c>
      <c r="Z527" s="32">
        <v>400</v>
      </c>
      <c r="AA527" s="32">
        <v>400</v>
      </c>
      <c r="AB527" s="55">
        <f t="shared" si="155"/>
        <v>0</v>
      </c>
      <c r="AC527" s="7">
        <v>0</v>
      </c>
      <c r="AD527" s="7">
        <v>60</v>
      </c>
      <c r="AE527" s="57">
        <f t="shared" si="156"/>
        <v>0</v>
      </c>
      <c r="AF527" s="57">
        <f t="shared" si="157"/>
        <v>6.7520994809323528E-6</v>
      </c>
      <c r="AG527" s="57" t="e">
        <f t="shared" si="158"/>
        <v>#DIV/0!</v>
      </c>
      <c r="AH527" s="56" t="e">
        <f t="shared" si="159"/>
        <v>#DIV/0!</v>
      </c>
      <c r="AI527" s="56">
        <f t="shared" si="160"/>
        <v>5.5505689090294321E-3</v>
      </c>
      <c r="AJ527" s="56">
        <f t="shared" si="161"/>
        <v>3.5149366662454904E-3</v>
      </c>
      <c r="AK527" s="59">
        <f t="shared" si="162"/>
        <v>-0.36674299088017098</v>
      </c>
      <c r="AL527" s="7">
        <v>9.2307692307692507E-2</v>
      </c>
      <c r="AM527" s="7">
        <v>0</v>
      </c>
      <c r="AN527" s="7">
        <v>1</v>
      </c>
      <c r="AO527" s="10" t="e">
        <f t="shared" si="163"/>
        <v>#DIV/0!</v>
      </c>
      <c r="AP527" s="10" t="e">
        <v>#N/A</v>
      </c>
      <c r="AQ527" s="10">
        <v>-1.8851612903225724E-2</v>
      </c>
      <c r="AR527" s="10" t="e">
        <f t="shared" si="166"/>
        <v>#N/A</v>
      </c>
      <c r="AS527" s="70">
        <v>-184.46102666666499</v>
      </c>
      <c r="AT527" s="7" t="s">
        <v>1492</v>
      </c>
      <c r="AU527" s="7" t="str">
        <f t="shared" si="164"/>
        <v>2014</v>
      </c>
      <c r="AV527" s="7">
        <f t="shared" ca="1" si="165"/>
        <v>3</v>
      </c>
      <c r="AW527" s="7"/>
      <c r="AX527" s="7" t="s">
        <v>40</v>
      </c>
      <c r="AY527" s="7"/>
      <c r="AZ527" s="7">
        <v>1</v>
      </c>
      <c r="BA527" s="9"/>
      <c r="BB527" s="7" t="s">
        <v>41</v>
      </c>
      <c r="BC527" s="7" t="s">
        <v>42</v>
      </c>
    </row>
    <row r="528" spans="1:55" x14ac:dyDescent="0.15">
      <c r="A528" s="58" t="s">
        <v>1493</v>
      </c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>
        <f>SUM(Z2:Z527)</f>
        <v>9661212</v>
      </c>
      <c r="AA528" s="58">
        <f>SUM(AA2:AA527)</f>
        <v>8886125</v>
      </c>
      <c r="AB528" s="58"/>
      <c r="AC528" s="58">
        <f>SUM(AC2:AC527)</f>
        <v>72064.685000000056</v>
      </c>
      <c r="AD528" s="58">
        <f>SUM(AD2:AD527)</f>
        <v>113800.05899999996</v>
      </c>
      <c r="AE528" s="58"/>
      <c r="AF528" s="58"/>
      <c r="AG528" s="58"/>
      <c r="AH528" s="58"/>
      <c r="AI528" s="58"/>
      <c r="AJ528" s="58"/>
      <c r="AK528" s="58"/>
      <c r="AL528" s="58"/>
      <c r="AM528" s="58">
        <f>SUM(AM2:AM527)</f>
        <v>11488</v>
      </c>
      <c r="AN528" s="58">
        <f>SUM(AN2:AN527)</f>
        <v>15099</v>
      </c>
      <c r="AO528" s="10">
        <f t="shared" si="163"/>
        <v>0.31432799442896936</v>
      </c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</row>
  </sheetData>
  <autoFilter ref="A1:BC44"/>
  <phoneticPr fontId="2" type="noConversion"/>
  <pageMargins left="0.7" right="0.7" top="0.75" bottom="0.75" header="0.3" footer="0.3"/>
  <pageSetup paperSize="9" orientation="portrait" horizontalDpi="204" verticalDpi="196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7"/>
  <sheetViews>
    <sheetView workbookViewId="0">
      <selection activeCell="H5" sqref="H5"/>
    </sheetView>
  </sheetViews>
  <sheetFormatPr defaultRowHeight="13.5" x14ac:dyDescent="0.15"/>
  <cols>
    <col min="1" max="1" width="13.25" customWidth="1"/>
    <col min="3" max="4" width="15.875" customWidth="1"/>
    <col min="5" max="5" width="20.25" customWidth="1"/>
    <col min="6" max="6" width="21" customWidth="1"/>
    <col min="7" max="7" width="15.375" customWidth="1"/>
    <col min="16" max="16" width="9" style="63"/>
    <col min="18" max="22" width="13.375" customWidth="1"/>
    <col min="31" max="31" width="9" style="64"/>
    <col min="32" max="32" width="16.5" customWidth="1"/>
    <col min="34" max="35" width="16.25" customWidth="1"/>
    <col min="36" max="36" width="20.375" customWidth="1"/>
    <col min="37" max="37" width="19.125" customWidth="1"/>
    <col min="38" max="38" width="15.375" customWidth="1"/>
    <col min="42" max="42" width="9" style="64"/>
  </cols>
  <sheetData>
    <row r="1" spans="1:48" x14ac:dyDescent="0.15">
      <c r="A1" s="66" t="s">
        <v>1544</v>
      </c>
      <c r="B1" t="s">
        <v>1525</v>
      </c>
      <c r="C1" t="s">
        <v>1523</v>
      </c>
      <c r="D1" t="s">
        <v>1524</v>
      </c>
      <c r="E1" t="s">
        <v>1526</v>
      </c>
      <c r="F1" t="s">
        <v>1527</v>
      </c>
      <c r="G1" t="s">
        <v>1528</v>
      </c>
      <c r="Q1" t="s">
        <v>1525</v>
      </c>
      <c r="R1" t="s">
        <v>1523</v>
      </c>
      <c r="S1" t="s">
        <v>1524</v>
      </c>
      <c r="T1" t="s">
        <v>1526</v>
      </c>
      <c r="U1" t="s">
        <v>1527</v>
      </c>
      <c r="V1" t="s">
        <v>1528</v>
      </c>
      <c r="AF1" s="66" t="s">
        <v>1545</v>
      </c>
      <c r="AG1" t="s">
        <v>1529</v>
      </c>
      <c r="AH1" t="s">
        <v>1542</v>
      </c>
      <c r="AI1" t="s">
        <v>1543</v>
      </c>
      <c r="AJ1" t="s">
        <v>1526</v>
      </c>
      <c r="AK1" t="s">
        <v>1527</v>
      </c>
      <c r="AL1" t="s">
        <v>1528</v>
      </c>
      <c r="AQ1" t="s">
        <v>1529</v>
      </c>
      <c r="AR1" t="s">
        <v>1523</v>
      </c>
      <c r="AS1" t="s">
        <v>1524</v>
      </c>
      <c r="AT1" t="s">
        <v>1526</v>
      </c>
      <c r="AU1" t="s">
        <v>1527</v>
      </c>
      <c r="AV1" t="s">
        <v>1528</v>
      </c>
    </row>
    <row r="2" spans="1:48" x14ac:dyDescent="0.15">
      <c r="B2" t="s">
        <v>57</v>
      </c>
      <c r="C2">
        <v>8585.625</v>
      </c>
      <c r="D2">
        <v>12080.329999999998</v>
      </c>
      <c r="E2" s="62">
        <v>0.11913775797396467</v>
      </c>
      <c r="F2" s="62">
        <v>0.10615398714336341</v>
      </c>
      <c r="G2" s="62">
        <v>0.40704142097983526</v>
      </c>
      <c r="Q2" t="s">
        <v>218</v>
      </c>
      <c r="R2">
        <v>15</v>
      </c>
      <c r="S2">
        <v>123.27500000000001</v>
      </c>
      <c r="T2" s="62">
        <v>2.0814633408860393E-4</v>
      </c>
      <c r="U2" s="62">
        <v>1.0832595438285317E-3</v>
      </c>
      <c r="V2" s="62">
        <v>7.2183333333333337</v>
      </c>
      <c r="AG2" t="s">
        <v>1540</v>
      </c>
      <c r="AH2">
        <v>40947.340000000018</v>
      </c>
      <c r="AI2">
        <v>70629.136000000042</v>
      </c>
      <c r="AJ2" s="62">
        <v>0.56820258077864372</v>
      </c>
      <c r="AK2" s="62">
        <v>0.62064234957909836</v>
      </c>
      <c r="AL2" s="62">
        <v>0.72487726919502005</v>
      </c>
      <c r="AQ2" t="s">
        <v>1533</v>
      </c>
      <c r="AR2">
        <v>146.1</v>
      </c>
      <c r="AS2">
        <v>699.8</v>
      </c>
      <c r="AT2" s="62">
        <v>2.0273452940230011E-3</v>
      </c>
      <c r="AU2" s="62">
        <v>6.1493816975964812E-3</v>
      </c>
      <c r="AV2" s="62">
        <v>3.7898699520876109</v>
      </c>
    </row>
    <row r="3" spans="1:48" x14ac:dyDescent="0.15">
      <c r="B3" t="s">
        <v>53</v>
      </c>
      <c r="C3">
        <v>7345.5899999999992</v>
      </c>
      <c r="D3">
        <v>11015.425000000001</v>
      </c>
      <c r="E3" s="62">
        <v>0.10193050868119385</v>
      </c>
      <c r="F3" s="62">
        <v>9.6796303066943049E-2</v>
      </c>
      <c r="G3" s="62">
        <v>0.49959703713384523</v>
      </c>
      <c r="Q3" t="s">
        <v>1149</v>
      </c>
      <c r="R3">
        <v>20</v>
      </c>
      <c r="S3">
        <v>149.6</v>
      </c>
      <c r="T3" s="62">
        <v>2.7752844545147191E-4</v>
      </c>
      <c r="U3" s="62">
        <v>1.3145863131758129E-3</v>
      </c>
      <c r="V3" s="62">
        <v>6.4799999999999995</v>
      </c>
      <c r="AG3" t="s">
        <v>1536</v>
      </c>
      <c r="AH3">
        <v>14901.894999999999</v>
      </c>
      <c r="AI3">
        <v>20341.643</v>
      </c>
      <c r="AJ3" s="62">
        <v>0.20678498768155298</v>
      </c>
      <c r="AK3" s="62">
        <v>0.17874896708093968</v>
      </c>
      <c r="AL3" s="62">
        <v>0.36503733250032977</v>
      </c>
      <c r="AQ3" t="s">
        <v>891</v>
      </c>
      <c r="AR3">
        <v>182.95</v>
      </c>
      <c r="AS3">
        <v>521.97500000000002</v>
      </c>
      <c r="AT3" s="62">
        <v>2.538691454767338E-3</v>
      </c>
      <c r="AU3" s="62">
        <v>4.5867726659087216E-3</v>
      </c>
      <c r="AV3" s="62">
        <v>1.8531019404208804</v>
      </c>
    </row>
    <row r="4" spans="1:48" x14ac:dyDescent="0.15">
      <c r="B4" t="s">
        <v>34</v>
      </c>
      <c r="C4">
        <v>6451.9249999999993</v>
      </c>
      <c r="D4">
        <v>8929.0749999999989</v>
      </c>
      <c r="E4" s="62">
        <v>8.9529635770974378E-2</v>
      </c>
      <c r="F4" s="62">
        <v>7.8462832782889846E-2</v>
      </c>
      <c r="G4" s="62">
        <v>0.38393967691812908</v>
      </c>
      <c r="Q4" t="s">
        <v>833</v>
      </c>
      <c r="R4">
        <v>118</v>
      </c>
      <c r="S4">
        <v>702.17499999999995</v>
      </c>
      <c r="T4" s="62">
        <v>1.6374178281636841E-3</v>
      </c>
      <c r="U4" s="62">
        <v>6.1702516340523157E-3</v>
      </c>
      <c r="V4" s="62">
        <v>4.9506355932203387</v>
      </c>
      <c r="AG4" t="s">
        <v>57</v>
      </c>
      <c r="AH4">
        <v>8585.625</v>
      </c>
      <c r="AI4">
        <v>11276.829999999998</v>
      </c>
      <c r="AJ4" s="62">
        <v>0.11913775797396461</v>
      </c>
      <c r="AK4" s="62">
        <v>9.9093358115042759E-2</v>
      </c>
      <c r="AL4" s="62">
        <v>0.31345475722501254</v>
      </c>
      <c r="AQ4" t="s">
        <v>192</v>
      </c>
      <c r="AR4">
        <v>702.77500000000009</v>
      </c>
      <c r="AS4">
        <v>1606.675</v>
      </c>
      <c r="AT4" s="62">
        <v>9.7520026626079052E-3</v>
      </c>
      <c r="AU4" s="62">
        <v>1.4118402170599923E-2</v>
      </c>
      <c r="AV4" s="62">
        <v>1.2861869019245131</v>
      </c>
    </row>
    <row r="5" spans="1:48" x14ac:dyDescent="0.15">
      <c r="B5" t="s">
        <v>215</v>
      </c>
      <c r="C5">
        <v>5416.0449999999992</v>
      </c>
      <c r="D5">
        <v>7135.098</v>
      </c>
      <c r="E5" s="62">
        <v>7.5155327467260849E-2</v>
      </c>
      <c r="F5" s="62">
        <v>6.2698543943637136E-2</v>
      </c>
      <c r="G5" s="62">
        <v>0.31740005852979453</v>
      </c>
      <c r="Q5" t="s">
        <v>292</v>
      </c>
      <c r="R5">
        <v>20</v>
      </c>
      <c r="S5">
        <v>115.02500000000001</v>
      </c>
      <c r="T5" s="62">
        <v>2.7752844545147191E-4</v>
      </c>
      <c r="U5" s="62">
        <v>1.0107639750872185E-3</v>
      </c>
      <c r="V5" s="62">
        <v>4.7512500000000006</v>
      </c>
      <c r="AG5" t="s">
        <v>1530</v>
      </c>
      <c r="AH5">
        <v>1954.6</v>
      </c>
      <c r="AI5">
        <v>2397.0500000000002</v>
      </c>
      <c r="AJ5" s="62">
        <v>2.7122854973972335E-2</v>
      </c>
      <c r="AK5" s="62">
        <v>2.1063697339559369E-2</v>
      </c>
      <c r="AL5" s="62">
        <v>0.22636345032231675</v>
      </c>
      <c r="AQ5" t="s">
        <v>1537</v>
      </c>
      <c r="AR5">
        <v>180.02500000000001</v>
      </c>
      <c r="AS5">
        <v>387.625</v>
      </c>
      <c r="AT5" s="62">
        <v>2.4981029196200605E-3</v>
      </c>
      <c r="AU5" s="62">
        <v>3.4061933131335183E-3</v>
      </c>
      <c r="AV5" s="62">
        <v>1.1531731703930008</v>
      </c>
    </row>
    <row r="6" spans="1:48" x14ac:dyDescent="0.15">
      <c r="B6" t="s">
        <v>139</v>
      </c>
      <c r="C6">
        <v>4840.9499999999989</v>
      </c>
      <c r="D6">
        <v>6065.7210000000005</v>
      </c>
      <c r="E6" s="62">
        <v>6.7175066400415123E-2</v>
      </c>
      <c r="F6" s="62">
        <v>5.3301562875288137E-2</v>
      </c>
      <c r="G6" s="62">
        <v>0.25300219998140899</v>
      </c>
      <c r="Q6" t="s">
        <v>1352</v>
      </c>
      <c r="R6">
        <v>67.2</v>
      </c>
      <c r="S6">
        <v>369.22</v>
      </c>
      <c r="T6" s="62">
        <v>9.3249557671694556E-4</v>
      </c>
      <c r="U6" s="62">
        <v>3.2444622897778988E-3</v>
      </c>
      <c r="V6" s="62">
        <v>4.4943452380952387</v>
      </c>
      <c r="AG6" t="s">
        <v>1531</v>
      </c>
      <c r="AH6">
        <v>1333.2</v>
      </c>
      <c r="AI6">
        <v>1296.9000000000001</v>
      </c>
      <c r="AJ6" s="62">
        <v>1.8500046173795109E-2</v>
      </c>
      <c r="AK6" s="62">
        <v>1.1396303406134435E-2</v>
      </c>
      <c r="AL6" s="62">
        <v>-2.7227722772277193E-2</v>
      </c>
      <c r="AQ6" t="s">
        <v>1157</v>
      </c>
      <c r="AR6">
        <v>335.2</v>
      </c>
      <c r="AS6">
        <v>719.75</v>
      </c>
      <c r="AT6" s="62">
        <v>4.6513767457666668E-3</v>
      </c>
      <c r="AU6" s="62">
        <v>6.3246891638254754E-3</v>
      </c>
      <c r="AV6" s="62">
        <v>1.1472255369928401</v>
      </c>
    </row>
    <row r="7" spans="1:48" x14ac:dyDescent="0.15">
      <c r="B7" t="s">
        <v>278</v>
      </c>
      <c r="C7">
        <v>2873.2249999999999</v>
      </c>
      <c r="D7">
        <v>4152.2000000000007</v>
      </c>
      <c r="E7" s="62">
        <v>3.9870083384115268E-2</v>
      </c>
      <c r="F7" s="62">
        <v>3.6486800063961308E-2</v>
      </c>
      <c r="G7" s="62">
        <v>0.44513569247100415</v>
      </c>
      <c r="Q7" t="s">
        <v>285</v>
      </c>
      <c r="R7">
        <v>52.875</v>
      </c>
      <c r="S7">
        <v>289.17500000000001</v>
      </c>
      <c r="T7" s="62">
        <v>7.3371582766232877E-4</v>
      </c>
      <c r="U7" s="62">
        <v>2.5410795261538483E-3</v>
      </c>
      <c r="V7" s="62">
        <v>4.4690307328605199</v>
      </c>
      <c r="AG7" t="s">
        <v>1538</v>
      </c>
      <c r="AH7">
        <v>1143.45</v>
      </c>
      <c r="AI7">
        <v>1438.3750000000002</v>
      </c>
      <c r="AJ7" s="62">
        <v>1.5866995047574273E-2</v>
      </c>
      <c r="AK7" s="62">
        <v>1.2639492568277138E-2</v>
      </c>
      <c r="AL7" s="62">
        <v>0.25792557610739442</v>
      </c>
      <c r="AQ7" t="s">
        <v>1532</v>
      </c>
      <c r="AR7">
        <v>856.4</v>
      </c>
      <c r="AS7">
        <v>1599.6</v>
      </c>
      <c r="AT7" s="62">
        <v>1.1883768034232021E-2</v>
      </c>
      <c r="AU7" s="62">
        <v>1.4056231728315707E-2</v>
      </c>
      <c r="AV7" s="62">
        <v>0.86781877627276971</v>
      </c>
    </row>
    <row r="8" spans="1:48" x14ac:dyDescent="0.15">
      <c r="B8" t="s">
        <v>234</v>
      </c>
      <c r="C8">
        <v>2752.69</v>
      </c>
      <c r="D8">
        <v>5078.5750000000007</v>
      </c>
      <c r="E8" s="62">
        <v>3.8197488825490608E-2</v>
      </c>
      <c r="F8" s="62">
        <v>4.4627173699444217E-2</v>
      </c>
      <c r="G8" s="62">
        <v>0.84494984905674109</v>
      </c>
      <c r="Q8" t="s">
        <v>563</v>
      </c>
      <c r="R8">
        <v>87</v>
      </c>
      <c r="S8">
        <v>445.25</v>
      </c>
      <c r="T8" s="62">
        <v>1.2072487377139027E-3</v>
      </c>
      <c r="U8" s="62">
        <v>3.9125638766145101E-3</v>
      </c>
      <c r="V8" s="62">
        <v>4.1178160919540234</v>
      </c>
      <c r="AG8" t="s">
        <v>1532</v>
      </c>
      <c r="AH8">
        <v>856.4</v>
      </c>
      <c r="AI8">
        <v>1599.6</v>
      </c>
      <c r="AJ8" s="62">
        <v>1.1883768034232021E-2</v>
      </c>
      <c r="AK8" s="62">
        <v>1.4056231728315707E-2</v>
      </c>
      <c r="AL8" s="62">
        <v>0.86781877627276971</v>
      </c>
      <c r="AQ8" t="s">
        <v>1534</v>
      </c>
      <c r="AR8">
        <v>208</v>
      </c>
      <c r="AS8">
        <v>377</v>
      </c>
      <c r="AT8" s="62">
        <v>2.8862958326953065E-3</v>
      </c>
      <c r="AU8" s="62">
        <v>3.3128278079363727E-3</v>
      </c>
      <c r="AV8" s="62">
        <v>0.8125</v>
      </c>
    </row>
    <row r="9" spans="1:48" x14ac:dyDescent="0.15">
      <c r="B9" t="s">
        <v>63</v>
      </c>
      <c r="C9">
        <v>2592.1600000000003</v>
      </c>
      <c r="D9">
        <v>4784.3249999999998</v>
      </c>
      <c r="E9" s="62">
        <v>3.596990675807437E-2</v>
      </c>
      <c r="F9" s="62">
        <v>4.2041498414337374E-2</v>
      </c>
      <c r="G9" s="62">
        <v>0.84569046663786152</v>
      </c>
      <c r="Q9" t="s">
        <v>600</v>
      </c>
      <c r="R9">
        <v>488.52499999999998</v>
      </c>
      <c r="S9">
        <v>2368.125</v>
      </c>
      <c r="T9" s="62">
        <v>6.7789791907090146E-3</v>
      </c>
      <c r="U9" s="62">
        <v>2.0809523481881496E-2</v>
      </c>
      <c r="V9" s="62">
        <v>3.8475001279361343</v>
      </c>
      <c r="AG9" t="s">
        <v>192</v>
      </c>
      <c r="AH9">
        <v>702.77500000000009</v>
      </c>
      <c r="AI9">
        <v>1606.675</v>
      </c>
      <c r="AJ9" s="62">
        <v>9.7520026626079052E-3</v>
      </c>
      <c r="AK9" s="62">
        <v>1.4118402170599923E-2</v>
      </c>
      <c r="AL9" s="62">
        <v>1.2861869019245131</v>
      </c>
      <c r="AQ9" t="s">
        <v>1540</v>
      </c>
      <c r="AR9">
        <v>40947.340000000018</v>
      </c>
      <c r="AS9">
        <v>70629.136000000042</v>
      </c>
      <c r="AT9" s="62">
        <v>0.56820258077864372</v>
      </c>
      <c r="AU9" s="62">
        <v>0.62064234957909836</v>
      </c>
      <c r="AV9" s="62">
        <v>0.72487726919502005</v>
      </c>
    </row>
    <row r="10" spans="1:48" x14ac:dyDescent="0.15">
      <c r="B10" t="s">
        <v>328</v>
      </c>
      <c r="C10">
        <v>2313.6949999999997</v>
      </c>
      <c r="D10">
        <v>4097.6500000000005</v>
      </c>
      <c r="E10" s="62">
        <v>3.2105808829942156E-2</v>
      </c>
      <c r="F10" s="62">
        <v>3.6007450576102079E-2</v>
      </c>
      <c r="G10" s="62">
        <v>0.77104155906461358</v>
      </c>
      <c r="Q10" t="s">
        <v>646</v>
      </c>
      <c r="R10">
        <v>120.97499999999999</v>
      </c>
      <c r="S10">
        <v>584.07500000000005</v>
      </c>
      <c r="T10" s="62">
        <v>1.6787001844245906E-3</v>
      </c>
      <c r="U10" s="62">
        <v>5.1324665833433359E-3</v>
      </c>
      <c r="V10" s="62">
        <v>3.828063649514363</v>
      </c>
      <c r="AG10" t="s">
        <v>1157</v>
      </c>
      <c r="AH10">
        <v>335.2</v>
      </c>
      <c r="AI10">
        <v>719.75</v>
      </c>
      <c r="AJ10" s="62">
        <v>4.6513767457666668E-3</v>
      </c>
      <c r="AK10" s="62">
        <v>6.3246891638254754E-3</v>
      </c>
      <c r="AL10" s="62">
        <v>1.1472255369928401</v>
      </c>
      <c r="AQ10" t="s">
        <v>1536</v>
      </c>
      <c r="AR10">
        <v>14901.894999999999</v>
      </c>
      <c r="AS10">
        <v>20341.643</v>
      </c>
      <c r="AT10" s="62">
        <v>0.20678498768155298</v>
      </c>
      <c r="AU10" s="62">
        <v>0.17874896708093968</v>
      </c>
      <c r="AV10" s="62">
        <v>0.36503733250032977</v>
      </c>
    </row>
    <row r="11" spans="1:48" x14ac:dyDescent="0.15">
      <c r="B11" t="s">
        <v>73</v>
      </c>
      <c r="C11">
        <v>2162.6750000000002</v>
      </c>
      <c r="D11">
        <v>1665.2750000000001</v>
      </c>
      <c r="E11" s="62">
        <v>3.0010191538338102E-2</v>
      </c>
      <c r="F11" s="62">
        <v>1.4633340392204893E-2</v>
      </c>
      <c r="G11" s="62">
        <v>-0.2299929485475164</v>
      </c>
      <c r="Q11" t="s">
        <v>82</v>
      </c>
      <c r="R11">
        <v>1385.625</v>
      </c>
      <c r="S11">
        <v>5665.0250000000005</v>
      </c>
      <c r="T11" s="62">
        <v>1.9227517611434788E-2</v>
      </c>
      <c r="U11" s="62">
        <v>4.9780510219243387E-2</v>
      </c>
      <c r="V11" s="62">
        <v>3.0884258006314842</v>
      </c>
      <c r="AG11" t="s">
        <v>1539</v>
      </c>
      <c r="AH11">
        <v>326.8</v>
      </c>
      <c r="AI11">
        <v>344.4</v>
      </c>
      <c r="AJ11" s="62">
        <v>4.5348147986770488E-3</v>
      </c>
      <c r="AK11" s="62">
        <v>3.0263604696373651E-3</v>
      </c>
      <c r="AL11" s="62">
        <v>5.3855569155446648E-2</v>
      </c>
      <c r="AQ11" t="s">
        <v>57</v>
      </c>
      <c r="AR11">
        <v>8585.625</v>
      </c>
      <c r="AS11">
        <v>11276.829999999998</v>
      </c>
      <c r="AT11" s="62">
        <v>0.11913775797396461</v>
      </c>
      <c r="AU11" s="62">
        <v>9.9093358115042759E-2</v>
      </c>
      <c r="AV11" s="62">
        <v>0.31345475722501254</v>
      </c>
    </row>
    <row r="12" spans="1:48" x14ac:dyDescent="0.15">
      <c r="B12" t="s">
        <v>811</v>
      </c>
      <c r="C12">
        <v>1945.6</v>
      </c>
      <c r="D12">
        <v>2360.35</v>
      </c>
      <c r="E12" s="62">
        <v>2.6997967173519183E-2</v>
      </c>
      <c r="F12" s="62">
        <v>2.0741201900431348E-2</v>
      </c>
      <c r="G12" s="62">
        <v>0.21317331414473686</v>
      </c>
      <c r="Q12" t="s">
        <v>303</v>
      </c>
      <c r="R12">
        <v>47.9</v>
      </c>
      <c r="S12">
        <v>166</v>
      </c>
      <c r="T12" s="62">
        <v>6.6468062685627518E-4</v>
      </c>
      <c r="U12" s="62">
        <v>1.458698716491878E-3</v>
      </c>
      <c r="V12" s="62">
        <v>2.4655532359081418</v>
      </c>
      <c r="AG12" t="s">
        <v>1535</v>
      </c>
      <c r="AH12">
        <v>260.32499999999999</v>
      </c>
      <c r="AI12">
        <v>163.30000000000001</v>
      </c>
      <c r="AJ12" s="62">
        <v>3.6123796281077192E-3</v>
      </c>
      <c r="AK12" s="62">
        <v>1.4349728939947208E-3</v>
      </c>
      <c r="AL12" s="62">
        <v>-0.37270719293191196</v>
      </c>
      <c r="AQ12" t="s">
        <v>1538</v>
      </c>
      <c r="AR12">
        <v>1143.45</v>
      </c>
      <c r="AS12">
        <v>1438.3750000000002</v>
      </c>
      <c r="AT12" s="62">
        <v>1.5866995047574273E-2</v>
      </c>
      <c r="AU12" s="62">
        <v>1.2639492568277138E-2</v>
      </c>
      <c r="AV12" s="62">
        <v>0.25792557610739442</v>
      </c>
    </row>
    <row r="13" spans="1:48" x14ac:dyDescent="0.15">
      <c r="B13" t="s">
        <v>122</v>
      </c>
      <c r="C13">
        <v>1854.8000000000002</v>
      </c>
      <c r="D13">
        <v>2488.5450000000001</v>
      </c>
      <c r="E13" s="62">
        <v>2.5737988031169504E-2</v>
      </c>
      <c r="F13" s="62">
        <v>2.1867695165254702E-2</v>
      </c>
      <c r="G13" s="62">
        <v>0.34167834806987268</v>
      </c>
      <c r="Q13" t="s">
        <v>895</v>
      </c>
      <c r="R13">
        <v>75</v>
      </c>
      <c r="S13">
        <v>225</v>
      </c>
      <c r="T13" s="62">
        <v>1.0407316704430195E-3</v>
      </c>
      <c r="U13" s="62">
        <v>1.9771518747630878E-3</v>
      </c>
      <c r="V13" s="62">
        <v>2</v>
      </c>
      <c r="AG13" t="s">
        <v>1534</v>
      </c>
      <c r="AH13">
        <v>208</v>
      </c>
      <c r="AI13">
        <v>377</v>
      </c>
      <c r="AJ13" s="62">
        <v>2.8862958326953065E-3</v>
      </c>
      <c r="AK13" s="62">
        <v>3.3128278079363727E-3</v>
      </c>
      <c r="AL13" s="62">
        <v>0.8125</v>
      </c>
      <c r="AQ13" t="s">
        <v>1530</v>
      </c>
      <c r="AR13">
        <v>1954.6</v>
      </c>
      <c r="AS13">
        <v>2397.0500000000002</v>
      </c>
      <c r="AT13" s="62">
        <v>2.7122854973972335E-2</v>
      </c>
      <c r="AU13" s="62">
        <v>2.1063697339559369E-2</v>
      </c>
      <c r="AV13" s="62">
        <v>0.22636345032231675</v>
      </c>
    </row>
    <row r="14" spans="1:48" x14ac:dyDescent="0.15">
      <c r="B14" t="s">
        <v>389</v>
      </c>
      <c r="C14">
        <v>1727.425</v>
      </c>
      <c r="D14">
        <v>4285.7749999999996</v>
      </c>
      <c r="E14" s="62">
        <v>2.3970478744200441E-2</v>
      </c>
      <c r="F14" s="62">
        <v>3.7660569226945648E-2</v>
      </c>
      <c r="G14" s="62">
        <v>1.4810194364444185</v>
      </c>
      <c r="Q14" t="s">
        <v>891</v>
      </c>
      <c r="R14">
        <v>182.95</v>
      </c>
      <c r="S14">
        <v>521.97500000000002</v>
      </c>
      <c r="T14" s="62">
        <v>2.5386914547673388E-3</v>
      </c>
      <c r="U14" s="62">
        <v>4.5867726659087234E-3</v>
      </c>
      <c r="V14" s="62">
        <v>1.8531019404208804</v>
      </c>
      <c r="AG14" t="s">
        <v>891</v>
      </c>
      <c r="AH14">
        <v>182.95</v>
      </c>
      <c r="AI14">
        <v>521.97500000000002</v>
      </c>
      <c r="AJ14" s="62">
        <v>2.538691454767338E-3</v>
      </c>
      <c r="AK14" s="62">
        <v>4.5867726659087216E-3</v>
      </c>
      <c r="AL14" s="62">
        <v>1.8531019404208804</v>
      </c>
      <c r="AQ14" t="s">
        <v>1539</v>
      </c>
      <c r="AR14">
        <v>326.8</v>
      </c>
      <c r="AS14">
        <v>344.4</v>
      </c>
      <c r="AT14" s="62">
        <v>4.5348147986770488E-3</v>
      </c>
      <c r="AU14" s="62">
        <v>3.0263604696373651E-3</v>
      </c>
      <c r="AV14" s="62">
        <v>5.3855569155446648E-2</v>
      </c>
    </row>
    <row r="15" spans="1:48" x14ac:dyDescent="0.15">
      <c r="B15" t="s">
        <v>85</v>
      </c>
      <c r="C15">
        <v>1615.375</v>
      </c>
      <c r="D15">
        <v>2622.7999999999997</v>
      </c>
      <c r="E15" s="62">
        <v>2.2415625628558571E-2</v>
      </c>
      <c r="F15" s="62">
        <v>2.3047439720571671E-2</v>
      </c>
      <c r="G15" s="62">
        <v>0.62364775980809395</v>
      </c>
      <c r="Q15" t="s">
        <v>282</v>
      </c>
      <c r="R15">
        <v>45</v>
      </c>
      <c r="S15">
        <v>125</v>
      </c>
      <c r="T15" s="62">
        <v>6.2443900226581174E-4</v>
      </c>
      <c r="U15" s="62">
        <v>1.0984177082017153E-3</v>
      </c>
      <c r="V15" s="62">
        <v>1.7777777777777777</v>
      </c>
      <c r="AG15" t="s">
        <v>1537</v>
      </c>
      <c r="AH15">
        <v>180.02500000000001</v>
      </c>
      <c r="AI15">
        <v>387.625</v>
      </c>
      <c r="AJ15" s="62">
        <v>2.4981029196200605E-3</v>
      </c>
      <c r="AK15" s="62">
        <v>3.4061933131335183E-3</v>
      </c>
      <c r="AL15" s="62">
        <v>1.1531731703930008</v>
      </c>
      <c r="AQ15" t="s">
        <v>1531</v>
      </c>
      <c r="AR15">
        <v>1333.2</v>
      </c>
      <c r="AS15">
        <v>1296.9000000000001</v>
      </c>
      <c r="AT15" s="62">
        <v>1.8500046173795109E-2</v>
      </c>
      <c r="AU15" s="62">
        <v>1.1396303406134435E-2</v>
      </c>
      <c r="AV15" s="62">
        <v>-2.7227722772277193E-2</v>
      </c>
    </row>
    <row r="16" spans="1:48" x14ac:dyDescent="0.15">
      <c r="B16" t="s">
        <v>82</v>
      </c>
      <c r="C16">
        <v>1385.625</v>
      </c>
      <c r="D16">
        <v>5665.0250000000005</v>
      </c>
      <c r="E16" s="62">
        <v>1.9227517611434788E-2</v>
      </c>
      <c r="F16" s="62">
        <v>4.9780510219243387E-2</v>
      </c>
      <c r="G16" s="62">
        <v>3.0884258006314842</v>
      </c>
      <c r="Q16" t="s">
        <v>265</v>
      </c>
      <c r="R16">
        <v>24.774999999999999</v>
      </c>
      <c r="S16">
        <v>68.025000000000006</v>
      </c>
      <c r="T16" s="62">
        <v>3.4378836180301076E-4</v>
      </c>
      <c r="U16" s="62">
        <v>5.9775891680337355E-4</v>
      </c>
      <c r="V16" s="62">
        <v>1.7457114026236129</v>
      </c>
      <c r="AG16" t="s">
        <v>1533</v>
      </c>
      <c r="AH16">
        <v>146.1</v>
      </c>
      <c r="AI16">
        <v>699.8</v>
      </c>
      <c r="AJ16" s="62">
        <v>2.0273452940230011E-3</v>
      </c>
      <c r="AK16" s="62">
        <v>6.1493816975964812E-3</v>
      </c>
      <c r="AL16" s="62">
        <v>3.7898699520876109</v>
      </c>
      <c r="AQ16" t="s">
        <v>1535</v>
      </c>
      <c r="AR16">
        <v>260.32499999999999</v>
      </c>
      <c r="AS16">
        <v>163.30000000000001</v>
      </c>
      <c r="AT16" s="62">
        <v>3.6123796281077192E-3</v>
      </c>
      <c r="AU16" s="62">
        <v>1.4349728939947208E-3</v>
      </c>
      <c r="AV16" s="62">
        <v>-0.37270719293191196</v>
      </c>
    </row>
    <row r="17" spans="2:38" x14ac:dyDescent="0.15">
      <c r="B17" t="s">
        <v>899</v>
      </c>
      <c r="C17">
        <v>1333.2</v>
      </c>
      <c r="D17">
        <v>1296.9000000000001</v>
      </c>
      <c r="E17" s="62">
        <v>1.8500046173795116E-2</v>
      </c>
      <c r="F17" s="62">
        <v>1.1396303406134439E-2</v>
      </c>
      <c r="G17" s="62">
        <v>-2.7227722772277193E-2</v>
      </c>
      <c r="Q17" t="s">
        <v>336</v>
      </c>
      <c r="R17">
        <v>87</v>
      </c>
      <c r="S17">
        <v>237</v>
      </c>
      <c r="T17" s="62">
        <v>1.2072487377139027E-3</v>
      </c>
      <c r="U17" s="62">
        <v>2.0825999747504523E-3</v>
      </c>
      <c r="V17" s="62">
        <v>1.7241379310344827</v>
      </c>
      <c r="AJ17" s="62"/>
      <c r="AK17" s="62"/>
      <c r="AL17" s="62"/>
    </row>
    <row r="18" spans="2:38" x14ac:dyDescent="0.15">
      <c r="B18" t="s">
        <v>440</v>
      </c>
      <c r="C18">
        <v>1205.8800000000001</v>
      </c>
      <c r="D18">
        <v>2480.2449999999999</v>
      </c>
      <c r="E18" s="62">
        <v>1.6733300090051046E-2</v>
      </c>
      <c r="F18" s="62">
        <v>2.1794760229430107E-2</v>
      </c>
      <c r="G18" s="62">
        <v>1.0567925498391213</v>
      </c>
      <c r="Q18" t="s">
        <v>89</v>
      </c>
      <c r="R18">
        <v>311.97500000000002</v>
      </c>
      <c r="S18">
        <v>783.72500000000002</v>
      </c>
      <c r="T18" s="62">
        <v>4.3290968384861479E-3</v>
      </c>
      <c r="U18" s="62">
        <v>6.8868593468831155E-3</v>
      </c>
      <c r="V18" s="62">
        <v>1.5121403958650532</v>
      </c>
    </row>
    <row r="19" spans="2:38" x14ac:dyDescent="0.15">
      <c r="B19" t="s">
        <v>824</v>
      </c>
      <c r="C19">
        <v>867.72500000000002</v>
      </c>
      <c r="D19">
        <v>1129.9250000000002</v>
      </c>
      <c r="E19" s="62">
        <v>1.2040918516468923E-2</v>
      </c>
      <c r="F19" s="62">
        <v>9.929037031518588E-3</v>
      </c>
      <c r="G19" s="62">
        <v>0.30216946613270351</v>
      </c>
      <c r="Q19" t="s">
        <v>389</v>
      </c>
      <c r="R19">
        <v>1727.425</v>
      </c>
      <c r="S19">
        <v>4285.7749999999996</v>
      </c>
      <c r="T19" s="62">
        <v>2.3970478744200441E-2</v>
      </c>
      <c r="U19" s="62">
        <v>3.7660569226945648E-2</v>
      </c>
      <c r="V19" s="62">
        <v>1.4810194364444185</v>
      </c>
    </row>
    <row r="20" spans="2:38" x14ac:dyDescent="0.15">
      <c r="B20" t="s">
        <v>1433</v>
      </c>
      <c r="C20">
        <v>816.52499999999998</v>
      </c>
      <c r="D20">
        <v>202.2</v>
      </c>
      <c r="E20" s="62">
        <v>1.1330445696113155E-2</v>
      </c>
      <c r="F20" s="62">
        <v>1.7768004847870946E-3</v>
      </c>
      <c r="G20" s="62">
        <v>-0.75236520620924041</v>
      </c>
      <c r="Q20" t="s">
        <v>242</v>
      </c>
      <c r="R20">
        <v>29</v>
      </c>
      <c r="S20">
        <v>71</v>
      </c>
      <c r="T20" s="62">
        <v>4.0241624590463422E-4</v>
      </c>
      <c r="U20" s="62">
        <v>6.239012582585743E-4</v>
      </c>
      <c r="V20" s="62">
        <v>1.4482758620689655</v>
      </c>
    </row>
    <row r="21" spans="2:38" x14ac:dyDescent="0.15">
      <c r="B21" t="s">
        <v>70</v>
      </c>
      <c r="C21">
        <v>772.34999999999991</v>
      </c>
      <c r="D21">
        <v>1355.85</v>
      </c>
      <c r="E21" s="62">
        <v>1.0717454742222214E-2</v>
      </c>
      <c r="F21" s="62">
        <v>1.1914317197322366E-2</v>
      </c>
      <c r="G21" s="62">
        <v>0.75548650223344349</v>
      </c>
      <c r="Q21" t="s">
        <v>499</v>
      </c>
      <c r="R21">
        <v>65</v>
      </c>
      <c r="S21">
        <v>155</v>
      </c>
      <c r="T21" s="62">
        <v>9.0196744771728365E-4</v>
      </c>
      <c r="U21" s="62">
        <v>1.362037958170127E-3</v>
      </c>
      <c r="V21" s="62">
        <v>1.3846153846153846</v>
      </c>
    </row>
    <row r="22" spans="2:38" x14ac:dyDescent="0.15">
      <c r="B22" t="s">
        <v>943</v>
      </c>
      <c r="C22">
        <v>748.35</v>
      </c>
      <c r="D22">
        <v>1264</v>
      </c>
      <c r="E22" s="62">
        <v>1.0384420607680449E-2</v>
      </c>
      <c r="F22" s="62">
        <v>1.1107199865335746E-2</v>
      </c>
      <c r="G22" s="62">
        <v>0.68904924166499626</v>
      </c>
      <c r="Q22" t="s">
        <v>192</v>
      </c>
      <c r="R22">
        <v>702.77500000000009</v>
      </c>
      <c r="S22">
        <v>1606.675</v>
      </c>
      <c r="T22" s="62">
        <v>9.7520026626079087E-3</v>
      </c>
      <c r="U22" s="62">
        <v>1.4118402170599927E-2</v>
      </c>
      <c r="V22" s="62">
        <v>1.2861869019245131</v>
      </c>
    </row>
    <row r="23" spans="2:38" x14ac:dyDescent="0.15">
      <c r="B23" t="s">
        <v>576</v>
      </c>
      <c r="C23">
        <v>728.3</v>
      </c>
      <c r="D23">
        <v>753.77499999999998</v>
      </c>
      <c r="E23" s="62">
        <v>1.0106198341115348E-2</v>
      </c>
      <c r="F23" s="62">
        <v>6.6236784639979833E-3</v>
      </c>
      <c r="G23" s="62">
        <v>3.4978717561444495E-2</v>
      </c>
      <c r="Q23" t="s">
        <v>118</v>
      </c>
      <c r="R23">
        <v>278.67500000000001</v>
      </c>
      <c r="S23">
        <v>616.4</v>
      </c>
      <c r="T23" s="62">
        <v>3.8670119768094468E-3</v>
      </c>
      <c r="U23" s="62">
        <v>5.4165174026842983E-3</v>
      </c>
      <c r="V23" s="62">
        <v>1.2118955772853681</v>
      </c>
    </row>
    <row r="24" spans="2:38" x14ac:dyDescent="0.15">
      <c r="B24" t="s">
        <v>192</v>
      </c>
      <c r="C24">
        <v>702.77500000000009</v>
      </c>
      <c r="D24">
        <v>1606.675</v>
      </c>
      <c r="E24" s="62">
        <v>9.7520026626079087E-3</v>
      </c>
      <c r="F24" s="62">
        <v>1.4118402170599927E-2</v>
      </c>
      <c r="G24" s="62">
        <v>1.2861869019245131</v>
      </c>
      <c r="Q24" t="s">
        <v>422</v>
      </c>
      <c r="R24">
        <v>207.85</v>
      </c>
      <c r="S24">
        <v>459.625</v>
      </c>
      <c r="T24" s="62">
        <v>2.8842143693544216E-3</v>
      </c>
      <c r="U24" s="62">
        <v>4.0388819130577069E-3</v>
      </c>
      <c r="V24" s="62">
        <v>1.2113302862641329</v>
      </c>
    </row>
    <row r="25" spans="2:38" x14ac:dyDescent="0.15">
      <c r="B25" t="s">
        <v>1099</v>
      </c>
      <c r="C25">
        <v>663.07500000000005</v>
      </c>
      <c r="D25">
        <v>795.55</v>
      </c>
      <c r="E25" s="62">
        <v>9.2011086983867368E-3</v>
      </c>
      <c r="F25" s="62">
        <v>6.9907696620789966E-3</v>
      </c>
      <c r="G25" s="62">
        <v>0.19978886249670083</v>
      </c>
      <c r="Q25" t="s">
        <v>312</v>
      </c>
      <c r="R25">
        <v>38</v>
      </c>
      <c r="S25">
        <v>84</v>
      </c>
      <c r="T25" s="62">
        <v>5.2730404635779665E-4</v>
      </c>
      <c r="U25" s="62">
        <v>7.3813669991155267E-4</v>
      </c>
      <c r="V25" s="62">
        <v>1.2105263157894737</v>
      </c>
    </row>
    <row r="26" spans="2:38" x14ac:dyDescent="0.15">
      <c r="B26" t="s">
        <v>527</v>
      </c>
      <c r="C26">
        <v>613.875</v>
      </c>
      <c r="D26">
        <v>528</v>
      </c>
      <c r="E26" s="62">
        <v>8.5183887225761153E-3</v>
      </c>
      <c r="F26" s="62">
        <v>4.6397163994440459E-3</v>
      </c>
      <c r="G26" s="62">
        <v>-0.13989004276114844</v>
      </c>
      <c r="Q26" t="s">
        <v>1157</v>
      </c>
      <c r="R26">
        <v>335.2</v>
      </c>
      <c r="S26">
        <v>719.75</v>
      </c>
      <c r="T26" s="62">
        <v>4.6513767457666685E-3</v>
      </c>
      <c r="U26" s="62">
        <v>6.3246891638254771E-3</v>
      </c>
      <c r="V26" s="62">
        <v>1.1472255369928401</v>
      </c>
    </row>
    <row r="27" spans="2:38" x14ac:dyDescent="0.15">
      <c r="B27" t="s">
        <v>491</v>
      </c>
      <c r="C27">
        <v>583</v>
      </c>
      <c r="D27">
        <v>470</v>
      </c>
      <c r="E27" s="62">
        <v>8.0899541849104063E-3</v>
      </c>
      <c r="F27" s="62">
        <v>4.1300505828384499E-3</v>
      </c>
      <c r="G27" s="62">
        <v>-0.19382504288164665</v>
      </c>
      <c r="Q27" t="s">
        <v>440</v>
      </c>
      <c r="R27">
        <v>1205.8800000000001</v>
      </c>
      <c r="S27">
        <v>2480.2449999999999</v>
      </c>
      <c r="T27" s="62">
        <v>1.6733300090051046E-2</v>
      </c>
      <c r="U27" s="62">
        <v>2.1794760229430107E-2</v>
      </c>
      <c r="V27" s="62">
        <v>1.0567925498391213</v>
      </c>
    </row>
    <row r="28" spans="2:38" x14ac:dyDescent="0.15">
      <c r="B28" t="s">
        <v>928</v>
      </c>
      <c r="C28">
        <v>544.875</v>
      </c>
      <c r="D28">
        <v>485.5</v>
      </c>
      <c r="E28" s="62">
        <v>7.5609155857685375E-3</v>
      </c>
      <c r="F28" s="62">
        <v>4.2662543786554626E-3</v>
      </c>
      <c r="G28" s="62">
        <v>-0.10896994723560449</v>
      </c>
      <c r="Q28" t="s">
        <v>379</v>
      </c>
      <c r="R28">
        <v>454.05</v>
      </c>
      <c r="S28">
        <v>928.75</v>
      </c>
      <c r="T28" s="62">
        <v>6.3005895328620406E-3</v>
      </c>
      <c r="U28" s="62">
        <v>8.1612435719387449E-3</v>
      </c>
      <c r="V28" s="62">
        <v>1.0454795727342803</v>
      </c>
    </row>
    <row r="29" spans="2:38" x14ac:dyDescent="0.15">
      <c r="B29" t="s">
        <v>629</v>
      </c>
      <c r="C29">
        <v>524.02499999999998</v>
      </c>
      <c r="D29">
        <v>839</v>
      </c>
      <c r="E29" s="62">
        <v>7.2715921813853775E-3</v>
      </c>
      <c r="F29" s="62">
        <v>7.3725796574499137E-3</v>
      </c>
      <c r="G29" s="62">
        <v>0.60106865130480425</v>
      </c>
      <c r="Q29" t="s">
        <v>426</v>
      </c>
      <c r="R29">
        <v>30</v>
      </c>
      <c r="S29">
        <v>60</v>
      </c>
      <c r="T29" s="62">
        <v>4.1629266817720786E-4</v>
      </c>
      <c r="U29" s="62">
        <v>5.2724049993682338E-4</v>
      </c>
      <c r="V29" s="62">
        <v>1</v>
      </c>
    </row>
    <row r="30" spans="2:38" x14ac:dyDescent="0.15">
      <c r="B30" t="s">
        <v>600</v>
      </c>
      <c r="C30">
        <v>488.52499999999998</v>
      </c>
      <c r="D30">
        <v>2368.125</v>
      </c>
      <c r="E30" s="62">
        <v>6.7789791907090146E-3</v>
      </c>
      <c r="F30" s="62">
        <v>2.0809523481881496E-2</v>
      </c>
      <c r="G30" s="62">
        <v>3.8475001279361343</v>
      </c>
      <c r="Q30" t="s">
        <v>358</v>
      </c>
      <c r="R30">
        <v>0</v>
      </c>
      <c r="S30">
        <v>395.5</v>
      </c>
      <c r="T30" s="62">
        <v>0</v>
      </c>
      <c r="U30" s="62">
        <v>3.4753936287502275E-3</v>
      </c>
      <c r="V30" s="62">
        <v>1</v>
      </c>
    </row>
    <row r="31" spans="2:38" x14ac:dyDescent="0.15">
      <c r="B31" t="s">
        <v>967</v>
      </c>
      <c r="C31">
        <v>488.20000000000005</v>
      </c>
      <c r="D31">
        <v>639.95000000000005</v>
      </c>
      <c r="E31" s="62">
        <v>6.7744693534704291E-3</v>
      </c>
      <c r="F31" s="62">
        <v>5.6234592989095021E-3</v>
      </c>
      <c r="G31" s="62">
        <v>0.31083572306431789</v>
      </c>
      <c r="Q31" t="s">
        <v>764</v>
      </c>
      <c r="R31">
        <v>0</v>
      </c>
      <c r="S31">
        <v>75</v>
      </c>
      <c r="T31" s="62">
        <v>0</v>
      </c>
      <c r="U31" s="62">
        <v>6.590506249210292E-4</v>
      </c>
      <c r="V31" s="62">
        <v>1</v>
      </c>
    </row>
    <row r="32" spans="2:38" x14ac:dyDescent="0.15">
      <c r="B32" t="s">
        <v>379</v>
      </c>
      <c r="C32">
        <v>454.05</v>
      </c>
      <c r="D32">
        <v>928.75</v>
      </c>
      <c r="E32" s="62">
        <v>6.3005895328620406E-3</v>
      </c>
      <c r="F32" s="62">
        <v>8.1612435719387449E-3</v>
      </c>
      <c r="G32" s="62">
        <v>1.0454795727342803</v>
      </c>
      <c r="Q32" t="s">
        <v>1307</v>
      </c>
      <c r="R32">
        <v>0</v>
      </c>
      <c r="S32">
        <v>109.075</v>
      </c>
      <c r="T32" s="62">
        <v>0</v>
      </c>
      <c r="U32" s="62">
        <v>9.5847929217681685E-4</v>
      </c>
      <c r="V32" s="62">
        <v>1</v>
      </c>
    </row>
    <row r="33" spans="2:22" x14ac:dyDescent="0.15">
      <c r="B33" t="s">
        <v>1330</v>
      </c>
      <c r="C33">
        <v>387.8</v>
      </c>
      <c r="D33">
        <v>337.7</v>
      </c>
      <c r="E33" s="62">
        <v>5.3812765573040405E-3</v>
      </c>
      <c r="F33" s="62">
        <v>2.967485280477754E-3</v>
      </c>
      <c r="G33" s="62">
        <v>-0.12919030428055706</v>
      </c>
      <c r="Q33" t="s">
        <v>1515</v>
      </c>
      <c r="R33">
        <v>0</v>
      </c>
      <c r="S33">
        <v>68.724999999999994</v>
      </c>
      <c r="T33" s="62">
        <v>0</v>
      </c>
      <c r="U33" s="62">
        <v>6.0391005596930301E-4</v>
      </c>
      <c r="V33" s="62">
        <v>1</v>
      </c>
    </row>
    <row r="34" spans="2:22" x14ac:dyDescent="0.15">
      <c r="B34" t="s">
        <v>477</v>
      </c>
      <c r="C34">
        <v>348.22500000000002</v>
      </c>
      <c r="D34">
        <v>439</v>
      </c>
      <c r="E34" s="62">
        <v>4.8321171458669404E-3</v>
      </c>
      <c r="F34" s="62">
        <v>3.8576429912044242E-3</v>
      </c>
      <c r="G34" s="62">
        <v>0.26067915858999202</v>
      </c>
      <c r="Q34" t="s">
        <v>354</v>
      </c>
      <c r="R34">
        <v>0</v>
      </c>
      <c r="S34">
        <v>510</v>
      </c>
      <c r="T34" s="62">
        <v>0</v>
      </c>
      <c r="U34" s="62">
        <v>4.4815442494629985E-3</v>
      </c>
      <c r="V34" s="62">
        <v>1</v>
      </c>
    </row>
    <row r="35" spans="2:22" x14ac:dyDescent="0.15">
      <c r="B35" t="s">
        <v>1157</v>
      </c>
      <c r="C35">
        <v>335.2</v>
      </c>
      <c r="D35">
        <v>719.75</v>
      </c>
      <c r="E35" s="62">
        <v>4.6513767457666685E-3</v>
      </c>
      <c r="F35" s="62">
        <v>6.3246891638254771E-3</v>
      </c>
      <c r="G35" s="62">
        <v>1.1472255369928401</v>
      </c>
      <c r="Q35" t="s">
        <v>1516</v>
      </c>
      <c r="R35">
        <v>0</v>
      </c>
      <c r="S35">
        <v>163</v>
      </c>
      <c r="T35" s="62">
        <v>0</v>
      </c>
      <c r="U35" s="62">
        <v>1.4323366914950368E-3</v>
      </c>
      <c r="V35" s="62">
        <v>1</v>
      </c>
    </row>
    <row r="36" spans="2:22" x14ac:dyDescent="0.15">
      <c r="B36" t="s">
        <v>1228</v>
      </c>
      <c r="C36">
        <v>326.8</v>
      </c>
      <c r="D36">
        <v>344.4</v>
      </c>
      <c r="E36" s="62">
        <v>4.5348147986770506E-3</v>
      </c>
      <c r="F36" s="62">
        <v>3.026360469637366E-3</v>
      </c>
      <c r="G36" s="62">
        <v>5.3855569155446648E-2</v>
      </c>
      <c r="Q36" t="s">
        <v>383</v>
      </c>
      <c r="R36">
        <v>0</v>
      </c>
      <c r="S36">
        <v>203.25</v>
      </c>
      <c r="T36" s="62">
        <v>0</v>
      </c>
      <c r="U36" s="62">
        <v>1.7860271935359892E-3</v>
      </c>
      <c r="V36" s="62">
        <v>1</v>
      </c>
    </row>
    <row r="37" spans="2:22" x14ac:dyDescent="0.15">
      <c r="B37" t="s">
        <v>1138</v>
      </c>
      <c r="C37">
        <v>314.5</v>
      </c>
      <c r="D37">
        <v>258.97500000000002</v>
      </c>
      <c r="E37" s="62">
        <v>4.3641348047243952E-3</v>
      </c>
      <c r="F37" s="62">
        <v>2.2757018078523139E-3</v>
      </c>
      <c r="G37" s="62">
        <v>-0.1765500794912559</v>
      </c>
      <c r="Q37" t="s">
        <v>1036</v>
      </c>
      <c r="R37">
        <v>0</v>
      </c>
      <c r="S37">
        <v>60</v>
      </c>
      <c r="T37" s="62">
        <v>0</v>
      </c>
      <c r="U37" s="62">
        <v>5.2724049993682338E-4</v>
      </c>
      <c r="V37" s="62">
        <v>1</v>
      </c>
    </row>
    <row r="38" spans="2:22" x14ac:dyDescent="0.15">
      <c r="B38" t="s">
        <v>89</v>
      </c>
      <c r="C38">
        <v>311.97500000000002</v>
      </c>
      <c r="D38">
        <v>783.72500000000002</v>
      </c>
      <c r="E38" s="62">
        <v>4.3290968384861479E-3</v>
      </c>
      <c r="F38" s="62">
        <v>6.8868593468831155E-3</v>
      </c>
      <c r="G38" s="62">
        <v>1.5121403958650532</v>
      </c>
      <c r="Q38" t="s">
        <v>1519</v>
      </c>
      <c r="R38">
        <v>0</v>
      </c>
      <c r="S38">
        <v>75</v>
      </c>
      <c r="T38" s="62">
        <v>0</v>
      </c>
      <c r="U38" s="62">
        <v>6.590506249210292E-4</v>
      </c>
      <c r="V38" s="62">
        <v>1</v>
      </c>
    </row>
    <row r="39" spans="2:22" x14ac:dyDescent="0.15">
      <c r="B39" t="s">
        <v>457</v>
      </c>
      <c r="C39">
        <v>283.625</v>
      </c>
      <c r="D39">
        <v>534.54999999999995</v>
      </c>
      <c r="E39" s="62">
        <v>3.9357002670586854E-3</v>
      </c>
      <c r="F39" s="62">
        <v>4.6972734873538154E-3</v>
      </c>
      <c r="G39" s="62">
        <v>0.88470691934773016</v>
      </c>
      <c r="Q39" t="s">
        <v>1517</v>
      </c>
      <c r="R39">
        <v>0</v>
      </c>
      <c r="S39">
        <v>106</v>
      </c>
      <c r="T39" s="62">
        <v>0</v>
      </c>
      <c r="U39" s="62">
        <v>9.3145821655505462E-4</v>
      </c>
      <c r="V39" s="62">
        <v>1</v>
      </c>
    </row>
    <row r="40" spans="2:22" x14ac:dyDescent="0.15">
      <c r="B40" t="s">
        <v>118</v>
      </c>
      <c r="C40">
        <v>278.67500000000001</v>
      </c>
      <c r="D40">
        <v>616.4</v>
      </c>
      <c r="E40" s="62">
        <v>3.8670119768094468E-3</v>
      </c>
      <c r="F40" s="62">
        <v>5.4165174026842983E-3</v>
      </c>
      <c r="G40" s="62">
        <v>1.2118955772853681</v>
      </c>
      <c r="Q40" t="s">
        <v>1416</v>
      </c>
      <c r="R40">
        <v>81.5</v>
      </c>
      <c r="S40">
        <v>159.5</v>
      </c>
      <c r="T40" s="62">
        <v>1.130928415214748E-3</v>
      </c>
      <c r="U40" s="62">
        <v>1.4015809956653888E-3</v>
      </c>
      <c r="V40" s="62">
        <v>0.95705521472392641</v>
      </c>
    </row>
    <row r="41" spans="2:22" x14ac:dyDescent="0.15">
      <c r="B41" t="s">
        <v>1200</v>
      </c>
      <c r="C41">
        <v>260.32499999999999</v>
      </c>
      <c r="D41">
        <v>163.30000000000001</v>
      </c>
      <c r="E41" s="62">
        <v>3.612379628107721E-3</v>
      </c>
      <c r="F41" s="62">
        <v>1.434972893994721E-3</v>
      </c>
      <c r="G41" s="62">
        <v>-0.37270719293191196</v>
      </c>
      <c r="Q41" t="s">
        <v>457</v>
      </c>
      <c r="R41">
        <v>283.625</v>
      </c>
      <c r="S41">
        <v>534.54999999999995</v>
      </c>
      <c r="T41" s="62">
        <v>3.9357002670586854E-3</v>
      </c>
      <c r="U41" s="62">
        <v>4.6972734873538154E-3</v>
      </c>
      <c r="V41" s="62">
        <v>0.88470691934773016</v>
      </c>
    </row>
    <row r="42" spans="2:22" x14ac:dyDescent="0.15">
      <c r="B42" t="s">
        <v>188</v>
      </c>
      <c r="C42">
        <v>254</v>
      </c>
      <c r="D42">
        <v>263.14999999999998</v>
      </c>
      <c r="E42" s="62">
        <v>3.5246112572336931E-3</v>
      </c>
      <c r="F42" s="62">
        <v>2.312388959306251E-3</v>
      </c>
      <c r="G42" s="62">
        <v>3.6023622047244006E-2</v>
      </c>
      <c r="Q42" t="s">
        <v>63</v>
      </c>
      <c r="R42">
        <v>2592.1600000000003</v>
      </c>
      <c r="S42">
        <v>4784.3249999999998</v>
      </c>
      <c r="T42" s="62">
        <v>3.596990675807437E-2</v>
      </c>
      <c r="U42" s="62">
        <v>4.2041498414337374E-2</v>
      </c>
      <c r="V42" s="62">
        <v>0.84569046663786152</v>
      </c>
    </row>
    <row r="43" spans="2:22" x14ac:dyDescent="0.15">
      <c r="B43" t="s">
        <v>316</v>
      </c>
      <c r="C43">
        <v>245</v>
      </c>
      <c r="D43">
        <v>260.02499999999998</v>
      </c>
      <c r="E43" s="62">
        <v>3.3997234567805308E-3</v>
      </c>
      <c r="F43" s="62">
        <v>2.2849285166012079E-3</v>
      </c>
      <c r="G43" s="62">
        <v>6.1326530612244808E-2</v>
      </c>
      <c r="Q43" t="s">
        <v>234</v>
      </c>
      <c r="R43">
        <v>2752.69</v>
      </c>
      <c r="S43">
        <v>5078.5750000000007</v>
      </c>
      <c r="T43" s="62">
        <v>3.8197488825490608E-2</v>
      </c>
      <c r="U43" s="62">
        <v>4.4627173699444217E-2</v>
      </c>
      <c r="V43" s="62">
        <v>0.84494984905674109</v>
      </c>
    </row>
    <row r="44" spans="2:22" x14ac:dyDescent="0.15">
      <c r="B44" t="s">
        <v>643</v>
      </c>
      <c r="C44">
        <v>240.42500000000001</v>
      </c>
      <c r="D44">
        <v>272.2</v>
      </c>
      <c r="E44" s="62">
        <v>3.3362388248835066E-3</v>
      </c>
      <c r="F44" s="62">
        <v>2.3919144013800553E-3</v>
      </c>
      <c r="G44" s="62">
        <v>0.13216179681813445</v>
      </c>
      <c r="Q44" t="s">
        <v>328</v>
      </c>
      <c r="R44">
        <v>2313.6949999999997</v>
      </c>
      <c r="S44">
        <v>4097.6500000000005</v>
      </c>
      <c r="T44" s="62">
        <v>3.2105808829942156E-2</v>
      </c>
      <c r="U44" s="62">
        <v>3.6007450576102079E-2</v>
      </c>
      <c r="V44" s="62">
        <v>0.77104155906461358</v>
      </c>
    </row>
    <row r="45" spans="2:22" x14ac:dyDescent="0.15">
      <c r="B45" t="s">
        <v>422</v>
      </c>
      <c r="C45">
        <v>207.85</v>
      </c>
      <c r="D45">
        <v>459.625</v>
      </c>
      <c r="E45" s="62">
        <v>2.8842143693544216E-3</v>
      </c>
      <c r="F45" s="62">
        <v>4.0388819130577069E-3</v>
      </c>
      <c r="G45" s="62">
        <v>1.2113302862641329</v>
      </c>
      <c r="Q45" t="s">
        <v>1304</v>
      </c>
      <c r="R45">
        <v>139.47499999999999</v>
      </c>
      <c r="S45">
        <v>246.25</v>
      </c>
      <c r="T45" s="62">
        <v>1.9354139964672021E-3</v>
      </c>
      <c r="U45" s="62">
        <v>2.163882885157379E-3</v>
      </c>
      <c r="V45" s="62">
        <v>0.7655493816096075</v>
      </c>
    </row>
    <row r="46" spans="2:22" x14ac:dyDescent="0.15">
      <c r="B46" t="s">
        <v>891</v>
      </c>
      <c r="C46">
        <v>182.95</v>
      </c>
      <c r="D46">
        <v>521.97500000000002</v>
      </c>
      <c r="E46" s="62">
        <v>2.5386914547673388E-3</v>
      </c>
      <c r="F46" s="62">
        <v>4.5867726659087234E-3</v>
      </c>
      <c r="G46" s="62">
        <v>1.8531019404208804</v>
      </c>
      <c r="Q46" t="s">
        <v>70</v>
      </c>
      <c r="R46">
        <v>772.34999999999991</v>
      </c>
      <c r="S46">
        <v>1355.85</v>
      </c>
      <c r="T46" s="62">
        <v>1.0717454742222214E-2</v>
      </c>
      <c r="U46" s="62">
        <v>1.1914317197322366E-2</v>
      </c>
      <c r="V46" s="62">
        <v>0.75548650223344349</v>
      </c>
    </row>
    <row r="47" spans="2:22" x14ac:dyDescent="0.15">
      <c r="B47" t="s">
        <v>405</v>
      </c>
      <c r="C47">
        <v>180.25</v>
      </c>
      <c r="D47">
        <v>294.875</v>
      </c>
      <c r="E47" s="62">
        <v>2.5012251146313905E-3</v>
      </c>
      <c r="F47" s="62">
        <v>2.5911673736478467E-3</v>
      </c>
      <c r="G47" s="62">
        <v>0.63592233009708743</v>
      </c>
      <c r="Q47" t="s">
        <v>289</v>
      </c>
      <c r="R47">
        <v>160.02500000000001</v>
      </c>
      <c r="S47">
        <v>272.60000000000002</v>
      </c>
      <c r="T47" s="62">
        <v>2.2205744741685897E-3</v>
      </c>
      <c r="U47" s="62">
        <v>2.3954293380463012E-3</v>
      </c>
      <c r="V47" s="62">
        <v>0.70348383065146081</v>
      </c>
    </row>
    <row r="48" spans="2:22" x14ac:dyDescent="0.15">
      <c r="B48" t="s">
        <v>272</v>
      </c>
      <c r="C48">
        <v>163</v>
      </c>
      <c r="D48">
        <v>252</v>
      </c>
      <c r="E48" s="62">
        <v>2.261856830429496E-3</v>
      </c>
      <c r="F48" s="62">
        <v>2.214410099734658E-3</v>
      </c>
      <c r="G48" s="62">
        <v>0.54601226993865026</v>
      </c>
      <c r="Q48" t="s">
        <v>943</v>
      </c>
      <c r="R48">
        <v>748.35</v>
      </c>
      <c r="S48">
        <v>1264</v>
      </c>
      <c r="T48" s="62">
        <v>1.0384420607680449E-2</v>
      </c>
      <c r="U48" s="62">
        <v>1.1107199865335746E-2</v>
      </c>
      <c r="V48" s="62">
        <v>0.68904924166499626</v>
      </c>
    </row>
    <row r="49" spans="2:22" x14ac:dyDescent="0.15">
      <c r="B49" t="s">
        <v>289</v>
      </c>
      <c r="C49">
        <v>160.02500000000001</v>
      </c>
      <c r="D49">
        <v>272.60000000000002</v>
      </c>
      <c r="E49" s="62">
        <v>2.2205744741685897E-3</v>
      </c>
      <c r="F49" s="62">
        <v>2.3954293380463012E-3</v>
      </c>
      <c r="G49" s="62">
        <v>0.70348383065146081</v>
      </c>
      <c r="Q49" t="s">
        <v>332</v>
      </c>
      <c r="R49">
        <v>121.825</v>
      </c>
      <c r="S49">
        <v>200.05</v>
      </c>
      <c r="T49" s="62">
        <v>1.6904951433562782E-3</v>
      </c>
      <c r="U49" s="62">
        <v>1.7579077002060253E-3</v>
      </c>
      <c r="V49" s="62">
        <v>0.6421095834188385</v>
      </c>
    </row>
    <row r="50" spans="2:22" x14ac:dyDescent="0.15">
      <c r="B50" t="s">
        <v>1211</v>
      </c>
      <c r="C50">
        <v>146.1</v>
      </c>
      <c r="D50">
        <v>141.30000000000001</v>
      </c>
      <c r="E50" s="62">
        <v>2.027345294023002E-3</v>
      </c>
      <c r="F50" s="62">
        <v>1.2416513773512191E-3</v>
      </c>
      <c r="G50" s="62">
        <v>-3.2854209445585099E-2</v>
      </c>
      <c r="Q50" t="s">
        <v>405</v>
      </c>
      <c r="R50">
        <v>180.25</v>
      </c>
      <c r="S50">
        <v>294.875</v>
      </c>
      <c r="T50" s="62">
        <v>2.5012251146313905E-3</v>
      </c>
      <c r="U50" s="62">
        <v>2.5911673736478467E-3</v>
      </c>
      <c r="V50" s="62">
        <v>0.63592233009708743</v>
      </c>
    </row>
    <row r="51" spans="2:22" x14ac:dyDescent="0.15">
      <c r="B51" t="s">
        <v>1304</v>
      </c>
      <c r="C51">
        <v>139.47499999999999</v>
      </c>
      <c r="D51">
        <v>246.25</v>
      </c>
      <c r="E51" s="62">
        <v>1.9354139964672021E-3</v>
      </c>
      <c r="F51" s="62">
        <v>2.163882885157379E-3</v>
      </c>
      <c r="G51" s="62">
        <v>0.7655493816096075</v>
      </c>
      <c r="Q51" t="s">
        <v>85</v>
      </c>
      <c r="R51">
        <v>1615.375</v>
      </c>
      <c r="S51">
        <v>2622.7999999999997</v>
      </c>
      <c r="T51" s="62">
        <v>2.2415625628558571E-2</v>
      </c>
      <c r="U51" s="62">
        <v>2.3047439720571671E-2</v>
      </c>
      <c r="V51" s="62">
        <v>0.62364775980809395</v>
      </c>
    </row>
    <row r="52" spans="2:22" x14ac:dyDescent="0.15">
      <c r="B52" t="s">
        <v>275</v>
      </c>
      <c r="C52">
        <v>134.35</v>
      </c>
      <c r="D52">
        <v>213.07499999999999</v>
      </c>
      <c r="E52" s="62">
        <v>1.8642973323202625E-3</v>
      </c>
      <c r="F52" s="62">
        <v>1.8723628254006439E-3</v>
      </c>
      <c r="G52" s="62">
        <v>0.58596948269445481</v>
      </c>
      <c r="Q52" t="s">
        <v>629</v>
      </c>
      <c r="R52">
        <v>524.02499999999998</v>
      </c>
      <c r="S52">
        <v>839</v>
      </c>
      <c r="T52" s="62">
        <v>7.2715921813853775E-3</v>
      </c>
      <c r="U52" s="62">
        <v>7.3725796574499137E-3</v>
      </c>
      <c r="V52" s="62">
        <v>0.60106865130480425</v>
      </c>
    </row>
    <row r="53" spans="2:22" x14ac:dyDescent="0.15">
      <c r="B53" t="s">
        <v>332</v>
      </c>
      <c r="C53">
        <v>121.825</v>
      </c>
      <c r="D53">
        <v>200.05</v>
      </c>
      <c r="E53" s="62">
        <v>1.6904951433562782E-3</v>
      </c>
      <c r="F53" s="62">
        <v>1.7579077002060253E-3</v>
      </c>
      <c r="G53" s="62">
        <v>0.6421095834188385</v>
      </c>
      <c r="Q53" t="s">
        <v>275</v>
      </c>
      <c r="R53">
        <v>134.35</v>
      </c>
      <c r="S53">
        <v>213.07499999999999</v>
      </c>
      <c r="T53" s="62">
        <v>1.8642973323202625E-3</v>
      </c>
      <c r="U53" s="62">
        <v>1.8723628254006439E-3</v>
      </c>
      <c r="V53" s="62">
        <v>0.58596948269445481</v>
      </c>
    </row>
    <row r="54" spans="2:22" x14ac:dyDescent="0.15">
      <c r="B54" t="s">
        <v>646</v>
      </c>
      <c r="C54">
        <v>120.97499999999999</v>
      </c>
      <c r="D54">
        <v>584.07500000000005</v>
      </c>
      <c r="E54" s="62">
        <v>1.6787001844245906E-3</v>
      </c>
      <c r="F54" s="62">
        <v>5.1324665833433359E-3</v>
      </c>
      <c r="G54" s="62">
        <v>3.828063649514363</v>
      </c>
      <c r="Q54" t="s">
        <v>272</v>
      </c>
      <c r="R54">
        <v>163</v>
      </c>
      <c r="S54">
        <v>252</v>
      </c>
      <c r="T54" s="62">
        <v>2.261856830429496E-3</v>
      </c>
      <c r="U54" s="62">
        <v>2.214410099734658E-3</v>
      </c>
      <c r="V54" s="62">
        <v>0.54601226993865026</v>
      </c>
    </row>
    <row r="55" spans="2:22" x14ac:dyDescent="0.15">
      <c r="B55" t="s">
        <v>1431</v>
      </c>
      <c r="C55">
        <v>118.97499999999999</v>
      </c>
      <c r="D55">
        <v>137.65</v>
      </c>
      <c r="E55" s="62">
        <v>1.6509473398794434E-3</v>
      </c>
      <c r="F55" s="62">
        <v>1.209577580271729E-3</v>
      </c>
      <c r="G55" s="62">
        <v>0.15696574910695535</v>
      </c>
      <c r="Q55" t="s">
        <v>53</v>
      </c>
      <c r="R55">
        <v>7345.5899999999992</v>
      </c>
      <c r="S55">
        <v>11015.425000000001</v>
      </c>
      <c r="T55" s="62">
        <v>0.10193050868119385</v>
      </c>
      <c r="U55" s="62">
        <v>9.6796303066943049E-2</v>
      </c>
      <c r="V55" s="62">
        <v>0.49959703713384523</v>
      </c>
    </row>
    <row r="56" spans="2:22" x14ac:dyDescent="0.15">
      <c r="B56" t="s">
        <v>833</v>
      </c>
      <c r="C56">
        <v>118</v>
      </c>
      <c r="D56">
        <v>702.17499999999995</v>
      </c>
      <c r="E56" s="62">
        <v>1.6374178281636841E-3</v>
      </c>
      <c r="F56" s="62">
        <v>6.1702516340523157E-3</v>
      </c>
      <c r="G56" s="62">
        <v>4.9506355932203387</v>
      </c>
      <c r="Q56" t="s">
        <v>92</v>
      </c>
      <c r="R56">
        <v>114.85</v>
      </c>
      <c r="S56">
        <v>170</v>
      </c>
      <c r="T56" s="62">
        <v>1.5937070980050773E-3</v>
      </c>
      <c r="U56" s="62">
        <v>1.4938480831543329E-3</v>
      </c>
      <c r="V56" s="62">
        <v>0.48019155420113196</v>
      </c>
    </row>
    <row r="57" spans="2:22" x14ac:dyDescent="0.15">
      <c r="B57" t="s">
        <v>301</v>
      </c>
      <c r="C57">
        <v>115.075</v>
      </c>
      <c r="D57">
        <v>74</v>
      </c>
      <c r="E57" s="62">
        <v>1.5968292930164064E-3</v>
      </c>
      <c r="F57" s="62">
        <v>6.5026328325541553E-4</v>
      </c>
      <c r="G57" s="62">
        <v>-0.35694112535303063</v>
      </c>
      <c r="Q57" t="s">
        <v>278</v>
      </c>
      <c r="R57">
        <v>2873.2249999999999</v>
      </c>
      <c r="S57">
        <v>4152.2000000000007</v>
      </c>
      <c r="T57" s="62">
        <v>3.9870083384115268E-2</v>
      </c>
      <c r="U57" s="62">
        <v>3.6486800063961308E-2</v>
      </c>
      <c r="V57" s="62">
        <v>0.44513569247100415</v>
      </c>
    </row>
    <row r="58" spans="2:22" x14ac:dyDescent="0.15">
      <c r="B58" t="s">
        <v>92</v>
      </c>
      <c r="C58">
        <v>114.85</v>
      </c>
      <c r="D58">
        <v>170</v>
      </c>
      <c r="E58" s="62">
        <v>1.5937070980050773E-3</v>
      </c>
      <c r="F58" s="62">
        <v>1.4938480831543329E-3</v>
      </c>
      <c r="G58" s="62">
        <v>0.48019155420113196</v>
      </c>
      <c r="Q58" t="s">
        <v>1441</v>
      </c>
      <c r="R58">
        <v>88.05</v>
      </c>
      <c r="S58">
        <v>126</v>
      </c>
      <c r="T58" s="62">
        <v>1.221818981100105E-3</v>
      </c>
      <c r="U58" s="62">
        <v>1.107205049867329E-3</v>
      </c>
      <c r="V58" s="62">
        <v>0.43100511073253839</v>
      </c>
    </row>
    <row r="59" spans="2:22" x14ac:dyDescent="0.15">
      <c r="B59" t="s">
        <v>1436</v>
      </c>
      <c r="C59">
        <v>103</v>
      </c>
      <c r="D59">
        <v>133</v>
      </c>
      <c r="E59" s="62">
        <v>1.4292714940750803E-3</v>
      </c>
      <c r="F59" s="62">
        <v>1.1687164415266251E-3</v>
      </c>
      <c r="G59" s="62">
        <v>0.29126213592233008</v>
      </c>
      <c r="Q59" t="s">
        <v>57</v>
      </c>
      <c r="R59">
        <v>8585.625</v>
      </c>
      <c r="S59">
        <v>12080.329999999998</v>
      </c>
      <c r="T59" s="62">
        <v>0.11913775797396467</v>
      </c>
      <c r="U59" s="62">
        <v>0.10615398714336341</v>
      </c>
      <c r="V59" s="62">
        <v>0.40704142097983526</v>
      </c>
    </row>
    <row r="60" spans="2:22" x14ac:dyDescent="0.15">
      <c r="B60" t="s">
        <v>1441</v>
      </c>
      <c r="C60">
        <v>88.05</v>
      </c>
      <c r="D60">
        <v>126</v>
      </c>
      <c r="E60" s="62">
        <v>1.221818981100105E-3</v>
      </c>
      <c r="F60" s="62">
        <v>1.107205049867329E-3</v>
      </c>
      <c r="G60" s="62">
        <v>0.43100511073253839</v>
      </c>
      <c r="Q60" t="s">
        <v>34</v>
      </c>
      <c r="R60">
        <v>6451.9249999999993</v>
      </c>
      <c r="S60">
        <v>8929.0749999999989</v>
      </c>
      <c r="T60" s="62">
        <v>8.9529635770974378E-2</v>
      </c>
      <c r="U60" s="62">
        <v>7.8462832782889846E-2</v>
      </c>
      <c r="V60" s="62">
        <v>0.38393967691812908</v>
      </c>
    </row>
    <row r="61" spans="2:22" x14ac:dyDescent="0.15">
      <c r="B61" t="s">
        <v>563</v>
      </c>
      <c r="C61">
        <v>87</v>
      </c>
      <c r="D61">
        <v>445.25</v>
      </c>
      <c r="E61" s="62">
        <v>1.2072487377139027E-3</v>
      </c>
      <c r="F61" s="62">
        <v>3.9125638766145101E-3</v>
      </c>
      <c r="G61" s="62">
        <v>4.1178160919540234</v>
      </c>
      <c r="Q61" t="s">
        <v>122</v>
      </c>
      <c r="R61">
        <v>1854.8000000000002</v>
      </c>
      <c r="S61">
        <v>2488.5450000000001</v>
      </c>
      <c r="T61" s="62">
        <v>2.5737988031169504E-2</v>
      </c>
      <c r="U61" s="62">
        <v>2.1867695165254702E-2</v>
      </c>
      <c r="V61" s="62">
        <v>0.34167834806987268</v>
      </c>
    </row>
    <row r="62" spans="2:22" x14ac:dyDescent="0.15">
      <c r="B62" t="s">
        <v>336</v>
      </c>
      <c r="C62">
        <v>87</v>
      </c>
      <c r="D62">
        <v>237</v>
      </c>
      <c r="E62" s="62">
        <v>1.2072487377139027E-3</v>
      </c>
      <c r="F62" s="62">
        <v>2.0825999747504523E-3</v>
      </c>
      <c r="G62" s="62">
        <v>1.7241379310344827</v>
      </c>
      <c r="Q62" t="s">
        <v>215</v>
      </c>
      <c r="R62">
        <v>5416.0449999999992</v>
      </c>
      <c r="S62">
        <v>7135.098</v>
      </c>
      <c r="T62" s="62">
        <v>7.5155327467260849E-2</v>
      </c>
      <c r="U62" s="62">
        <v>6.2698543943637136E-2</v>
      </c>
      <c r="V62" s="62">
        <v>0.31740005852979453</v>
      </c>
    </row>
    <row r="63" spans="2:22" x14ac:dyDescent="0.15">
      <c r="B63" t="s">
        <v>1416</v>
      </c>
      <c r="C63">
        <v>81.5</v>
      </c>
      <c r="D63">
        <v>159.5</v>
      </c>
      <c r="E63" s="62">
        <v>1.130928415214748E-3</v>
      </c>
      <c r="F63" s="62">
        <v>1.4015809956653888E-3</v>
      </c>
      <c r="G63" s="62">
        <v>0.95705521472392641</v>
      </c>
      <c r="Q63" t="s">
        <v>967</v>
      </c>
      <c r="R63">
        <v>488.20000000000005</v>
      </c>
      <c r="S63">
        <v>639.95000000000005</v>
      </c>
      <c r="T63" s="62">
        <v>6.7744693534704291E-3</v>
      </c>
      <c r="U63" s="62">
        <v>5.6234592989095021E-3</v>
      </c>
      <c r="V63" s="62">
        <v>0.31083572306431789</v>
      </c>
    </row>
    <row r="64" spans="2:22" x14ac:dyDescent="0.15">
      <c r="B64" t="s">
        <v>295</v>
      </c>
      <c r="C64">
        <v>80</v>
      </c>
      <c r="D64">
        <v>100</v>
      </c>
      <c r="E64" s="62">
        <v>1.1101137818058876E-3</v>
      </c>
      <c r="F64" s="62">
        <v>8.7873416656137227E-4</v>
      </c>
      <c r="G64" s="62">
        <v>0.25</v>
      </c>
      <c r="Q64" t="s">
        <v>824</v>
      </c>
      <c r="R64">
        <v>867.72500000000002</v>
      </c>
      <c r="S64">
        <v>1129.9250000000002</v>
      </c>
      <c r="T64" s="62">
        <v>1.2040918516468923E-2</v>
      </c>
      <c r="U64" s="62">
        <v>9.929037031518588E-3</v>
      </c>
      <c r="V64" s="62">
        <v>0.30216946613270351</v>
      </c>
    </row>
    <row r="65" spans="2:22" x14ac:dyDescent="0.15">
      <c r="B65" t="s">
        <v>895</v>
      </c>
      <c r="C65">
        <v>75</v>
      </c>
      <c r="D65">
        <v>225</v>
      </c>
      <c r="E65" s="62">
        <v>1.0407316704430195E-3</v>
      </c>
      <c r="F65" s="62">
        <v>1.9771518747630878E-3</v>
      </c>
      <c r="G65" s="62">
        <v>2</v>
      </c>
      <c r="Q65" t="s">
        <v>1436</v>
      </c>
      <c r="R65">
        <v>103</v>
      </c>
      <c r="S65">
        <v>133</v>
      </c>
      <c r="T65" s="62">
        <v>1.4292714940750803E-3</v>
      </c>
      <c r="U65" s="62">
        <v>1.1687164415266251E-3</v>
      </c>
      <c r="V65" s="62">
        <v>0.29126213592233008</v>
      </c>
    </row>
    <row r="66" spans="2:22" x14ac:dyDescent="0.15">
      <c r="B66" t="s">
        <v>1352</v>
      </c>
      <c r="C66">
        <v>67.2</v>
      </c>
      <c r="D66">
        <v>369.22</v>
      </c>
      <c r="E66" s="62">
        <v>9.3249557671694556E-4</v>
      </c>
      <c r="F66" s="62">
        <v>3.2444622897778988E-3</v>
      </c>
      <c r="G66" s="62">
        <v>4.4943452380952387</v>
      </c>
      <c r="Q66" t="s">
        <v>477</v>
      </c>
      <c r="R66">
        <v>348.22500000000002</v>
      </c>
      <c r="S66">
        <v>439</v>
      </c>
      <c r="T66" s="62">
        <v>4.8321171458669404E-3</v>
      </c>
      <c r="U66" s="62">
        <v>3.8576429912044242E-3</v>
      </c>
      <c r="V66" s="62">
        <v>0.26067915858999202</v>
      </c>
    </row>
    <row r="67" spans="2:22" x14ac:dyDescent="0.15">
      <c r="B67" t="s">
        <v>499</v>
      </c>
      <c r="C67">
        <v>65</v>
      </c>
      <c r="D67">
        <v>155</v>
      </c>
      <c r="E67" s="62">
        <v>9.0196744771728365E-4</v>
      </c>
      <c r="F67" s="62">
        <v>1.362037958170127E-3</v>
      </c>
      <c r="G67" s="62">
        <v>1.3846153846153846</v>
      </c>
      <c r="Q67" t="s">
        <v>139</v>
      </c>
      <c r="R67">
        <v>4840.9499999999989</v>
      </c>
      <c r="S67">
        <v>6065.7210000000005</v>
      </c>
      <c r="T67" s="62">
        <v>6.7175066400415123E-2</v>
      </c>
      <c r="U67" s="62">
        <v>5.3301562875288137E-2</v>
      </c>
      <c r="V67" s="62">
        <v>0.25300219998140899</v>
      </c>
    </row>
    <row r="68" spans="2:22" x14ac:dyDescent="0.15">
      <c r="B68" t="s">
        <v>285</v>
      </c>
      <c r="C68">
        <v>52.875</v>
      </c>
      <c r="D68">
        <v>289.17500000000001</v>
      </c>
      <c r="E68" s="62">
        <v>7.3371582766232877E-4</v>
      </c>
      <c r="F68" s="62">
        <v>2.5410795261538483E-3</v>
      </c>
      <c r="G68" s="62">
        <v>4.4690307328605199</v>
      </c>
      <c r="Q68" t="s">
        <v>295</v>
      </c>
      <c r="R68">
        <v>80</v>
      </c>
      <c r="S68">
        <v>100</v>
      </c>
      <c r="T68" s="62">
        <v>1.1101137818058876E-3</v>
      </c>
      <c r="U68" s="62">
        <v>8.7873416656137227E-4</v>
      </c>
      <c r="V68" s="62">
        <v>0.25</v>
      </c>
    </row>
    <row r="69" spans="2:22" x14ac:dyDescent="0.15">
      <c r="B69" t="s">
        <v>303</v>
      </c>
      <c r="C69">
        <v>47.9</v>
      </c>
      <c r="D69">
        <v>166</v>
      </c>
      <c r="E69" s="62">
        <v>6.6468062685627518E-4</v>
      </c>
      <c r="F69" s="62">
        <v>1.458698716491878E-3</v>
      </c>
      <c r="G69" s="62">
        <v>2.4655532359081418</v>
      </c>
      <c r="Q69" t="s">
        <v>811</v>
      </c>
      <c r="R69">
        <v>1945.6</v>
      </c>
      <c r="S69">
        <v>2360.35</v>
      </c>
      <c r="T69" s="62">
        <v>2.6997967173519183E-2</v>
      </c>
      <c r="U69" s="62">
        <v>2.0741201900431348E-2</v>
      </c>
      <c r="V69" s="62">
        <v>0.21317331414473686</v>
      </c>
    </row>
    <row r="70" spans="2:22" x14ac:dyDescent="0.15">
      <c r="B70" t="s">
        <v>282</v>
      </c>
      <c r="C70">
        <v>45</v>
      </c>
      <c r="D70">
        <v>125</v>
      </c>
      <c r="E70" s="62">
        <v>6.2443900226581174E-4</v>
      </c>
      <c r="F70" s="62">
        <v>1.0984177082017153E-3</v>
      </c>
      <c r="G70" s="62">
        <v>1.7777777777777777</v>
      </c>
      <c r="Q70" t="s">
        <v>1099</v>
      </c>
      <c r="R70">
        <v>663.07500000000005</v>
      </c>
      <c r="S70">
        <v>795.55</v>
      </c>
      <c r="T70" s="62">
        <v>9.2011086983867368E-3</v>
      </c>
      <c r="U70" s="62">
        <v>6.9907696620789966E-3</v>
      </c>
      <c r="V70" s="62">
        <v>0.19978886249670083</v>
      </c>
    </row>
    <row r="71" spans="2:22" x14ac:dyDescent="0.15">
      <c r="B71" t="s">
        <v>312</v>
      </c>
      <c r="C71">
        <v>38</v>
      </c>
      <c r="D71">
        <v>84</v>
      </c>
      <c r="E71" s="62">
        <v>5.2730404635779665E-4</v>
      </c>
      <c r="F71" s="62">
        <v>7.3813669991155267E-4</v>
      </c>
      <c r="G71" s="62">
        <v>1.2105263157894737</v>
      </c>
      <c r="Q71" t="s">
        <v>1431</v>
      </c>
      <c r="R71">
        <v>118.97499999999999</v>
      </c>
      <c r="S71">
        <v>137.65</v>
      </c>
      <c r="T71" s="62">
        <v>1.6509473398794434E-3</v>
      </c>
      <c r="U71" s="62">
        <v>1.209577580271729E-3</v>
      </c>
      <c r="V71" s="62">
        <v>0.15696574910695535</v>
      </c>
    </row>
    <row r="72" spans="2:22" x14ac:dyDescent="0.15">
      <c r="B72" t="s">
        <v>426</v>
      </c>
      <c r="C72">
        <v>30</v>
      </c>
      <c r="D72">
        <v>60</v>
      </c>
      <c r="E72" s="62">
        <v>4.1629266817720786E-4</v>
      </c>
      <c r="F72" s="62">
        <v>5.2724049993682338E-4</v>
      </c>
      <c r="G72" s="62">
        <v>1</v>
      </c>
      <c r="Q72" t="s">
        <v>643</v>
      </c>
      <c r="R72">
        <v>240.42500000000001</v>
      </c>
      <c r="S72">
        <v>272.2</v>
      </c>
      <c r="T72" s="62">
        <v>3.3362388248835066E-3</v>
      </c>
      <c r="U72" s="62">
        <v>2.3919144013800553E-3</v>
      </c>
      <c r="V72" s="62">
        <v>0.13216179681813445</v>
      </c>
    </row>
    <row r="73" spans="2:22" x14ac:dyDescent="0.15">
      <c r="B73" t="s">
        <v>242</v>
      </c>
      <c r="C73">
        <v>29</v>
      </c>
      <c r="D73">
        <v>71</v>
      </c>
      <c r="E73" s="62">
        <v>4.0241624590463422E-4</v>
      </c>
      <c r="F73" s="62">
        <v>6.239012582585743E-4</v>
      </c>
      <c r="G73" s="62">
        <v>1.4482758620689655</v>
      </c>
      <c r="Q73" t="s">
        <v>316</v>
      </c>
      <c r="R73">
        <v>245</v>
      </c>
      <c r="S73">
        <v>260.02499999999998</v>
      </c>
      <c r="T73" s="62">
        <v>3.3997234567805308E-3</v>
      </c>
      <c r="U73" s="62">
        <v>2.2849285166012079E-3</v>
      </c>
      <c r="V73" s="62">
        <v>6.1326530612244808E-2</v>
      </c>
    </row>
    <row r="74" spans="2:22" x14ac:dyDescent="0.15">
      <c r="B74" t="s">
        <v>265</v>
      </c>
      <c r="C74">
        <v>24.774999999999999</v>
      </c>
      <c r="D74">
        <v>68.025000000000006</v>
      </c>
      <c r="E74" s="62">
        <v>3.4378836180301076E-4</v>
      </c>
      <c r="F74" s="62">
        <v>5.9775891680337355E-4</v>
      </c>
      <c r="G74" s="62">
        <v>1.7457114026236129</v>
      </c>
      <c r="Q74" t="s">
        <v>1228</v>
      </c>
      <c r="R74">
        <v>326.8</v>
      </c>
      <c r="S74">
        <v>344.4</v>
      </c>
      <c r="T74" s="62">
        <v>4.5348147986770506E-3</v>
      </c>
      <c r="U74" s="62">
        <v>3.026360469637366E-3</v>
      </c>
      <c r="V74" s="62">
        <v>5.3855569155446648E-2</v>
      </c>
    </row>
    <row r="75" spans="2:22" x14ac:dyDescent="0.15">
      <c r="B75" t="s">
        <v>292</v>
      </c>
      <c r="C75">
        <v>20</v>
      </c>
      <c r="D75">
        <v>115.02500000000001</v>
      </c>
      <c r="E75" s="62">
        <v>2.7752844545147191E-4</v>
      </c>
      <c r="F75" s="62">
        <v>1.0107639750872185E-3</v>
      </c>
      <c r="G75" s="62">
        <v>4.7512500000000006</v>
      </c>
      <c r="Q75" t="s">
        <v>188</v>
      </c>
      <c r="R75">
        <v>254</v>
      </c>
      <c r="S75">
        <v>263.14999999999998</v>
      </c>
      <c r="T75" s="62">
        <v>3.5246112572336931E-3</v>
      </c>
      <c r="U75" s="62">
        <v>2.312388959306251E-3</v>
      </c>
      <c r="V75" s="62">
        <v>3.6023622047244006E-2</v>
      </c>
    </row>
    <row r="76" spans="2:22" x14ac:dyDescent="0.15">
      <c r="B76" t="s">
        <v>1149</v>
      </c>
      <c r="C76">
        <v>20</v>
      </c>
      <c r="D76">
        <v>149.6</v>
      </c>
      <c r="E76" s="62">
        <v>2.7752844545147191E-4</v>
      </c>
      <c r="F76" s="62">
        <v>1.3145863131758129E-3</v>
      </c>
      <c r="G76" s="62">
        <v>6.4799999999999995</v>
      </c>
      <c r="Q76" t="s">
        <v>576</v>
      </c>
      <c r="R76">
        <v>728.3</v>
      </c>
      <c r="S76">
        <v>753.77499999999998</v>
      </c>
      <c r="T76" s="62">
        <v>1.0106198341115348E-2</v>
      </c>
      <c r="U76" s="62">
        <v>6.6236784639979833E-3</v>
      </c>
      <c r="V76" s="62">
        <v>3.4978717561444495E-2</v>
      </c>
    </row>
    <row r="77" spans="2:22" x14ac:dyDescent="0.15">
      <c r="B77" t="s">
        <v>218</v>
      </c>
      <c r="C77">
        <v>15</v>
      </c>
      <c r="D77">
        <v>123.27500000000001</v>
      </c>
      <c r="E77" s="62">
        <v>2.0814633408860393E-4</v>
      </c>
      <c r="F77" s="62">
        <v>1.0832595438285317E-3</v>
      </c>
      <c r="G77" s="62">
        <v>7.2183333333333337</v>
      </c>
      <c r="Q77" t="s">
        <v>899</v>
      </c>
      <c r="R77">
        <v>1333.2</v>
      </c>
      <c r="S77">
        <v>1296.9000000000001</v>
      </c>
      <c r="T77" s="62">
        <v>1.8500046173795116E-2</v>
      </c>
      <c r="U77" s="62">
        <v>1.1396303406134439E-2</v>
      </c>
      <c r="V77" s="62">
        <v>-2.7227722772277193E-2</v>
      </c>
    </row>
    <row r="78" spans="2:22" x14ac:dyDescent="0.15">
      <c r="B78" t="s">
        <v>358</v>
      </c>
      <c r="C78">
        <v>0</v>
      </c>
      <c r="D78">
        <v>395.5</v>
      </c>
      <c r="E78" s="62">
        <v>0</v>
      </c>
      <c r="F78" s="62">
        <v>3.4753936287502275E-3</v>
      </c>
      <c r="G78" s="62">
        <v>1</v>
      </c>
      <c r="Q78" t="s">
        <v>1211</v>
      </c>
      <c r="R78">
        <v>146.1</v>
      </c>
      <c r="S78">
        <v>141.30000000000001</v>
      </c>
      <c r="T78" s="62">
        <v>2.027345294023002E-3</v>
      </c>
      <c r="U78" s="62">
        <v>1.2416513773512191E-3</v>
      </c>
      <c r="V78" s="62">
        <v>-3.2854209445585099E-2</v>
      </c>
    </row>
    <row r="79" spans="2:22" x14ac:dyDescent="0.15">
      <c r="B79" t="s">
        <v>764</v>
      </c>
      <c r="C79">
        <v>0</v>
      </c>
      <c r="D79">
        <v>75</v>
      </c>
      <c r="E79" s="62">
        <v>0</v>
      </c>
      <c r="F79" s="62">
        <v>6.590506249210292E-4</v>
      </c>
      <c r="G79" s="62">
        <v>1</v>
      </c>
      <c r="Q79" t="s">
        <v>928</v>
      </c>
      <c r="R79">
        <v>544.875</v>
      </c>
      <c r="S79">
        <v>485.5</v>
      </c>
      <c r="T79" s="62">
        <v>7.5609155857685375E-3</v>
      </c>
      <c r="U79" s="62">
        <v>4.2662543786554626E-3</v>
      </c>
      <c r="V79" s="62">
        <v>-0.10896994723560449</v>
      </c>
    </row>
    <row r="80" spans="2:22" x14ac:dyDescent="0.15">
      <c r="B80" t="s">
        <v>1307</v>
      </c>
      <c r="C80">
        <v>0</v>
      </c>
      <c r="D80">
        <v>109.075</v>
      </c>
      <c r="E80" s="62">
        <v>0</v>
      </c>
      <c r="F80" s="62">
        <v>9.5847929217681685E-4</v>
      </c>
      <c r="G80" s="62">
        <v>1</v>
      </c>
      <c r="Q80" t="s">
        <v>1330</v>
      </c>
      <c r="R80">
        <v>387.8</v>
      </c>
      <c r="S80">
        <v>337.7</v>
      </c>
      <c r="T80" s="62">
        <v>5.3812765573040405E-3</v>
      </c>
      <c r="U80" s="62">
        <v>2.967485280477754E-3</v>
      </c>
      <c r="V80" s="62">
        <v>-0.12919030428055706</v>
      </c>
    </row>
    <row r="81" spans="2:22" x14ac:dyDescent="0.15">
      <c r="B81" t="s">
        <v>1515</v>
      </c>
      <c r="C81">
        <v>0</v>
      </c>
      <c r="D81">
        <v>68.724999999999994</v>
      </c>
      <c r="E81" s="62">
        <v>0</v>
      </c>
      <c r="F81" s="62">
        <v>6.0391005596930301E-4</v>
      </c>
      <c r="G81" s="62">
        <v>1</v>
      </c>
      <c r="Q81" t="s">
        <v>527</v>
      </c>
      <c r="R81">
        <v>613.875</v>
      </c>
      <c r="S81">
        <v>528</v>
      </c>
      <c r="T81" s="62">
        <v>8.5183887225761153E-3</v>
      </c>
      <c r="U81" s="62">
        <v>4.6397163994440459E-3</v>
      </c>
      <c r="V81" s="62">
        <v>-0.13989004276114844</v>
      </c>
    </row>
    <row r="82" spans="2:22" x14ac:dyDescent="0.15">
      <c r="B82" t="s">
        <v>354</v>
      </c>
      <c r="C82">
        <v>0</v>
      </c>
      <c r="D82">
        <v>510</v>
      </c>
      <c r="E82" s="62">
        <v>0</v>
      </c>
      <c r="F82" s="62">
        <v>4.4815442494629985E-3</v>
      </c>
      <c r="G82" s="62">
        <v>1</v>
      </c>
      <c r="Q82" t="s">
        <v>1138</v>
      </c>
      <c r="R82">
        <v>314.5</v>
      </c>
      <c r="S82">
        <v>258.97500000000002</v>
      </c>
      <c r="T82" s="62">
        <v>4.3641348047243952E-3</v>
      </c>
      <c r="U82" s="62">
        <v>2.2757018078523139E-3</v>
      </c>
      <c r="V82" s="62">
        <v>-0.1765500794912559</v>
      </c>
    </row>
    <row r="83" spans="2:22" x14ac:dyDescent="0.15">
      <c r="B83" t="s">
        <v>1516</v>
      </c>
      <c r="C83">
        <v>0</v>
      </c>
      <c r="D83">
        <v>163</v>
      </c>
      <c r="E83" s="62">
        <v>0</v>
      </c>
      <c r="F83" s="62">
        <v>1.4323366914950368E-3</v>
      </c>
      <c r="G83" s="62">
        <v>1</v>
      </c>
      <c r="Q83" t="s">
        <v>491</v>
      </c>
      <c r="R83">
        <v>583</v>
      </c>
      <c r="S83">
        <v>470</v>
      </c>
      <c r="T83" s="62">
        <v>8.0899541849104063E-3</v>
      </c>
      <c r="U83" s="62">
        <v>4.1300505828384499E-3</v>
      </c>
      <c r="V83" s="62">
        <v>-0.19382504288164665</v>
      </c>
    </row>
    <row r="84" spans="2:22" x14ac:dyDescent="0.15">
      <c r="B84" t="s">
        <v>383</v>
      </c>
      <c r="C84">
        <v>0</v>
      </c>
      <c r="D84">
        <v>203.25</v>
      </c>
      <c r="E84" s="62">
        <v>0</v>
      </c>
      <c r="F84" s="62">
        <v>1.7860271935359892E-3</v>
      </c>
      <c r="G84" s="62">
        <v>1</v>
      </c>
      <c r="Q84" t="s">
        <v>73</v>
      </c>
      <c r="R84">
        <v>2162.6750000000002</v>
      </c>
      <c r="S84">
        <v>1665.2750000000001</v>
      </c>
      <c r="T84" s="62">
        <v>3.0010191538338102E-2</v>
      </c>
      <c r="U84" s="62">
        <v>1.4633340392204893E-2</v>
      </c>
      <c r="V84" s="62">
        <v>-0.2299929485475164</v>
      </c>
    </row>
    <row r="85" spans="2:22" x14ac:dyDescent="0.15">
      <c r="B85" t="s">
        <v>1036</v>
      </c>
      <c r="C85">
        <v>0</v>
      </c>
      <c r="D85">
        <v>60</v>
      </c>
      <c r="E85" s="62">
        <v>0</v>
      </c>
      <c r="F85" s="62">
        <v>5.2724049993682338E-4</v>
      </c>
      <c r="G85" s="62">
        <v>1</v>
      </c>
      <c r="Q85" t="s">
        <v>301</v>
      </c>
      <c r="R85">
        <v>115.075</v>
      </c>
      <c r="S85">
        <v>74</v>
      </c>
      <c r="T85" s="62">
        <v>1.5968292930164064E-3</v>
      </c>
      <c r="U85" s="62">
        <v>6.5026328325541553E-4</v>
      </c>
      <c r="V85" s="62">
        <v>-0.35694112535303063</v>
      </c>
    </row>
    <row r="86" spans="2:22" x14ac:dyDescent="0.15">
      <c r="B86" t="s">
        <v>1519</v>
      </c>
      <c r="C86">
        <v>0</v>
      </c>
      <c r="D86">
        <v>75</v>
      </c>
      <c r="E86" s="62">
        <v>0</v>
      </c>
      <c r="F86" s="62">
        <v>6.590506249210292E-4</v>
      </c>
      <c r="G86" s="62">
        <v>1</v>
      </c>
      <c r="Q86" t="s">
        <v>1200</v>
      </c>
      <c r="R86">
        <v>260.32499999999999</v>
      </c>
      <c r="S86">
        <v>163.30000000000001</v>
      </c>
      <c r="T86" s="62">
        <v>3.612379628107721E-3</v>
      </c>
      <c r="U86" s="62">
        <v>1.434972893994721E-3</v>
      </c>
      <c r="V86" s="62">
        <v>-0.37270719293191196</v>
      </c>
    </row>
    <row r="87" spans="2:22" x14ac:dyDescent="0.15">
      <c r="B87" t="s">
        <v>1517</v>
      </c>
      <c r="C87">
        <v>0</v>
      </c>
      <c r="D87">
        <v>106</v>
      </c>
      <c r="E87" s="62">
        <v>0</v>
      </c>
      <c r="F87" s="62">
        <v>9.3145821655505462E-4</v>
      </c>
      <c r="G87" s="62">
        <v>1</v>
      </c>
      <c r="Q87" t="s">
        <v>1433</v>
      </c>
      <c r="R87">
        <v>816.52499999999998</v>
      </c>
      <c r="S87">
        <v>202.2</v>
      </c>
      <c r="T87" s="62">
        <v>1.1330445696113155E-2</v>
      </c>
      <c r="U87" s="62">
        <v>1.7768004847870946E-3</v>
      </c>
      <c r="V87" s="62">
        <v>-0.75236520620924041</v>
      </c>
    </row>
  </sheetData>
  <sortState ref="AQ2:AV16">
    <sortCondition descending="1" ref="AV2"/>
  </sortSt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1"/>
  <sheetViews>
    <sheetView topLeftCell="AG1" workbookViewId="0">
      <selection activeCell="K10" sqref="K10"/>
    </sheetView>
  </sheetViews>
  <sheetFormatPr defaultRowHeight="13.5" x14ac:dyDescent="0.15"/>
  <cols>
    <col min="1" max="1" width="15.125" customWidth="1"/>
    <col min="2" max="3" width="9.75" bestFit="1" customWidth="1"/>
    <col min="4" max="4" width="13.75" customWidth="1"/>
    <col min="5" max="5" width="14.25" customWidth="1"/>
    <col min="6" max="6" width="15" customWidth="1"/>
    <col min="7" max="11" width="9.75" bestFit="1" customWidth="1"/>
    <col min="12" max="12" width="5.75" customWidth="1"/>
    <col min="15" max="15" width="9" style="64"/>
    <col min="21" max="21" width="12.5" customWidth="1"/>
    <col min="24" max="24" width="9" style="64"/>
    <col min="25" max="25" width="16.375" customWidth="1"/>
    <col min="26" max="26" width="18.125" customWidth="1"/>
    <col min="27" max="27" width="11.625" customWidth="1"/>
    <col min="28" max="28" width="12.5" customWidth="1"/>
    <col min="29" max="29" width="9.5" bestFit="1" customWidth="1"/>
    <col min="39" max="39" width="9" style="64"/>
    <col min="40" max="40" width="13.875" customWidth="1"/>
    <col min="42" max="42" width="13.125" customWidth="1"/>
    <col min="43" max="43" width="16.25" customWidth="1"/>
  </cols>
  <sheetData>
    <row r="1" spans="1:44" x14ac:dyDescent="0.15">
      <c r="A1" s="65" t="s">
        <v>1563</v>
      </c>
      <c r="B1" t="s">
        <v>1529</v>
      </c>
      <c r="C1" t="s">
        <v>1558</v>
      </c>
      <c r="D1" t="s">
        <v>1559</v>
      </c>
      <c r="E1" t="s">
        <v>1560</v>
      </c>
      <c r="F1" t="s">
        <v>1561</v>
      </c>
      <c r="G1" t="s">
        <v>1562</v>
      </c>
      <c r="P1" t="s">
        <v>1529</v>
      </c>
      <c r="Q1" t="s">
        <v>1558</v>
      </c>
      <c r="R1" t="s">
        <v>1559</v>
      </c>
      <c r="S1" t="s">
        <v>1560</v>
      </c>
      <c r="T1" t="s">
        <v>1561</v>
      </c>
      <c r="U1" t="s">
        <v>1562</v>
      </c>
      <c r="Y1" s="65" t="s">
        <v>1564</v>
      </c>
      <c r="Z1" t="s">
        <v>1712</v>
      </c>
      <c r="AA1" t="s">
        <v>1558</v>
      </c>
      <c r="AB1" t="s">
        <v>1559</v>
      </c>
      <c r="AC1" t="s">
        <v>1714</v>
      </c>
      <c r="AN1" s="65" t="s">
        <v>1715</v>
      </c>
      <c r="AO1" t="s">
        <v>1529</v>
      </c>
      <c r="AP1" t="s">
        <v>1717</v>
      </c>
      <c r="AQ1" t="s">
        <v>1719</v>
      </c>
      <c r="AR1" t="s">
        <v>1720</v>
      </c>
    </row>
    <row r="2" spans="1:44" x14ac:dyDescent="0.15">
      <c r="B2" t="s">
        <v>106</v>
      </c>
      <c r="C2">
        <v>18466.849999999991</v>
      </c>
      <c r="D2">
        <v>31248.728000000017</v>
      </c>
      <c r="E2" s="62">
        <v>0.25625380864427555</v>
      </c>
      <c r="F2" s="62">
        <v>0.43362054520879434</v>
      </c>
      <c r="G2" s="62">
        <v>0.6921525869328029</v>
      </c>
      <c r="P2" t="s">
        <v>1553</v>
      </c>
      <c r="Q2">
        <v>385.20000000000005</v>
      </c>
      <c r="R2">
        <v>3391.0249999999996</v>
      </c>
      <c r="S2" s="62">
        <v>5.3451978593953495E-3</v>
      </c>
      <c r="T2" s="62">
        <v>4.7055294836853868E-2</v>
      </c>
      <c r="U2" s="62">
        <v>7.8032840083073713</v>
      </c>
      <c r="Z2" t="s">
        <v>1696</v>
      </c>
      <c r="AA2">
        <v>1</v>
      </c>
      <c r="AB2">
        <v>73.099999999999994</v>
      </c>
      <c r="AC2" s="62">
        <f t="shared" ref="AC2:AC65" si="0">IF(AA2&lt;&gt;0,(AB2-AA2)/AA2,1)</f>
        <v>72.099999999999994</v>
      </c>
      <c r="AO2" t="s">
        <v>1551</v>
      </c>
      <c r="AP2">
        <v>100</v>
      </c>
      <c r="AQ2">
        <v>150</v>
      </c>
      <c r="AR2" s="62">
        <v>0.5</v>
      </c>
    </row>
    <row r="3" spans="1:44" x14ac:dyDescent="0.15">
      <c r="B3" t="s">
        <v>1548</v>
      </c>
      <c r="C3">
        <v>11593.249999999998</v>
      </c>
      <c r="D3">
        <v>15481.85</v>
      </c>
      <c r="E3" s="62">
        <v>0.1608728325115138</v>
      </c>
      <c r="F3" s="62">
        <v>0.21483268816064352</v>
      </c>
      <c r="G3" s="62">
        <v>0.3354193172751388</v>
      </c>
      <c r="P3" t="s">
        <v>1550</v>
      </c>
      <c r="Q3">
        <v>427.52500000000003</v>
      </c>
      <c r="R3">
        <v>1431.35</v>
      </c>
      <c r="S3" s="62">
        <v>5.9325174320820264E-3</v>
      </c>
      <c r="T3" s="62">
        <v>1.9862017019848213E-2</v>
      </c>
      <c r="U3" s="62">
        <v>2.3479913455353483</v>
      </c>
      <c r="Z3" t="s">
        <v>805</v>
      </c>
      <c r="AA3">
        <v>2</v>
      </c>
      <c r="AB3">
        <v>134.55000000000001</v>
      </c>
      <c r="AC3" s="62">
        <f t="shared" si="0"/>
        <v>66.275000000000006</v>
      </c>
      <c r="AO3" t="s">
        <v>1547</v>
      </c>
      <c r="AP3">
        <v>19560</v>
      </c>
      <c r="AQ3">
        <v>26430</v>
      </c>
      <c r="AR3" s="62">
        <v>0.3512269938650307</v>
      </c>
    </row>
    <row r="4" spans="1:44" x14ac:dyDescent="0.15">
      <c r="B4" t="s">
        <v>30</v>
      </c>
      <c r="C4">
        <v>10922.375</v>
      </c>
      <c r="D4">
        <v>14019.170999999997</v>
      </c>
      <c r="E4" s="62">
        <v>0.15156348771940101</v>
      </c>
      <c r="F4" s="62">
        <v>0.19453593670741778</v>
      </c>
      <c r="G4" s="62">
        <v>0.28352771260829229</v>
      </c>
      <c r="P4" t="s">
        <v>1555</v>
      </c>
      <c r="Q4">
        <v>164.2</v>
      </c>
      <c r="R4">
        <v>417.1</v>
      </c>
      <c r="S4" s="62">
        <v>2.2785085371565842E-3</v>
      </c>
      <c r="T4" s="62">
        <v>5.7878557298904464E-3</v>
      </c>
      <c r="U4" s="62">
        <v>1.5401948842874547</v>
      </c>
      <c r="Z4" t="s">
        <v>373</v>
      </c>
      <c r="AA4">
        <v>10</v>
      </c>
      <c r="AB4">
        <v>501.9</v>
      </c>
      <c r="AC4" s="62">
        <f t="shared" si="0"/>
        <v>49.19</v>
      </c>
      <c r="AO4" t="s">
        <v>1556</v>
      </c>
      <c r="AP4">
        <v>1166264</v>
      </c>
      <c r="AQ4">
        <v>1426545</v>
      </c>
      <c r="AR4" s="62">
        <v>0.22317502726655372</v>
      </c>
    </row>
    <row r="5" spans="1:44" x14ac:dyDescent="0.15">
      <c r="B5" t="s">
        <v>1552</v>
      </c>
      <c r="C5">
        <v>8161.9199999999983</v>
      </c>
      <c r="D5">
        <v>11797.244999999999</v>
      </c>
      <c r="E5" s="62">
        <v>0.11325824847496385</v>
      </c>
      <c r="F5" s="62">
        <v>0.16370355327300745</v>
      </c>
      <c r="G5" s="62">
        <v>0.44540071453775598</v>
      </c>
      <c r="P5" t="s">
        <v>1549</v>
      </c>
      <c r="Q5">
        <v>2812.625</v>
      </c>
      <c r="R5">
        <v>5970.6</v>
      </c>
      <c r="S5" s="62">
        <v>3.9029172194397305E-2</v>
      </c>
      <c r="T5" s="62">
        <v>8.2850566820627913E-2</v>
      </c>
      <c r="U5" s="62">
        <v>1.1227856539709347</v>
      </c>
      <c r="Z5" t="s">
        <v>106</v>
      </c>
      <c r="AA5">
        <v>235</v>
      </c>
      <c r="AB5">
        <v>4590.6000000000004</v>
      </c>
      <c r="AC5" s="62">
        <f t="shared" si="0"/>
        <v>18.534468085106383</v>
      </c>
      <c r="AO5" t="s">
        <v>1550</v>
      </c>
      <c r="AP5">
        <v>10600</v>
      </c>
      <c r="AQ5">
        <v>12850</v>
      </c>
      <c r="AR5" s="62">
        <v>0.21226415094339623</v>
      </c>
    </row>
    <row r="6" spans="1:44" x14ac:dyDescent="0.15">
      <c r="B6" t="s">
        <v>1556</v>
      </c>
      <c r="C6">
        <v>7350.1650000000009</v>
      </c>
      <c r="D6">
        <v>11585.19</v>
      </c>
      <c r="E6" s="62">
        <v>0.10199399331309091</v>
      </c>
      <c r="F6" s="62">
        <v>0.16076098854799689</v>
      </c>
      <c r="G6" s="62">
        <v>0.57618094287679245</v>
      </c>
      <c r="P6" t="s">
        <v>1547</v>
      </c>
      <c r="Q6">
        <v>3099.1250000000005</v>
      </c>
      <c r="R6">
        <v>6394.3249999999989</v>
      </c>
      <c r="S6" s="62">
        <v>4.300476717548965E-2</v>
      </c>
      <c r="T6" s="62">
        <v>8.8730353848074137E-2</v>
      </c>
      <c r="U6" s="62">
        <v>1.0632678578631058</v>
      </c>
      <c r="Z6" t="s">
        <v>1578</v>
      </c>
      <c r="AA6">
        <v>6.1749999999999998</v>
      </c>
      <c r="AB6">
        <v>93</v>
      </c>
      <c r="AC6" s="62">
        <f t="shared" si="0"/>
        <v>14.060728744939272</v>
      </c>
      <c r="AO6" t="s">
        <v>478</v>
      </c>
      <c r="AP6">
        <v>7770</v>
      </c>
      <c r="AQ6">
        <v>9290</v>
      </c>
      <c r="AR6" s="62">
        <v>0.19562419562419561</v>
      </c>
    </row>
    <row r="7" spans="1:44" x14ac:dyDescent="0.15">
      <c r="B7" t="s">
        <v>1557</v>
      </c>
      <c r="C7">
        <v>4776.0999999999995</v>
      </c>
      <c r="D7">
        <v>6453.45</v>
      </c>
      <c r="E7" s="62">
        <v>6.6275180416038734E-2</v>
      </c>
      <c r="F7" s="62">
        <v>8.9550797314940062E-2</v>
      </c>
      <c r="G7" s="62">
        <v>0.3511965829861185</v>
      </c>
      <c r="P7" t="s">
        <v>106</v>
      </c>
      <c r="Q7">
        <v>18466.849999999991</v>
      </c>
      <c r="R7">
        <v>31248.728000000017</v>
      </c>
      <c r="S7" s="62">
        <v>0.25625380864427555</v>
      </c>
      <c r="T7" s="62">
        <v>0.43362054520879434</v>
      </c>
      <c r="U7" s="62">
        <v>0.6921525869328029</v>
      </c>
      <c r="Z7" t="s">
        <v>1677</v>
      </c>
      <c r="AA7">
        <v>11.5</v>
      </c>
      <c r="AB7">
        <v>163.19999999999999</v>
      </c>
      <c r="AC7" s="62">
        <f t="shared" si="0"/>
        <v>13.191304347826087</v>
      </c>
      <c r="AO7" t="s">
        <v>1549</v>
      </c>
      <c r="AP7">
        <v>21680</v>
      </c>
      <c r="AQ7">
        <v>25240</v>
      </c>
      <c r="AR7" s="62">
        <v>0.16420664206642066</v>
      </c>
    </row>
    <row r="8" spans="1:44" x14ac:dyDescent="0.15">
      <c r="B8" t="s">
        <v>1554</v>
      </c>
      <c r="C8">
        <v>3275.5749999999998</v>
      </c>
      <c r="D8">
        <v>4693.875</v>
      </c>
      <c r="E8" s="62">
        <v>4.5453261885485249E-2</v>
      </c>
      <c r="F8" s="62">
        <v>6.5134191594676386E-2</v>
      </c>
      <c r="G8" s="62">
        <v>0.43299268067438551</v>
      </c>
      <c r="P8" t="s">
        <v>1556</v>
      </c>
      <c r="Q8">
        <v>7350.1650000000009</v>
      </c>
      <c r="R8">
        <v>11585.19</v>
      </c>
      <c r="S8" s="62">
        <v>0.10199399331309091</v>
      </c>
      <c r="T8" s="62">
        <v>0.16076098854799689</v>
      </c>
      <c r="U8" s="62">
        <v>0.57618094287679245</v>
      </c>
      <c r="Z8" t="s">
        <v>468</v>
      </c>
      <c r="AA8">
        <v>5</v>
      </c>
      <c r="AB8">
        <v>60.575000000000003</v>
      </c>
      <c r="AC8" s="62">
        <f t="shared" si="0"/>
        <v>11.115</v>
      </c>
      <c r="AO8" t="s">
        <v>1552</v>
      </c>
      <c r="AP8">
        <v>44880</v>
      </c>
      <c r="AQ8">
        <v>51700</v>
      </c>
      <c r="AR8" s="62">
        <v>0.15196078431372548</v>
      </c>
    </row>
    <row r="9" spans="1:44" x14ac:dyDescent="0.15">
      <c r="B9" t="s">
        <v>1547</v>
      </c>
      <c r="C9">
        <v>3099.1250000000005</v>
      </c>
      <c r="D9">
        <v>6394.3249999999989</v>
      </c>
      <c r="E9" s="62">
        <v>4.300476717548965E-2</v>
      </c>
      <c r="F9" s="62">
        <v>8.8730353848074137E-2</v>
      </c>
      <c r="G9" s="62">
        <v>1.0632678578631058</v>
      </c>
      <c r="P9" t="s">
        <v>478</v>
      </c>
      <c r="Q9">
        <v>528.27499999999998</v>
      </c>
      <c r="R9">
        <v>821.75</v>
      </c>
      <c r="S9" s="62">
        <v>7.3305669760438154E-3</v>
      </c>
      <c r="T9" s="62">
        <v>1.1402950002487351E-2</v>
      </c>
      <c r="U9" s="62">
        <v>0.55553452273910375</v>
      </c>
      <c r="Z9" t="s">
        <v>1685</v>
      </c>
      <c r="AA9">
        <v>5.6749999999999998</v>
      </c>
      <c r="AB9">
        <v>66.650000000000006</v>
      </c>
      <c r="AC9" s="62">
        <f t="shared" si="0"/>
        <v>10.744493392070487</v>
      </c>
      <c r="AO9" t="s">
        <v>1554</v>
      </c>
      <c r="AP9">
        <v>77585</v>
      </c>
      <c r="AQ9">
        <v>86300</v>
      </c>
      <c r="AR9" s="62">
        <v>0.11232841399755107</v>
      </c>
    </row>
    <row r="10" spans="1:44" x14ac:dyDescent="0.15">
      <c r="B10" t="s">
        <v>1549</v>
      </c>
      <c r="C10">
        <v>2812.625</v>
      </c>
      <c r="D10">
        <v>5970.6</v>
      </c>
      <c r="E10" s="62">
        <v>3.9029172194397305E-2</v>
      </c>
      <c r="F10" s="62">
        <v>8.2850566820627913E-2</v>
      </c>
      <c r="G10" s="62">
        <v>1.1227856539709347</v>
      </c>
      <c r="P10" t="s">
        <v>1552</v>
      </c>
      <c r="Q10">
        <v>8161.9199999999983</v>
      </c>
      <c r="R10">
        <v>11797.244999999999</v>
      </c>
      <c r="S10" s="62">
        <v>0.11325824847496385</v>
      </c>
      <c r="T10" s="62">
        <v>0.16370355327300745</v>
      </c>
      <c r="U10" s="62">
        <v>0.44540071453775598</v>
      </c>
      <c r="Z10" t="s">
        <v>1674</v>
      </c>
      <c r="AA10">
        <v>8.5500000000000007</v>
      </c>
      <c r="AB10">
        <v>85.025000000000006</v>
      </c>
      <c r="AC10" s="62">
        <f t="shared" si="0"/>
        <v>8.9444444444444446</v>
      </c>
      <c r="AO10" t="s">
        <v>1553</v>
      </c>
      <c r="AP10">
        <v>29100</v>
      </c>
      <c r="AQ10">
        <v>31540</v>
      </c>
      <c r="AR10" s="62">
        <v>8.38487972508591E-2</v>
      </c>
    </row>
    <row r="11" spans="1:44" x14ac:dyDescent="0.15">
      <c r="B11" t="s">
        <v>478</v>
      </c>
      <c r="C11">
        <v>528.27499999999998</v>
      </c>
      <c r="D11">
        <v>821.75</v>
      </c>
      <c r="E11" s="62">
        <v>7.3305669760438154E-3</v>
      </c>
      <c r="F11" s="62">
        <v>1.1402950002487351E-2</v>
      </c>
      <c r="G11" s="62">
        <v>0.55553452273910375</v>
      </c>
      <c r="P11" t="s">
        <v>1554</v>
      </c>
      <c r="Q11">
        <v>3275.5749999999998</v>
      </c>
      <c r="R11">
        <v>4693.875</v>
      </c>
      <c r="S11" s="62">
        <v>4.5453261885485249E-2</v>
      </c>
      <c r="T11" s="62">
        <v>6.5134191594676386E-2</v>
      </c>
      <c r="U11" s="62">
        <v>0.43299268067438551</v>
      </c>
      <c r="Z11" t="s">
        <v>1619</v>
      </c>
      <c r="AA11">
        <v>14.5</v>
      </c>
      <c r="AB11">
        <v>112.3</v>
      </c>
      <c r="AC11" s="62">
        <f t="shared" si="0"/>
        <v>6.7448275862068963</v>
      </c>
      <c r="AO11" t="s">
        <v>1548</v>
      </c>
      <c r="AP11">
        <v>134293</v>
      </c>
      <c r="AQ11">
        <v>140872</v>
      </c>
      <c r="AR11" s="62">
        <v>4.8989895229088636E-2</v>
      </c>
    </row>
    <row r="12" spans="1:44" x14ac:dyDescent="0.15">
      <c r="B12" t="s">
        <v>1550</v>
      </c>
      <c r="C12">
        <v>427.52500000000003</v>
      </c>
      <c r="D12">
        <v>1431.35</v>
      </c>
      <c r="E12" s="62">
        <v>5.9325174320820264E-3</v>
      </c>
      <c r="F12" s="62">
        <v>1.9862017019848213E-2</v>
      </c>
      <c r="G12" s="62">
        <v>2.3479913455353483</v>
      </c>
      <c r="P12" t="s">
        <v>1557</v>
      </c>
      <c r="Q12">
        <v>4776.0999999999995</v>
      </c>
      <c r="R12">
        <v>6453.45</v>
      </c>
      <c r="S12" s="62">
        <v>6.6275180416038734E-2</v>
      </c>
      <c r="T12" s="62">
        <v>8.9550797314940062E-2</v>
      </c>
      <c r="U12" s="62">
        <v>0.3511965829861185</v>
      </c>
      <c r="Z12" t="s">
        <v>1632</v>
      </c>
      <c r="AA12">
        <v>20</v>
      </c>
      <c r="AB12">
        <v>149.6</v>
      </c>
      <c r="AC12" s="62">
        <f t="shared" si="0"/>
        <v>6.4799999999999995</v>
      </c>
      <c r="AO12" t="s">
        <v>30</v>
      </c>
      <c r="AP12">
        <v>109480</v>
      </c>
      <c r="AQ12">
        <v>112570</v>
      </c>
      <c r="AR12" s="62">
        <v>2.8224333211545487E-2</v>
      </c>
    </row>
    <row r="13" spans="1:44" x14ac:dyDescent="0.15">
      <c r="B13" t="s">
        <v>1553</v>
      </c>
      <c r="C13">
        <v>385.20000000000005</v>
      </c>
      <c r="D13">
        <v>3391.0249999999996</v>
      </c>
      <c r="E13" s="62">
        <v>5.3451978593953495E-3</v>
      </c>
      <c r="F13" s="62">
        <v>4.7055294836853868E-2</v>
      </c>
      <c r="G13" s="62">
        <v>7.8032840083073713</v>
      </c>
      <c r="P13" t="s">
        <v>1548</v>
      </c>
      <c r="Q13">
        <v>11593.249999999998</v>
      </c>
      <c r="R13">
        <v>15481.85</v>
      </c>
      <c r="S13" s="62">
        <v>0.1608728325115138</v>
      </c>
      <c r="T13" s="62">
        <v>0.21483268816064352</v>
      </c>
      <c r="U13" s="62">
        <v>0.3354193172751388</v>
      </c>
      <c r="Z13" t="s">
        <v>1572</v>
      </c>
      <c r="AA13">
        <v>10</v>
      </c>
      <c r="AB13">
        <v>68</v>
      </c>
      <c r="AC13" s="62">
        <f t="shared" si="0"/>
        <v>5.8</v>
      </c>
      <c r="AO13" t="s">
        <v>1557</v>
      </c>
      <c r="AP13">
        <v>33970</v>
      </c>
      <c r="AQ13">
        <v>34100</v>
      </c>
      <c r="AR13" s="62">
        <v>3.8269060936120106E-3</v>
      </c>
    </row>
    <row r="14" spans="1:44" x14ac:dyDescent="0.15">
      <c r="B14" t="s">
        <v>1555</v>
      </c>
      <c r="C14">
        <v>164.2</v>
      </c>
      <c r="D14">
        <v>417.1</v>
      </c>
      <c r="E14" s="62">
        <v>2.2785085371565842E-3</v>
      </c>
      <c r="F14" s="62">
        <v>5.7878557298904464E-3</v>
      </c>
      <c r="G14" s="62">
        <v>1.5401948842874547</v>
      </c>
      <c r="P14" t="s">
        <v>30</v>
      </c>
      <c r="Q14">
        <v>10922.375</v>
      </c>
      <c r="R14">
        <v>14019.170999999997</v>
      </c>
      <c r="S14" s="62">
        <v>0.15156348771940101</v>
      </c>
      <c r="T14" s="62">
        <v>0.19453593670741778</v>
      </c>
      <c r="U14" s="62">
        <v>0.28352771260829229</v>
      </c>
      <c r="Z14" t="s">
        <v>1576</v>
      </c>
      <c r="AA14">
        <v>88.525000000000006</v>
      </c>
      <c r="AB14">
        <v>562.4</v>
      </c>
      <c r="AC14" s="62">
        <f t="shared" si="0"/>
        <v>5.3530076249646985</v>
      </c>
      <c r="AO14" t="s">
        <v>1555</v>
      </c>
      <c r="AP14">
        <v>1050</v>
      </c>
      <c r="AQ14">
        <v>960</v>
      </c>
      <c r="AR14" s="62">
        <v>-8.5714285714285715E-2</v>
      </c>
    </row>
    <row r="15" spans="1:44" x14ac:dyDescent="0.15">
      <c r="B15" t="s">
        <v>1551</v>
      </c>
      <c r="C15">
        <v>101.5</v>
      </c>
      <c r="D15">
        <v>94.4</v>
      </c>
      <c r="E15" s="62">
        <v>1.4084568606662199E-3</v>
      </c>
      <c r="F15" s="62">
        <v>1.3099342625309475E-3</v>
      </c>
      <c r="G15" s="62">
        <v>-6.9950738916256097E-2</v>
      </c>
      <c r="P15" t="s">
        <v>1551</v>
      </c>
      <c r="Q15">
        <v>101.5</v>
      </c>
      <c r="R15">
        <v>94.4</v>
      </c>
      <c r="S15" s="62">
        <v>1.4084568606662199E-3</v>
      </c>
      <c r="T15" s="62">
        <v>1.3099342625309475E-3</v>
      </c>
      <c r="U15" s="62">
        <v>-6.9950738916256097E-2</v>
      </c>
      <c r="Z15" t="s">
        <v>1672</v>
      </c>
      <c r="AA15">
        <v>14.85</v>
      </c>
      <c r="AB15">
        <v>90.65</v>
      </c>
      <c r="AC15" s="62">
        <f t="shared" si="0"/>
        <v>5.1043771043771056</v>
      </c>
      <c r="AO15" t="s">
        <v>106</v>
      </c>
      <c r="AP15">
        <v>8004880</v>
      </c>
      <c r="AQ15">
        <v>6927578</v>
      </c>
      <c r="AR15" s="62">
        <v>-0.13458065579996203</v>
      </c>
    </row>
    <row r="16" spans="1:44" x14ac:dyDescent="0.15">
      <c r="Z16" t="s">
        <v>1596</v>
      </c>
      <c r="AA16">
        <v>75.8</v>
      </c>
      <c r="AB16">
        <v>461.185</v>
      </c>
      <c r="AC16" s="62">
        <f t="shared" si="0"/>
        <v>5.0842348284960419</v>
      </c>
      <c r="AR16" s="62"/>
    </row>
    <row r="17" spans="26:29" x14ac:dyDescent="0.15">
      <c r="Z17" t="s">
        <v>1580</v>
      </c>
      <c r="AA17">
        <v>57.5</v>
      </c>
      <c r="AB17">
        <v>333.375</v>
      </c>
      <c r="AC17" s="62">
        <f t="shared" si="0"/>
        <v>4.7978260869565217</v>
      </c>
    </row>
    <row r="18" spans="26:29" x14ac:dyDescent="0.15">
      <c r="Z18" t="s">
        <v>601</v>
      </c>
      <c r="AA18">
        <v>20</v>
      </c>
      <c r="AB18">
        <v>115</v>
      </c>
      <c r="AC18" s="62">
        <f t="shared" si="0"/>
        <v>4.75</v>
      </c>
    </row>
    <row r="19" spans="26:29" x14ac:dyDescent="0.15">
      <c r="Z19" t="s">
        <v>1658</v>
      </c>
      <c r="AA19">
        <v>295.3</v>
      </c>
      <c r="AB19">
        <v>1648.02</v>
      </c>
      <c r="AC19" s="62">
        <f t="shared" si="0"/>
        <v>4.5808330511344391</v>
      </c>
    </row>
    <row r="20" spans="26:29" x14ac:dyDescent="0.15">
      <c r="Z20" t="s">
        <v>1638</v>
      </c>
      <c r="AA20">
        <v>16.850000000000001</v>
      </c>
      <c r="AB20">
        <v>89.8</v>
      </c>
      <c r="AC20" s="62">
        <f t="shared" si="0"/>
        <v>4.3293768545994054</v>
      </c>
    </row>
    <row r="21" spans="26:29" x14ac:dyDescent="0.15">
      <c r="Z21" t="s">
        <v>1668</v>
      </c>
      <c r="AA21">
        <v>241.25</v>
      </c>
      <c r="AB21">
        <v>1254.675</v>
      </c>
      <c r="AC21" s="62">
        <f t="shared" si="0"/>
        <v>4.2007253886010361</v>
      </c>
    </row>
    <row r="22" spans="26:29" x14ac:dyDescent="0.15">
      <c r="Z22" t="s">
        <v>1635</v>
      </c>
      <c r="AA22">
        <v>46.25</v>
      </c>
      <c r="AB22">
        <v>240.5</v>
      </c>
      <c r="AC22" s="62">
        <f t="shared" si="0"/>
        <v>4.2</v>
      </c>
    </row>
    <row r="23" spans="26:29" x14ac:dyDescent="0.15">
      <c r="Z23" t="s">
        <v>603</v>
      </c>
      <c r="AA23">
        <v>12.324999999999999</v>
      </c>
      <c r="AB23">
        <v>63.15</v>
      </c>
      <c r="AC23" s="62">
        <f t="shared" si="0"/>
        <v>4.1237322515212984</v>
      </c>
    </row>
    <row r="24" spans="26:29" x14ac:dyDescent="0.15">
      <c r="Z24" t="s">
        <v>606</v>
      </c>
      <c r="AA24">
        <v>52</v>
      </c>
      <c r="AB24">
        <v>264.875</v>
      </c>
      <c r="AC24" s="62">
        <f t="shared" si="0"/>
        <v>4.09375</v>
      </c>
    </row>
    <row r="25" spans="26:29" x14ac:dyDescent="0.15">
      <c r="Z25" t="s">
        <v>623</v>
      </c>
      <c r="AA25">
        <v>23</v>
      </c>
      <c r="AB25">
        <v>115.9</v>
      </c>
      <c r="AC25" s="62">
        <f t="shared" si="0"/>
        <v>4.0391304347826091</v>
      </c>
    </row>
    <row r="26" spans="26:29" x14ac:dyDescent="0.15">
      <c r="Z26" t="s">
        <v>797</v>
      </c>
      <c r="AA26">
        <v>41</v>
      </c>
      <c r="AB26">
        <v>191.75</v>
      </c>
      <c r="AC26" s="62">
        <f t="shared" si="0"/>
        <v>3.6768292682926829</v>
      </c>
    </row>
    <row r="27" spans="26:29" x14ac:dyDescent="0.15">
      <c r="Z27" t="s">
        <v>1639</v>
      </c>
      <c r="AA27">
        <v>58</v>
      </c>
      <c r="AB27">
        <v>261</v>
      </c>
      <c r="AC27" s="62">
        <f t="shared" si="0"/>
        <v>3.5</v>
      </c>
    </row>
    <row r="28" spans="26:29" x14ac:dyDescent="0.15">
      <c r="Z28" t="s">
        <v>112</v>
      </c>
      <c r="AA28">
        <v>35</v>
      </c>
      <c r="AB28">
        <v>155.47500000000002</v>
      </c>
      <c r="AC28" s="62">
        <f t="shared" si="0"/>
        <v>3.4421428571428576</v>
      </c>
    </row>
    <row r="29" spans="26:29" x14ac:dyDescent="0.15">
      <c r="Z29" t="s">
        <v>1710</v>
      </c>
      <c r="AA29">
        <v>30</v>
      </c>
      <c r="AB29">
        <v>132.5</v>
      </c>
      <c r="AC29" s="62">
        <f t="shared" si="0"/>
        <v>3.4166666666666665</v>
      </c>
    </row>
    <row r="30" spans="26:29" x14ac:dyDescent="0.15">
      <c r="Z30" t="s">
        <v>1573</v>
      </c>
      <c r="AA30">
        <v>25</v>
      </c>
      <c r="AB30">
        <v>109.3</v>
      </c>
      <c r="AC30" s="62">
        <f t="shared" si="0"/>
        <v>3.3719999999999999</v>
      </c>
    </row>
    <row r="31" spans="26:29" x14ac:dyDescent="0.15">
      <c r="Z31" t="s">
        <v>1651</v>
      </c>
      <c r="AA31">
        <v>48</v>
      </c>
      <c r="AB31">
        <v>204</v>
      </c>
      <c r="AC31" s="62">
        <f t="shared" si="0"/>
        <v>3.25</v>
      </c>
    </row>
    <row r="32" spans="26:29" x14ac:dyDescent="0.15">
      <c r="Z32" t="s">
        <v>793</v>
      </c>
      <c r="AA32">
        <v>60</v>
      </c>
      <c r="AB32">
        <v>250</v>
      </c>
      <c r="AC32" s="62">
        <f t="shared" si="0"/>
        <v>3.1666666666666665</v>
      </c>
    </row>
    <row r="33" spans="26:29" x14ac:dyDescent="0.15">
      <c r="Z33" t="s">
        <v>1590</v>
      </c>
      <c r="AA33">
        <v>448.2</v>
      </c>
      <c r="AB33">
        <v>1749.9</v>
      </c>
      <c r="AC33" s="62">
        <f t="shared" si="0"/>
        <v>2.9042838018741635</v>
      </c>
    </row>
    <row r="34" spans="26:29" x14ac:dyDescent="0.15">
      <c r="Z34" t="s">
        <v>1693</v>
      </c>
      <c r="AA34">
        <v>71</v>
      </c>
      <c r="AB34">
        <v>267</v>
      </c>
      <c r="AC34" s="62">
        <f t="shared" si="0"/>
        <v>2.76056338028169</v>
      </c>
    </row>
    <row r="35" spans="26:29" x14ac:dyDescent="0.15">
      <c r="Z35" t="s">
        <v>95</v>
      </c>
      <c r="AA35">
        <v>42.25</v>
      </c>
      <c r="AB35">
        <v>152.5</v>
      </c>
      <c r="AC35" s="62">
        <f t="shared" si="0"/>
        <v>2.6094674556213016</v>
      </c>
    </row>
    <row r="36" spans="26:29" x14ac:dyDescent="0.15">
      <c r="Z36" t="s">
        <v>1595</v>
      </c>
      <c r="AA36">
        <v>90.05</v>
      </c>
      <c r="AB36">
        <v>321.5</v>
      </c>
      <c r="AC36" s="62">
        <f t="shared" si="0"/>
        <v>2.5702387562465296</v>
      </c>
    </row>
    <row r="37" spans="26:29" x14ac:dyDescent="0.15">
      <c r="Z37" t="s">
        <v>598</v>
      </c>
      <c r="AA37">
        <v>169.6</v>
      </c>
      <c r="AB37">
        <v>604.875</v>
      </c>
      <c r="AC37" s="62">
        <f t="shared" si="0"/>
        <v>2.5664799528301887</v>
      </c>
    </row>
    <row r="38" spans="26:29" x14ac:dyDescent="0.15">
      <c r="Z38" t="s">
        <v>1623</v>
      </c>
      <c r="AA38">
        <v>313.25</v>
      </c>
      <c r="AB38">
        <v>1097.4499999999998</v>
      </c>
      <c r="AC38" s="62">
        <f t="shared" si="0"/>
        <v>2.5034317637669585</v>
      </c>
    </row>
    <row r="39" spans="26:29" x14ac:dyDescent="0.15">
      <c r="Z39" t="s">
        <v>86</v>
      </c>
      <c r="AA39">
        <v>116.05</v>
      </c>
      <c r="AB39">
        <v>383.02499999999998</v>
      </c>
      <c r="AC39" s="62">
        <f t="shared" si="0"/>
        <v>2.3005170185264969</v>
      </c>
    </row>
    <row r="40" spans="26:29" x14ac:dyDescent="0.15">
      <c r="Z40" t="s">
        <v>570</v>
      </c>
      <c r="AA40">
        <v>19.850000000000001</v>
      </c>
      <c r="AB40">
        <v>60</v>
      </c>
      <c r="AC40" s="62">
        <f t="shared" si="0"/>
        <v>2.0226700251889165</v>
      </c>
    </row>
    <row r="41" spans="26:29" x14ac:dyDescent="0.15">
      <c r="Z41" t="s">
        <v>1608</v>
      </c>
      <c r="AA41">
        <v>75</v>
      </c>
      <c r="AB41">
        <v>225</v>
      </c>
      <c r="AC41" s="62">
        <f t="shared" si="0"/>
        <v>2</v>
      </c>
    </row>
    <row r="42" spans="26:29" x14ac:dyDescent="0.15">
      <c r="Z42" t="s">
        <v>672</v>
      </c>
      <c r="AA42">
        <v>20</v>
      </c>
      <c r="AB42">
        <v>60</v>
      </c>
      <c r="AC42" s="62">
        <f t="shared" si="0"/>
        <v>2</v>
      </c>
    </row>
    <row r="43" spans="26:29" x14ac:dyDescent="0.15">
      <c r="Z43" t="s">
        <v>1701</v>
      </c>
      <c r="AA43">
        <v>22.8</v>
      </c>
      <c r="AB43">
        <v>68</v>
      </c>
      <c r="AC43" s="62">
        <f t="shared" si="0"/>
        <v>1.9824561403508774</v>
      </c>
    </row>
    <row r="44" spans="26:29" x14ac:dyDescent="0.15">
      <c r="Z44" t="s">
        <v>329</v>
      </c>
      <c r="AA44">
        <v>63</v>
      </c>
      <c r="AB44">
        <v>180</v>
      </c>
      <c r="AC44" s="62">
        <f t="shared" si="0"/>
        <v>1.8571428571428572</v>
      </c>
    </row>
    <row r="45" spans="26:29" x14ac:dyDescent="0.15">
      <c r="Z45" t="s">
        <v>674</v>
      </c>
      <c r="AA45">
        <v>95.174999999999997</v>
      </c>
      <c r="AB45">
        <v>260</v>
      </c>
      <c r="AC45" s="62">
        <f t="shared" si="0"/>
        <v>1.7318098240084054</v>
      </c>
    </row>
    <row r="46" spans="26:29" x14ac:dyDescent="0.15">
      <c r="Z46" t="s">
        <v>1650</v>
      </c>
      <c r="AA46">
        <v>140</v>
      </c>
      <c r="AB46">
        <v>377</v>
      </c>
      <c r="AC46" s="62">
        <f t="shared" si="0"/>
        <v>1.6928571428571428</v>
      </c>
    </row>
    <row r="47" spans="26:29" x14ac:dyDescent="0.15">
      <c r="Z47" t="s">
        <v>1571</v>
      </c>
      <c r="AA47">
        <v>43.5</v>
      </c>
      <c r="AB47">
        <v>113.85</v>
      </c>
      <c r="AC47" s="62">
        <f t="shared" si="0"/>
        <v>1.6172413793103446</v>
      </c>
    </row>
    <row r="48" spans="26:29" x14ac:dyDescent="0.15">
      <c r="Z48" t="s">
        <v>1624</v>
      </c>
      <c r="AA48">
        <v>66</v>
      </c>
      <c r="AB48">
        <v>169.05</v>
      </c>
      <c r="AC48" s="62">
        <f t="shared" si="0"/>
        <v>1.5613636363636365</v>
      </c>
    </row>
    <row r="49" spans="26:29" x14ac:dyDescent="0.15">
      <c r="Z49" t="s">
        <v>1568</v>
      </c>
      <c r="AA49">
        <v>250</v>
      </c>
      <c r="AB49">
        <v>640.125</v>
      </c>
      <c r="AC49" s="62">
        <f t="shared" si="0"/>
        <v>1.5605</v>
      </c>
    </row>
    <row r="50" spans="26:29" x14ac:dyDescent="0.15">
      <c r="Z50" t="s">
        <v>1626</v>
      </c>
      <c r="AA50">
        <v>50.25</v>
      </c>
      <c r="AB50">
        <v>127.02500000000001</v>
      </c>
      <c r="AC50" s="62">
        <f t="shared" si="0"/>
        <v>1.5278606965174131</v>
      </c>
    </row>
    <row r="51" spans="26:29" x14ac:dyDescent="0.15">
      <c r="Z51" t="s">
        <v>1640</v>
      </c>
      <c r="AA51">
        <v>246.875</v>
      </c>
      <c r="AB51">
        <v>604.82500000000005</v>
      </c>
      <c r="AC51" s="62">
        <f t="shared" si="0"/>
        <v>1.4499240506329116</v>
      </c>
    </row>
    <row r="52" spans="26:29" x14ac:dyDescent="0.15">
      <c r="Z52" t="s">
        <v>123</v>
      </c>
      <c r="AA52">
        <v>25.225000000000001</v>
      </c>
      <c r="AB52">
        <v>61.424999999999997</v>
      </c>
      <c r="AC52" s="62">
        <f t="shared" si="0"/>
        <v>1.4350842418235874</v>
      </c>
    </row>
    <row r="53" spans="26:29" x14ac:dyDescent="0.15">
      <c r="Z53" t="s">
        <v>431</v>
      </c>
      <c r="AA53">
        <v>271.72500000000002</v>
      </c>
      <c r="AB53">
        <v>648.02499999999998</v>
      </c>
      <c r="AC53" s="62">
        <f t="shared" si="0"/>
        <v>1.3848560125126503</v>
      </c>
    </row>
    <row r="54" spans="26:29" x14ac:dyDescent="0.15">
      <c r="Z54" t="s">
        <v>1594</v>
      </c>
      <c r="AA54">
        <v>33</v>
      </c>
      <c r="AB54">
        <v>78.525000000000006</v>
      </c>
      <c r="AC54" s="62">
        <f t="shared" si="0"/>
        <v>1.3795454545454546</v>
      </c>
    </row>
    <row r="55" spans="26:29" x14ac:dyDescent="0.15">
      <c r="Z55" t="s">
        <v>1613</v>
      </c>
      <c r="AA55">
        <v>27.024999999999999</v>
      </c>
      <c r="AB55">
        <v>64</v>
      </c>
      <c r="AC55" s="62">
        <f t="shared" si="0"/>
        <v>1.3681776133209993</v>
      </c>
    </row>
    <row r="56" spans="26:29" x14ac:dyDescent="0.15">
      <c r="Z56" t="s">
        <v>1694</v>
      </c>
      <c r="AA56">
        <v>655.19999999999993</v>
      </c>
      <c r="AB56">
        <v>1534.6000000000001</v>
      </c>
      <c r="AC56" s="62">
        <f t="shared" si="0"/>
        <v>1.3421855921855927</v>
      </c>
    </row>
    <row r="57" spans="26:29" x14ac:dyDescent="0.15">
      <c r="Z57" t="s">
        <v>1689</v>
      </c>
      <c r="AA57">
        <v>72</v>
      </c>
      <c r="AB57">
        <v>168</v>
      </c>
      <c r="AC57" s="62">
        <f t="shared" si="0"/>
        <v>1.3333333333333333</v>
      </c>
    </row>
    <row r="58" spans="26:29" x14ac:dyDescent="0.15">
      <c r="Z58" t="s">
        <v>683</v>
      </c>
      <c r="AA58">
        <v>158.44999999999999</v>
      </c>
      <c r="AB58">
        <v>365.75</v>
      </c>
      <c r="AC58" s="62">
        <f t="shared" si="0"/>
        <v>1.3082991479962134</v>
      </c>
    </row>
    <row r="59" spans="26:29" x14ac:dyDescent="0.15">
      <c r="Z59" t="s">
        <v>1664</v>
      </c>
      <c r="AA59">
        <v>31.7</v>
      </c>
      <c r="AB59">
        <v>73</v>
      </c>
      <c r="AC59" s="62">
        <f t="shared" si="0"/>
        <v>1.3028391167192428</v>
      </c>
    </row>
    <row r="60" spans="26:29" x14ac:dyDescent="0.15">
      <c r="Z60" t="s">
        <v>922</v>
      </c>
      <c r="AA60">
        <v>41.575000000000003</v>
      </c>
      <c r="AB60">
        <v>93.6</v>
      </c>
      <c r="AC60" s="62">
        <f t="shared" si="0"/>
        <v>1.2513529765484062</v>
      </c>
    </row>
    <row r="61" spans="26:29" x14ac:dyDescent="0.15">
      <c r="Z61" t="s">
        <v>313</v>
      </c>
      <c r="AA61">
        <v>38</v>
      </c>
      <c r="AB61">
        <v>84</v>
      </c>
      <c r="AC61" s="62">
        <f t="shared" si="0"/>
        <v>1.2105263157894737</v>
      </c>
    </row>
    <row r="62" spans="26:29" x14ac:dyDescent="0.15">
      <c r="Z62" t="s">
        <v>262</v>
      </c>
      <c r="AA62">
        <v>82.6</v>
      </c>
      <c r="AB62">
        <v>180</v>
      </c>
      <c r="AC62" s="62">
        <f t="shared" si="0"/>
        <v>1.179176755447942</v>
      </c>
    </row>
    <row r="63" spans="26:29" x14ac:dyDescent="0.15">
      <c r="Z63" t="s">
        <v>1584</v>
      </c>
      <c r="AA63">
        <v>116</v>
      </c>
      <c r="AB63">
        <v>252.17500000000001</v>
      </c>
      <c r="AC63" s="62">
        <f t="shared" si="0"/>
        <v>1.1739224137931035</v>
      </c>
    </row>
    <row r="64" spans="26:29" x14ac:dyDescent="0.15">
      <c r="Z64" t="s">
        <v>1611</v>
      </c>
      <c r="AA64">
        <v>77</v>
      </c>
      <c r="AB64">
        <v>165.875</v>
      </c>
      <c r="AC64" s="62">
        <f t="shared" si="0"/>
        <v>1.1542207792207793</v>
      </c>
    </row>
    <row r="65" spans="26:29" x14ac:dyDescent="0.15">
      <c r="Z65" t="s">
        <v>1659</v>
      </c>
      <c r="AA65">
        <v>292.77499999999998</v>
      </c>
      <c r="AB65">
        <v>610.52499999999998</v>
      </c>
      <c r="AC65" s="62">
        <f t="shared" si="0"/>
        <v>1.0853044146528905</v>
      </c>
    </row>
    <row r="66" spans="26:29" x14ac:dyDescent="0.15">
      <c r="Z66" t="s">
        <v>1565</v>
      </c>
      <c r="AA66">
        <v>457.97500000000002</v>
      </c>
      <c r="AB66">
        <v>920.625</v>
      </c>
      <c r="AC66" s="62">
        <f t="shared" ref="AC66:AC129" si="1">IF(AA66&lt;&gt;0,(AB66-AA66)/AA66,1)</f>
        <v>1.0102079807849773</v>
      </c>
    </row>
    <row r="67" spans="26:29" x14ac:dyDescent="0.15">
      <c r="Z67" t="s">
        <v>1314</v>
      </c>
      <c r="AA67">
        <v>0</v>
      </c>
      <c r="AB67">
        <v>84.9</v>
      </c>
      <c r="AC67" s="62">
        <f t="shared" si="1"/>
        <v>1</v>
      </c>
    </row>
    <row r="68" spans="26:29" x14ac:dyDescent="0.15">
      <c r="Z68" t="s">
        <v>1586</v>
      </c>
      <c r="AA68">
        <v>0</v>
      </c>
      <c r="AB68">
        <v>230.02500000000001</v>
      </c>
      <c r="AC68" s="62">
        <f t="shared" si="1"/>
        <v>1</v>
      </c>
    </row>
    <row r="69" spans="26:29" x14ac:dyDescent="0.15">
      <c r="Z69" t="s">
        <v>1301</v>
      </c>
      <c r="AA69">
        <v>0</v>
      </c>
      <c r="AB69">
        <v>140</v>
      </c>
      <c r="AC69" s="62">
        <f t="shared" si="1"/>
        <v>1</v>
      </c>
    </row>
    <row r="70" spans="26:29" x14ac:dyDescent="0.15">
      <c r="Z70" t="s">
        <v>364</v>
      </c>
      <c r="AA70">
        <v>0</v>
      </c>
      <c r="AB70">
        <v>163</v>
      </c>
      <c r="AC70" s="62">
        <f t="shared" si="1"/>
        <v>1</v>
      </c>
    </row>
    <row r="71" spans="26:29" x14ac:dyDescent="0.15">
      <c r="Z71" t="s">
        <v>355</v>
      </c>
      <c r="AA71">
        <v>0</v>
      </c>
      <c r="AB71">
        <v>1250.2249999999999</v>
      </c>
      <c r="AC71" s="62">
        <f t="shared" si="1"/>
        <v>1</v>
      </c>
    </row>
    <row r="72" spans="26:29" x14ac:dyDescent="0.15">
      <c r="Z72" t="s">
        <v>1602</v>
      </c>
      <c r="AA72">
        <v>0</v>
      </c>
      <c r="AB72">
        <v>60</v>
      </c>
      <c r="AC72" s="62">
        <f t="shared" si="1"/>
        <v>1</v>
      </c>
    </row>
    <row r="73" spans="26:29" x14ac:dyDescent="0.15">
      <c r="Z73" t="s">
        <v>1318</v>
      </c>
      <c r="AA73">
        <v>0</v>
      </c>
      <c r="AB73">
        <v>207</v>
      </c>
      <c r="AC73" s="62">
        <f t="shared" si="1"/>
        <v>1</v>
      </c>
    </row>
    <row r="74" spans="26:29" x14ac:dyDescent="0.15">
      <c r="Z74" t="s">
        <v>1607</v>
      </c>
      <c r="AA74">
        <v>0</v>
      </c>
      <c r="AB74">
        <v>95</v>
      </c>
      <c r="AC74" s="62">
        <f t="shared" si="1"/>
        <v>1</v>
      </c>
    </row>
    <row r="75" spans="26:29" x14ac:dyDescent="0.15">
      <c r="Z75" t="s">
        <v>1614</v>
      </c>
      <c r="AA75">
        <v>0</v>
      </c>
      <c r="AB75">
        <v>1395.9</v>
      </c>
      <c r="AC75" s="62">
        <f t="shared" si="1"/>
        <v>1</v>
      </c>
    </row>
    <row r="76" spans="26:29" x14ac:dyDescent="0.15">
      <c r="Z76" t="s">
        <v>648</v>
      </c>
      <c r="AA76">
        <v>0</v>
      </c>
      <c r="AB76">
        <v>76.05</v>
      </c>
      <c r="AC76" s="62">
        <f t="shared" si="1"/>
        <v>1</v>
      </c>
    </row>
    <row r="77" spans="26:29" x14ac:dyDescent="0.15">
      <c r="Z77" t="s">
        <v>474</v>
      </c>
      <c r="AA77">
        <v>0</v>
      </c>
      <c r="AB77">
        <v>73</v>
      </c>
      <c r="AC77" s="62">
        <f t="shared" si="1"/>
        <v>1</v>
      </c>
    </row>
    <row r="78" spans="26:29" x14ac:dyDescent="0.15">
      <c r="Z78" t="s">
        <v>1631</v>
      </c>
      <c r="AA78">
        <v>0</v>
      </c>
      <c r="AB78">
        <v>62</v>
      </c>
      <c r="AC78" s="62">
        <f t="shared" si="1"/>
        <v>1</v>
      </c>
    </row>
    <row r="79" spans="26:29" x14ac:dyDescent="0.15">
      <c r="Z79" t="s">
        <v>621</v>
      </c>
      <c r="AA79">
        <v>0</v>
      </c>
      <c r="AB79">
        <v>87.9</v>
      </c>
      <c r="AC79" s="62">
        <f t="shared" si="1"/>
        <v>1</v>
      </c>
    </row>
    <row r="80" spans="26:29" x14ac:dyDescent="0.15">
      <c r="Z80" t="s">
        <v>1305</v>
      </c>
      <c r="AA80">
        <v>0</v>
      </c>
      <c r="AB80">
        <v>115</v>
      </c>
      <c r="AC80" s="62">
        <f t="shared" si="1"/>
        <v>1</v>
      </c>
    </row>
    <row r="81" spans="26:29" x14ac:dyDescent="0.15">
      <c r="Z81" t="s">
        <v>1637</v>
      </c>
      <c r="AA81">
        <v>0</v>
      </c>
      <c r="AB81">
        <v>112.125</v>
      </c>
      <c r="AC81" s="62">
        <f t="shared" si="1"/>
        <v>1</v>
      </c>
    </row>
    <row r="82" spans="26:29" x14ac:dyDescent="0.15">
      <c r="Z82" t="s">
        <v>325</v>
      </c>
      <c r="AA82">
        <v>0</v>
      </c>
      <c r="AB82">
        <v>75</v>
      </c>
      <c r="AC82" s="62">
        <f t="shared" si="1"/>
        <v>1</v>
      </c>
    </row>
    <row r="83" spans="26:29" x14ac:dyDescent="0.15">
      <c r="Z83" t="s">
        <v>610</v>
      </c>
      <c r="AA83">
        <v>0</v>
      </c>
      <c r="AB83">
        <v>143.42500000000001</v>
      </c>
      <c r="AC83" s="62">
        <f t="shared" si="1"/>
        <v>1</v>
      </c>
    </row>
    <row r="84" spans="26:29" x14ac:dyDescent="0.15">
      <c r="Z84" t="s">
        <v>1292</v>
      </c>
      <c r="AA84">
        <v>0</v>
      </c>
      <c r="AB84">
        <v>1393.125</v>
      </c>
      <c r="AC84" s="62">
        <f t="shared" si="1"/>
        <v>1</v>
      </c>
    </row>
    <row r="85" spans="26:29" x14ac:dyDescent="0.15">
      <c r="Z85" t="s">
        <v>1311</v>
      </c>
      <c r="AA85">
        <v>0</v>
      </c>
      <c r="AB85">
        <v>93.45</v>
      </c>
      <c r="AC85" s="62">
        <f t="shared" si="1"/>
        <v>1</v>
      </c>
    </row>
    <row r="86" spans="26:29" x14ac:dyDescent="0.15">
      <c r="Z86" t="s">
        <v>595</v>
      </c>
      <c r="AA86">
        <v>0</v>
      </c>
      <c r="AB86">
        <v>73</v>
      </c>
      <c r="AC86" s="62">
        <f t="shared" si="1"/>
        <v>1</v>
      </c>
    </row>
    <row r="87" spans="26:29" x14ac:dyDescent="0.15">
      <c r="Z87" t="s">
        <v>1652</v>
      </c>
      <c r="AA87">
        <v>0</v>
      </c>
      <c r="AB87">
        <v>136</v>
      </c>
      <c r="AC87" s="62">
        <f t="shared" si="1"/>
        <v>1</v>
      </c>
    </row>
    <row r="88" spans="26:29" x14ac:dyDescent="0.15">
      <c r="Z88" t="s">
        <v>347</v>
      </c>
      <c r="AA88">
        <v>0</v>
      </c>
      <c r="AB88">
        <v>89.275000000000006</v>
      </c>
      <c r="AC88" s="62">
        <f t="shared" si="1"/>
        <v>1</v>
      </c>
    </row>
    <row r="89" spans="26:29" x14ac:dyDescent="0.15">
      <c r="Z89" t="s">
        <v>1655</v>
      </c>
      <c r="AA89">
        <v>0</v>
      </c>
      <c r="AB89">
        <v>384</v>
      </c>
      <c r="AC89" s="62">
        <f t="shared" si="1"/>
        <v>1</v>
      </c>
    </row>
    <row r="90" spans="26:29" x14ac:dyDescent="0.15">
      <c r="Z90" t="s">
        <v>1656</v>
      </c>
      <c r="AA90">
        <v>0</v>
      </c>
      <c r="AB90">
        <v>75</v>
      </c>
      <c r="AC90" s="62">
        <f t="shared" si="1"/>
        <v>1</v>
      </c>
    </row>
    <row r="91" spans="26:29" x14ac:dyDescent="0.15">
      <c r="Z91" t="s">
        <v>1661</v>
      </c>
      <c r="AA91">
        <v>0</v>
      </c>
      <c r="AB91">
        <v>86.5</v>
      </c>
      <c r="AC91" s="62">
        <f t="shared" si="1"/>
        <v>1</v>
      </c>
    </row>
    <row r="92" spans="26:29" x14ac:dyDescent="0.15">
      <c r="Z92" t="s">
        <v>1670</v>
      </c>
      <c r="AA92">
        <v>0</v>
      </c>
      <c r="AB92">
        <v>209</v>
      </c>
      <c r="AC92" s="62">
        <f t="shared" si="1"/>
        <v>1</v>
      </c>
    </row>
    <row r="93" spans="26:29" x14ac:dyDescent="0.15">
      <c r="Z93" t="s">
        <v>1679</v>
      </c>
      <c r="AA93">
        <v>0</v>
      </c>
      <c r="AB93">
        <v>116</v>
      </c>
      <c r="AC93" s="62">
        <f t="shared" si="1"/>
        <v>1</v>
      </c>
    </row>
    <row r="94" spans="26:29" x14ac:dyDescent="0.15">
      <c r="Z94" t="s">
        <v>1682</v>
      </c>
      <c r="AA94">
        <v>0</v>
      </c>
      <c r="AB94">
        <v>288.5</v>
      </c>
      <c r="AC94" s="62">
        <f t="shared" si="1"/>
        <v>1</v>
      </c>
    </row>
    <row r="95" spans="26:29" x14ac:dyDescent="0.15">
      <c r="Z95" t="s">
        <v>572</v>
      </c>
      <c r="AA95">
        <v>0</v>
      </c>
      <c r="AB95">
        <v>120</v>
      </c>
      <c r="AC95" s="62">
        <f t="shared" si="1"/>
        <v>1</v>
      </c>
    </row>
    <row r="96" spans="26:29" x14ac:dyDescent="0.15">
      <c r="Z96" t="s">
        <v>79</v>
      </c>
      <c r="AA96">
        <v>0</v>
      </c>
      <c r="AB96">
        <v>230.17500000000001</v>
      </c>
      <c r="AC96" s="62">
        <f t="shared" si="1"/>
        <v>1</v>
      </c>
    </row>
    <row r="97" spans="26:29" x14ac:dyDescent="0.15">
      <c r="Z97" t="s">
        <v>1692</v>
      </c>
      <c r="AA97">
        <v>0</v>
      </c>
      <c r="AB97">
        <v>127.72499999999999</v>
      </c>
      <c r="AC97" s="62">
        <f t="shared" si="1"/>
        <v>1</v>
      </c>
    </row>
    <row r="98" spans="26:29" x14ac:dyDescent="0.15">
      <c r="Z98" t="s">
        <v>1695</v>
      </c>
      <c r="AA98">
        <v>0</v>
      </c>
      <c r="AB98">
        <v>207.8</v>
      </c>
      <c r="AC98" s="62">
        <f t="shared" si="1"/>
        <v>1</v>
      </c>
    </row>
    <row r="99" spans="26:29" x14ac:dyDescent="0.15">
      <c r="Z99" t="s">
        <v>564</v>
      </c>
      <c r="AA99">
        <v>0</v>
      </c>
      <c r="AB99">
        <v>87.25</v>
      </c>
      <c r="AC99" s="62">
        <f t="shared" si="1"/>
        <v>1</v>
      </c>
    </row>
    <row r="100" spans="26:29" x14ac:dyDescent="0.15">
      <c r="Z100" t="s">
        <v>1702</v>
      </c>
      <c r="AA100">
        <v>0</v>
      </c>
      <c r="AB100">
        <v>189</v>
      </c>
      <c r="AC100" s="62">
        <f t="shared" si="1"/>
        <v>1</v>
      </c>
    </row>
    <row r="101" spans="26:29" x14ac:dyDescent="0.15">
      <c r="Z101" t="s">
        <v>1703</v>
      </c>
      <c r="AA101">
        <v>0</v>
      </c>
      <c r="AB101">
        <v>110.02500000000001</v>
      </c>
      <c r="AC101" s="62">
        <f t="shared" si="1"/>
        <v>1</v>
      </c>
    </row>
    <row r="102" spans="26:29" x14ac:dyDescent="0.15">
      <c r="Z102" t="s">
        <v>50</v>
      </c>
      <c r="AA102">
        <v>0</v>
      </c>
      <c r="AB102">
        <v>125.125</v>
      </c>
      <c r="AC102" s="62">
        <f t="shared" si="1"/>
        <v>1</v>
      </c>
    </row>
    <row r="103" spans="26:29" x14ac:dyDescent="0.15">
      <c r="Z103" t="s">
        <v>549</v>
      </c>
      <c r="AA103">
        <v>0</v>
      </c>
      <c r="AB103">
        <v>80</v>
      </c>
      <c r="AC103" s="62">
        <f t="shared" si="1"/>
        <v>1</v>
      </c>
    </row>
    <row r="104" spans="26:29" x14ac:dyDescent="0.15">
      <c r="Z104" t="s">
        <v>807</v>
      </c>
      <c r="AA104">
        <v>47.9</v>
      </c>
      <c r="AB104">
        <v>94</v>
      </c>
      <c r="AC104" s="62">
        <f t="shared" si="1"/>
        <v>0.96242171189979131</v>
      </c>
    </row>
    <row r="105" spans="26:29" x14ac:dyDescent="0.15">
      <c r="Z105" t="s">
        <v>1617</v>
      </c>
      <c r="AA105">
        <v>58</v>
      </c>
      <c r="AB105">
        <v>112.52500000000001</v>
      </c>
      <c r="AC105" s="62">
        <f t="shared" si="1"/>
        <v>0.94008620689655187</v>
      </c>
    </row>
    <row r="106" spans="26:29" x14ac:dyDescent="0.15">
      <c r="Z106" t="s">
        <v>135</v>
      </c>
      <c r="AA106">
        <v>772.68499999999995</v>
      </c>
      <c r="AB106">
        <v>1481.7750000000001</v>
      </c>
      <c r="AC106" s="62">
        <f t="shared" si="1"/>
        <v>0.91769608572704298</v>
      </c>
    </row>
    <row r="107" spans="26:29" x14ac:dyDescent="0.15">
      <c r="Z107" t="s">
        <v>322</v>
      </c>
      <c r="AA107">
        <v>44</v>
      </c>
      <c r="AB107">
        <v>84</v>
      </c>
      <c r="AC107" s="62">
        <f t="shared" si="1"/>
        <v>0.90909090909090906</v>
      </c>
    </row>
    <row r="108" spans="26:29" x14ac:dyDescent="0.15">
      <c r="Z108" t="s">
        <v>1597</v>
      </c>
      <c r="AA108">
        <v>259.77499999999998</v>
      </c>
      <c r="AB108">
        <v>493.5</v>
      </c>
      <c r="AC108" s="62">
        <f t="shared" si="1"/>
        <v>0.89972091232797635</v>
      </c>
    </row>
    <row r="109" spans="26:29" x14ac:dyDescent="0.15">
      <c r="Z109" t="s">
        <v>1248</v>
      </c>
      <c r="AA109">
        <v>3967.8150000000001</v>
      </c>
      <c r="AB109">
        <v>7378.3600000000015</v>
      </c>
      <c r="AC109" s="62">
        <f t="shared" si="1"/>
        <v>0.85955242368910889</v>
      </c>
    </row>
    <row r="110" spans="26:29" x14ac:dyDescent="0.15">
      <c r="Z110" t="s">
        <v>626</v>
      </c>
      <c r="AA110">
        <v>1295.6500000000001</v>
      </c>
      <c r="AB110">
        <v>2398.7960000000003</v>
      </c>
      <c r="AC110" s="62">
        <f t="shared" si="1"/>
        <v>0.85142283795778184</v>
      </c>
    </row>
    <row r="111" spans="26:29" x14ac:dyDescent="0.15">
      <c r="Z111" t="s">
        <v>1699</v>
      </c>
      <c r="AA111">
        <v>159.82499999999999</v>
      </c>
      <c r="AB111">
        <v>295.64999999999998</v>
      </c>
      <c r="AC111" s="62">
        <f t="shared" si="1"/>
        <v>0.84983575786015952</v>
      </c>
    </row>
    <row r="112" spans="26:29" x14ac:dyDescent="0.15">
      <c r="Z112" t="s">
        <v>1709</v>
      </c>
      <c r="AA112">
        <v>37.799999999999997</v>
      </c>
      <c r="AB112">
        <v>69.2</v>
      </c>
      <c r="AC112" s="62">
        <f t="shared" si="1"/>
        <v>0.83068783068783092</v>
      </c>
    </row>
    <row r="113" spans="26:29" x14ac:dyDescent="0.15">
      <c r="Z113" t="s">
        <v>653</v>
      </c>
      <c r="AA113">
        <v>615.82500000000005</v>
      </c>
      <c r="AB113">
        <v>1124.7750000000001</v>
      </c>
      <c r="AC113" s="62">
        <f t="shared" si="1"/>
        <v>0.82645232005845815</v>
      </c>
    </row>
    <row r="114" spans="26:29" x14ac:dyDescent="0.15">
      <c r="Z114" t="s">
        <v>1673</v>
      </c>
      <c r="AA114">
        <v>54</v>
      </c>
      <c r="AB114">
        <v>98</v>
      </c>
      <c r="AC114" s="62">
        <f t="shared" si="1"/>
        <v>0.81481481481481477</v>
      </c>
    </row>
    <row r="115" spans="26:29" x14ac:dyDescent="0.15">
      <c r="Z115" t="s">
        <v>1583</v>
      </c>
      <c r="AA115">
        <v>54.024999999999999</v>
      </c>
      <c r="AB115">
        <v>95.4</v>
      </c>
      <c r="AC115" s="62">
        <f t="shared" si="1"/>
        <v>0.76584914391485437</v>
      </c>
    </row>
    <row r="116" spans="26:29" x14ac:dyDescent="0.15">
      <c r="Z116" t="s">
        <v>1641</v>
      </c>
      <c r="AA116">
        <v>107</v>
      </c>
      <c r="AB116">
        <v>188</v>
      </c>
      <c r="AC116" s="62">
        <f t="shared" si="1"/>
        <v>0.7570093457943925</v>
      </c>
    </row>
    <row r="117" spans="26:29" x14ac:dyDescent="0.15">
      <c r="Z117" t="s">
        <v>1591</v>
      </c>
      <c r="AA117">
        <v>101.2</v>
      </c>
      <c r="AB117">
        <v>176.72499999999999</v>
      </c>
      <c r="AC117" s="62">
        <f t="shared" si="1"/>
        <v>0.74629446640316199</v>
      </c>
    </row>
    <row r="118" spans="26:29" x14ac:dyDescent="0.15">
      <c r="Z118" t="s">
        <v>1683</v>
      </c>
      <c r="AA118">
        <v>117</v>
      </c>
      <c r="AB118">
        <v>194</v>
      </c>
      <c r="AC118" s="62">
        <f t="shared" si="1"/>
        <v>0.65811965811965811</v>
      </c>
    </row>
    <row r="119" spans="26:29" x14ac:dyDescent="0.15">
      <c r="Z119" t="s">
        <v>1616</v>
      </c>
      <c r="AA119">
        <v>54</v>
      </c>
      <c r="AB119">
        <v>87</v>
      </c>
      <c r="AC119" s="62">
        <f t="shared" si="1"/>
        <v>0.61111111111111116</v>
      </c>
    </row>
    <row r="120" spans="26:29" x14ac:dyDescent="0.15">
      <c r="Z120" t="s">
        <v>802</v>
      </c>
      <c r="AA120">
        <v>93.2</v>
      </c>
      <c r="AB120">
        <v>150.1</v>
      </c>
      <c r="AC120" s="62">
        <f t="shared" si="1"/>
        <v>0.61051502145922731</v>
      </c>
    </row>
    <row r="121" spans="26:29" x14ac:dyDescent="0.15">
      <c r="Z121" t="s">
        <v>1599</v>
      </c>
      <c r="AA121">
        <v>70.599999999999994</v>
      </c>
      <c r="AB121">
        <v>113</v>
      </c>
      <c r="AC121" s="62">
        <f t="shared" si="1"/>
        <v>0.60056657223796051</v>
      </c>
    </row>
    <row r="122" spans="26:29" x14ac:dyDescent="0.15">
      <c r="Z122" t="s">
        <v>1636</v>
      </c>
      <c r="AA122">
        <v>78.45</v>
      </c>
      <c r="AB122">
        <v>124.925</v>
      </c>
      <c r="AC122" s="62">
        <f t="shared" si="1"/>
        <v>0.59241555130656465</v>
      </c>
    </row>
    <row r="123" spans="26:29" x14ac:dyDescent="0.15">
      <c r="Z123" t="s">
        <v>268</v>
      </c>
      <c r="AA123">
        <v>2024.9499999999998</v>
      </c>
      <c r="AB123">
        <v>3214.2750000000001</v>
      </c>
      <c r="AC123" s="62">
        <f t="shared" si="1"/>
        <v>0.58733548976517957</v>
      </c>
    </row>
    <row r="124" spans="26:29" x14ac:dyDescent="0.15">
      <c r="Z124" t="s">
        <v>680</v>
      </c>
      <c r="AA124">
        <v>171</v>
      </c>
      <c r="AB124">
        <v>270.72500000000002</v>
      </c>
      <c r="AC124" s="62">
        <f t="shared" si="1"/>
        <v>0.58318713450292414</v>
      </c>
    </row>
    <row r="125" spans="26:29" x14ac:dyDescent="0.15">
      <c r="Z125" t="s">
        <v>1684</v>
      </c>
      <c r="AA125">
        <v>47.65</v>
      </c>
      <c r="AB125">
        <v>75.400000000000006</v>
      </c>
      <c r="AC125" s="62">
        <f t="shared" si="1"/>
        <v>0.58237145855194139</v>
      </c>
    </row>
    <row r="126" spans="26:29" x14ac:dyDescent="0.15">
      <c r="Z126" t="s">
        <v>1541</v>
      </c>
      <c r="AA126">
        <v>72064.685000000027</v>
      </c>
      <c r="AB126">
        <v>113800.05899999995</v>
      </c>
      <c r="AC126" s="62">
        <f t="shared" si="1"/>
        <v>0.57913767332778754</v>
      </c>
    </row>
    <row r="127" spans="26:29" x14ac:dyDescent="0.15">
      <c r="Z127" t="s">
        <v>1618</v>
      </c>
      <c r="AA127">
        <v>109</v>
      </c>
      <c r="AB127">
        <v>171</v>
      </c>
      <c r="AC127" s="62">
        <f t="shared" si="1"/>
        <v>0.56880733944954132</v>
      </c>
    </row>
    <row r="128" spans="26:29" x14ac:dyDescent="0.15">
      <c r="Z128" t="s">
        <v>644</v>
      </c>
      <c r="AA128">
        <v>215.14999999999998</v>
      </c>
      <c r="AB128">
        <v>337.2</v>
      </c>
      <c r="AC128" s="62">
        <f t="shared" si="1"/>
        <v>0.56727864280734386</v>
      </c>
    </row>
    <row r="129" spans="26:29" x14ac:dyDescent="0.15">
      <c r="Z129" t="s">
        <v>651</v>
      </c>
      <c r="AA129">
        <v>150.19999999999999</v>
      </c>
      <c r="AB129">
        <v>232.9</v>
      </c>
      <c r="AC129" s="62">
        <f t="shared" si="1"/>
        <v>0.55059920106524651</v>
      </c>
    </row>
    <row r="130" spans="26:29" x14ac:dyDescent="0.15">
      <c r="Z130" t="s">
        <v>1615</v>
      </c>
      <c r="AA130">
        <v>95</v>
      </c>
      <c r="AB130">
        <v>145.5</v>
      </c>
      <c r="AC130" s="62">
        <f t="shared" ref="AC130:AC193" si="2">IF(AA130&lt;&gt;0,(AB130-AA130)/AA130,1)</f>
        <v>0.53157894736842104</v>
      </c>
    </row>
    <row r="131" spans="26:29" x14ac:dyDescent="0.15">
      <c r="Z131" t="s">
        <v>655</v>
      </c>
      <c r="AA131">
        <v>169.17500000000001</v>
      </c>
      <c r="AB131">
        <v>258.64999999999998</v>
      </c>
      <c r="AC131" s="62">
        <f t="shared" si="2"/>
        <v>0.52889020245308094</v>
      </c>
    </row>
    <row r="132" spans="26:29" x14ac:dyDescent="0.15">
      <c r="Z132" t="s">
        <v>437</v>
      </c>
      <c r="AA132">
        <v>1093.0700000000002</v>
      </c>
      <c r="AB132">
        <v>1651.25</v>
      </c>
      <c r="AC132" s="62">
        <f t="shared" si="2"/>
        <v>0.51065348056391613</v>
      </c>
    </row>
    <row r="133" spans="26:29" x14ac:dyDescent="0.15">
      <c r="Z133" t="s">
        <v>100</v>
      </c>
      <c r="AA133">
        <v>371.7</v>
      </c>
      <c r="AB133">
        <v>558.02499999999998</v>
      </c>
      <c r="AC133" s="62">
        <f t="shared" si="2"/>
        <v>0.50127791229486141</v>
      </c>
    </row>
    <row r="134" spans="26:29" x14ac:dyDescent="0.15">
      <c r="Z134" t="s">
        <v>1642</v>
      </c>
      <c r="AA134">
        <v>167</v>
      </c>
      <c r="AB134">
        <v>250</v>
      </c>
      <c r="AC134" s="62">
        <f t="shared" si="2"/>
        <v>0.49700598802395207</v>
      </c>
    </row>
    <row r="135" spans="26:29" x14ac:dyDescent="0.15">
      <c r="Z135" t="s">
        <v>1647</v>
      </c>
      <c r="AA135">
        <v>606.95000000000005</v>
      </c>
      <c r="AB135">
        <v>905.02499999999998</v>
      </c>
      <c r="AC135" s="62">
        <f t="shared" si="2"/>
        <v>0.49110305626493106</v>
      </c>
    </row>
    <row r="136" spans="26:29" x14ac:dyDescent="0.15">
      <c r="Z136" t="s">
        <v>1593</v>
      </c>
      <c r="AA136">
        <v>128.1</v>
      </c>
      <c r="AB136">
        <v>191</v>
      </c>
      <c r="AC136" s="62">
        <f t="shared" si="2"/>
        <v>0.49102263856362222</v>
      </c>
    </row>
    <row r="137" spans="26:29" x14ac:dyDescent="0.15">
      <c r="Z137" t="s">
        <v>1600</v>
      </c>
      <c r="AA137">
        <v>211</v>
      </c>
      <c r="AB137">
        <v>311.39999999999998</v>
      </c>
      <c r="AC137" s="62">
        <f t="shared" si="2"/>
        <v>0.47582938388625584</v>
      </c>
    </row>
    <row r="138" spans="26:29" x14ac:dyDescent="0.15">
      <c r="Z138" t="s">
        <v>1688</v>
      </c>
      <c r="AA138">
        <v>552.9</v>
      </c>
      <c r="AB138">
        <v>809.75</v>
      </c>
      <c r="AC138" s="62">
        <f t="shared" si="2"/>
        <v>0.46455055163682407</v>
      </c>
    </row>
    <row r="139" spans="26:29" x14ac:dyDescent="0.15">
      <c r="Z139" t="s">
        <v>435</v>
      </c>
      <c r="AA139">
        <v>173.8</v>
      </c>
      <c r="AB139">
        <v>253</v>
      </c>
      <c r="AC139" s="62">
        <f t="shared" si="2"/>
        <v>0.4556962025316455</v>
      </c>
    </row>
    <row r="140" spans="26:29" x14ac:dyDescent="0.15">
      <c r="Z140" t="s">
        <v>1690</v>
      </c>
      <c r="AA140">
        <v>476.6</v>
      </c>
      <c r="AB140">
        <v>690</v>
      </c>
      <c r="AC140" s="62">
        <f t="shared" si="2"/>
        <v>0.4477549307595467</v>
      </c>
    </row>
    <row r="141" spans="26:29" x14ac:dyDescent="0.15">
      <c r="Z141" t="s">
        <v>119</v>
      </c>
      <c r="AA141">
        <v>104.425</v>
      </c>
      <c r="AB141">
        <v>149.4</v>
      </c>
      <c r="AC141" s="62">
        <f t="shared" si="2"/>
        <v>0.43069188412736426</v>
      </c>
    </row>
    <row r="142" spans="26:29" x14ac:dyDescent="0.15">
      <c r="Z142" t="s">
        <v>116</v>
      </c>
      <c r="AA142">
        <v>54</v>
      </c>
      <c r="AB142">
        <v>77</v>
      </c>
      <c r="AC142" s="62">
        <f t="shared" si="2"/>
        <v>0.42592592592592593</v>
      </c>
    </row>
    <row r="143" spans="26:29" x14ac:dyDescent="0.15">
      <c r="Z143" t="s">
        <v>54</v>
      </c>
      <c r="AA143">
        <v>47.95</v>
      </c>
      <c r="AB143">
        <v>67.849999999999994</v>
      </c>
      <c r="AC143" s="62">
        <f t="shared" si="2"/>
        <v>0.41501564129301333</v>
      </c>
    </row>
    <row r="144" spans="26:29" x14ac:dyDescent="0.15">
      <c r="Z144" t="s">
        <v>1598</v>
      </c>
      <c r="AA144">
        <v>367.5</v>
      </c>
      <c r="AB144">
        <v>519</v>
      </c>
      <c r="AC144" s="62">
        <f t="shared" si="2"/>
        <v>0.41224489795918368</v>
      </c>
    </row>
    <row r="145" spans="26:29" x14ac:dyDescent="0.15">
      <c r="Z145" t="s">
        <v>1667</v>
      </c>
      <c r="AA145">
        <v>290.39999999999998</v>
      </c>
      <c r="AB145">
        <v>409.67499999999995</v>
      </c>
      <c r="AC145" s="62">
        <f t="shared" si="2"/>
        <v>0.41072658402203854</v>
      </c>
    </row>
    <row r="146" spans="26:29" x14ac:dyDescent="0.15">
      <c r="Z146" t="s">
        <v>333</v>
      </c>
      <c r="AA146">
        <v>90.125</v>
      </c>
      <c r="AB146">
        <v>127.05</v>
      </c>
      <c r="AC146" s="62">
        <f t="shared" si="2"/>
        <v>0.40970873786407763</v>
      </c>
    </row>
    <row r="147" spans="26:29" x14ac:dyDescent="0.15">
      <c r="Z147" t="s">
        <v>1711</v>
      </c>
      <c r="AA147">
        <v>185.25</v>
      </c>
      <c r="AB147">
        <v>259.05</v>
      </c>
      <c r="AC147" s="62">
        <f t="shared" si="2"/>
        <v>0.39838056680161948</v>
      </c>
    </row>
    <row r="148" spans="26:29" x14ac:dyDescent="0.15">
      <c r="Z148" t="s">
        <v>1634</v>
      </c>
      <c r="AA148">
        <v>247.25</v>
      </c>
      <c r="AB148">
        <v>343.1</v>
      </c>
      <c r="AC148" s="62">
        <f t="shared" si="2"/>
        <v>0.38766430738119323</v>
      </c>
    </row>
    <row r="149" spans="26:29" x14ac:dyDescent="0.15">
      <c r="AA149">
        <v>6982.375</v>
      </c>
      <c r="AB149">
        <v>9579.9249999999993</v>
      </c>
      <c r="AC149" s="62">
        <f t="shared" si="2"/>
        <v>0.37201525268980817</v>
      </c>
    </row>
    <row r="150" spans="26:29" x14ac:dyDescent="0.15">
      <c r="Z150" t="s">
        <v>1665</v>
      </c>
      <c r="AA150">
        <v>1552.15</v>
      </c>
      <c r="AB150">
        <v>2120.0749999999998</v>
      </c>
      <c r="AC150" s="62">
        <f t="shared" si="2"/>
        <v>0.36589569307090147</v>
      </c>
    </row>
    <row r="151" spans="26:29" x14ac:dyDescent="0.15">
      <c r="Z151" t="s">
        <v>97</v>
      </c>
      <c r="AA151">
        <v>75.55</v>
      </c>
      <c r="AB151">
        <v>101.9</v>
      </c>
      <c r="AC151" s="62">
        <f t="shared" si="2"/>
        <v>0.34877564526803456</v>
      </c>
    </row>
    <row r="152" spans="26:29" x14ac:dyDescent="0.15">
      <c r="Z152" t="s">
        <v>1666</v>
      </c>
      <c r="AA152">
        <v>851.95</v>
      </c>
      <c r="AB152">
        <v>1146.4250000000002</v>
      </c>
      <c r="AC152" s="62">
        <f t="shared" si="2"/>
        <v>0.34564821879218277</v>
      </c>
    </row>
    <row r="153" spans="26:29" x14ac:dyDescent="0.15">
      <c r="Z153" t="s">
        <v>1585</v>
      </c>
      <c r="AA153">
        <v>725.82500000000005</v>
      </c>
      <c r="AB153">
        <v>975.7</v>
      </c>
      <c r="AC153" s="62">
        <f t="shared" si="2"/>
        <v>0.34426342437915475</v>
      </c>
    </row>
    <row r="154" spans="26:29" x14ac:dyDescent="0.15">
      <c r="Z154" t="s">
        <v>658</v>
      </c>
      <c r="AA154">
        <v>99.075000000000003</v>
      </c>
      <c r="AB154">
        <v>132.6</v>
      </c>
      <c r="AC154" s="62">
        <f t="shared" si="2"/>
        <v>0.33838001514004534</v>
      </c>
    </row>
    <row r="155" spans="26:29" x14ac:dyDescent="0.15">
      <c r="Z155" t="s">
        <v>1654</v>
      </c>
      <c r="AA155">
        <v>1195.925</v>
      </c>
      <c r="AB155">
        <v>1600.175</v>
      </c>
      <c r="AC155" s="62">
        <f t="shared" si="2"/>
        <v>0.33802286932708991</v>
      </c>
    </row>
    <row r="156" spans="26:29" x14ac:dyDescent="0.15">
      <c r="Z156" t="s">
        <v>1625</v>
      </c>
      <c r="AA156">
        <v>48.024999999999999</v>
      </c>
      <c r="AB156">
        <v>64</v>
      </c>
      <c r="AC156" s="62">
        <f t="shared" si="2"/>
        <v>0.33263925039042169</v>
      </c>
    </row>
    <row r="157" spans="26:29" x14ac:dyDescent="0.15">
      <c r="Z157" t="s">
        <v>1627</v>
      </c>
      <c r="AA157">
        <v>253.5</v>
      </c>
      <c r="AB157">
        <v>333.97500000000002</v>
      </c>
      <c r="AC157" s="62">
        <f t="shared" si="2"/>
        <v>0.31745562130177524</v>
      </c>
    </row>
    <row r="158" spans="26:29" x14ac:dyDescent="0.15">
      <c r="Z158" t="s">
        <v>587</v>
      </c>
      <c r="AA158">
        <v>305.52499999999998</v>
      </c>
      <c r="AB158">
        <v>399.15000000000003</v>
      </c>
      <c r="AC158" s="62">
        <f t="shared" si="2"/>
        <v>0.30643973488257936</v>
      </c>
    </row>
    <row r="159" spans="26:29" x14ac:dyDescent="0.15">
      <c r="Z159" t="s">
        <v>677</v>
      </c>
      <c r="AA159">
        <v>94.95</v>
      </c>
      <c r="AB159">
        <v>123.575</v>
      </c>
      <c r="AC159" s="62">
        <f t="shared" si="2"/>
        <v>0.30147446024223273</v>
      </c>
    </row>
    <row r="160" spans="26:29" x14ac:dyDescent="0.15">
      <c r="Z160" t="s">
        <v>132</v>
      </c>
      <c r="AA160">
        <v>88.55</v>
      </c>
      <c r="AB160">
        <v>115</v>
      </c>
      <c r="AC160" s="62">
        <f t="shared" si="2"/>
        <v>0.29870129870129875</v>
      </c>
    </row>
    <row r="161" spans="26:29" x14ac:dyDescent="0.15">
      <c r="Z161" t="s">
        <v>665</v>
      </c>
      <c r="AA161">
        <v>270.5</v>
      </c>
      <c r="AB161">
        <v>349.5</v>
      </c>
      <c r="AC161" s="62">
        <f t="shared" si="2"/>
        <v>0.29205175600739369</v>
      </c>
    </row>
    <row r="162" spans="26:29" x14ac:dyDescent="0.15">
      <c r="Z162" t="s">
        <v>1633</v>
      </c>
      <c r="AA162">
        <v>540.5</v>
      </c>
      <c r="AB162">
        <v>693.25</v>
      </c>
      <c r="AC162" s="62">
        <f t="shared" si="2"/>
        <v>0.28260869565217389</v>
      </c>
    </row>
    <row r="163" spans="26:29" x14ac:dyDescent="0.15">
      <c r="Z163" t="s">
        <v>1649</v>
      </c>
      <c r="AA163">
        <v>117.05</v>
      </c>
      <c r="AB163">
        <v>149</v>
      </c>
      <c r="AC163" s="62">
        <f t="shared" si="2"/>
        <v>0.27296027338744128</v>
      </c>
    </row>
    <row r="164" spans="26:29" x14ac:dyDescent="0.15">
      <c r="Z164" t="s">
        <v>1644</v>
      </c>
      <c r="AA164">
        <v>136.02500000000001</v>
      </c>
      <c r="AB164">
        <v>172.6</v>
      </c>
      <c r="AC164" s="62">
        <f t="shared" si="2"/>
        <v>0.26888439625068911</v>
      </c>
    </row>
    <row r="165" spans="26:29" x14ac:dyDescent="0.15">
      <c r="Z165" t="s">
        <v>1708</v>
      </c>
      <c r="AA165">
        <v>1568.9</v>
      </c>
      <c r="AB165">
        <v>1960.5250000000001</v>
      </c>
      <c r="AC165" s="62">
        <f t="shared" si="2"/>
        <v>0.24961756644782968</v>
      </c>
    </row>
    <row r="166" spans="26:29" x14ac:dyDescent="0.15">
      <c r="Z166" t="s">
        <v>1610</v>
      </c>
      <c r="AA166">
        <v>2154.35</v>
      </c>
      <c r="AB166">
        <v>2625.65</v>
      </c>
      <c r="AC166" s="62">
        <f t="shared" si="2"/>
        <v>0.2187666813656092</v>
      </c>
    </row>
    <row r="167" spans="26:29" x14ac:dyDescent="0.15">
      <c r="Z167" t="s">
        <v>1606</v>
      </c>
      <c r="AA167">
        <v>78.224999999999994</v>
      </c>
      <c r="AB167">
        <v>94</v>
      </c>
      <c r="AC167" s="62">
        <f t="shared" si="2"/>
        <v>0.20166187280281248</v>
      </c>
    </row>
    <row r="168" spans="26:29" x14ac:dyDescent="0.15">
      <c r="Z168" t="s">
        <v>1604</v>
      </c>
      <c r="AA168">
        <v>304.02499999999998</v>
      </c>
      <c r="AB168">
        <v>362.17500000000001</v>
      </c>
      <c r="AC168" s="62">
        <f t="shared" si="2"/>
        <v>0.19126716552915068</v>
      </c>
    </row>
    <row r="169" spans="26:29" x14ac:dyDescent="0.15">
      <c r="Z169" t="s">
        <v>1705</v>
      </c>
      <c r="AA169">
        <v>271.89999999999998</v>
      </c>
      <c r="AB169">
        <v>321</v>
      </c>
      <c r="AC169" s="62">
        <f t="shared" si="2"/>
        <v>0.18058109599117333</v>
      </c>
    </row>
    <row r="170" spans="26:29" x14ac:dyDescent="0.15">
      <c r="Z170" t="s">
        <v>140</v>
      </c>
      <c r="AA170">
        <v>910.9</v>
      </c>
      <c r="AB170">
        <v>1067.2249999999999</v>
      </c>
      <c r="AC170" s="62">
        <f t="shared" si="2"/>
        <v>0.17161598419145893</v>
      </c>
    </row>
    <row r="171" spans="26:29" x14ac:dyDescent="0.15">
      <c r="Z171" t="s">
        <v>450</v>
      </c>
      <c r="AA171">
        <v>4376.7749999999996</v>
      </c>
      <c r="AB171">
        <v>5090.2250000000004</v>
      </c>
      <c r="AC171" s="62">
        <f t="shared" si="2"/>
        <v>0.16300815097874594</v>
      </c>
    </row>
    <row r="172" spans="26:29" x14ac:dyDescent="0.15">
      <c r="Z172" t="s">
        <v>1622</v>
      </c>
      <c r="AA172">
        <v>262.64999999999998</v>
      </c>
      <c r="AB172">
        <v>303.92500000000001</v>
      </c>
      <c r="AC172" s="62">
        <f t="shared" si="2"/>
        <v>0.15714829621168871</v>
      </c>
    </row>
    <row r="173" spans="26:29" x14ac:dyDescent="0.15">
      <c r="Z173" t="s">
        <v>1645</v>
      </c>
      <c r="AA173">
        <v>108.52500000000001</v>
      </c>
      <c r="AB173">
        <v>124.7</v>
      </c>
      <c r="AC173" s="62">
        <f t="shared" si="2"/>
        <v>0.14904399907855329</v>
      </c>
    </row>
    <row r="174" spans="26:29" x14ac:dyDescent="0.15">
      <c r="Z174" t="s">
        <v>582</v>
      </c>
      <c r="AA174">
        <v>60.825000000000003</v>
      </c>
      <c r="AB174">
        <v>69.849999999999994</v>
      </c>
      <c r="AC174" s="62">
        <f t="shared" si="2"/>
        <v>0.14837648993012728</v>
      </c>
    </row>
    <row r="175" spans="26:29" x14ac:dyDescent="0.15">
      <c r="Z175" t="s">
        <v>58</v>
      </c>
      <c r="AA175">
        <v>2495.6</v>
      </c>
      <c r="AB175">
        <v>2848</v>
      </c>
      <c r="AC175" s="62">
        <f t="shared" si="2"/>
        <v>0.14120852700753331</v>
      </c>
    </row>
    <row r="176" spans="26:29" x14ac:dyDescent="0.15">
      <c r="Z176" t="s">
        <v>1574</v>
      </c>
      <c r="AA176">
        <v>77</v>
      </c>
      <c r="AB176">
        <v>87.5</v>
      </c>
      <c r="AC176" s="62">
        <f t="shared" si="2"/>
        <v>0.13636363636363635</v>
      </c>
    </row>
    <row r="177" spans="26:29" x14ac:dyDescent="0.15">
      <c r="Z177" t="s">
        <v>1653</v>
      </c>
      <c r="AA177">
        <v>130.44999999999999</v>
      </c>
      <c r="AB177">
        <v>146.94999999999999</v>
      </c>
      <c r="AC177" s="62">
        <f t="shared" si="2"/>
        <v>0.12648524338827138</v>
      </c>
    </row>
    <row r="178" spans="26:29" x14ac:dyDescent="0.15">
      <c r="Z178" t="s">
        <v>555</v>
      </c>
      <c r="AA178">
        <v>183.45</v>
      </c>
      <c r="AB178">
        <v>199.15</v>
      </c>
      <c r="AC178" s="62">
        <f t="shared" si="2"/>
        <v>8.5581902425729175E-2</v>
      </c>
    </row>
    <row r="179" spans="26:29" x14ac:dyDescent="0.15">
      <c r="Z179" t="s">
        <v>1628</v>
      </c>
      <c r="AA179">
        <v>389.90000000000003</v>
      </c>
      <c r="AB179">
        <v>422.6</v>
      </c>
      <c r="AC179" s="62">
        <f t="shared" si="2"/>
        <v>8.3867658373942E-2</v>
      </c>
    </row>
    <row r="180" spans="26:29" x14ac:dyDescent="0.15">
      <c r="Z180" t="s">
        <v>317</v>
      </c>
      <c r="AA180">
        <v>324.02499999999998</v>
      </c>
      <c r="AB180">
        <v>350.02499999999998</v>
      </c>
      <c r="AC180" s="62">
        <f t="shared" si="2"/>
        <v>8.0240722166499509E-2</v>
      </c>
    </row>
    <row r="181" spans="26:29" x14ac:dyDescent="0.15">
      <c r="Z181" t="s">
        <v>481</v>
      </c>
      <c r="AA181">
        <v>268.7</v>
      </c>
      <c r="AB181">
        <v>289.97500000000002</v>
      </c>
      <c r="AC181" s="62">
        <f t="shared" si="2"/>
        <v>7.9177521399330236E-2</v>
      </c>
    </row>
    <row r="182" spans="26:29" x14ac:dyDescent="0.15">
      <c r="Z182" t="s">
        <v>1704</v>
      </c>
      <c r="AA182">
        <v>76.3</v>
      </c>
      <c r="AB182">
        <v>81.25</v>
      </c>
      <c r="AC182" s="62">
        <f t="shared" si="2"/>
        <v>6.4875491480996111E-2</v>
      </c>
    </row>
    <row r="183" spans="26:29" x14ac:dyDescent="0.15">
      <c r="Z183" t="s">
        <v>1675</v>
      </c>
      <c r="AA183">
        <v>402.5</v>
      </c>
      <c r="AB183">
        <v>428.02499999999998</v>
      </c>
      <c r="AC183" s="62">
        <f t="shared" si="2"/>
        <v>6.3416149068322922E-2</v>
      </c>
    </row>
    <row r="184" spans="26:29" x14ac:dyDescent="0.15">
      <c r="Z184" t="s">
        <v>1669</v>
      </c>
      <c r="AA184">
        <v>1815.675</v>
      </c>
      <c r="AB184">
        <v>1920.8</v>
      </c>
      <c r="AC184" s="62">
        <f t="shared" si="2"/>
        <v>5.7898577663954176E-2</v>
      </c>
    </row>
    <row r="185" spans="26:29" x14ac:dyDescent="0.15">
      <c r="Z185" t="s">
        <v>1588</v>
      </c>
      <c r="AA185">
        <v>881.15</v>
      </c>
      <c r="AB185">
        <v>931.20300000000009</v>
      </c>
      <c r="AC185" s="62">
        <f t="shared" si="2"/>
        <v>5.6804176360438191E-2</v>
      </c>
    </row>
    <row r="186" spans="26:29" x14ac:dyDescent="0.15">
      <c r="Z186" t="s">
        <v>1581</v>
      </c>
      <c r="AA186">
        <v>178.9</v>
      </c>
      <c r="AB186">
        <v>188</v>
      </c>
      <c r="AC186" s="62">
        <f t="shared" si="2"/>
        <v>5.086640581330349E-2</v>
      </c>
    </row>
    <row r="187" spans="26:29" x14ac:dyDescent="0.15">
      <c r="Z187" t="s">
        <v>1630</v>
      </c>
      <c r="AA187">
        <v>774.27499999999998</v>
      </c>
      <c r="AB187">
        <v>807.25</v>
      </c>
      <c r="AC187" s="62">
        <f t="shared" si="2"/>
        <v>4.2588227696877756E-2</v>
      </c>
    </row>
    <row r="188" spans="26:29" x14ac:dyDescent="0.15">
      <c r="Z188" t="s">
        <v>1687</v>
      </c>
      <c r="AA188">
        <v>254</v>
      </c>
      <c r="AB188">
        <v>263.14999999999998</v>
      </c>
      <c r="AC188" s="62">
        <f t="shared" si="2"/>
        <v>3.6023622047244006E-2</v>
      </c>
    </row>
    <row r="189" spans="26:29" x14ac:dyDescent="0.15">
      <c r="Z189" t="s">
        <v>465</v>
      </c>
      <c r="AA189">
        <v>70.400000000000006</v>
      </c>
      <c r="AB189">
        <v>72</v>
      </c>
      <c r="AC189" s="62">
        <f t="shared" si="2"/>
        <v>2.2727272727272645E-2</v>
      </c>
    </row>
    <row r="190" spans="26:29" x14ac:dyDescent="0.15">
      <c r="Z190" t="s">
        <v>1657</v>
      </c>
      <c r="AA190">
        <v>114.25</v>
      </c>
      <c r="AB190">
        <v>115.925</v>
      </c>
      <c r="AC190" s="62">
        <f t="shared" si="2"/>
        <v>1.4660831509846803E-2</v>
      </c>
    </row>
    <row r="191" spans="26:29" x14ac:dyDescent="0.15">
      <c r="Z191" t="s">
        <v>1589</v>
      </c>
      <c r="AA191">
        <v>143.625</v>
      </c>
      <c r="AB191">
        <v>145.19999999999999</v>
      </c>
      <c r="AC191" s="62">
        <f t="shared" si="2"/>
        <v>1.0966057441253185E-2</v>
      </c>
    </row>
    <row r="192" spans="26:29" x14ac:dyDescent="0.15">
      <c r="Z192" t="s">
        <v>1662</v>
      </c>
      <c r="AA192">
        <v>71.075000000000003</v>
      </c>
      <c r="AB192">
        <v>71.55</v>
      </c>
      <c r="AC192" s="62">
        <f t="shared" si="2"/>
        <v>6.6830812521983017E-3</v>
      </c>
    </row>
    <row r="193" spans="26:29" x14ac:dyDescent="0.15">
      <c r="Z193" t="s">
        <v>661</v>
      </c>
      <c r="AA193">
        <v>607.54999999999995</v>
      </c>
      <c r="AB193">
        <v>608.375</v>
      </c>
      <c r="AC193" s="62">
        <f t="shared" si="2"/>
        <v>1.3579129289771139E-3</v>
      </c>
    </row>
    <row r="194" spans="26:29" x14ac:dyDescent="0.15">
      <c r="Z194" t="s">
        <v>688</v>
      </c>
      <c r="AA194">
        <v>215.77500000000001</v>
      </c>
      <c r="AB194">
        <v>215.47499999999999</v>
      </c>
      <c r="AC194" s="62">
        <f t="shared" ref="AC194:AC251" si="3">IF(AA194&lt;&gt;0,(AB194-AA194)/AA194,1)</f>
        <v>-1.3903371567605672E-3</v>
      </c>
    </row>
    <row r="195" spans="26:29" x14ac:dyDescent="0.15">
      <c r="Z195" t="s">
        <v>1629</v>
      </c>
      <c r="AA195">
        <v>431.22500000000002</v>
      </c>
      <c r="AB195">
        <v>423.875</v>
      </c>
      <c r="AC195" s="62">
        <f t="shared" si="3"/>
        <v>-1.7044466345875173E-2</v>
      </c>
    </row>
    <row r="196" spans="26:29" x14ac:dyDescent="0.15">
      <c r="Z196" t="s">
        <v>1193</v>
      </c>
      <c r="AA196">
        <v>91.7</v>
      </c>
      <c r="AB196">
        <v>90.075000000000003</v>
      </c>
      <c r="AC196" s="62">
        <f t="shared" si="3"/>
        <v>-1.772082878953108E-2</v>
      </c>
    </row>
    <row r="197" spans="26:29" x14ac:dyDescent="0.15">
      <c r="Z197" t="s">
        <v>44</v>
      </c>
      <c r="AA197">
        <v>140.72499999999999</v>
      </c>
      <c r="AB197">
        <v>137</v>
      </c>
      <c r="AC197" s="62">
        <f t="shared" si="3"/>
        <v>-2.6470065731035667E-2</v>
      </c>
    </row>
    <row r="198" spans="26:29" x14ac:dyDescent="0.15">
      <c r="Z198" t="s">
        <v>478</v>
      </c>
      <c r="AA198">
        <v>338.22500000000002</v>
      </c>
      <c r="AB198">
        <v>329</v>
      </c>
      <c r="AC198" s="62">
        <f t="shared" si="3"/>
        <v>-2.7274743144356631E-2</v>
      </c>
    </row>
    <row r="199" spans="26:29" x14ac:dyDescent="0.15">
      <c r="Z199" t="s">
        <v>1577</v>
      </c>
      <c r="AA199">
        <v>596.47500000000002</v>
      </c>
      <c r="AB199">
        <v>577.85</v>
      </c>
      <c r="AC199" s="62">
        <f t="shared" si="3"/>
        <v>-3.1225114212666077E-2</v>
      </c>
    </row>
    <row r="200" spans="26:29" x14ac:dyDescent="0.15">
      <c r="Z200" t="s">
        <v>1567</v>
      </c>
      <c r="AA200">
        <v>146.1</v>
      </c>
      <c r="AB200">
        <v>141.30000000000001</v>
      </c>
      <c r="AC200" s="62">
        <f t="shared" si="3"/>
        <v>-3.2854209445585099E-2</v>
      </c>
    </row>
    <row r="201" spans="26:29" x14ac:dyDescent="0.15">
      <c r="Z201" t="s">
        <v>585</v>
      </c>
      <c r="AA201">
        <v>95</v>
      </c>
      <c r="AB201">
        <v>91.025000000000006</v>
      </c>
      <c r="AC201" s="62">
        <f t="shared" si="3"/>
        <v>-4.1842105263157833E-2</v>
      </c>
    </row>
    <row r="202" spans="26:29" x14ac:dyDescent="0.15">
      <c r="Z202" t="s">
        <v>691</v>
      </c>
      <c r="AA202">
        <v>244.92500000000001</v>
      </c>
      <c r="AB202">
        <v>233.02500000000001</v>
      </c>
      <c r="AC202" s="62">
        <f t="shared" si="3"/>
        <v>-4.858630192916201E-2</v>
      </c>
    </row>
    <row r="203" spans="26:29" x14ac:dyDescent="0.15">
      <c r="Z203" t="s">
        <v>36</v>
      </c>
      <c r="AA203">
        <v>206</v>
      </c>
      <c r="AB203">
        <v>193.05</v>
      </c>
      <c r="AC203" s="62">
        <f t="shared" si="3"/>
        <v>-6.286407766990286E-2</v>
      </c>
    </row>
    <row r="204" spans="26:29" x14ac:dyDescent="0.15">
      <c r="Z204" t="s">
        <v>154</v>
      </c>
      <c r="AA204">
        <v>240.375</v>
      </c>
      <c r="AB204">
        <v>224.9</v>
      </c>
      <c r="AC204" s="62">
        <f t="shared" si="3"/>
        <v>-6.4378575143005698E-2</v>
      </c>
    </row>
    <row r="205" spans="26:29" x14ac:dyDescent="0.15">
      <c r="Z205" t="s">
        <v>1663</v>
      </c>
      <c r="AA205">
        <v>84.5</v>
      </c>
      <c r="AB205">
        <v>79.025000000000006</v>
      </c>
      <c r="AC205" s="62">
        <f t="shared" si="3"/>
        <v>-6.4792899408283963E-2</v>
      </c>
    </row>
    <row r="206" spans="26:29" x14ac:dyDescent="0.15">
      <c r="Z206" t="s">
        <v>1579</v>
      </c>
      <c r="AA206">
        <v>246.55</v>
      </c>
      <c r="AB206">
        <v>229.75</v>
      </c>
      <c r="AC206" s="62">
        <f t="shared" si="3"/>
        <v>-6.8140336645710856E-2</v>
      </c>
    </row>
    <row r="207" spans="26:29" x14ac:dyDescent="0.15">
      <c r="Z207" t="s">
        <v>126</v>
      </c>
      <c r="AA207">
        <v>101.5</v>
      </c>
      <c r="AB207">
        <v>94.4</v>
      </c>
      <c r="AC207" s="62">
        <f t="shared" si="3"/>
        <v>-6.9950738916256097E-2</v>
      </c>
    </row>
    <row r="208" spans="26:29" x14ac:dyDescent="0.15">
      <c r="Z208" t="s">
        <v>1605</v>
      </c>
      <c r="AA208">
        <v>100</v>
      </c>
      <c r="AB208">
        <v>93</v>
      </c>
      <c r="AC208" s="62">
        <f t="shared" si="3"/>
        <v>-7.0000000000000007E-2</v>
      </c>
    </row>
    <row r="209" spans="26:29" x14ac:dyDescent="0.15">
      <c r="Z209" t="s">
        <v>619</v>
      </c>
      <c r="AA209">
        <v>122</v>
      </c>
      <c r="AB209">
        <v>112.85</v>
      </c>
      <c r="AC209" s="62">
        <f t="shared" si="3"/>
        <v>-7.5000000000000053E-2</v>
      </c>
    </row>
    <row r="210" spans="26:29" x14ac:dyDescent="0.15">
      <c r="Z210" t="s">
        <v>1582</v>
      </c>
      <c r="AA210">
        <v>296.27499999999998</v>
      </c>
      <c r="AB210">
        <v>272.39999999999998</v>
      </c>
      <c r="AC210" s="62">
        <f t="shared" si="3"/>
        <v>-8.0583916969032152E-2</v>
      </c>
    </row>
    <row r="211" spans="26:29" x14ac:dyDescent="0.15">
      <c r="Z211" t="s">
        <v>1700</v>
      </c>
      <c r="AA211">
        <v>127.15</v>
      </c>
      <c r="AB211">
        <v>113.875</v>
      </c>
      <c r="AC211" s="62">
        <f t="shared" si="3"/>
        <v>-0.10440424695241844</v>
      </c>
    </row>
    <row r="212" spans="26:29" x14ac:dyDescent="0.15">
      <c r="Z212" t="s">
        <v>1609</v>
      </c>
      <c r="AA212">
        <v>204.35</v>
      </c>
      <c r="AB212">
        <v>179.7</v>
      </c>
      <c r="AC212" s="62">
        <f t="shared" si="3"/>
        <v>-0.12062637631514561</v>
      </c>
    </row>
    <row r="213" spans="26:29" x14ac:dyDescent="0.15">
      <c r="Z213" t="s">
        <v>1620</v>
      </c>
      <c r="AA213">
        <v>774.9</v>
      </c>
      <c r="AB213">
        <v>675.95</v>
      </c>
      <c r="AC213" s="62">
        <f t="shared" si="3"/>
        <v>-0.12769389598657882</v>
      </c>
    </row>
    <row r="214" spans="26:29" x14ac:dyDescent="0.15">
      <c r="Z214" t="s">
        <v>567</v>
      </c>
      <c r="AA214">
        <v>155.5</v>
      </c>
      <c r="AB214">
        <v>133.1</v>
      </c>
      <c r="AC214" s="62">
        <f t="shared" si="3"/>
        <v>-0.14405144694533767</v>
      </c>
    </row>
    <row r="215" spans="26:29" x14ac:dyDescent="0.15">
      <c r="Z215" t="s">
        <v>669</v>
      </c>
      <c r="AA215">
        <v>120.97499999999999</v>
      </c>
      <c r="AB215">
        <v>102</v>
      </c>
      <c r="AC215" s="62">
        <f t="shared" si="3"/>
        <v>-0.15685058896466209</v>
      </c>
    </row>
    <row r="216" spans="26:29" x14ac:dyDescent="0.15">
      <c r="Z216" t="s">
        <v>1648</v>
      </c>
      <c r="AA216">
        <v>913.125</v>
      </c>
      <c r="AB216">
        <v>769</v>
      </c>
      <c r="AC216" s="62">
        <f t="shared" si="3"/>
        <v>-0.15783709787816563</v>
      </c>
    </row>
    <row r="217" spans="26:29" x14ac:dyDescent="0.15">
      <c r="Z217" t="s">
        <v>1660</v>
      </c>
      <c r="AA217">
        <v>137.17500000000001</v>
      </c>
      <c r="AB217">
        <v>114.02500000000001</v>
      </c>
      <c r="AC217" s="62">
        <f t="shared" si="3"/>
        <v>-0.16876252961545474</v>
      </c>
    </row>
    <row r="218" spans="26:29" x14ac:dyDescent="0.15">
      <c r="Z218" t="s">
        <v>1612</v>
      </c>
      <c r="AA218">
        <v>76.25</v>
      </c>
      <c r="AB218">
        <v>63</v>
      </c>
      <c r="AC218" s="62">
        <f t="shared" si="3"/>
        <v>-0.17377049180327869</v>
      </c>
    </row>
    <row r="219" spans="26:29" x14ac:dyDescent="0.15">
      <c r="Z219" t="s">
        <v>1680</v>
      </c>
      <c r="AA219">
        <v>147.17500000000001</v>
      </c>
      <c r="AB219">
        <v>119.02500000000001</v>
      </c>
      <c r="AC219" s="62">
        <f t="shared" si="3"/>
        <v>-0.191268897570919</v>
      </c>
    </row>
    <row r="220" spans="26:29" x14ac:dyDescent="0.15">
      <c r="Z220" t="s">
        <v>1691</v>
      </c>
      <c r="AA220">
        <v>583</v>
      </c>
      <c r="AB220">
        <v>470</v>
      </c>
      <c r="AC220" s="62">
        <f t="shared" si="3"/>
        <v>-0.19382504288164665</v>
      </c>
    </row>
    <row r="221" spans="26:29" x14ac:dyDescent="0.15">
      <c r="Z221" t="s">
        <v>511</v>
      </c>
      <c r="AA221">
        <v>704.125</v>
      </c>
      <c r="AB221">
        <v>566</v>
      </c>
      <c r="AC221" s="62">
        <f t="shared" si="3"/>
        <v>-0.19616545357713475</v>
      </c>
    </row>
    <row r="222" spans="26:29" x14ac:dyDescent="0.15">
      <c r="Z222" t="s">
        <v>83</v>
      </c>
      <c r="AA222">
        <v>624.17499999999995</v>
      </c>
      <c r="AB222">
        <v>500</v>
      </c>
      <c r="AC222" s="62">
        <f t="shared" si="3"/>
        <v>-0.19894260423759358</v>
      </c>
    </row>
    <row r="223" spans="26:29" x14ac:dyDescent="0.15">
      <c r="Z223" t="s">
        <v>1570</v>
      </c>
      <c r="AA223">
        <v>97.025000000000006</v>
      </c>
      <c r="AB223">
        <v>77.7</v>
      </c>
      <c r="AC223" s="62">
        <f t="shared" si="3"/>
        <v>-0.19917547023962898</v>
      </c>
    </row>
    <row r="224" spans="26:29" x14ac:dyDescent="0.15">
      <c r="Z224" t="s">
        <v>471</v>
      </c>
      <c r="AA224">
        <v>250.02500000000001</v>
      </c>
      <c r="AB224">
        <v>200</v>
      </c>
      <c r="AC224" s="62">
        <f t="shared" si="3"/>
        <v>-0.20007999200079993</v>
      </c>
    </row>
    <row r="225" spans="26:29" x14ac:dyDescent="0.15">
      <c r="Z225" t="s">
        <v>1072</v>
      </c>
      <c r="AA225">
        <v>343.82499999999999</v>
      </c>
      <c r="AB225">
        <v>274.14999999999998</v>
      </c>
      <c r="AC225" s="62">
        <f t="shared" si="3"/>
        <v>-0.20264669526648735</v>
      </c>
    </row>
    <row r="226" spans="26:29" x14ac:dyDescent="0.15">
      <c r="Z226" t="s">
        <v>929</v>
      </c>
      <c r="AA226">
        <v>82.525000000000006</v>
      </c>
      <c r="AB226">
        <v>65.224999999999994</v>
      </c>
      <c r="AC226" s="62">
        <f t="shared" si="3"/>
        <v>-0.20963344441078474</v>
      </c>
    </row>
    <row r="227" spans="26:29" x14ac:dyDescent="0.15">
      <c r="Z227" t="s">
        <v>1621</v>
      </c>
      <c r="AA227">
        <v>76.825000000000003</v>
      </c>
      <c r="AB227">
        <v>60.375</v>
      </c>
      <c r="AC227" s="62">
        <f t="shared" si="3"/>
        <v>-0.21412300683371302</v>
      </c>
    </row>
    <row r="228" spans="26:29" x14ac:dyDescent="0.15">
      <c r="Z228" t="s">
        <v>1592</v>
      </c>
      <c r="AA228">
        <v>85</v>
      </c>
      <c r="AB228">
        <v>65</v>
      </c>
      <c r="AC228" s="62">
        <f t="shared" si="3"/>
        <v>-0.23529411764705882</v>
      </c>
    </row>
    <row r="229" spans="26:29" x14ac:dyDescent="0.15">
      <c r="Z229" t="s">
        <v>1686</v>
      </c>
      <c r="AA229">
        <v>276.8</v>
      </c>
      <c r="AB229">
        <v>206.4</v>
      </c>
      <c r="AC229" s="62">
        <f t="shared" si="3"/>
        <v>-0.25433526011560692</v>
      </c>
    </row>
    <row r="230" spans="26:29" x14ac:dyDescent="0.15">
      <c r="Z230" t="s">
        <v>1697</v>
      </c>
      <c r="AA230">
        <v>1269.665</v>
      </c>
      <c r="AB230">
        <v>946.22500000000002</v>
      </c>
      <c r="AC230" s="62">
        <f t="shared" si="3"/>
        <v>-0.25474436170170867</v>
      </c>
    </row>
    <row r="231" spans="26:29" x14ac:dyDescent="0.15">
      <c r="Z231" t="s">
        <v>341</v>
      </c>
      <c r="AA231">
        <v>355.82499999999999</v>
      </c>
      <c r="AB231">
        <v>254.52500000000001</v>
      </c>
      <c r="AC231" s="62">
        <f t="shared" si="3"/>
        <v>-0.28469050797442558</v>
      </c>
    </row>
    <row r="232" spans="26:29" x14ac:dyDescent="0.15">
      <c r="Z232" t="s">
        <v>577</v>
      </c>
      <c r="AA232">
        <v>355.52499999999998</v>
      </c>
      <c r="AB232">
        <v>252.125</v>
      </c>
      <c r="AC232" s="62">
        <f t="shared" si="3"/>
        <v>-0.29083749384712743</v>
      </c>
    </row>
    <row r="233" spans="26:29" x14ac:dyDescent="0.15">
      <c r="Z233" t="s">
        <v>1671</v>
      </c>
      <c r="AA233">
        <v>325.5</v>
      </c>
      <c r="AB233">
        <v>228.05</v>
      </c>
      <c r="AC233" s="62">
        <f t="shared" si="3"/>
        <v>-0.29938556067588323</v>
      </c>
    </row>
    <row r="234" spans="26:29" x14ac:dyDescent="0.15">
      <c r="Z234" t="s">
        <v>1706</v>
      </c>
      <c r="AA234">
        <v>498.95</v>
      </c>
      <c r="AB234">
        <v>349.17500000000001</v>
      </c>
      <c r="AC234" s="62">
        <f t="shared" si="3"/>
        <v>-0.30018037879547044</v>
      </c>
    </row>
    <row r="235" spans="26:29" x14ac:dyDescent="0.15">
      <c r="Z235" t="s">
        <v>1707</v>
      </c>
      <c r="AA235">
        <v>463.17500000000001</v>
      </c>
      <c r="AB235">
        <v>318.05</v>
      </c>
      <c r="AC235" s="62">
        <f t="shared" si="3"/>
        <v>-0.31332649646461919</v>
      </c>
    </row>
    <row r="236" spans="26:29" x14ac:dyDescent="0.15">
      <c r="Z236" t="s">
        <v>129</v>
      </c>
      <c r="AA236">
        <v>105.52500000000001</v>
      </c>
      <c r="AB236">
        <v>70.099999999999994</v>
      </c>
      <c r="AC236" s="62">
        <f t="shared" si="3"/>
        <v>-0.33570244018005219</v>
      </c>
    </row>
    <row r="237" spans="26:29" x14ac:dyDescent="0.15">
      <c r="Z237" t="s">
        <v>259</v>
      </c>
      <c r="AA237">
        <v>117.05</v>
      </c>
      <c r="AB237">
        <v>77</v>
      </c>
      <c r="AC237" s="62">
        <f t="shared" si="3"/>
        <v>-0.34216146945749676</v>
      </c>
    </row>
    <row r="238" spans="26:29" x14ac:dyDescent="0.15">
      <c r="Z238" t="s">
        <v>1646</v>
      </c>
      <c r="AA238">
        <v>193.35</v>
      </c>
      <c r="AB238">
        <v>121.875</v>
      </c>
      <c r="AC238" s="62">
        <f t="shared" si="3"/>
        <v>-0.36966640806826995</v>
      </c>
    </row>
    <row r="239" spans="26:29" x14ac:dyDescent="0.15">
      <c r="Z239" t="s">
        <v>1569</v>
      </c>
      <c r="AA239">
        <v>260.32499999999999</v>
      </c>
      <c r="AB239">
        <v>163.30000000000001</v>
      </c>
      <c r="AC239" s="62">
        <f t="shared" si="3"/>
        <v>-0.37270719293191196</v>
      </c>
    </row>
    <row r="240" spans="26:29" x14ac:dyDescent="0.15">
      <c r="Z240" t="s">
        <v>1678</v>
      </c>
      <c r="AA240">
        <v>184.3</v>
      </c>
      <c r="AB240">
        <v>112</v>
      </c>
      <c r="AC240" s="62">
        <f t="shared" si="3"/>
        <v>-0.39229517091698324</v>
      </c>
    </row>
    <row r="241" spans="26:29" x14ac:dyDescent="0.15">
      <c r="Z241" t="s">
        <v>1676</v>
      </c>
      <c r="AA241">
        <v>102.675</v>
      </c>
      <c r="AB241">
        <v>61.174999999999997</v>
      </c>
      <c r="AC241" s="62">
        <f t="shared" si="3"/>
        <v>-0.40418797175553933</v>
      </c>
    </row>
    <row r="242" spans="26:29" x14ac:dyDescent="0.15">
      <c r="Z242" t="s">
        <v>1643</v>
      </c>
      <c r="AA242">
        <v>242.15</v>
      </c>
      <c r="AB242">
        <v>142.07</v>
      </c>
      <c r="AC242" s="62">
        <f t="shared" si="3"/>
        <v>-0.41329754284534381</v>
      </c>
    </row>
    <row r="243" spans="26:29" x14ac:dyDescent="0.15">
      <c r="Z243" t="s">
        <v>1603</v>
      </c>
      <c r="AA243">
        <v>308.39999999999998</v>
      </c>
      <c r="AB243">
        <v>180.05</v>
      </c>
      <c r="AC243" s="62">
        <f t="shared" si="3"/>
        <v>-0.41618028534370938</v>
      </c>
    </row>
    <row r="244" spans="26:29" x14ac:dyDescent="0.15">
      <c r="Z244" t="s">
        <v>1601</v>
      </c>
      <c r="AA244">
        <v>167</v>
      </c>
      <c r="AB244">
        <v>87.025000000000006</v>
      </c>
      <c r="AC244" s="62">
        <f t="shared" si="3"/>
        <v>-0.47889221556886225</v>
      </c>
    </row>
    <row r="245" spans="26:29" x14ac:dyDescent="0.15">
      <c r="Z245" t="s">
        <v>560</v>
      </c>
      <c r="AA245">
        <v>158.1</v>
      </c>
      <c r="AB245">
        <v>81.8</v>
      </c>
      <c r="AC245" s="62">
        <f t="shared" si="3"/>
        <v>-0.48260594560404807</v>
      </c>
    </row>
    <row r="246" spans="26:29" x14ac:dyDescent="0.15">
      <c r="Z246" t="s">
        <v>253</v>
      </c>
      <c r="AA246">
        <v>136</v>
      </c>
      <c r="AB246">
        <v>68</v>
      </c>
      <c r="AC246" s="62">
        <f t="shared" si="3"/>
        <v>-0.5</v>
      </c>
    </row>
    <row r="247" spans="26:29" x14ac:dyDescent="0.15">
      <c r="Z247" t="s">
        <v>1698</v>
      </c>
      <c r="AA247">
        <v>236.5</v>
      </c>
      <c r="AB247">
        <v>116</v>
      </c>
      <c r="AC247" s="62">
        <f t="shared" si="3"/>
        <v>-0.5095137420718816</v>
      </c>
    </row>
    <row r="248" spans="26:29" x14ac:dyDescent="0.15">
      <c r="Z248" t="s">
        <v>1681</v>
      </c>
      <c r="AA248">
        <v>649.9</v>
      </c>
      <c r="AB248">
        <v>307.02499999999998</v>
      </c>
      <c r="AC248" s="62">
        <f t="shared" si="3"/>
        <v>-0.52758116633328211</v>
      </c>
    </row>
    <row r="249" spans="26:29" x14ac:dyDescent="0.15">
      <c r="Z249" t="s">
        <v>1587</v>
      </c>
      <c r="AA249">
        <v>186.95</v>
      </c>
      <c r="AB249">
        <v>79.825000000000003</v>
      </c>
      <c r="AC249" s="62">
        <f t="shared" si="3"/>
        <v>-0.57301417491307827</v>
      </c>
    </row>
    <row r="250" spans="26:29" x14ac:dyDescent="0.15">
      <c r="Z250" t="s">
        <v>1575</v>
      </c>
      <c r="AA250">
        <v>802.77499999999998</v>
      </c>
      <c r="AB250">
        <v>290.10000000000002</v>
      </c>
      <c r="AC250" s="62">
        <f t="shared" si="3"/>
        <v>-0.63862850736507737</v>
      </c>
    </row>
    <row r="251" spans="26:29" x14ac:dyDescent="0.15">
      <c r="Z251" t="s">
        <v>1566</v>
      </c>
      <c r="AA251">
        <v>342.35</v>
      </c>
      <c r="AB251">
        <v>117.22499999999999</v>
      </c>
      <c r="AC251" s="62">
        <f t="shared" si="3"/>
        <v>-0.6575872644953995</v>
      </c>
    </row>
  </sheetData>
  <sortState ref="AN2:AR15">
    <sortCondition descending="1" ref="AR2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K18" sqref="K18"/>
    </sheetView>
  </sheetViews>
  <sheetFormatPr defaultRowHeight="13.5" x14ac:dyDescent="0.15"/>
  <cols>
    <col min="1" max="1" width="17" customWidth="1"/>
    <col min="3" max="9" width="15.875" customWidth="1"/>
    <col min="10" max="10" width="9" style="64"/>
    <col min="11" max="11" width="15.875" customWidth="1"/>
    <col min="13" max="19" width="14" customWidth="1"/>
  </cols>
  <sheetData>
    <row r="1" spans="1:19" x14ac:dyDescent="0.15">
      <c r="A1" s="65" t="s">
        <v>1721</v>
      </c>
      <c r="B1" t="s">
        <v>1529</v>
      </c>
      <c r="C1" t="s">
        <v>1716</v>
      </c>
      <c r="D1" t="s">
        <v>1718</v>
      </c>
      <c r="E1" t="s">
        <v>1523</v>
      </c>
      <c r="F1" t="s">
        <v>1524</v>
      </c>
      <c r="G1" t="s">
        <v>1722</v>
      </c>
      <c r="H1" t="s">
        <v>1723</v>
      </c>
      <c r="I1" t="s">
        <v>1713</v>
      </c>
      <c r="K1" s="64" t="s">
        <v>1724</v>
      </c>
      <c r="L1" t="s">
        <v>1529</v>
      </c>
      <c r="M1" t="s">
        <v>1716</v>
      </c>
      <c r="N1" t="s">
        <v>1718</v>
      </c>
      <c r="O1" t="s">
        <v>1523</v>
      </c>
      <c r="P1" t="s">
        <v>1524</v>
      </c>
      <c r="Q1" t="s">
        <v>1722</v>
      </c>
      <c r="R1" t="s">
        <v>1723</v>
      </c>
      <c r="S1" t="s">
        <v>1713</v>
      </c>
    </row>
    <row r="2" spans="1:19" x14ac:dyDescent="0.15">
      <c r="B2" t="s">
        <v>1553</v>
      </c>
      <c r="C2">
        <v>29100</v>
      </c>
      <c r="D2">
        <v>31540</v>
      </c>
      <c r="E2">
        <v>385.20000000000005</v>
      </c>
      <c r="F2">
        <v>3391.0249999999996</v>
      </c>
      <c r="G2" s="62">
        <v>1.3237113402061858E-2</v>
      </c>
      <c r="H2" s="62">
        <v>0.10751506024096384</v>
      </c>
      <c r="I2" s="62">
        <v>7.1222436474871422</v>
      </c>
      <c r="L2" t="s">
        <v>1533</v>
      </c>
      <c r="M2">
        <v>3800</v>
      </c>
      <c r="N2">
        <v>5000</v>
      </c>
      <c r="O2">
        <v>146.1</v>
      </c>
      <c r="P2">
        <v>699.8</v>
      </c>
      <c r="Q2" s="62">
        <v>3.8447368421052633E-2</v>
      </c>
      <c r="R2" s="62">
        <v>0.13996</v>
      </c>
      <c r="S2" s="62">
        <v>2.6403011635865843</v>
      </c>
    </row>
    <row r="3" spans="1:19" x14ac:dyDescent="0.15">
      <c r="B3" t="s">
        <v>1555</v>
      </c>
      <c r="C3">
        <v>1050</v>
      </c>
      <c r="D3">
        <v>960</v>
      </c>
      <c r="E3">
        <v>164.2</v>
      </c>
      <c r="F3">
        <v>417.1</v>
      </c>
      <c r="G3" s="62">
        <v>0.15638095238095237</v>
      </c>
      <c r="H3" s="62">
        <v>0.43447916666666669</v>
      </c>
      <c r="I3" s="62">
        <v>1.7783381546894037</v>
      </c>
      <c r="L3" t="s">
        <v>192</v>
      </c>
      <c r="M3">
        <v>8054</v>
      </c>
      <c r="N3">
        <v>7645</v>
      </c>
      <c r="O3">
        <v>702.77500000000009</v>
      </c>
      <c r="P3">
        <v>1606.675</v>
      </c>
      <c r="Q3" s="62">
        <v>8.7257884281102566E-2</v>
      </c>
      <c r="R3" s="62">
        <v>0.21016023544800522</v>
      </c>
      <c r="S3" s="62">
        <v>1.4084956583518677</v>
      </c>
    </row>
    <row r="4" spans="1:19" x14ac:dyDescent="0.15">
      <c r="B4" t="s">
        <v>1550</v>
      </c>
      <c r="C4">
        <v>10600</v>
      </c>
      <c r="D4">
        <v>12850</v>
      </c>
      <c r="E4">
        <v>427.52500000000003</v>
      </c>
      <c r="F4">
        <v>1431.35</v>
      </c>
      <c r="G4" s="62">
        <v>4.0332547169811321E-2</v>
      </c>
      <c r="H4" s="62">
        <v>0.11138910505836574</v>
      </c>
      <c r="I4" s="62">
        <v>1.7617671799746841</v>
      </c>
      <c r="L4" t="s">
        <v>1157</v>
      </c>
      <c r="M4">
        <v>17200</v>
      </c>
      <c r="N4">
        <v>17200</v>
      </c>
      <c r="O4">
        <v>335.2</v>
      </c>
      <c r="P4">
        <v>719.75</v>
      </c>
      <c r="Q4" s="62">
        <v>1.9488372093023256E-2</v>
      </c>
      <c r="R4" s="62">
        <v>4.1845930232558143E-2</v>
      </c>
      <c r="S4" s="62">
        <v>1.1472255369928401</v>
      </c>
    </row>
    <row r="5" spans="1:19" x14ac:dyDescent="0.15">
      <c r="B5" t="s">
        <v>106</v>
      </c>
      <c r="C5">
        <v>8004880</v>
      </c>
      <c r="D5">
        <v>6927578</v>
      </c>
      <c r="E5">
        <v>18466.849999999991</v>
      </c>
      <c r="F5">
        <v>31248.728000000017</v>
      </c>
      <c r="G5" s="62">
        <v>2.306949011103226E-3</v>
      </c>
      <c r="H5" s="62">
        <v>4.5107724517861819E-3</v>
      </c>
      <c r="I5" s="62">
        <v>0.9552978544718882</v>
      </c>
      <c r="L5" t="s">
        <v>1537</v>
      </c>
      <c r="M5">
        <v>8000</v>
      </c>
      <c r="N5">
        <v>8860</v>
      </c>
      <c r="O5">
        <v>180.02500000000001</v>
      </c>
      <c r="P5">
        <v>387.625</v>
      </c>
      <c r="Q5" s="62">
        <v>2.2503125000000002E-2</v>
      </c>
      <c r="R5" s="62">
        <v>4.3749999999999997E-2</v>
      </c>
      <c r="S5" s="62">
        <v>0.94417442021941367</v>
      </c>
    </row>
    <row r="6" spans="1:19" x14ac:dyDescent="0.15">
      <c r="B6" t="s">
        <v>1549</v>
      </c>
      <c r="C6">
        <v>21680</v>
      </c>
      <c r="D6">
        <v>25240</v>
      </c>
      <c r="E6">
        <v>2812.625</v>
      </c>
      <c r="F6">
        <v>5970.6</v>
      </c>
      <c r="G6" s="62">
        <v>0.12973362546125461</v>
      </c>
      <c r="H6" s="62">
        <v>0.23655309033280508</v>
      </c>
      <c r="I6" s="62">
        <v>0.82337531608913894</v>
      </c>
      <c r="L6" t="s">
        <v>1534</v>
      </c>
      <c r="M6">
        <v>7200</v>
      </c>
      <c r="N6">
        <v>7600</v>
      </c>
      <c r="O6">
        <v>208</v>
      </c>
      <c r="P6">
        <v>377</v>
      </c>
      <c r="Q6" s="62">
        <v>2.8888888888888888E-2</v>
      </c>
      <c r="R6" s="62">
        <v>4.9605263157894736E-2</v>
      </c>
      <c r="S6" s="62">
        <v>0.7171052631578948</v>
      </c>
    </row>
    <row r="7" spans="1:19" x14ac:dyDescent="0.15">
      <c r="B7" t="s">
        <v>1547</v>
      </c>
      <c r="C7">
        <v>19560</v>
      </c>
      <c r="D7">
        <v>26430</v>
      </c>
      <c r="E7">
        <v>3099.1250000000005</v>
      </c>
      <c r="F7">
        <v>6394.3249999999989</v>
      </c>
      <c r="G7" s="62">
        <v>0.15844197341513294</v>
      </c>
      <c r="H7" s="62">
        <v>0.24193435489973511</v>
      </c>
      <c r="I7" s="62">
        <v>0.5269587324934677</v>
      </c>
      <c r="L7" t="s">
        <v>1540</v>
      </c>
      <c r="M7">
        <v>1189563</v>
      </c>
      <c r="N7">
        <v>1328950</v>
      </c>
      <c r="O7">
        <v>40947.340000000018</v>
      </c>
      <c r="P7">
        <v>70629.136000000042</v>
      </c>
      <c r="Q7" s="62">
        <v>3.4422170158285033E-2</v>
      </c>
      <c r="R7" s="62">
        <v>5.3146571353324082E-2</v>
      </c>
      <c r="S7" s="62">
        <v>0.54396341395495351</v>
      </c>
    </row>
    <row r="8" spans="1:19" x14ac:dyDescent="0.15">
      <c r="B8" t="s">
        <v>1557</v>
      </c>
      <c r="C8">
        <v>33970</v>
      </c>
      <c r="D8">
        <v>34100</v>
      </c>
      <c r="E8">
        <v>4776.0999999999995</v>
      </c>
      <c r="F8">
        <v>6453.45</v>
      </c>
      <c r="G8" s="62">
        <v>0.14059758610538708</v>
      </c>
      <c r="H8" s="62">
        <v>0.18925073313782992</v>
      </c>
      <c r="I8" s="62">
        <v>0.34604539366681669</v>
      </c>
      <c r="L8" t="s">
        <v>57</v>
      </c>
      <c r="M8">
        <v>7726700</v>
      </c>
      <c r="N8">
        <v>6699978</v>
      </c>
      <c r="O8">
        <v>8585.625</v>
      </c>
      <c r="P8">
        <v>11276.829999999998</v>
      </c>
      <c r="Q8" s="62">
        <v>1.1111632391577258E-3</v>
      </c>
      <c r="R8" s="62">
        <v>1.6831144818684476E-3</v>
      </c>
      <c r="S8" s="62">
        <v>0.51473196966475165</v>
      </c>
    </row>
    <row r="9" spans="1:19" x14ac:dyDescent="0.15">
      <c r="B9" t="s">
        <v>478</v>
      </c>
      <c r="C9">
        <v>7770</v>
      </c>
      <c r="D9">
        <v>9290</v>
      </c>
      <c r="E9">
        <v>528.27499999999998</v>
      </c>
      <c r="F9">
        <v>821.75</v>
      </c>
      <c r="G9" s="62">
        <v>6.798906048906049E-2</v>
      </c>
      <c r="H9" s="62">
        <v>8.8455328310010767E-2</v>
      </c>
      <c r="I9" s="62">
        <v>0.30102295389481548</v>
      </c>
      <c r="L9" t="s">
        <v>1532</v>
      </c>
      <c r="M9">
        <v>20400</v>
      </c>
      <c r="N9">
        <v>30400</v>
      </c>
      <c r="O9">
        <v>856.4</v>
      </c>
      <c r="P9">
        <v>1599.6</v>
      </c>
      <c r="Q9" s="62">
        <v>4.1980392156862743E-2</v>
      </c>
      <c r="R9" s="62">
        <v>5.2618421052631578E-2</v>
      </c>
      <c r="S9" s="62">
        <v>0.2534047051304113</v>
      </c>
    </row>
    <row r="10" spans="1:19" x14ac:dyDescent="0.15">
      <c r="B10" t="s">
        <v>1556</v>
      </c>
      <c r="C10">
        <v>1166264</v>
      </c>
      <c r="D10">
        <v>1426545</v>
      </c>
      <c r="E10">
        <v>7350.1650000000009</v>
      </c>
      <c r="F10">
        <v>11585.19</v>
      </c>
      <c r="G10" s="62">
        <v>6.3023166281390838E-3</v>
      </c>
      <c r="H10" s="62">
        <v>8.1211528553252789E-3</v>
      </c>
      <c r="I10" s="62">
        <v>0.28859804013421203</v>
      </c>
      <c r="L10" t="s">
        <v>1536</v>
      </c>
      <c r="M10">
        <v>453995</v>
      </c>
      <c r="N10">
        <v>512232</v>
      </c>
      <c r="O10">
        <v>14901.894999999999</v>
      </c>
      <c r="P10">
        <v>20341.643</v>
      </c>
      <c r="Q10" s="62">
        <v>3.2823918765625168E-2</v>
      </c>
      <c r="R10" s="62">
        <v>3.9711777085383183E-2</v>
      </c>
      <c r="S10" s="62">
        <v>0.20984265678147246</v>
      </c>
    </row>
    <row r="11" spans="1:19" x14ac:dyDescent="0.15">
      <c r="B11" t="s">
        <v>1554</v>
      </c>
      <c r="C11">
        <v>77585</v>
      </c>
      <c r="D11">
        <v>86300</v>
      </c>
      <c r="E11">
        <v>3275.5749999999998</v>
      </c>
      <c r="F11">
        <v>4693.875</v>
      </c>
      <c r="G11" s="62">
        <v>4.221917896500612E-2</v>
      </c>
      <c r="H11" s="62">
        <v>5.4390208574739279E-2</v>
      </c>
      <c r="I11" s="62">
        <v>0.28828200614278326</v>
      </c>
      <c r="L11" t="s">
        <v>1538</v>
      </c>
      <c r="M11">
        <v>27800</v>
      </c>
      <c r="N11">
        <v>30180</v>
      </c>
      <c r="O11">
        <v>1143.45</v>
      </c>
      <c r="P11">
        <v>1438.3750000000002</v>
      </c>
      <c r="Q11" s="62">
        <v>4.1131294964028779E-2</v>
      </c>
      <c r="R11" s="62">
        <v>4.7659874088800534E-2</v>
      </c>
      <c r="S11" s="62">
        <v>0.15872534843557198</v>
      </c>
    </row>
    <row r="12" spans="1:19" x14ac:dyDescent="0.15">
      <c r="B12" t="s">
        <v>1548</v>
      </c>
      <c r="C12">
        <v>134293</v>
      </c>
      <c r="D12">
        <v>140872</v>
      </c>
      <c r="E12">
        <v>11593.249999999998</v>
      </c>
      <c r="F12">
        <v>15481.85</v>
      </c>
      <c r="G12" s="62">
        <v>8.6328029011191937E-2</v>
      </c>
      <c r="H12" s="62">
        <v>0.10990012209665512</v>
      </c>
      <c r="I12" s="62">
        <v>0.27305260360348543</v>
      </c>
      <c r="L12" t="s">
        <v>1539</v>
      </c>
      <c r="M12">
        <v>11000</v>
      </c>
      <c r="N12">
        <v>11000</v>
      </c>
      <c r="O12">
        <v>326.8</v>
      </c>
      <c r="P12">
        <v>344.4</v>
      </c>
      <c r="Q12" s="62">
        <v>2.9709090909090911E-2</v>
      </c>
      <c r="R12" s="62">
        <v>3.1309090909090904E-2</v>
      </c>
      <c r="S12" s="62">
        <v>5.3855569155446543E-2</v>
      </c>
    </row>
    <row r="13" spans="1:19" x14ac:dyDescent="0.15">
      <c r="B13" t="s">
        <v>1552</v>
      </c>
      <c r="C13">
        <v>44880</v>
      </c>
      <c r="D13">
        <v>51700</v>
      </c>
      <c r="E13">
        <v>8161.9199999999983</v>
      </c>
      <c r="F13">
        <v>11797.244999999999</v>
      </c>
      <c r="G13" s="62">
        <v>0.18186096256684489</v>
      </c>
      <c r="H13" s="62">
        <v>0.2281865570599613</v>
      </c>
      <c r="I13" s="62">
        <v>0.25473083304554134</v>
      </c>
      <c r="L13" t="s">
        <v>1530</v>
      </c>
      <c r="M13">
        <v>82460</v>
      </c>
      <c r="N13">
        <v>112200</v>
      </c>
      <c r="O13">
        <v>1954.6</v>
      </c>
      <c r="P13">
        <v>2397.0500000000002</v>
      </c>
      <c r="Q13" s="62">
        <v>2.3703613873393158E-2</v>
      </c>
      <c r="R13" s="62">
        <v>2.1364081996434938E-2</v>
      </c>
      <c r="S13" s="62">
        <v>-9.8699375101798242E-2</v>
      </c>
    </row>
    <row r="14" spans="1:19" x14ac:dyDescent="0.15">
      <c r="B14" t="s">
        <v>30</v>
      </c>
      <c r="C14">
        <v>109480</v>
      </c>
      <c r="D14">
        <v>112570</v>
      </c>
      <c r="E14">
        <v>10922.375</v>
      </c>
      <c r="F14">
        <v>14019.170999999997</v>
      </c>
      <c r="G14" s="62">
        <v>9.9765938984289371E-2</v>
      </c>
      <c r="H14" s="62">
        <v>0.12453736341831746</v>
      </c>
      <c r="I14" s="62">
        <v>0.24829540709208348</v>
      </c>
      <c r="L14" t="s">
        <v>1531</v>
      </c>
      <c r="M14">
        <v>90000</v>
      </c>
      <c r="N14">
        <v>100500</v>
      </c>
      <c r="O14">
        <v>1333.2</v>
      </c>
      <c r="P14">
        <v>1296.9000000000001</v>
      </c>
      <c r="Q14" s="62">
        <v>1.4813333333333335E-2</v>
      </c>
      <c r="R14" s="62">
        <v>1.29044776119403E-2</v>
      </c>
      <c r="S14" s="62">
        <v>-0.12886064725875571</v>
      </c>
    </row>
    <row r="15" spans="1:19" x14ac:dyDescent="0.15">
      <c r="B15" t="s">
        <v>1551</v>
      </c>
      <c r="C15">
        <v>100</v>
      </c>
      <c r="D15">
        <v>150</v>
      </c>
      <c r="E15">
        <v>101.5</v>
      </c>
      <c r="F15">
        <v>94.4</v>
      </c>
      <c r="G15" s="62">
        <v>1.0149999999999999</v>
      </c>
      <c r="H15" s="62">
        <v>0.62933333333333341</v>
      </c>
      <c r="I15" s="62">
        <v>-0.37996715927750396</v>
      </c>
      <c r="L15" t="s">
        <v>1535</v>
      </c>
      <c r="M15">
        <v>15040</v>
      </c>
      <c r="N15">
        <v>14380</v>
      </c>
      <c r="O15">
        <v>260.32499999999999</v>
      </c>
      <c r="P15">
        <v>163.30000000000001</v>
      </c>
      <c r="Q15" s="62">
        <v>1.7308843085106381E-2</v>
      </c>
      <c r="R15" s="62">
        <v>1.135605006954103E-2</v>
      </c>
      <c r="S15" s="62">
        <v>-0.34391628523615819</v>
      </c>
    </row>
  </sheetData>
  <sortState ref="K2:S15">
    <sortCondition descending="1" ref="S2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总的数据</vt:lpstr>
      <vt:lpstr>地区分布</vt:lpstr>
      <vt:lpstr>行业分布</vt:lpstr>
      <vt:lpstr>晶圆在各行业和地区占有率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2016-07-11T06:14:24Z</dcterms:created>
  <dcterms:modified xsi:type="dcterms:W3CDTF">2016-07-20T01:41:18Z</dcterms:modified>
</cp:coreProperties>
</file>