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/>
  <bookViews>
    <workbookView xWindow="0" yWindow="0" windowWidth="20400" windowHeight="8370" activeTab="7"/>
  </bookViews>
  <sheets>
    <sheet name="封面" sheetId="8" r:id="rId1"/>
    <sheet name="整体销售分析" sheetId="1" state="hidden" r:id="rId2"/>
    <sheet name="整体销售分布图" sheetId="2" r:id="rId3"/>
    <sheet name="行业销量整体分析" sheetId="5" state="hidden" r:id="rId4"/>
    <sheet name="行业利润整体分析 " sheetId="6" state="hidden" r:id="rId5"/>
    <sheet name="数据透视表" sheetId="12" state="hidden" r:id="rId6"/>
    <sheet name="各区域销售额比较" sheetId="13" state="hidden" r:id="rId7"/>
    <sheet name="地区分布（销量和销售利润） " sheetId="19" r:id="rId8"/>
    <sheet name="行业各地区分布图" sheetId="15" r:id="rId9"/>
    <sheet name="Sheet6" sheetId="18" state="hidden" r:id="rId10"/>
  </sheets>
  <definedNames>
    <definedName name="_xlnm._FilterDatabase" localSheetId="8" hidden="1">行业各地区分布图!$E$37:$G$61</definedName>
    <definedName name="IT数码" localSheetId="6">各区域销售额比较!$A$30:$B$54</definedName>
    <definedName name="IT数码">各区域销售额比较!$A$30:$B$54</definedName>
    <definedName name="安防用品" localSheetId="6">各区域销售额比较!$C$30:$D$54</definedName>
    <definedName name="安防用品">各区域销售额比较!$C$30:$D$54</definedName>
    <definedName name="板材" localSheetId="6">各区域销售额比较!$E$30:$F$54</definedName>
    <definedName name="板材">各区域销售额比较!$E$30:$F$54</definedName>
    <definedName name="厨房家电" localSheetId="6">各区域销售额比较!$G$30:$H$54</definedName>
    <definedName name="厨房家电">各区域销售额比较!$G$30:$H$54</definedName>
    <definedName name="灯具" localSheetId="6">各区域销售额比较!$I$30:$J$54</definedName>
    <definedName name="灯具">各区域销售额比较!$I$30:$J$54</definedName>
    <definedName name="电动车">各区域销售额比较!$K$30:$L$54</definedName>
    <definedName name="电子电气">各区域销售额比较!$M$30:$N$54</definedName>
    <definedName name="纺织器材">各区域销售额比较!$O$30:$P$54</definedName>
    <definedName name="改性">各区域销售额比较!$Q$30:$R$54</definedName>
    <definedName name="个护健康">各区域销售额比较!$S$30:$T$54</definedName>
    <definedName name="工具">各区域销售额比较!$U$30:$V$54</definedName>
    <definedName name="化妆品包装">各区域销售额比较!$W$30:$X$54</definedName>
    <definedName name="环保">各区域销售额比较!$Y$30:$Z$54</definedName>
    <definedName name="家具用品">各区域销售额比较!$AA$30:$AB$54</definedName>
    <definedName name="建材">各区域销售额比较!$AC$30:$AD$54</definedName>
    <definedName name="贸易商">各区域销售额比较!$AE$30:$AF$54</definedName>
    <definedName name="模具加工">各区域销售额比较!$AG$30:$AH$54</definedName>
    <definedName name="摩托车">各区域销售额比较!$AI$30:$AJ$54</definedName>
    <definedName name="汽车">各区域销售额比较!$AK$30:$AL$54</definedName>
    <definedName name="日化包装">各区域销售额比较!$AM$30:$AN$54</definedName>
    <definedName name="生活电器">各区域销售额比较!$AO$30:$AP$54</definedName>
    <definedName name="塑料制品">各区域销售额比较!$AQ$30:$AR$54</definedName>
    <definedName name="玩具">各区域销售额比较!$AS$30:$AT$54</definedName>
    <definedName name="卫浴厨卫">各区域销售额比较!$AU$30:$AV$54</definedName>
    <definedName name="文具">各区域销售额比较!$AW$30:$AX$54</definedName>
    <definedName name="箱包">各区域销售额比较!$AY$30:$AZ$54</definedName>
    <definedName name="鞋类">各区域销售额比较!$BA$30:$BB$54</definedName>
    <definedName name="医疗">各区域销售额比较!$BC$30:$BD$54</definedName>
    <definedName name="婴童">各区域销售额比较!$BE$30:$BF$54</definedName>
    <definedName name="运动户外">各区域销售额比较!$BG$30:$BH$54</definedName>
  </definedNames>
  <calcPr calcId="145621"/>
  <pivotCaches>
    <pivotCache cacheId="0" r:id="rId11"/>
    <pivotCache cacheId="1" r:id="rId12"/>
  </pivotCaches>
</workbook>
</file>

<file path=xl/calcChain.xml><?xml version="1.0" encoding="utf-8"?>
<calcChain xmlns="http://schemas.openxmlformats.org/spreadsheetml/2006/main">
  <c r="L76" i="19" l="1"/>
  <c r="K76" i="19"/>
  <c r="J76" i="19"/>
  <c r="I76" i="19"/>
  <c r="H76" i="19"/>
  <c r="D76" i="19"/>
  <c r="L75" i="19"/>
  <c r="K75" i="19"/>
  <c r="J75" i="19"/>
  <c r="I75" i="19"/>
  <c r="H75" i="19"/>
  <c r="D75" i="19"/>
  <c r="L74" i="19"/>
  <c r="K74" i="19"/>
  <c r="J74" i="19"/>
  <c r="I74" i="19"/>
  <c r="H74" i="19"/>
  <c r="D74" i="19"/>
  <c r="L73" i="19"/>
  <c r="K73" i="19"/>
  <c r="J73" i="19"/>
  <c r="I73" i="19"/>
  <c r="H73" i="19"/>
  <c r="D73" i="19"/>
  <c r="L72" i="19"/>
  <c r="K72" i="19"/>
  <c r="J72" i="19"/>
  <c r="I72" i="19"/>
  <c r="H72" i="19"/>
  <c r="D72" i="19"/>
  <c r="L71" i="19"/>
  <c r="K71" i="19"/>
  <c r="J71" i="19"/>
  <c r="I71" i="19"/>
  <c r="H71" i="19"/>
  <c r="D71" i="19"/>
  <c r="L70" i="19"/>
  <c r="K70" i="19"/>
  <c r="J70" i="19"/>
  <c r="I70" i="19"/>
  <c r="H70" i="19"/>
  <c r="D70" i="19"/>
  <c r="L69" i="19"/>
  <c r="K69" i="19"/>
  <c r="J69" i="19"/>
  <c r="I69" i="19"/>
  <c r="H69" i="19"/>
  <c r="D69" i="19"/>
  <c r="L68" i="19"/>
  <c r="K68" i="19"/>
  <c r="J68" i="19"/>
  <c r="I68" i="19"/>
  <c r="H68" i="19"/>
  <c r="D68" i="19"/>
  <c r="L67" i="19"/>
  <c r="K67" i="19"/>
  <c r="J67" i="19"/>
  <c r="I67" i="19"/>
  <c r="H67" i="19"/>
  <c r="D67" i="19"/>
  <c r="L66" i="19"/>
  <c r="K66" i="19"/>
  <c r="J66" i="19"/>
  <c r="I66" i="19"/>
  <c r="H66" i="19"/>
  <c r="D66" i="19"/>
  <c r="L65" i="19"/>
  <c r="K65" i="19"/>
  <c r="J65" i="19"/>
  <c r="I65" i="19"/>
  <c r="H65" i="19"/>
  <c r="D65" i="19"/>
  <c r="L64" i="19"/>
  <c r="K64" i="19"/>
  <c r="J64" i="19"/>
  <c r="I64" i="19"/>
  <c r="H64" i="19"/>
  <c r="D64" i="19"/>
  <c r="L63" i="19"/>
  <c r="K63" i="19"/>
  <c r="J63" i="19"/>
  <c r="I63" i="19"/>
  <c r="H63" i="19"/>
  <c r="D63" i="19"/>
  <c r="L62" i="19"/>
  <c r="K62" i="19"/>
  <c r="J62" i="19"/>
  <c r="I62" i="19"/>
  <c r="H62" i="19"/>
  <c r="D62" i="19"/>
  <c r="L61" i="19"/>
  <c r="K61" i="19"/>
  <c r="J61" i="19"/>
  <c r="I61" i="19"/>
  <c r="H61" i="19"/>
  <c r="D61" i="19"/>
  <c r="L60" i="19"/>
  <c r="K60" i="19"/>
  <c r="J60" i="19"/>
  <c r="I60" i="19"/>
  <c r="H60" i="19"/>
  <c r="D60" i="19"/>
  <c r="L59" i="19"/>
  <c r="K59" i="19"/>
  <c r="J59" i="19"/>
  <c r="I59" i="19"/>
  <c r="H59" i="19"/>
  <c r="D59" i="19"/>
  <c r="L58" i="19"/>
  <c r="K58" i="19"/>
  <c r="J58" i="19"/>
  <c r="I58" i="19"/>
  <c r="H58" i="19"/>
  <c r="D58" i="19"/>
  <c r="L57" i="19"/>
  <c r="K57" i="19"/>
  <c r="J57" i="19"/>
  <c r="I57" i="19"/>
  <c r="H57" i="19"/>
  <c r="D57" i="19"/>
  <c r="L56" i="19"/>
  <c r="K56" i="19"/>
  <c r="J56" i="19"/>
  <c r="I56" i="19"/>
  <c r="H56" i="19"/>
  <c r="D56" i="19"/>
  <c r="L55" i="19"/>
  <c r="K55" i="19"/>
  <c r="J55" i="19"/>
  <c r="I55" i="19"/>
  <c r="H55" i="19"/>
  <c r="D55" i="19"/>
  <c r="L54" i="19"/>
  <c r="K54" i="19"/>
  <c r="J54" i="19"/>
  <c r="I54" i="19"/>
  <c r="H54" i="19"/>
  <c r="D54" i="19"/>
  <c r="L53" i="19"/>
  <c r="K53" i="19"/>
  <c r="J53" i="19"/>
  <c r="I53" i="19"/>
  <c r="H53" i="19"/>
  <c r="D53" i="19"/>
  <c r="S14" i="19"/>
  <c r="Q14" i="19"/>
  <c r="S13" i="19"/>
  <c r="Q13" i="19"/>
  <c r="S12" i="19"/>
  <c r="Q12" i="19"/>
  <c r="S11" i="19"/>
  <c r="Q11" i="19"/>
  <c r="S10" i="19"/>
  <c r="Q10" i="19"/>
  <c r="S9" i="19"/>
  <c r="Q9" i="19"/>
  <c r="S8" i="19"/>
  <c r="Q8" i="19"/>
  <c r="S7" i="19"/>
  <c r="Q7" i="19"/>
  <c r="S6" i="19"/>
  <c r="Q6" i="19"/>
  <c r="S5" i="19"/>
  <c r="Q5" i="19"/>
  <c r="S4" i="19"/>
  <c r="Q4" i="19"/>
  <c r="S3" i="19"/>
  <c r="Q3" i="19"/>
  <c r="B3" i="13" l="1" a="1"/>
  <c r="E3" i="13" s="1"/>
  <c r="AG1" i="18"/>
  <c r="C4" i="15"/>
  <c r="A38" i="15" s="1"/>
  <c r="J2" i="15" s="1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P26" i="13" l="1"/>
  <c r="AD54" i="13" s="1"/>
  <c r="D25" i="13"/>
  <c r="U23" i="13"/>
  <c r="AN51" i="13" s="1"/>
  <c r="Q21" i="13"/>
  <c r="AF49" i="13" s="1"/>
  <c r="AD17" i="13"/>
  <c r="BF45" i="13" s="1"/>
  <c r="E15" i="13"/>
  <c r="N10" i="13"/>
  <c r="Z38" i="13" s="1"/>
  <c r="AB26" i="13"/>
  <c r="BB54" i="13" s="1"/>
  <c r="T25" i="13"/>
  <c r="AL53" i="13" s="1"/>
  <c r="G24" i="13"/>
  <c r="L52" i="13" s="1"/>
  <c r="U17" i="13"/>
  <c r="AN45" i="13" s="1"/>
  <c r="X26" i="13"/>
  <c r="AT54" i="13" s="1"/>
  <c r="F26" i="13"/>
  <c r="N25" i="13"/>
  <c r="Z53" i="13" s="1"/>
  <c r="W24" i="13"/>
  <c r="AR52" i="13" s="1"/>
  <c r="B24" i="13"/>
  <c r="J23" i="13"/>
  <c r="R51" i="13" s="1"/>
  <c r="S22" i="13"/>
  <c r="AJ50" i="13" s="1"/>
  <c r="AB21" i="13"/>
  <c r="BB49" i="13" s="1"/>
  <c r="F21" i="13"/>
  <c r="D20" i="13"/>
  <c r="W18" i="13"/>
  <c r="AR46" i="13" s="1"/>
  <c r="I17" i="13"/>
  <c r="P45" i="13" s="1"/>
  <c r="Z15" i="13"/>
  <c r="AX43" i="13" s="1"/>
  <c r="O14" i="13"/>
  <c r="AB42" i="13" s="1"/>
  <c r="X11" i="13"/>
  <c r="AT39" i="13" s="1"/>
  <c r="AA8" i="13"/>
  <c r="AZ36" i="13" s="1"/>
  <c r="C6" i="13"/>
  <c r="Y25" i="13"/>
  <c r="AV53" i="13" s="1"/>
  <c r="L24" i="13"/>
  <c r="V52" i="13" s="1"/>
  <c r="AD22" i="13"/>
  <c r="BF50" i="13" s="1"/>
  <c r="H22" i="13"/>
  <c r="N50" i="13" s="1"/>
  <c r="Z20" i="13"/>
  <c r="AX48" i="13" s="1"/>
  <c r="M19" i="13"/>
  <c r="X47" i="13" s="1"/>
  <c r="S16" i="13"/>
  <c r="AJ44" i="13" s="1"/>
  <c r="E13" i="13"/>
  <c r="P7" i="13"/>
  <c r="AD35" i="13" s="1"/>
  <c r="K26" i="13"/>
  <c r="T54" i="13" s="1"/>
  <c r="AB24" i="13"/>
  <c r="BB52" i="13" s="1"/>
  <c r="P23" i="13"/>
  <c r="AD51" i="13" s="1"/>
  <c r="X22" i="13"/>
  <c r="AT50" i="13" s="1"/>
  <c r="C22" i="13"/>
  <c r="L21" i="13"/>
  <c r="V49" i="13" s="1"/>
  <c r="O20" i="13"/>
  <c r="AB48" i="13" s="1"/>
  <c r="B19" i="13"/>
  <c r="G16" i="13"/>
  <c r="L44" i="13" s="1"/>
  <c r="X14" i="13"/>
  <c r="AT42" i="13" s="1"/>
  <c r="R12" i="13"/>
  <c r="AH40" i="13" s="1"/>
  <c r="T9" i="13"/>
  <c r="AL37" i="13" s="1"/>
  <c r="W6" i="13"/>
  <c r="AR34" i="13" s="1"/>
  <c r="T26" i="13"/>
  <c r="AL54" i="13" s="1"/>
  <c r="AD25" i="13"/>
  <c r="BF53" i="13" s="1"/>
  <c r="I25" i="13"/>
  <c r="P53" i="13" s="1"/>
  <c r="R24" i="13"/>
  <c r="AH52" i="13" s="1"/>
  <c r="Z23" i="13"/>
  <c r="AX51" i="13" s="1"/>
  <c r="E23" i="13"/>
  <c r="N22" i="13"/>
  <c r="Z50" i="13" s="1"/>
  <c r="V21" i="13"/>
  <c r="AP49" i="13" s="1"/>
  <c r="AE20" i="13"/>
  <c r="BH48" i="13" s="1"/>
  <c r="Y19" i="13"/>
  <c r="AV47" i="13" s="1"/>
  <c r="K18" i="13"/>
  <c r="T46" i="13" s="1"/>
  <c r="AB16" i="13"/>
  <c r="BB44" i="13" s="1"/>
  <c r="Q15" i="13"/>
  <c r="AF43" i="13" s="1"/>
  <c r="AB13" i="13"/>
  <c r="BB41" i="13" s="1"/>
  <c r="AE10" i="13"/>
  <c r="BH38" i="13" s="1"/>
  <c r="J8" i="13"/>
  <c r="R36" i="13" s="1"/>
  <c r="O4" i="13"/>
  <c r="AB32" i="13" s="1"/>
  <c r="AE26" i="13"/>
  <c r="BH54" i="13" s="1"/>
  <c r="AA26" i="13"/>
  <c r="AZ54" i="13" s="1"/>
  <c r="W26" i="13"/>
  <c r="AR54" i="13" s="1"/>
  <c r="S26" i="13"/>
  <c r="AJ54" i="13" s="1"/>
  <c r="O26" i="13"/>
  <c r="AB54" i="13" s="1"/>
  <c r="J26" i="13"/>
  <c r="R54" i="13" s="1"/>
  <c r="D26" i="13"/>
  <c r="AC25" i="13"/>
  <c r="BD53" i="13" s="1"/>
  <c r="X25" i="13"/>
  <c r="AT53" i="13" s="1"/>
  <c r="R25" i="13"/>
  <c r="AH53" i="13" s="1"/>
  <c r="M25" i="13"/>
  <c r="X53" i="13" s="1"/>
  <c r="H25" i="13"/>
  <c r="N53" i="13" s="1"/>
  <c r="B25" i="13"/>
  <c r="AA24" i="13"/>
  <c r="AZ52" i="13" s="1"/>
  <c r="V24" i="13"/>
  <c r="AP52" i="13" s="1"/>
  <c r="P24" i="13"/>
  <c r="AD52" i="13" s="1"/>
  <c r="K24" i="13"/>
  <c r="T52" i="13" s="1"/>
  <c r="F24" i="13"/>
  <c r="AD23" i="13"/>
  <c r="BF51" i="13" s="1"/>
  <c r="Y23" i="13"/>
  <c r="AV51" i="13" s="1"/>
  <c r="T23" i="13"/>
  <c r="AL51" i="13" s="1"/>
  <c r="N23" i="13"/>
  <c r="Z51" i="13" s="1"/>
  <c r="I23" i="13"/>
  <c r="P51" i="13" s="1"/>
  <c r="D23" i="13"/>
  <c r="AB22" i="13"/>
  <c r="BB50" i="13" s="1"/>
  <c r="W22" i="13"/>
  <c r="AR50" i="13" s="1"/>
  <c r="R22" i="13"/>
  <c r="AH50" i="13" s="1"/>
  <c r="L22" i="13"/>
  <c r="V50" i="13" s="1"/>
  <c r="G22" i="13"/>
  <c r="L50" i="13" s="1"/>
  <c r="B22" i="13"/>
  <c r="Z21" i="13"/>
  <c r="AX49" i="13" s="1"/>
  <c r="U21" i="13"/>
  <c r="AN49" i="13" s="1"/>
  <c r="P21" i="13"/>
  <c r="AD49" i="13" s="1"/>
  <c r="J21" i="13"/>
  <c r="R49" i="13" s="1"/>
  <c r="E21" i="13"/>
  <c r="AD20" i="13"/>
  <c r="BF48" i="13" s="1"/>
  <c r="W20" i="13"/>
  <c r="AR48" i="13" s="1"/>
  <c r="L20" i="13"/>
  <c r="V48" i="13" s="1"/>
  <c r="C20" i="13"/>
  <c r="U19" i="13"/>
  <c r="AN47" i="13" s="1"/>
  <c r="J19" i="13"/>
  <c r="R47" i="13" s="1"/>
  <c r="AE18" i="13"/>
  <c r="BH46" i="13" s="1"/>
  <c r="S18" i="13"/>
  <c r="AJ46" i="13" s="1"/>
  <c r="H18" i="13"/>
  <c r="N46" i="13" s="1"/>
  <c r="AC17" i="13"/>
  <c r="BD45" i="13" s="1"/>
  <c r="Q17" i="13"/>
  <c r="AF45" i="13" s="1"/>
  <c r="F17" i="13"/>
  <c r="AA16" i="13"/>
  <c r="AZ44" i="13" s="1"/>
  <c r="O16" i="13"/>
  <c r="AB44" i="13" s="1"/>
  <c r="D16" i="13"/>
  <c r="Y15" i="13"/>
  <c r="AV43" i="13" s="1"/>
  <c r="M15" i="13"/>
  <c r="X43" i="13" s="1"/>
  <c r="B15" i="13"/>
  <c r="W14" i="13"/>
  <c r="AR42" i="13" s="1"/>
  <c r="K14" i="13"/>
  <c r="T42" i="13" s="1"/>
  <c r="U13" i="13"/>
  <c r="AN41" i="13" s="1"/>
  <c r="D13" i="13"/>
  <c r="J12" i="13"/>
  <c r="R40" i="13" s="1"/>
  <c r="Q11" i="13"/>
  <c r="AF39" i="13" s="1"/>
  <c r="AD10" i="13"/>
  <c r="BF38" i="13" s="1"/>
  <c r="F10" i="13"/>
  <c r="M9" i="13"/>
  <c r="X37" i="13" s="1"/>
  <c r="Z8" i="13"/>
  <c r="AX36" i="13" s="1"/>
  <c r="B8" i="13"/>
  <c r="I7" i="13"/>
  <c r="P35" i="13" s="1"/>
  <c r="V6" i="13"/>
  <c r="AP34" i="13" s="1"/>
  <c r="Q5" i="13"/>
  <c r="AF33" i="13" s="1"/>
  <c r="C4" i="13"/>
  <c r="AD26" i="13"/>
  <c r="BF54" i="13" s="1"/>
  <c r="Z26" i="13"/>
  <c r="AX54" i="13" s="1"/>
  <c r="V26" i="13"/>
  <c r="AP54" i="13" s="1"/>
  <c r="R26" i="13"/>
  <c r="AH54" i="13" s="1"/>
  <c r="N26" i="13"/>
  <c r="Z54" i="13" s="1"/>
  <c r="H26" i="13"/>
  <c r="N54" i="13" s="1"/>
  <c r="C26" i="13"/>
  <c r="AB25" i="13"/>
  <c r="BB53" i="13" s="1"/>
  <c r="V25" i="13"/>
  <c r="AP53" i="13" s="1"/>
  <c r="Q25" i="13"/>
  <c r="AF53" i="13" s="1"/>
  <c r="L25" i="13"/>
  <c r="V53" i="13" s="1"/>
  <c r="F25" i="13"/>
  <c r="AE24" i="13"/>
  <c r="BH52" i="13" s="1"/>
  <c r="Z24" i="13"/>
  <c r="AX52" i="13" s="1"/>
  <c r="T24" i="13"/>
  <c r="AL52" i="13" s="1"/>
  <c r="O24" i="13"/>
  <c r="AB52" i="13" s="1"/>
  <c r="J24" i="13"/>
  <c r="R52" i="13" s="1"/>
  <c r="D24" i="13"/>
  <c r="AC23" i="13"/>
  <c r="BD51" i="13" s="1"/>
  <c r="X23" i="13"/>
  <c r="AT51" i="13" s="1"/>
  <c r="R23" i="13"/>
  <c r="AH51" i="13" s="1"/>
  <c r="M23" i="13"/>
  <c r="X51" i="13" s="1"/>
  <c r="H23" i="13"/>
  <c r="N51" i="13" s="1"/>
  <c r="B23" i="13"/>
  <c r="AA22" i="13"/>
  <c r="AZ50" i="13" s="1"/>
  <c r="V22" i="13"/>
  <c r="AP50" i="13" s="1"/>
  <c r="P22" i="13"/>
  <c r="AD50" i="13" s="1"/>
  <c r="K22" i="13"/>
  <c r="T50" i="13" s="1"/>
  <c r="F22" i="13"/>
  <c r="AD21" i="13"/>
  <c r="BF49" i="13" s="1"/>
  <c r="Y21" i="13"/>
  <c r="AV49" i="13" s="1"/>
  <c r="T21" i="13"/>
  <c r="AL49" i="13" s="1"/>
  <c r="N21" i="13"/>
  <c r="Z49" i="13" s="1"/>
  <c r="I21" i="13"/>
  <c r="P49" i="13" s="1"/>
  <c r="D21" i="13"/>
  <c r="AB20" i="13"/>
  <c r="BB48" i="13" s="1"/>
  <c r="T20" i="13"/>
  <c r="AL48" i="13" s="1"/>
  <c r="K20" i="13"/>
  <c r="T48" i="13" s="1"/>
  <c r="AC19" i="13"/>
  <c r="BD47" i="13" s="1"/>
  <c r="R19" i="13"/>
  <c r="AH47" i="13" s="1"/>
  <c r="I19" i="13"/>
  <c r="P47" i="13" s="1"/>
  <c r="AA18" i="13"/>
  <c r="AZ46" i="13" s="1"/>
  <c r="P18" i="13"/>
  <c r="AD46" i="13" s="1"/>
  <c r="G18" i="13"/>
  <c r="L46" i="13" s="1"/>
  <c r="Y17" i="13"/>
  <c r="AV45" i="13" s="1"/>
  <c r="N17" i="13"/>
  <c r="Z45" i="13" s="1"/>
  <c r="E17" i="13"/>
  <c r="W16" i="13"/>
  <c r="AR44" i="13" s="1"/>
  <c r="L16" i="13"/>
  <c r="V44" i="13" s="1"/>
  <c r="C16" i="13"/>
  <c r="U15" i="13"/>
  <c r="AN43" i="13" s="1"/>
  <c r="J15" i="13"/>
  <c r="R43" i="13" s="1"/>
  <c r="AE14" i="13"/>
  <c r="BH42" i="13" s="1"/>
  <c r="S14" i="13"/>
  <c r="AJ42" i="13" s="1"/>
  <c r="G14" i="13"/>
  <c r="L42" i="13" s="1"/>
  <c r="T13" i="13"/>
  <c r="AL41" i="13" s="1"/>
  <c r="Z12" i="13"/>
  <c r="AX40" i="13" s="1"/>
  <c r="C12" i="13"/>
  <c r="P11" i="13"/>
  <c r="AD39" i="13" s="1"/>
  <c r="V10" i="13"/>
  <c r="AP38" i="13" s="1"/>
  <c r="AC9" i="13"/>
  <c r="BD37" i="13" s="1"/>
  <c r="L9" i="13"/>
  <c r="V37" i="13" s="1"/>
  <c r="R8" i="13"/>
  <c r="AH36" i="13" s="1"/>
  <c r="Y7" i="13"/>
  <c r="AV35" i="13" s="1"/>
  <c r="H7" i="13"/>
  <c r="N35" i="13" s="1"/>
  <c r="N6" i="13"/>
  <c r="Z34" i="13" s="1"/>
  <c r="E5" i="13"/>
  <c r="AC3" i="13"/>
  <c r="BD31" i="13" s="1"/>
  <c r="AC26" i="13"/>
  <c r="BD54" i="13" s="1"/>
  <c r="Y26" i="13"/>
  <c r="AV54" i="13" s="1"/>
  <c r="U26" i="13"/>
  <c r="AN54" i="13" s="1"/>
  <c r="Q26" i="13"/>
  <c r="AF54" i="13" s="1"/>
  <c r="L26" i="13"/>
  <c r="V54" i="13" s="1"/>
  <c r="G26" i="13"/>
  <c r="L54" i="13" s="1"/>
  <c r="B26" i="13"/>
  <c r="Z25" i="13"/>
  <c r="AX53" i="13" s="1"/>
  <c r="U25" i="13"/>
  <c r="AN53" i="13" s="1"/>
  <c r="P25" i="13"/>
  <c r="AD53" i="13" s="1"/>
  <c r="J25" i="13"/>
  <c r="R53" i="13" s="1"/>
  <c r="E25" i="13"/>
  <c r="AD24" i="13"/>
  <c r="BF52" i="13" s="1"/>
  <c r="X24" i="13"/>
  <c r="AT52" i="13" s="1"/>
  <c r="S24" i="13"/>
  <c r="AJ52" i="13" s="1"/>
  <c r="N24" i="13"/>
  <c r="Z52" i="13" s="1"/>
  <c r="H24" i="13"/>
  <c r="N52" i="13" s="1"/>
  <c r="C24" i="13"/>
  <c r="AB23" i="13"/>
  <c r="BB51" i="13" s="1"/>
  <c r="V23" i="13"/>
  <c r="AP51" i="13" s="1"/>
  <c r="Q23" i="13"/>
  <c r="AF51" i="13" s="1"/>
  <c r="L23" i="13"/>
  <c r="V51" i="13" s="1"/>
  <c r="F23" i="13"/>
  <c r="AE22" i="13"/>
  <c r="BH50" i="13" s="1"/>
  <c r="Z22" i="13"/>
  <c r="AX50" i="13" s="1"/>
  <c r="T22" i="13"/>
  <c r="AL50" i="13" s="1"/>
  <c r="O22" i="13"/>
  <c r="AB50" i="13" s="1"/>
  <c r="J22" i="13"/>
  <c r="R50" i="13" s="1"/>
  <c r="D22" i="13"/>
  <c r="AC21" i="13"/>
  <c r="BD49" i="13" s="1"/>
  <c r="X21" i="13"/>
  <c r="AT49" i="13" s="1"/>
  <c r="R21" i="13"/>
  <c r="AH49" i="13" s="1"/>
  <c r="M21" i="13"/>
  <c r="X49" i="13" s="1"/>
  <c r="H21" i="13"/>
  <c r="N49" i="13" s="1"/>
  <c r="B21" i="13"/>
  <c r="AA20" i="13"/>
  <c r="AZ48" i="13" s="1"/>
  <c r="S20" i="13"/>
  <c r="AJ48" i="13" s="1"/>
  <c r="G20" i="13"/>
  <c r="L48" i="13" s="1"/>
  <c r="Z19" i="13"/>
  <c r="AX47" i="13" s="1"/>
  <c r="Q19" i="13"/>
  <c r="AF47" i="13" s="1"/>
  <c r="E19" i="13"/>
  <c r="X18" i="13"/>
  <c r="AT46" i="13" s="1"/>
  <c r="O18" i="13"/>
  <c r="AB46" i="13" s="1"/>
  <c r="C18" i="13"/>
  <c r="V17" i="13"/>
  <c r="AP45" i="13" s="1"/>
  <c r="M17" i="13"/>
  <c r="X45" i="13" s="1"/>
  <c r="AE16" i="13"/>
  <c r="BH44" i="13" s="1"/>
  <c r="T16" i="13"/>
  <c r="AL44" i="13" s="1"/>
  <c r="K16" i="13"/>
  <c r="T44" i="13" s="1"/>
  <c r="AC15" i="13"/>
  <c r="BD43" i="13" s="1"/>
  <c r="R15" i="13"/>
  <c r="AH43" i="13" s="1"/>
  <c r="I15" i="13"/>
  <c r="P43" i="13" s="1"/>
  <c r="AA14" i="13"/>
  <c r="AZ42" i="13" s="1"/>
  <c r="P14" i="13"/>
  <c r="AD42" i="13" s="1"/>
  <c r="F14" i="13"/>
  <c r="L13" i="13"/>
  <c r="V41" i="13" s="1"/>
  <c r="S12" i="13"/>
  <c r="AJ40" i="13" s="1"/>
  <c r="B12" i="13"/>
  <c r="H11" i="13"/>
  <c r="N39" i="13" s="1"/>
  <c r="O10" i="13"/>
  <c r="AB38" i="13" s="1"/>
  <c r="AB9" i="13"/>
  <c r="BB37" i="13" s="1"/>
  <c r="D9" i="13"/>
  <c r="K8" i="13"/>
  <c r="T36" i="13" s="1"/>
  <c r="X7" i="13"/>
  <c r="AT35" i="13" s="1"/>
  <c r="AD6" i="13"/>
  <c r="BF34" i="13" s="1"/>
  <c r="G6" i="13"/>
  <c r="L34" i="13" s="1"/>
  <c r="AE4" i="13"/>
  <c r="BH32" i="13" s="1"/>
  <c r="M3" i="13"/>
  <c r="X31" i="13" s="1"/>
  <c r="M26" i="13"/>
  <c r="X54" i="13" s="1"/>
  <c r="I26" i="13"/>
  <c r="P54" i="13" s="1"/>
  <c r="E26" i="13"/>
  <c r="AE25" i="13"/>
  <c r="BH53" i="13" s="1"/>
  <c r="AA25" i="13"/>
  <c r="AZ53" i="13" s="1"/>
  <c r="W25" i="13"/>
  <c r="AR53" i="13" s="1"/>
  <c r="S25" i="13"/>
  <c r="AJ53" i="13" s="1"/>
  <c r="O25" i="13"/>
  <c r="AB53" i="13" s="1"/>
  <c r="K25" i="13"/>
  <c r="T53" i="13" s="1"/>
  <c r="G25" i="13"/>
  <c r="L53" i="13" s="1"/>
  <c r="C25" i="13"/>
  <c r="AC24" i="13"/>
  <c r="BD52" i="13" s="1"/>
  <c r="Y24" i="13"/>
  <c r="AV52" i="13" s="1"/>
  <c r="U24" i="13"/>
  <c r="AN52" i="13" s="1"/>
  <c r="Q24" i="13"/>
  <c r="AF52" i="13" s="1"/>
  <c r="M24" i="13"/>
  <c r="X52" i="13" s="1"/>
  <c r="I24" i="13"/>
  <c r="P52" i="13" s="1"/>
  <c r="E24" i="13"/>
  <c r="AE23" i="13"/>
  <c r="BH51" i="13" s="1"/>
  <c r="AA23" i="13"/>
  <c r="AZ51" i="13" s="1"/>
  <c r="W23" i="13"/>
  <c r="AR51" i="13" s="1"/>
  <c r="S23" i="13"/>
  <c r="AJ51" i="13" s="1"/>
  <c r="O23" i="13"/>
  <c r="AB51" i="13" s="1"/>
  <c r="K23" i="13"/>
  <c r="T51" i="13" s="1"/>
  <c r="G23" i="13"/>
  <c r="L51" i="13" s="1"/>
  <c r="C23" i="13"/>
  <c r="AC22" i="13"/>
  <c r="BD50" i="13" s="1"/>
  <c r="Y22" i="13"/>
  <c r="AV50" i="13" s="1"/>
  <c r="U22" i="13"/>
  <c r="AN50" i="13" s="1"/>
  <c r="Q22" i="13"/>
  <c r="AF50" i="13" s="1"/>
  <c r="M22" i="13"/>
  <c r="X50" i="13" s="1"/>
  <c r="I22" i="13"/>
  <c r="P50" i="13" s="1"/>
  <c r="E22" i="13"/>
  <c r="AE21" i="13"/>
  <c r="BH49" i="13" s="1"/>
  <c r="AA21" i="13"/>
  <c r="AZ49" i="13" s="1"/>
  <c r="W21" i="13"/>
  <c r="AR49" i="13" s="1"/>
  <c r="S21" i="13"/>
  <c r="AJ49" i="13" s="1"/>
  <c r="O21" i="13"/>
  <c r="AB49" i="13" s="1"/>
  <c r="K21" i="13"/>
  <c r="T49" i="13" s="1"/>
  <c r="G21" i="13"/>
  <c r="L49" i="13" s="1"/>
  <c r="C21" i="13"/>
  <c r="AC20" i="13"/>
  <c r="BD48" i="13" s="1"/>
  <c r="X20" i="13"/>
  <c r="AT48" i="13" s="1"/>
  <c r="P20" i="13"/>
  <c r="AD48" i="13" s="1"/>
  <c r="H20" i="13"/>
  <c r="N48" i="13" s="1"/>
  <c r="AD19" i="13"/>
  <c r="BF47" i="13" s="1"/>
  <c r="V19" i="13"/>
  <c r="AP47" i="13" s="1"/>
  <c r="N19" i="13"/>
  <c r="Z47" i="13" s="1"/>
  <c r="F19" i="13"/>
  <c r="AB18" i="13"/>
  <c r="BB46" i="13" s="1"/>
  <c r="T18" i="13"/>
  <c r="AL46" i="13" s="1"/>
  <c r="L18" i="13"/>
  <c r="V46" i="13" s="1"/>
  <c r="D18" i="13"/>
  <c r="Z17" i="13"/>
  <c r="AX45" i="13" s="1"/>
  <c r="R17" i="13"/>
  <c r="AH45" i="13" s="1"/>
  <c r="J17" i="13"/>
  <c r="R45" i="13" s="1"/>
  <c r="B17" i="13"/>
  <c r="X16" i="13"/>
  <c r="AT44" i="13" s="1"/>
  <c r="P16" i="13"/>
  <c r="AD44" i="13" s="1"/>
  <c r="H16" i="13"/>
  <c r="N44" i="13" s="1"/>
  <c r="AD15" i="13"/>
  <c r="BF43" i="13" s="1"/>
  <c r="V15" i="13"/>
  <c r="AP43" i="13" s="1"/>
  <c r="N15" i="13"/>
  <c r="Z43" i="13" s="1"/>
  <c r="F15" i="13"/>
  <c r="AB14" i="13"/>
  <c r="BB42" i="13" s="1"/>
  <c r="T14" i="13"/>
  <c r="AL42" i="13" s="1"/>
  <c r="L14" i="13"/>
  <c r="V42" i="13" s="1"/>
  <c r="AC13" i="13"/>
  <c r="BD41" i="13" s="1"/>
  <c r="M13" i="13"/>
  <c r="X41" i="13" s="1"/>
  <c r="AA12" i="13"/>
  <c r="AZ40" i="13" s="1"/>
  <c r="K12" i="13"/>
  <c r="T40" i="13" s="1"/>
  <c r="Y11" i="13"/>
  <c r="AV39" i="13" s="1"/>
  <c r="I11" i="13"/>
  <c r="P39" i="13" s="1"/>
  <c r="W10" i="13"/>
  <c r="AR38" i="13" s="1"/>
  <c r="G10" i="13"/>
  <c r="L38" i="13" s="1"/>
  <c r="U9" i="13"/>
  <c r="AN37" i="13" s="1"/>
  <c r="E9" i="13"/>
  <c r="S8" i="13"/>
  <c r="AJ36" i="13" s="1"/>
  <c r="C8" i="13"/>
  <c r="Q7" i="13"/>
  <c r="AF35" i="13" s="1"/>
  <c r="AE6" i="13"/>
  <c r="BH34" i="13" s="1"/>
  <c r="O6" i="13"/>
  <c r="AB34" i="13" s="1"/>
  <c r="U5" i="13"/>
  <c r="AN33" i="13" s="1"/>
  <c r="S4" i="13"/>
  <c r="AJ32" i="13" s="1"/>
  <c r="Q3" i="13"/>
  <c r="AF31" i="13" s="1"/>
  <c r="V20" i="13"/>
  <c r="AP48" i="13" s="1"/>
  <c r="R20" i="13"/>
  <c r="AH48" i="13" s="1"/>
  <c r="N20" i="13"/>
  <c r="Z48" i="13" s="1"/>
  <c r="J20" i="13"/>
  <c r="R48" i="13" s="1"/>
  <c r="F20" i="13"/>
  <c r="B20" i="13"/>
  <c r="AB19" i="13"/>
  <c r="BB47" i="13" s="1"/>
  <c r="X19" i="13"/>
  <c r="AT47" i="13" s="1"/>
  <c r="T19" i="13"/>
  <c r="AL47" i="13" s="1"/>
  <c r="P19" i="13"/>
  <c r="AD47" i="13" s="1"/>
  <c r="L19" i="13"/>
  <c r="V47" i="13" s="1"/>
  <c r="H19" i="13"/>
  <c r="N47" i="13" s="1"/>
  <c r="D19" i="13"/>
  <c r="AD18" i="13"/>
  <c r="BF46" i="13" s="1"/>
  <c r="Z18" i="13"/>
  <c r="AX46" i="13" s="1"/>
  <c r="V18" i="13"/>
  <c r="AP46" i="13" s="1"/>
  <c r="R18" i="13"/>
  <c r="AH46" i="13" s="1"/>
  <c r="N18" i="13"/>
  <c r="Z46" i="13" s="1"/>
  <c r="J18" i="13"/>
  <c r="R46" i="13" s="1"/>
  <c r="F18" i="13"/>
  <c r="B18" i="13"/>
  <c r="AB17" i="13"/>
  <c r="BB45" i="13" s="1"/>
  <c r="X17" i="13"/>
  <c r="AT45" i="13" s="1"/>
  <c r="T17" i="13"/>
  <c r="AL45" i="13" s="1"/>
  <c r="P17" i="13"/>
  <c r="AD45" i="13" s="1"/>
  <c r="L17" i="13"/>
  <c r="V45" i="13" s="1"/>
  <c r="H17" i="13"/>
  <c r="N45" i="13" s="1"/>
  <c r="D17" i="13"/>
  <c r="AD16" i="13"/>
  <c r="BF44" i="13" s="1"/>
  <c r="Z16" i="13"/>
  <c r="AX44" i="13" s="1"/>
  <c r="V16" i="13"/>
  <c r="AP44" i="13" s="1"/>
  <c r="R16" i="13"/>
  <c r="AH44" i="13" s="1"/>
  <c r="N16" i="13"/>
  <c r="Z44" i="13" s="1"/>
  <c r="J16" i="13"/>
  <c r="R44" i="13" s="1"/>
  <c r="F16" i="13"/>
  <c r="B16" i="13"/>
  <c r="AB15" i="13"/>
  <c r="BB43" i="13" s="1"/>
  <c r="X15" i="13"/>
  <c r="AT43" i="13" s="1"/>
  <c r="T15" i="13"/>
  <c r="AL43" i="13" s="1"/>
  <c r="P15" i="13"/>
  <c r="AD43" i="13" s="1"/>
  <c r="L15" i="13"/>
  <c r="V43" i="13" s="1"/>
  <c r="H15" i="13"/>
  <c r="N43" i="13" s="1"/>
  <c r="D15" i="13"/>
  <c r="AD14" i="13"/>
  <c r="BF42" i="13" s="1"/>
  <c r="Z14" i="13"/>
  <c r="AX42" i="13" s="1"/>
  <c r="V14" i="13"/>
  <c r="AP42" i="13" s="1"/>
  <c r="R14" i="13"/>
  <c r="AH42" i="13" s="1"/>
  <c r="N14" i="13"/>
  <c r="Z42" i="13" s="1"/>
  <c r="J14" i="13"/>
  <c r="R42" i="13" s="1"/>
  <c r="C14" i="13"/>
  <c r="Y13" i="13"/>
  <c r="AV41" i="13" s="1"/>
  <c r="Q13" i="13"/>
  <c r="AF41" i="13" s="1"/>
  <c r="I13" i="13"/>
  <c r="P41" i="13" s="1"/>
  <c r="AE12" i="13"/>
  <c r="BH40" i="13" s="1"/>
  <c r="W12" i="13"/>
  <c r="AR40" i="13" s="1"/>
  <c r="O12" i="13"/>
  <c r="AB40" i="13" s="1"/>
  <c r="G12" i="13"/>
  <c r="L40" i="13" s="1"/>
  <c r="AC11" i="13"/>
  <c r="BD39" i="13" s="1"/>
  <c r="U11" i="13"/>
  <c r="AN39" i="13" s="1"/>
  <c r="M11" i="13"/>
  <c r="X39" i="13" s="1"/>
  <c r="E11" i="13"/>
  <c r="AA10" i="13"/>
  <c r="AZ38" i="13" s="1"/>
  <c r="S10" i="13"/>
  <c r="AJ38" i="13" s="1"/>
  <c r="K10" i="13"/>
  <c r="T38" i="13" s="1"/>
  <c r="C10" i="13"/>
  <c r="Y9" i="13"/>
  <c r="AV37" i="13" s="1"/>
  <c r="Q9" i="13"/>
  <c r="AF37" i="13" s="1"/>
  <c r="I9" i="13"/>
  <c r="P37" i="13" s="1"/>
  <c r="AE8" i="13"/>
  <c r="BH36" i="13" s="1"/>
  <c r="W8" i="13"/>
  <c r="AR36" i="13" s="1"/>
  <c r="O8" i="13"/>
  <c r="AB36" i="13" s="1"/>
  <c r="G8" i="13"/>
  <c r="L36" i="13" s="1"/>
  <c r="AC7" i="13"/>
  <c r="BD35" i="13" s="1"/>
  <c r="U7" i="13"/>
  <c r="AN35" i="13" s="1"/>
  <c r="M7" i="13"/>
  <c r="X35" i="13" s="1"/>
  <c r="E7" i="13"/>
  <c r="AA6" i="13"/>
  <c r="AZ34" i="13" s="1"/>
  <c r="S6" i="13"/>
  <c r="AJ34" i="13" s="1"/>
  <c r="K6" i="13"/>
  <c r="T34" i="13" s="1"/>
  <c r="AC5" i="13"/>
  <c r="BD33" i="13" s="1"/>
  <c r="M5" i="13"/>
  <c r="X33" i="13" s="1"/>
  <c r="AA4" i="13"/>
  <c r="AZ32" i="13" s="1"/>
  <c r="K4" i="13"/>
  <c r="T32" i="13" s="1"/>
  <c r="Y3" i="13"/>
  <c r="AV31" i="13" s="1"/>
  <c r="I3" i="13"/>
  <c r="P31" i="13" s="1"/>
  <c r="Y20" i="13"/>
  <c r="AV48" i="13" s="1"/>
  <c r="U20" i="13"/>
  <c r="AN48" i="13" s="1"/>
  <c r="Q20" i="13"/>
  <c r="AF48" i="13" s="1"/>
  <c r="M20" i="13"/>
  <c r="X48" i="13" s="1"/>
  <c r="I20" i="13"/>
  <c r="P48" i="13" s="1"/>
  <c r="E20" i="13"/>
  <c r="AE19" i="13"/>
  <c r="BH47" i="13" s="1"/>
  <c r="AA19" i="13"/>
  <c r="AZ47" i="13" s="1"/>
  <c r="W19" i="13"/>
  <c r="AR47" i="13" s="1"/>
  <c r="S19" i="13"/>
  <c r="AJ47" i="13" s="1"/>
  <c r="O19" i="13"/>
  <c r="AB47" i="13" s="1"/>
  <c r="K19" i="13"/>
  <c r="T47" i="13" s="1"/>
  <c r="G19" i="13"/>
  <c r="L47" i="13" s="1"/>
  <c r="C19" i="13"/>
  <c r="AC18" i="13"/>
  <c r="BD46" i="13" s="1"/>
  <c r="Y18" i="13"/>
  <c r="AV46" i="13" s="1"/>
  <c r="U18" i="13"/>
  <c r="AN46" i="13" s="1"/>
  <c r="Q18" i="13"/>
  <c r="AF46" i="13" s="1"/>
  <c r="M18" i="13"/>
  <c r="X46" i="13" s="1"/>
  <c r="I18" i="13"/>
  <c r="P46" i="13" s="1"/>
  <c r="E18" i="13"/>
  <c r="AE17" i="13"/>
  <c r="BH45" i="13" s="1"/>
  <c r="AA17" i="13"/>
  <c r="AZ45" i="13" s="1"/>
  <c r="W17" i="13"/>
  <c r="AR45" i="13" s="1"/>
  <c r="S17" i="13"/>
  <c r="AJ45" i="13" s="1"/>
  <c r="O17" i="13"/>
  <c r="AB45" i="13" s="1"/>
  <c r="K17" i="13"/>
  <c r="T45" i="13" s="1"/>
  <c r="G17" i="13"/>
  <c r="L45" i="13" s="1"/>
  <c r="C17" i="13"/>
  <c r="AC16" i="13"/>
  <c r="BD44" i="13" s="1"/>
  <c r="Y16" i="13"/>
  <c r="AV44" i="13" s="1"/>
  <c r="U16" i="13"/>
  <c r="AN44" i="13" s="1"/>
  <c r="Q16" i="13"/>
  <c r="AF44" i="13" s="1"/>
  <c r="M16" i="13"/>
  <c r="X44" i="13" s="1"/>
  <c r="I16" i="13"/>
  <c r="P44" i="13" s="1"/>
  <c r="E16" i="13"/>
  <c r="AE15" i="13"/>
  <c r="BH43" i="13" s="1"/>
  <c r="AA15" i="13"/>
  <c r="AZ43" i="13" s="1"/>
  <c r="W15" i="13"/>
  <c r="AR43" i="13" s="1"/>
  <c r="S15" i="13"/>
  <c r="AJ43" i="13" s="1"/>
  <c r="O15" i="13"/>
  <c r="AB43" i="13" s="1"/>
  <c r="K15" i="13"/>
  <c r="T43" i="13" s="1"/>
  <c r="G15" i="13"/>
  <c r="L43" i="13" s="1"/>
  <c r="C15" i="13"/>
  <c r="AC14" i="13"/>
  <c r="BD42" i="13" s="1"/>
  <c r="Y14" i="13"/>
  <c r="AV42" i="13" s="1"/>
  <c r="U14" i="13"/>
  <c r="AN42" i="13" s="1"/>
  <c r="Q14" i="13"/>
  <c r="AF42" i="13" s="1"/>
  <c r="M14" i="13"/>
  <c r="X42" i="13" s="1"/>
  <c r="I14" i="13"/>
  <c r="P42" i="13" s="1"/>
  <c r="B14" i="13"/>
  <c r="X13" i="13"/>
  <c r="AT41" i="13" s="1"/>
  <c r="P13" i="13"/>
  <c r="AD41" i="13" s="1"/>
  <c r="H13" i="13"/>
  <c r="N41" i="13" s="1"/>
  <c r="AD12" i="13"/>
  <c r="BF40" i="13" s="1"/>
  <c r="V12" i="13"/>
  <c r="AP40" i="13" s="1"/>
  <c r="N12" i="13"/>
  <c r="Z40" i="13" s="1"/>
  <c r="F12" i="13"/>
  <c r="AB11" i="13"/>
  <c r="BB39" i="13" s="1"/>
  <c r="T11" i="13"/>
  <c r="AL39" i="13" s="1"/>
  <c r="L11" i="13"/>
  <c r="V39" i="13" s="1"/>
  <c r="D11" i="13"/>
  <c r="Z10" i="13"/>
  <c r="AX38" i="13" s="1"/>
  <c r="R10" i="13"/>
  <c r="AH38" i="13" s="1"/>
  <c r="J10" i="13"/>
  <c r="R38" i="13" s="1"/>
  <c r="B10" i="13"/>
  <c r="X9" i="13"/>
  <c r="AT37" i="13" s="1"/>
  <c r="P9" i="13"/>
  <c r="AD37" i="13" s="1"/>
  <c r="H9" i="13"/>
  <c r="N37" i="13" s="1"/>
  <c r="AD8" i="13"/>
  <c r="BF36" i="13" s="1"/>
  <c r="V8" i="13"/>
  <c r="AP36" i="13" s="1"/>
  <c r="N8" i="13"/>
  <c r="Z36" i="13" s="1"/>
  <c r="F8" i="13"/>
  <c r="AB7" i="13"/>
  <c r="BB35" i="13" s="1"/>
  <c r="T7" i="13"/>
  <c r="AL35" i="13" s="1"/>
  <c r="L7" i="13"/>
  <c r="V35" i="13" s="1"/>
  <c r="D7" i="13"/>
  <c r="Z6" i="13"/>
  <c r="AX34" i="13" s="1"/>
  <c r="R6" i="13"/>
  <c r="AH34" i="13" s="1"/>
  <c r="J6" i="13"/>
  <c r="R34" i="13" s="1"/>
  <c r="Y5" i="13"/>
  <c r="AV33" i="13" s="1"/>
  <c r="I5" i="13"/>
  <c r="P33" i="13" s="1"/>
  <c r="W4" i="13"/>
  <c r="AR32" i="13" s="1"/>
  <c r="G4" i="13"/>
  <c r="L32" i="13" s="1"/>
  <c r="U3" i="13"/>
  <c r="AN31" i="13" s="1"/>
  <c r="B3" i="13"/>
  <c r="F3" i="13"/>
  <c r="J3" i="13"/>
  <c r="R31" i="13" s="1"/>
  <c r="N3" i="13"/>
  <c r="Z31" i="13" s="1"/>
  <c r="R3" i="13"/>
  <c r="AH31" i="13" s="1"/>
  <c r="V3" i="13"/>
  <c r="AP31" i="13" s="1"/>
  <c r="Z3" i="13"/>
  <c r="AX31" i="13" s="1"/>
  <c r="AD3" i="13"/>
  <c r="BF31" i="13" s="1"/>
  <c r="D4" i="13"/>
  <c r="H4" i="13"/>
  <c r="N32" i="13" s="1"/>
  <c r="L4" i="13"/>
  <c r="V32" i="13" s="1"/>
  <c r="P4" i="13"/>
  <c r="AD32" i="13" s="1"/>
  <c r="T4" i="13"/>
  <c r="AL32" i="13" s="1"/>
  <c r="X4" i="13"/>
  <c r="AT32" i="13" s="1"/>
  <c r="AB4" i="13"/>
  <c r="BB32" i="13" s="1"/>
  <c r="B5" i="13"/>
  <c r="F5" i="13"/>
  <c r="J5" i="13"/>
  <c r="R33" i="13" s="1"/>
  <c r="N5" i="13"/>
  <c r="Z33" i="13" s="1"/>
  <c r="R5" i="13"/>
  <c r="AH33" i="13" s="1"/>
  <c r="V5" i="13"/>
  <c r="AP33" i="13" s="1"/>
  <c r="Z5" i="13"/>
  <c r="AX33" i="13" s="1"/>
  <c r="AD5" i="13"/>
  <c r="BF33" i="13" s="1"/>
  <c r="D6" i="13"/>
  <c r="H6" i="13"/>
  <c r="N34" i="13" s="1"/>
  <c r="L6" i="13"/>
  <c r="V34" i="13" s="1"/>
  <c r="P6" i="13"/>
  <c r="AD34" i="13" s="1"/>
  <c r="T6" i="13"/>
  <c r="AL34" i="13" s="1"/>
  <c r="X6" i="13"/>
  <c r="AT34" i="13" s="1"/>
  <c r="AB6" i="13"/>
  <c r="BB34" i="13" s="1"/>
  <c r="B7" i="13"/>
  <c r="F7" i="13"/>
  <c r="J7" i="13"/>
  <c r="R35" i="13" s="1"/>
  <c r="N7" i="13"/>
  <c r="Z35" i="13" s="1"/>
  <c r="R7" i="13"/>
  <c r="AH35" i="13" s="1"/>
  <c r="V7" i="13"/>
  <c r="AP35" i="13" s="1"/>
  <c r="Z7" i="13"/>
  <c r="AX35" i="13" s="1"/>
  <c r="AD7" i="13"/>
  <c r="BF35" i="13" s="1"/>
  <c r="D8" i="13"/>
  <c r="H8" i="13"/>
  <c r="N36" i="13" s="1"/>
  <c r="L8" i="13"/>
  <c r="V36" i="13" s="1"/>
  <c r="P8" i="13"/>
  <c r="AD36" i="13" s="1"/>
  <c r="T8" i="13"/>
  <c r="AL36" i="13" s="1"/>
  <c r="X8" i="13"/>
  <c r="AT36" i="13" s="1"/>
  <c r="AB8" i="13"/>
  <c r="BB36" i="13" s="1"/>
  <c r="B9" i="13"/>
  <c r="F9" i="13"/>
  <c r="J9" i="13"/>
  <c r="R37" i="13" s="1"/>
  <c r="N9" i="13"/>
  <c r="Z37" i="13" s="1"/>
  <c r="R9" i="13"/>
  <c r="AH37" i="13" s="1"/>
  <c r="V9" i="13"/>
  <c r="AP37" i="13" s="1"/>
  <c r="Z9" i="13"/>
  <c r="AX37" i="13" s="1"/>
  <c r="AD9" i="13"/>
  <c r="BF37" i="13" s="1"/>
  <c r="D10" i="13"/>
  <c r="H10" i="13"/>
  <c r="N38" i="13" s="1"/>
  <c r="L10" i="13"/>
  <c r="V38" i="13" s="1"/>
  <c r="P10" i="13"/>
  <c r="AD38" i="13" s="1"/>
  <c r="T10" i="13"/>
  <c r="AL38" i="13" s="1"/>
  <c r="X10" i="13"/>
  <c r="AT38" i="13" s="1"/>
  <c r="AB10" i="13"/>
  <c r="BB38" i="13" s="1"/>
  <c r="B11" i="13"/>
  <c r="F11" i="13"/>
  <c r="J11" i="13"/>
  <c r="R39" i="13" s="1"/>
  <c r="N11" i="13"/>
  <c r="Z39" i="13" s="1"/>
  <c r="R11" i="13"/>
  <c r="AH39" i="13" s="1"/>
  <c r="V11" i="13"/>
  <c r="AP39" i="13" s="1"/>
  <c r="Z11" i="13"/>
  <c r="AX39" i="13" s="1"/>
  <c r="AD11" i="13"/>
  <c r="BF39" i="13" s="1"/>
  <c r="D12" i="13"/>
  <c r="H12" i="13"/>
  <c r="N40" i="13" s="1"/>
  <c r="L12" i="13"/>
  <c r="V40" i="13" s="1"/>
  <c r="P12" i="13"/>
  <c r="AD40" i="13" s="1"/>
  <c r="T12" i="13"/>
  <c r="AL40" i="13" s="1"/>
  <c r="X12" i="13"/>
  <c r="AT40" i="13" s="1"/>
  <c r="AB12" i="13"/>
  <c r="BB40" i="13" s="1"/>
  <c r="B13" i="13"/>
  <c r="F13" i="13"/>
  <c r="J13" i="13"/>
  <c r="R41" i="13" s="1"/>
  <c r="N13" i="13"/>
  <c r="Z41" i="13" s="1"/>
  <c r="R13" i="13"/>
  <c r="AH41" i="13" s="1"/>
  <c r="V13" i="13"/>
  <c r="AP41" i="13" s="1"/>
  <c r="Z13" i="13"/>
  <c r="AX41" i="13" s="1"/>
  <c r="AD13" i="13"/>
  <c r="BF41" i="13" s="1"/>
  <c r="D14" i="13"/>
  <c r="H14" i="13"/>
  <c r="N42" i="13" s="1"/>
  <c r="C3" i="13"/>
  <c r="G3" i="13"/>
  <c r="L31" i="13" s="1"/>
  <c r="K3" i="13"/>
  <c r="T31" i="13" s="1"/>
  <c r="O3" i="13"/>
  <c r="AB31" i="13" s="1"/>
  <c r="S3" i="13"/>
  <c r="AJ31" i="13" s="1"/>
  <c r="W3" i="13"/>
  <c r="AR31" i="13" s="1"/>
  <c r="AA3" i="13"/>
  <c r="AZ31" i="13" s="1"/>
  <c r="AE3" i="13"/>
  <c r="BH31" i="13" s="1"/>
  <c r="E4" i="13"/>
  <c r="I4" i="13"/>
  <c r="P32" i="13" s="1"/>
  <c r="M4" i="13"/>
  <c r="X32" i="13" s="1"/>
  <c r="Q4" i="13"/>
  <c r="AF32" i="13" s="1"/>
  <c r="U4" i="13"/>
  <c r="AN32" i="13" s="1"/>
  <c r="Y4" i="13"/>
  <c r="AV32" i="13" s="1"/>
  <c r="AC4" i="13"/>
  <c r="BD32" i="13" s="1"/>
  <c r="C5" i="13"/>
  <c r="G5" i="13"/>
  <c r="L33" i="13" s="1"/>
  <c r="K5" i="13"/>
  <c r="T33" i="13" s="1"/>
  <c r="O5" i="13"/>
  <c r="AB33" i="13" s="1"/>
  <c r="S5" i="13"/>
  <c r="AJ33" i="13" s="1"/>
  <c r="W5" i="13"/>
  <c r="AR33" i="13" s="1"/>
  <c r="AA5" i="13"/>
  <c r="AZ33" i="13" s="1"/>
  <c r="AE5" i="13"/>
  <c r="BH33" i="13" s="1"/>
  <c r="E6" i="13"/>
  <c r="I6" i="13"/>
  <c r="P34" i="13" s="1"/>
  <c r="M6" i="13"/>
  <c r="X34" i="13" s="1"/>
  <c r="Q6" i="13"/>
  <c r="AF34" i="13" s="1"/>
  <c r="U6" i="13"/>
  <c r="AN34" i="13" s="1"/>
  <c r="Y6" i="13"/>
  <c r="AV34" i="13" s="1"/>
  <c r="AC6" i="13"/>
  <c r="BD34" i="13" s="1"/>
  <c r="C7" i="13"/>
  <c r="G7" i="13"/>
  <c r="L35" i="13" s="1"/>
  <c r="K7" i="13"/>
  <c r="T35" i="13" s="1"/>
  <c r="O7" i="13"/>
  <c r="AB35" i="13" s="1"/>
  <c r="S7" i="13"/>
  <c r="AJ35" i="13" s="1"/>
  <c r="W7" i="13"/>
  <c r="AR35" i="13" s="1"/>
  <c r="AA7" i="13"/>
  <c r="AZ35" i="13" s="1"/>
  <c r="AE7" i="13"/>
  <c r="BH35" i="13" s="1"/>
  <c r="E8" i="13"/>
  <c r="I8" i="13"/>
  <c r="P36" i="13" s="1"/>
  <c r="M8" i="13"/>
  <c r="X36" i="13" s="1"/>
  <c r="Q8" i="13"/>
  <c r="AF36" i="13" s="1"/>
  <c r="U8" i="13"/>
  <c r="AN36" i="13" s="1"/>
  <c r="Y8" i="13"/>
  <c r="AV36" i="13" s="1"/>
  <c r="AC8" i="13"/>
  <c r="BD36" i="13" s="1"/>
  <c r="C9" i="13"/>
  <c r="G9" i="13"/>
  <c r="L37" i="13" s="1"/>
  <c r="K9" i="13"/>
  <c r="T37" i="13" s="1"/>
  <c r="O9" i="13"/>
  <c r="AB37" i="13" s="1"/>
  <c r="S9" i="13"/>
  <c r="AJ37" i="13" s="1"/>
  <c r="W9" i="13"/>
  <c r="AR37" i="13" s="1"/>
  <c r="AA9" i="13"/>
  <c r="AZ37" i="13" s="1"/>
  <c r="AE9" i="13"/>
  <c r="BH37" i="13" s="1"/>
  <c r="E10" i="13"/>
  <c r="I10" i="13"/>
  <c r="P38" i="13" s="1"/>
  <c r="M10" i="13"/>
  <c r="X38" i="13" s="1"/>
  <c r="Q10" i="13"/>
  <c r="AF38" i="13" s="1"/>
  <c r="U10" i="13"/>
  <c r="AN38" i="13" s="1"/>
  <c r="Y10" i="13"/>
  <c r="AV38" i="13" s="1"/>
  <c r="AC10" i="13"/>
  <c r="BD38" i="13" s="1"/>
  <c r="C11" i="13"/>
  <c r="G11" i="13"/>
  <c r="L39" i="13" s="1"/>
  <c r="K11" i="13"/>
  <c r="T39" i="13" s="1"/>
  <c r="O11" i="13"/>
  <c r="AB39" i="13" s="1"/>
  <c r="S11" i="13"/>
  <c r="AJ39" i="13" s="1"/>
  <c r="W11" i="13"/>
  <c r="AR39" i="13" s="1"/>
  <c r="AA11" i="13"/>
  <c r="AZ39" i="13" s="1"/>
  <c r="AE11" i="13"/>
  <c r="BH39" i="13" s="1"/>
  <c r="E12" i="13"/>
  <c r="I12" i="13"/>
  <c r="P40" i="13" s="1"/>
  <c r="M12" i="13"/>
  <c r="X40" i="13" s="1"/>
  <c r="Q12" i="13"/>
  <c r="AF40" i="13" s="1"/>
  <c r="U12" i="13"/>
  <c r="AN40" i="13" s="1"/>
  <c r="Y12" i="13"/>
  <c r="AV40" i="13" s="1"/>
  <c r="AC12" i="13"/>
  <c r="BD40" i="13" s="1"/>
  <c r="C13" i="13"/>
  <c r="G13" i="13"/>
  <c r="L41" i="13" s="1"/>
  <c r="K13" i="13"/>
  <c r="T41" i="13" s="1"/>
  <c r="O13" i="13"/>
  <c r="AB41" i="13" s="1"/>
  <c r="S13" i="13"/>
  <c r="AJ41" i="13" s="1"/>
  <c r="W13" i="13"/>
  <c r="AR41" i="13" s="1"/>
  <c r="AA13" i="13"/>
  <c r="AZ41" i="13" s="1"/>
  <c r="AE13" i="13"/>
  <c r="BH41" i="13" s="1"/>
  <c r="E14" i="13"/>
  <c r="D3" i="13"/>
  <c r="H3" i="13"/>
  <c r="N31" i="13" s="1"/>
  <c r="L3" i="13"/>
  <c r="V31" i="13" s="1"/>
  <c r="P3" i="13"/>
  <c r="AD31" i="13" s="1"/>
  <c r="T3" i="13"/>
  <c r="AL31" i="13" s="1"/>
  <c r="X3" i="13"/>
  <c r="AT31" i="13" s="1"/>
  <c r="AB3" i="13"/>
  <c r="BB31" i="13" s="1"/>
  <c r="B4" i="13"/>
  <c r="F4" i="13"/>
  <c r="J4" i="13"/>
  <c r="R32" i="13" s="1"/>
  <c r="N4" i="13"/>
  <c r="Z32" i="13" s="1"/>
  <c r="R4" i="13"/>
  <c r="AH32" i="13" s="1"/>
  <c r="V4" i="13"/>
  <c r="AP32" i="13" s="1"/>
  <c r="Z4" i="13"/>
  <c r="AX32" i="13" s="1"/>
  <c r="AD4" i="13"/>
  <c r="BF32" i="13" s="1"/>
  <c r="D5" i="13"/>
  <c r="H5" i="13"/>
  <c r="N33" i="13" s="1"/>
  <c r="L5" i="13"/>
  <c r="V33" i="13" s="1"/>
  <c r="P5" i="13"/>
  <c r="AD33" i="13" s="1"/>
  <c r="T5" i="13"/>
  <c r="AL33" i="13" s="1"/>
  <c r="X5" i="13"/>
  <c r="AT33" i="13" s="1"/>
  <c r="AB5" i="13"/>
  <c r="BB33" i="13" s="1"/>
  <c r="B6" i="13"/>
  <c r="F6" i="13"/>
  <c r="D27" i="13" l="1"/>
  <c r="E27" i="13"/>
  <c r="C27" i="13"/>
  <c r="F27" i="13"/>
  <c r="B27" i="13"/>
  <c r="AE27" i="13" l="1"/>
  <c r="AF27" i="13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13" i="15"/>
  <c r="G12" i="15"/>
  <c r="G11" i="15"/>
  <c r="G10" i="15"/>
  <c r="G9" i="15"/>
  <c r="G8" i="15"/>
  <c r="G7" i="15"/>
  <c r="G6" i="15"/>
  <c r="G5" i="15"/>
  <c r="G3" i="15"/>
  <c r="AF4" i="13"/>
  <c r="AF5" i="13"/>
  <c r="AF6" i="13"/>
  <c r="AF7" i="13"/>
  <c r="AF8" i="13"/>
  <c r="AF9" i="13"/>
  <c r="AF10" i="13"/>
  <c r="AF11" i="13"/>
  <c r="AF12" i="13"/>
  <c r="AF13" i="13"/>
  <c r="AF14" i="13"/>
  <c r="AF15" i="13"/>
  <c r="AF16" i="13"/>
  <c r="AF17" i="13"/>
  <c r="AF18" i="13"/>
  <c r="AF19" i="13"/>
  <c r="AF20" i="13"/>
  <c r="AF21" i="13"/>
  <c r="AF22" i="13"/>
  <c r="AF23" i="13"/>
  <c r="AF24" i="13"/>
  <c r="AF25" i="13"/>
  <c r="AF26" i="13"/>
  <c r="AF3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31" i="13"/>
  <c r="G4" i="15"/>
  <c r="J35" i="13"/>
  <c r="H35" i="13"/>
  <c r="F35" i="13"/>
  <c r="D35" i="13"/>
  <c r="B35" i="13"/>
  <c r="J34" i="13"/>
  <c r="H34" i="13"/>
  <c r="F34" i="13"/>
  <c r="D34" i="13"/>
  <c r="B34" i="13"/>
  <c r="J33" i="13"/>
  <c r="H33" i="13"/>
  <c r="F33" i="13"/>
  <c r="D33" i="13"/>
  <c r="B33" i="13"/>
  <c r="J32" i="13"/>
  <c r="H32" i="13"/>
  <c r="F32" i="13"/>
  <c r="D32" i="13"/>
  <c r="B32" i="13"/>
  <c r="J31" i="13"/>
  <c r="H31" i="13"/>
  <c r="F31" i="13"/>
  <c r="D31" i="13"/>
  <c r="B51" i="15"/>
  <c r="B62" i="15"/>
  <c r="B43" i="15"/>
  <c r="B40" i="15"/>
  <c r="B50" i="15"/>
  <c r="B56" i="15"/>
  <c r="B60" i="15"/>
  <c r="B61" i="15"/>
  <c r="B55" i="15"/>
  <c r="B52" i="15"/>
  <c r="B49" i="15"/>
  <c r="B57" i="15"/>
  <c r="B46" i="15"/>
  <c r="B58" i="15"/>
  <c r="B42" i="15"/>
  <c r="B48" i="15"/>
  <c r="B54" i="15"/>
  <c r="B47" i="15"/>
  <c r="B45" i="15"/>
  <c r="B44" i="15"/>
  <c r="B63" i="15"/>
  <c r="B59" i="15"/>
  <c r="B41" i="15"/>
  <c r="B53" i="15"/>
  <c r="G27" i="13" l="1"/>
  <c r="L38" i="6" l="1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37" i="6"/>
  <c r="B86" i="6"/>
  <c r="A88" i="6" s="1"/>
  <c r="K66" i="6"/>
  <c r="J66" i="6"/>
  <c r="I66" i="6"/>
  <c r="H66" i="6"/>
  <c r="K65" i="6"/>
  <c r="J65" i="6"/>
  <c r="I65" i="6"/>
  <c r="H65" i="6"/>
  <c r="K64" i="6"/>
  <c r="J64" i="6"/>
  <c r="I64" i="6"/>
  <c r="H64" i="6"/>
  <c r="K63" i="6"/>
  <c r="J63" i="6"/>
  <c r="I63" i="6"/>
  <c r="H63" i="6"/>
  <c r="K62" i="6"/>
  <c r="J62" i="6"/>
  <c r="I62" i="6"/>
  <c r="H62" i="6"/>
  <c r="K61" i="6"/>
  <c r="J61" i="6"/>
  <c r="I61" i="6"/>
  <c r="H61" i="6"/>
  <c r="K60" i="6"/>
  <c r="J60" i="6"/>
  <c r="I60" i="6"/>
  <c r="H60" i="6"/>
  <c r="K59" i="6"/>
  <c r="J59" i="6"/>
  <c r="I59" i="6"/>
  <c r="H59" i="6"/>
  <c r="K58" i="6"/>
  <c r="J58" i="6"/>
  <c r="I58" i="6"/>
  <c r="H58" i="6"/>
  <c r="F58" i="6"/>
  <c r="B58" i="6"/>
  <c r="K57" i="6"/>
  <c r="J57" i="6"/>
  <c r="I57" i="6"/>
  <c r="H57" i="6"/>
  <c r="K56" i="6"/>
  <c r="J56" i="6"/>
  <c r="I56" i="6"/>
  <c r="H56" i="6"/>
  <c r="K55" i="6"/>
  <c r="J55" i="6"/>
  <c r="I55" i="6"/>
  <c r="H55" i="6"/>
  <c r="K54" i="6"/>
  <c r="J54" i="6"/>
  <c r="I54" i="6"/>
  <c r="H54" i="6"/>
  <c r="K53" i="6"/>
  <c r="J53" i="6"/>
  <c r="I53" i="6"/>
  <c r="H53" i="6"/>
  <c r="K52" i="6"/>
  <c r="J52" i="6"/>
  <c r="I52" i="6"/>
  <c r="H52" i="6"/>
  <c r="K51" i="6"/>
  <c r="J51" i="6"/>
  <c r="I51" i="6"/>
  <c r="H51" i="6"/>
  <c r="K50" i="6"/>
  <c r="J50" i="6"/>
  <c r="I50" i="6"/>
  <c r="H50" i="6"/>
  <c r="K49" i="6"/>
  <c r="J49" i="6"/>
  <c r="I49" i="6"/>
  <c r="H49" i="6"/>
  <c r="K48" i="6"/>
  <c r="J48" i="6"/>
  <c r="I48" i="6"/>
  <c r="H48" i="6"/>
  <c r="K47" i="6"/>
  <c r="J47" i="6"/>
  <c r="I47" i="6"/>
  <c r="H47" i="6"/>
  <c r="B47" i="6"/>
  <c r="K46" i="6"/>
  <c r="J46" i="6"/>
  <c r="I46" i="6"/>
  <c r="H46" i="6"/>
  <c r="F46" i="6"/>
  <c r="E46" i="6"/>
  <c r="B46" i="6"/>
  <c r="K45" i="6"/>
  <c r="J45" i="6"/>
  <c r="I45" i="6"/>
  <c r="H45" i="6"/>
  <c r="K44" i="6"/>
  <c r="J44" i="6"/>
  <c r="I44" i="6"/>
  <c r="H44" i="6"/>
  <c r="K43" i="6"/>
  <c r="J43" i="6"/>
  <c r="I43" i="6"/>
  <c r="H43" i="6"/>
  <c r="K42" i="6"/>
  <c r="J42" i="6"/>
  <c r="I42" i="6"/>
  <c r="H42" i="6"/>
  <c r="F42" i="6"/>
  <c r="E42" i="6"/>
  <c r="K41" i="6"/>
  <c r="J41" i="6"/>
  <c r="I41" i="6"/>
  <c r="H41" i="6"/>
  <c r="K40" i="6"/>
  <c r="J40" i="6"/>
  <c r="I40" i="6"/>
  <c r="H40" i="6"/>
  <c r="K39" i="6"/>
  <c r="J39" i="6"/>
  <c r="I39" i="6"/>
  <c r="H39" i="6"/>
  <c r="B39" i="6"/>
  <c r="K86" i="6"/>
  <c r="K38" i="6"/>
  <c r="J86" i="6" s="1"/>
  <c r="J38" i="6"/>
  <c r="I86" i="6" s="1"/>
  <c r="I38" i="6"/>
  <c r="H86" i="6" s="1"/>
  <c r="H38" i="6"/>
  <c r="G86" i="6" s="1"/>
  <c r="F38" i="6"/>
  <c r="E85" i="6" s="1"/>
  <c r="B38" i="6"/>
  <c r="A85" i="6" s="1"/>
  <c r="K37" i="6"/>
  <c r="J37" i="6"/>
  <c r="I37" i="6"/>
  <c r="H37" i="6"/>
  <c r="F37" i="6"/>
  <c r="B37" i="6"/>
  <c r="F33" i="6"/>
  <c r="F65" i="6" s="1"/>
  <c r="E33" i="6"/>
  <c r="D33" i="6"/>
  <c r="D67" i="6" s="1"/>
  <c r="C33" i="6"/>
  <c r="H67" i="6" s="1"/>
  <c r="B33" i="6"/>
  <c r="B65" i="6" s="1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M38" i="5"/>
  <c r="M37" i="5"/>
  <c r="F51" i="6" l="1"/>
  <c r="F54" i="6"/>
  <c r="F43" i="6"/>
  <c r="F59" i="6"/>
  <c r="F39" i="6"/>
  <c r="F47" i="6"/>
  <c r="F50" i="6"/>
  <c r="F55" i="6"/>
  <c r="F63" i="6"/>
  <c r="E50" i="6"/>
  <c r="C48" i="6"/>
  <c r="C37" i="6"/>
  <c r="C38" i="6"/>
  <c r="B85" i="6" s="1"/>
  <c r="C39" i="6"/>
  <c r="C44" i="6"/>
  <c r="C47" i="6"/>
  <c r="C52" i="6"/>
  <c r="C56" i="6"/>
  <c r="C40" i="6"/>
  <c r="C43" i="6"/>
  <c r="C51" i="6"/>
  <c r="C55" i="6"/>
  <c r="C60" i="6"/>
  <c r="C59" i="6"/>
  <c r="C64" i="6"/>
  <c r="B50" i="6"/>
  <c r="B51" i="6"/>
  <c r="B59" i="6"/>
  <c r="B63" i="6"/>
  <c r="B42" i="6"/>
  <c r="B43" i="6"/>
  <c r="B55" i="6"/>
  <c r="B54" i="6"/>
  <c r="M38" i="6"/>
  <c r="M37" i="6"/>
  <c r="G87" i="6"/>
  <c r="J87" i="6"/>
  <c r="I87" i="6"/>
  <c r="H87" i="6"/>
  <c r="D49" i="6"/>
  <c r="D44" i="6"/>
  <c r="E45" i="6"/>
  <c r="D48" i="6"/>
  <c r="D52" i="6"/>
  <c r="E53" i="6"/>
  <c r="D56" i="6"/>
  <c r="G33" i="6"/>
  <c r="G37" i="6" s="1"/>
  <c r="E37" i="6"/>
  <c r="E38" i="6"/>
  <c r="D85" i="6" s="1"/>
  <c r="E39" i="6"/>
  <c r="B40" i="6"/>
  <c r="F40" i="6"/>
  <c r="C41" i="6"/>
  <c r="D42" i="6"/>
  <c r="E43" i="6"/>
  <c r="B44" i="6"/>
  <c r="F44" i="6"/>
  <c r="C45" i="6"/>
  <c r="D46" i="6"/>
  <c r="E47" i="6"/>
  <c r="B48" i="6"/>
  <c r="F48" i="6"/>
  <c r="C49" i="6"/>
  <c r="D50" i="6"/>
  <c r="E51" i="6"/>
  <c r="B52" i="6"/>
  <c r="F52" i="6"/>
  <c r="C53" i="6"/>
  <c r="D54" i="6"/>
  <c r="E55" i="6"/>
  <c r="B56" i="6"/>
  <c r="F56" i="6"/>
  <c r="C57" i="6"/>
  <c r="D58" i="6"/>
  <c r="E59" i="6"/>
  <c r="B60" i="6"/>
  <c r="F60" i="6"/>
  <c r="C61" i="6"/>
  <c r="D62" i="6"/>
  <c r="E63" i="6"/>
  <c r="B64" i="6"/>
  <c r="F64" i="6"/>
  <c r="C65" i="6"/>
  <c r="D66" i="6"/>
  <c r="E67" i="6"/>
  <c r="I67" i="6"/>
  <c r="D45" i="6"/>
  <c r="D53" i="6"/>
  <c r="E54" i="6"/>
  <c r="D57" i="6"/>
  <c r="E58" i="6"/>
  <c r="D61" i="6"/>
  <c r="E62" i="6"/>
  <c r="D65" i="6"/>
  <c r="E66" i="6"/>
  <c r="B67" i="6"/>
  <c r="F67" i="6"/>
  <c r="J67" i="6"/>
  <c r="D41" i="6"/>
  <c r="D40" i="6"/>
  <c r="E41" i="6"/>
  <c r="E57" i="6"/>
  <c r="D60" i="6"/>
  <c r="E61" i="6"/>
  <c r="B62" i="6"/>
  <c r="F62" i="6"/>
  <c r="C63" i="6"/>
  <c r="D64" i="6"/>
  <c r="E65" i="6"/>
  <c r="B66" i="6"/>
  <c r="F66" i="6"/>
  <c r="C67" i="6"/>
  <c r="K67" i="6"/>
  <c r="E49" i="6"/>
  <c r="D37" i="6"/>
  <c r="D38" i="6"/>
  <c r="C85" i="6" s="1"/>
  <c r="D39" i="6"/>
  <c r="E40" i="6"/>
  <c r="B41" i="6"/>
  <c r="F41" i="6"/>
  <c r="C42" i="6"/>
  <c r="D43" i="6"/>
  <c r="E44" i="6"/>
  <c r="B45" i="6"/>
  <c r="F45" i="6"/>
  <c r="C46" i="6"/>
  <c r="D47" i="6"/>
  <c r="E48" i="6"/>
  <c r="B49" i="6"/>
  <c r="F49" i="6"/>
  <c r="C50" i="6"/>
  <c r="D51" i="6"/>
  <c r="E52" i="6"/>
  <c r="B53" i="6"/>
  <c r="F53" i="6"/>
  <c r="C54" i="6"/>
  <c r="D55" i="6"/>
  <c r="E56" i="6"/>
  <c r="B57" i="6"/>
  <c r="F57" i="6"/>
  <c r="C58" i="6"/>
  <c r="D59" i="6"/>
  <c r="E60" i="6"/>
  <c r="B61" i="6"/>
  <c r="F61" i="6"/>
  <c r="C62" i="6"/>
  <c r="D63" i="6"/>
  <c r="E64" i="6"/>
  <c r="C66" i="6"/>
  <c r="B86" i="5"/>
  <c r="B39" i="5"/>
  <c r="B40" i="5"/>
  <c r="C40" i="5"/>
  <c r="F40" i="5"/>
  <c r="B41" i="5"/>
  <c r="B42" i="5"/>
  <c r="C42" i="5"/>
  <c r="F42" i="5"/>
  <c r="B43" i="5"/>
  <c r="B44" i="5"/>
  <c r="C44" i="5"/>
  <c r="F44" i="5"/>
  <c r="B45" i="5"/>
  <c r="B46" i="5"/>
  <c r="C46" i="5"/>
  <c r="F46" i="5"/>
  <c r="B47" i="5"/>
  <c r="B48" i="5"/>
  <c r="C48" i="5"/>
  <c r="F48" i="5"/>
  <c r="B49" i="5"/>
  <c r="B50" i="5"/>
  <c r="C50" i="5"/>
  <c r="F50" i="5"/>
  <c r="B51" i="5"/>
  <c r="B52" i="5"/>
  <c r="C52" i="5"/>
  <c r="F52" i="5"/>
  <c r="B53" i="5"/>
  <c r="B54" i="5"/>
  <c r="C54" i="5"/>
  <c r="F54" i="5"/>
  <c r="B55" i="5"/>
  <c r="B56" i="5"/>
  <c r="C56" i="5"/>
  <c r="F56" i="5"/>
  <c r="B57" i="5"/>
  <c r="B58" i="5"/>
  <c r="C58" i="5"/>
  <c r="F58" i="5"/>
  <c r="B59" i="5"/>
  <c r="B60" i="5"/>
  <c r="C60" i="5"/>
  <c r="F60" i="5"/>
  <c r="B61" i="5"/>
  <c r="B62" i="5"/>
  <c r="C62" i="5"/>
  <c r="F62" i="5"/>
  <c r="B63" i="5"/>
  <c r="B64" i="5"/>
  <c r="C64" i="5"/>
  <c r="F64" i="5"/>
  <c r="B65" i="5"/>
  <c r="B66" i="5"/>
  <c r="C66" i="5"/>
  <c r="F66" i="5"/>
  <c r="B67" i="5"/>
  <c r="B38" i="5"/>
  <c r="A85" i="5" s="1"/>
  <c r="C38" i="5"/>
  <c r="B85" i="5" s="1"/>
  <c r="F38" i="5"/>
  <c r="E85" i="5" s="1"/>
  <c r="H38" i="5"/>
  <c r="G86" i="5" s="1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C33" i="5"/>
  <c r="C39" i="5" s="1"/>
  <c r="D33" i="5"/>
  <c r="D40" i="5" s="1"/>
  <c r="E33" i="5"/>
  <c r="E47" i="5" s="1"/>
  <c r="F33" i="5"/>
  <c r="F39" i="5" s="1"/>
  <c r="B33" i="5"/>
  <c r="B37" i="5" s="1"/>
  <c r="I38" i="5"/>
  <c r="H86" i="5" s="1"/>
  <c r="J38" i="5"/>
  <c r="I86" i="5" s="1"/>
  <c r="K38" i="5"/>
  <c r="J86" i="5" s="1"/>
  <c r="L38" i="5"/>
  <c r="K86" i="5" s="1"/>
  <c r="J87" i="5" s="1"/>
  <c r="I39" i="5"/>
  <c r="J39" i="5"/>
  <c r="K39" i="5"/>
  <c r="L39" i="5"/>
  <c r="I40" i="5"/>
  <c r="J40" i="5"/>
  <c r="K40" i="5"/>
  <c r="L40" i="5"/>
  <c r="I41" i="5"/>
  <c r="J41" i="5"/>
  <c r="K41" i="5"/>
  <c r="L41" i="5"/>
  <c r="I42" i="5"/>
  <c r="J42" i="5"/>
  <c r="K42" i="5"/>
  <c r="L42" i="5"/>
  <c r="I43" i="5"/>
  <c r="J43" i="5"/>
  <c r="K43" i="5"/>
  <c r="L43" i="5"/>
  <c r="I44" i="5"/>
  <c r="J44" i="5"/>
  <c r="K44" i="5"/>
  <c r="L44" i="5"/>
  <c r="I45" i="5"/>
  <c r="J45" i="5"/>
  <c r="K45" i="5"/>
  <c r="L45" i="5"/>
  <c r="I46" i="5"/>
  <c r="J46" i="5"/>
  <c r="K46" i="5"/>
  <c r="L46" i="5"/>
  <c r="I47" i="5"/>
  <c r="J47" i="5"/>
  <c r="K47" i="5"/>
  <c r="L47" i="5"/>
  <c r="I48" i="5"/>
  <c r="J48" i="5"/>
  <c r="K48" i="5"/>
  <c r="L48" i="5"/>
  <c r="I49" i="5"/>
  <c r="J49" i="5"/>
  <c r="K49" i="5"/>
  <c r="L49" i="5"/>
  <c r="I50" i="5"/>
  <c r="J50" i="5"/>
  <c r="K50" i="5"/>
  <c r="L50" i="5"/>
  <c r="I51" i="5"/>
  <c r="J51" i="5"/>
  <c r="K51" i="5"/>
  <c r="L51" i="5"/>
  <c r="I52" i="5"/>
  <c r="J52" i="5"/>
  <c r="K52" i="5"/>
  <c r="L52" i="5"/>
  <c r="I53" i="5"/>
  <c r="J53" i="5"/>
  <c r="K53" i="5"/>
  <c r="L53" i="5"/>
  <c r="I54" i="5"/>
  <c r="J54" i="5"/>
  <c r="K54" i="5"/>
  <c r="L54" i="5"/>
  <c r="I55" i="5"/>
  <c r="J55" i="5"/>
  <c r="K55" i="5"/>
  <c r="L55" i="5"/>
  <c r="I56" i="5"/>
  <c r="J56" i="5"/>
  <c r="K56" i="5"/>
  <c r="L56" i="5"/>
  <c r="I57" i="5"/>
  <c r="J57" i="5"/>
  <c r="K57" i="5"/>
  <c r="L57" i="5"/>
  <c r="I58" i="5"/>
  <c r="J58" i="5"/>
  <c r="K58" i="5"/>
  <c r="L58" i="5"/>
  <c r="I59" i="5"/>
  <c r="J59" i="5"/>
  <c r="K59" i="5"/>
  <c r="L59" i="5"/>
  <c r="I60" i="5"/>
  <c r="J60" i="5"/>
  <c r="K60" i="5"/>
  <c r="L60" i="5"/>
  <c r="I61" i="5"/>
  <c r="J61" i="5"/>
  <c r="K61" i="5"/>
  <c r="L61" i="5"/>
  <c r="I62" i="5"/>
  <c r="J62" i="5"/>
  <c r="K62" i="5"/>
  <c r="L62" i="5"/>
  <c r="I63" i="5"/>
  <c r="J63" i="5"/>
  <c r="K63" i="5"/>
  <c r="L63" i="5"/>
  <c r="I64" i="5"/>
  <c r="J64" i="5"/>
  <c r="K64" i="5"/>
  <c r="L64" i="5"/>
  <c r="I65" i="5"/>
  <c r="J65" i="5"/>
  <c r="K65" i="5"/>
  <c r="L65" i="5"/>
  <c r="I66" i="5"/>
  <c r="J66" i="5"/>
  <c r="K66" i="5"/>
  <c r="L66" i="5"/>
  <c r="L37" i="5"/>
  <c r="I37" i="5"/>
  <c r="J37" i="5"/>
  <c r="K37" i="5"/>
  <c r="H37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8" i="6" l="1"/>
  <c r="G66" i="6"/>
  <c r="G59" i="6"/>
  <c r="G41" i="6"/>
  <c r="G57" i="6"/>
  <c r="G62" i="6"/>
  <c r="G61" i="6"/>
  <c r="G64" i="6"/>
  <c r="G58" i="6"/>
  <c r="G45" i="6"/>
  <c r="G54" i="6"/>
  <c r="G53" i="6"/>
  <c r="G50" i="6"/>
  <c r="G39" i="6"/>
  <c r="G44" i="6"/>
  <c r="G67" i="6"/>
  <c r="G55" i="6"/>
  <c r="G40" i="6"/>
  <c r="G60" i="6"/>
  <c r="G56" i="6"/>
  <c r="G52" i="6"/>
  <c r="G48" i="6"/>
  <c r="G51" i="6"/>
  <c r="G47" i="6"/>
  <c r="G43" i="6"/>
  <c r="G63" i="6"/>
  <c r="G46" i="6"/>
  <c r="G49" i="6"/>
  <c r="G42" i="6"/>
  <c r="G65" i="6"/>
  <c r="L67" i="5"/>
  <c r="E61" i="5"/>
  <c r="E57" i="5"/>
  <c r="E53" i="5"/>
  <c r="E51" i="5"/>
  <c r="E45" i="5"/>
  <c r="E43" i="5"/>
  <c r="E41" i="5"/>
  <c r="E39" i="5"/>
  <c r="K67" i="5"/>
  <c r="D37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I87" i="5"/>
  <c r="J67" i="5"/>
  <c r="C37" i="5"/>
  <c r="E38" i="5"/>
  <c r="D85" i="5" s="1"/>
  <c r="C67" i="5"/>
  <c r="E66" i="5"/>
  <c r="C65" i="5"/>
  <c r="E64" i="5"/>
  <c r="C63" i="5"/>
  <c r="E62" i="5"/>
  <c r="C61" i="5"/>
  <c r="E60" i="5"/>
  <c r="C59" i="5"/>
  <c r="E58" i="5"/>
  <c r="C57" i="5"/>
  <c r="E56" i="5"/>
  <c r="C55" i="5"/>
  <c r="E54" i="5"/>
  <c r="C53" i="5"/>
  <c r="E52" i="5"/>
  <c r="C51" i="5"/>
  <c r="E50" i="5"/>
  <c r="C49" i="5"/>
  <c r="E48" i="5"/>
  <c r="C47" i="5"/>
  <c r="E46" i="5"/>
  <c r="C45" i="5"/>
  <c r="E44" i="5"/>
  <c r="C43" i="5"/>
  <c r="E42" i="5"/>
  <c r="C41" i="5"/>
  <c r="E40" i="5"/>
  <c r="H87" i="5"/>
  <c r="I67" i="5"/>
  <c r="F37" i="5"/>
  <c r="D38" i="5"/>
  <c r="C85" i="5" s="1"/>
  <c r="F67" i="5"/>
  <c r="D66" i="5"/>
  <c r="F65" i="5"/>
  <c r="D64" i="5"/>
  <c r="F63" i="5"/>
  <c r="D62" i="5"/>
  <c r="F61" i="5"/>
  <c r="D60" i="5"/>
  <c r="F59" i="5"/>
  <c r="D58" i="5"/>
  <c r="F57" i="5"/>
  <c r="D56" i="5"/>
  <c r="F55" i="5"/>
  <c r="D54" i="5"/>
  <c r="F53" i="5"/>
  <c r="D52" i="5"/>
  <c r="F51" i="5"/>
  <c r="D50" i="5"/>
  <c r="F49" i="5"/>
  <c r="D48" i="5"/>
  <c r="F47" i="5"/>
  <c r="D46" i="5"/>
  <c r="F45" i="5"/>
  <c r="D44" i="5"/>
  <c r="F43" i="5"/>
  <c r="D42" i="5"/>
  <c r="F41" i="5"/>
  <c r="G87" i="5"/>
  <c r="E37" i="5"/>
  <c r="E67" i="5"/>
  <c r="E65" i="5"/>
  <c r="E63" i="5"/>
  <c r="E59" i="5"/>
  <c r="E55" i="5"/>
  <c r="E49" i="5"/>
  <c r="A88" i="5"/>
  <c r="B13" i="2"/>
  <c r="B14" i="2"/>
  <c r="B11" i="2"/>
  <c r="B12" i="2"/>
  <c r="B10" i="2"/>
  <c r="F4" i="1"/>
  <c r="G4" i="1"/>
  <c r="H4" i="1"/>
  <c r="F5" i="1"/>
  <c r="G5" i="1"/>
  <c r="H5" i="1"/>
  <c r="F6" i="1"/>
  <c r="G6" i="1"/>
  <c r="H6" i="1"/>
  <c r="G3" i="1"/>
  <c r="H3" i="1"/>
  <c r="F3" i="1"/>
  <c r="G14" i="5" l="1"/>
  <c r="G13" i="5"/>
  <c r="G12" i="5"/>
  <c r="G11" i="5"/>
  <c r="G10" i="5"/>
  <c r="G9" i="5"/>
  <c r="G8" i="5"/>
  <c r="G7" i="5"/>
  <c r="G6" i="5"/>
  <c r="G5" i="5"/>
  <c r="G4" i="5"/>
  <c r="G3" i="5"/>
  <c r="A8" i="2"/>
  <c r="A7" i="2"/>
  <c r="A6" i="2"/>
  <c r="A5" i="2"/>
  <c r="A4" i="2"/>
  <c r="A3" i="2"/>
  <c r="G46" i="5" l="1"/>
  <c r="G43" i="5"/>
  <c r="G47" i="5"/>
  <c r="G33" i="5"/>
  <c r="G42" i="5" s="1"/>
  <c r="G40" i="5"/>
  <c r="G44" i="5"/>
  <c r="G50" i="5" l="1"/>
  <c r="G60" i="5"/>
  <c r="G64" i="5"/>
  <c r="G66" i="5"/>
  <c r="G67" i="5"/>
  <c r="G52" i="5"/>
  <c r="G54" i="5"/>
  <c r="G56" i="5"/>
  <c r="G58" i="5"/>
  <c r="G62" i="5"/>
  <c r="G65" i="5"/>
  <c r="G55" i="5"/>
  <c r="G53" i="5"/>
  <c r="G57" i="5"/>
  <c r="G51" i="5"/>
  <c r="G63" i="5"/>
  <c r="G61" i="5"/>
  <c r="G59" i="5"/>
  <c r="G49" i="5"/>
  <c r="G39" i="5"/>
  <c r="G45" i="5"/>
  <c r="G48" i="5"/>
  <c r="G37" i="5"/>
  <c r="G38" i="5"/>
  <c r="G41" i="5"/>
</calcChain>
</file>

<file path=xl/sharedStrings.xml><?xml version="1.0" encoding="utf-8"?>
<sst xmlns="http://schemas.openxmlformats.org/spreadsheetml/2006/main" count="12090" uniqueCount="3778">
  <si>
    <t>总销量</t>
  </si>
  <si>
    <t>时间</t>
    <phoneticPr fontId="8" type="noConversion"/>
  </si>
  <si>
    <t>2012年</t>
    <phoneticPr fontId="8" type="noConversion"/>
  </si>
  <si>
    <t>2013年</t>
  </si>
  <si>
    <t>2014年</t>
  </si>
  <si>
    <t>2015年</t>
  </si>
  <si>
    <t>2016年（1-10月份）</t>
    <phoneticPr fontId="8" type="noConversion"/>
  </si>
  <si>
    <t>晶圆材料2012—2016（10月）销售表</t>
    <phoneticPr fontId="8" type="noConversion"/>
  </si>
  <si>
    <t>数量（吨）</t>
    <phoneticPr fontId="8" type="noConversion"/>
  </si>
  <si>
    <t>均吨利润（元）</t>
    <phoneticPr fontId="8" type="noConversion"/>
  </si>
  <si>
    <t>均吨利息（元）</t>
    <phoneticPr fontId="8" type="noConversion"/>
  </si>
  <si>
    <t>均吨税金（元）</t>
    <phoneticPr fontId="8" type="noConversion"/>
  </si>
  <si>
    <t>总利润（元）</t>
    <phoneticPr fontId="8" type="noConversion"/>
  </si>
  <si>
    <t>总利息（元）</t>
    <phoneticPr fontId="8" type="noConversion"/>
  </si>
  <si>
    <t>总税金（元）</t>
    <phoneticPr fontId="8" type="noConversion"/>
  </si>
  <si>
    <t>单位：元</t>
    <phoneticPr fontId="8" type="noConversion"/>
  </si>
  <si>
    <t>IT数码</t>
  </si>
  <si>
    <t>安防用品</t>
  </si>
  <si>
    <t>板材</t>
  </si>
  <si>
    <t>厨房家电</t>
  </si>
  <si>
    <t>灯具</t>
  </si>
  <si>
    <t>电动车</t>
  </si>
  <si>
    <t>电子电气</t>
  </si>
  <si>
    <t>纺织器材</t>
  </si>
  <si>
    <t>改性</t>
  </si>
  <si>
    <t>个护健康</t>
  </si>
  <si>
    <t>工具</t>
  </si>
  <si>
    <t>化妆品包装</t>
  </si>
  <si>
    <t>环保</t>
  </si>
  <si>
    <t>家居用品</t>
  </si>
  <si>
    <t>建材</t>
  </si>
  <si>
    <t>贸易商</t>
  </si>
  <si>
    <t>模具加工</t>
  </si>
  <si>
    <t>摩托车</t>
  </si>
  <si>
    <t>汽车</t>
  </si>
  <si>
    <t>日化包装</t>
  </si>
  <si>
    <t>生活电器</t>
  </si>
  <si>
    <t>塑料制品</t>
  </si>
  <si>
    <t>玩具</t>
  </si>
  <si>
    <t>卫浴厨卫</t>
  </si>
  <si>
    <t>文具</t>
  </si>
  <si>
    <t>箱包</t>
  </si>
  <si>
    <t>鞋类</t>
  </si>
  <si>
    <t>医疗</t>
  </si>
  <si>
    <t>婴童</t>
  </si>
  <si>
    <t>运动户外</t>
  </si>
  <si>
    <t>行业</t>
    <phoneticPr fontId="8" type="noConversion"/>
  </si>
  <si>
    <t>2012-2015年晶圆销售情况表</t>
    <phoneticPr fontId="8" type="noConversion"/>
  </si>
  <si>
    <t>2012-2015年销量统计</t>
    <phoneticPr fontId="8" type="noConversion"/>
  </si>
  <si>
    <t>2012-2015年销量比例统计</t>
    <phoneticPr fontId="8" type="noConversion"/>
  </si>
  <si>
    <t>平均增长率</t>
    <phoneticPr fontId="8" type="noConversion"/>
  </si>
  <si>
    <t>增长率</t>
    <phoneticPr fontId="8" type="noConversion"/>
  </si>
  <si>
    <t>总销量</t>
    <phoneticPr fontId="8" type="noConversion"/>
  </si>
  <si>
    <t>一、所占比重及增长率分析</t>
    <phoneticPr fontId="8" type="noConversion"/>
  </si>
  <si>
    <t>历年所在比重及增长率分析</t>
    <phoneticPr fontId="8" type="noConversion"/>
  </si>
  <si>
    <t>二、平均增长率分析</t>
    <phoneticPr fontId="8" type="noConversion"/>
  </si>
  <si>
    <t>2012-2015年利润统计</t>
    <phoneticPr fontId="8" type="noConversion"/>
  </si>
  <si>
    <t>总利润</t>
    <phoneticPr fontId="8" type="noConversion"/>
  </si>
  <si>
    <t>2012-2015年利润比例统计</t>
    <phoneticPr fontId="8" type="noConversion"/>
  </si>
  <si>
    <t>总利润</t>
    <phoneticPr fontId="8" type="noConversion"/>
  </si>
  <si>
    <t>辅助数据</t>
    <phoneticPr fontId="8" type="noConversion"/>
  </si>
  <si>
    <t>辅助数据</t>
    <phoneticPr fontId="8" type="noConversion"/>
  </si>
  <si>
    <t>所在省份销售量</t>
    <phoneticPr fontId="8" type="noConversion"/>
  </si>
  <si>
    <t>城市</t>
    <phoneticPr fontId="8" type="noConversion"/>
  </si>
  <si>
    <t>安徽</t>
  </si>
  <si>
    <t>北京</t>
  </si>
  <si>
    <t>福建</t>
  </si>
  <si>
    <t>广东</t>
  </si>
  <si>
    <t>广西</t>
  </si>
  <si>
    <t>贵州</t>
  </si>
  <si>
    <t>海南</t>
  </si>
  <si>
    <t>河北</t>
  </si>
  <si>
    <t>河南</t>
  </si>
  <si>
    <t>黑龙江</t>
  </si>
  <si>
    <t>湖北</t>
  </si>
  <si>
    <t>湖南</t>
  </si>
  <si>
    <t>吉林</t>
  </si>
  <si>
    <t>江苏</t>
  </si>
  <si>
    <t>江西</t>
  </si>
  <si>
    <t>辽宁</t>
  </si>
  <si>
    <t>山东</t>
  </si>
  <si>
    <t>陕西</t>
  </si>
  <si>
    <t>上海</t>
  </si>
  <si>
    <t>四川</t>
  </si>
  <si>
    <t>天津</t>
  </si>
  <si>
    <t>新疆</t>
  </si>
  <si>
    <t>浙江</t>
  </si>
  <si>
    <t>重庆</t>
  </si>
  <si>
    <t>15年数量</t>
  </si>
  <si>
    <t>省份</t>
    <phoneticPr fontId="8" type="noConversion"/>
  </si>
  <si>
    <t>2012年数量</t>
    <phoneticPr fontId="16" type="noConversion"/>
  </si>
  <si>
    <t>2012年利润</t>
    <phoneticPr fontId="16" type="noConversion"/>
  </si>
  <si>
    <t>2013年数量</t>
    <phoneticPr fontId="16" type="noConversion"/>
  </si>
  <si>
    <t>2013年利润</t>
    <phoneticPr fontId="16" type="noConversion"/>
  </si>
  <si>
    <t>2014年数量</t>
    <phoneticPr fontId="16" type="noConversion"/>
  </si>
  <si>
    <t>2014年利润</t>
    <phoneticPr fontId="16" type="noConversion"/>
  </si>
  <si>
    <t>2015年数量</t>
    <phoneticPr fontId="16" type="noConversion"/>
  </si>
  <si>
    <t>2015年利润</t>
    <phoneticPr fontId="16" type="noConversion"/>
  </si>
  <si>
    <t>2016年1-10月销量</t>
    <phoneticPr fontId="16" type="noConversion"/>
  </si>
  <si>
    <t>12年</t>
    <phoneticPr fontId="8" type="noConversion"/>
  </si>
  <si>
    <t>13年</t>
  </si>
  <si>
    <t>14年</t>
  </si>
  <si>
    <t>15年</t>
  </si>
  <si>
    <t>16年</t>
  </si>
  <si>
    <t>客户名称</t>
  </si>
  <si>
    <t>所属省份</t>
    <phoneticPr fontId="16" type="noConversion"/>
  </si>
  <si>
    <t>所属行业</t>
    <phoneticPr fontId="16" type="noConversion"/>
  </si>
  <si>
    <t>16年1-10月销量</t>
    <phoneticPr fontId="16" type="noConversion"/>
  </si>
  <si>
    <t>12年数量</t>
  </si>
  <si>
    <t>12年利润</t>
    <phoneticPr fontId="16" type="noConversion"/>
  </si>
  <si>
    <t>13年数量</t>
  </si>
  <si>
    <t>14年数量</t>
  </si>
  <si>
    <t>济南瑞达过滤器材有限公司</t>
  </si>
  <si>
    <t>宁波威尔康水处理用品有限公司</t>
  </si>
  <si>
    <t>上海道恩模具有限公司</t>
  </si>
  <si>
    <t>余姚市捷达环保设备有限公司</t>
  </si>
  <si>
    <t>浙江中亚实业有限公司</t>
  </si>
  <si>
    <t>金剑环保有限公司</t>
  </si>
  <si>
    <t>金山环保集团有限公司</t>
  </si>
  <si>
    <t>景津环保股份有限公司</t>
  </si>
  <si>
    <t>安吉艾索电子有限公司</t>
  </si>
  <si>
    <t>常州市金录电子有限公司</t>
  </si>
  <si>
    <t>慈溪市吉格斯塑料制品有限公司</t>
  </si>
  <si>
    <t>慈溪市全盛壳体有限公司</t>
  </si>
  <si>
    <t>慈溪市三新汽车零部件有限公司</t>
  </si>
  <si>
    <t>慈溪市腾发电子科技有限公司</t>
  </si>
  <si>
    <t>慈溪市宇威塑料电器厂（普通合伙）</t>
  </si>
  <si>
    <t>奉化市豪源电子有限公司</t>
  </si>
  <si>
    <t>奉化市天铸五金工具有限公司</t>
  </si>
  <si>
    <t>富阳精密仪器厂</t>
  </si>
  <si>
    <t>海门市铭辉塑料厂</t>
  </si>
  <si>
    <t>杭州晟旭光电有限公司</t>
  </si>
  <si>
    <t>嘉善爱友塑胶有限公司</t>
  </si>
  <si>
    <t>嘉兴百佳塑业有限公司</t>
  </si>
  <si>
    <t>嘉兴市今日塑业有限公司</t>
  </si>
  <si>
    <t>建德市朝宇塑料制品厂</t>
  </si>
  <si>
    <t>建德市铭格电器有限公司</t>
  </si>
  <si>
    <t>乐清市正启电气有限公司</t>
  </si>
  <si>
    <t>宁波彩谊薄膜开关有限公司</t>
  </si>
  <si>
    <t>宁波佳和壳体有限公司</t>
  </si>
  <si>
    <t>宁波科隆光电科技有限公司</t>
  </si>
  <si>
    <t>宁波市鄞州精亮喷涂厂（普通合伙）</t>
  </si>
  <si>
    <t>宁波思莱富电子制造有限公司</t>
  </si>
  <si>
    <t>宁波天翔通讯设备有限公司</t>
  </si>
  <si>
    <t>宁波新剑电子科技有限公司</t>
  </si>
  <si>
    <t>宁波业广惟勤电器科技有限公司</t>
  </si>
  <si>
    <t>宁海县吉普五金厂（普通合伙）</t>
  </si>
  <si>
    <t>宁海县美丁模塑有限公司</t>
  </si>
  <si>
    <t>纽森电气制造（杭州）有限公司</t>
  </si>
  <si>
    <t>青岛嘉源电气有限公司</t>
  </si>
  <si>
    <t>上海威贸电子有限公司</t>
  </si>
  <si>
    <t>上海志雪电子有限公司</t>
  </si>
  <si>
    <t>嵊州市恒伟太阳能科技有限公司</t>
  </si>
  <si>
    <t>嵊州市三正电讯器材厂</t>
  </si>
  <si>
    <t>苏州市雅思精密模具有限公司</t>
  </si>
  <si>
    <t>苏州英品塑胶电子科技有限公司</t>
  </si>
  <si>
    <t>台州爱力生电器有限公司</t>
  </si>
  <si>
    <t>天台县金安塑胶制品厂</t>
  </si>
  <si>
    <t>吴江市翔宇塑胶有限公司</t>
  </si>
  <si>
    <t>余姚市冯电波模具厂</t>
  </si>
  <si>
    <t>余姚市金浓塑料厂</t>
  </si>
  <si>
    <t>余姚市久丰无线电有限公司</t>
  </si>
  <si>
    <t>余姚市朗霞诚利塑胶五金厂</t>
  </si>
  <si>
    <t>余姚市蓬杰塑料厂（普通合伙）</t>
  </si>
  <si>
    <t>余姚市振艳电器厂（普通合伙）</t>
  </si>
  <si>
    <t>余姚双宏电池配件厂（普通合伙）</t>
  </si>
  <si>
    <t>浙江凯美特电器科技有限公司</t>
  </si>
  <si>
    <t>浙江泰康电子有限公司</t>
  </si>
  <si>
    <t>浙江阳光纳米科技有限公司</t>
  </si>
  <si>
    <t>钻宝电子有限公司</t>
  </si>
  <si>
    <t>慈溪市普盛电子有限公司</t>
  </si>
  <si>
    <t>余姚市君超电器塑料厂</t>
  </si>
  <si>
    <t>陕西华陆科技有限责任公司</t>
  </si>
  <si>
    <t>宁波乐博电子塑料有限公司</t>
  </si>
  <si>
    <t>余姚市浩凯塑模配件厂</t>
  </si>
  <si>
    <t>山东信多达电子科技有限公司</t>
  </si>
  <si>
    <t>天能集团（濮阳）再生资源有限公司</t>
  </si>
  <si>
    <t>杭州谷口精工模具有限公司</t>
  </si>
  <si>
    <t>上虞市宏达塑业有限公司</t>
  </si>
  <si>
    <t>三门峡市宏达电器有限公司</t>
  </si>
  <si>
    <t>乐清市博邦科技有限公司</t>
  </si>
  <si>
    <t>余姚劳特电器有限公司</t>
  </si>
  <si>
    <t>无锡市庆翔电器材料有限公司</t>
  </si>
  <si>
    <t>宁波纽时达火花塞有限公司</t>
  </si>
  <si>
    <t>余姚市龙泽精密模具厂</t>
  </si>
  <si>
    <t>余姚市美日电器厂</t>
  </si>
  <si>
    <t>余姚市泗门镇麒祥电器厂</t>
  </si>
  <si>
    <t>宁波博晨车辆部件有限公司</t>
  </si>
  <si>
    <t>苏州上兴塑胶电子有限公司</t>
  </si>
  <si>
    <t>杭州凯特电器有限公司</t>
  </si>
  <si>
    <t>余姚市子缘电器厂</t>
  </si>
  <si>
    <t>宁波丰乐日用品有限公司</t>
  </si>
  <si>
    <t>常州盛拓电子科技有限公司</t>
  </si>
  <si>
    <t>海宁市悦达塑料制品厂</t>
  </si>
  <si>
    <t>宁波永辰电器有限公司</t>
  </si>
  <si>
    <t>乐清市宇球数码科技有限公司</t>
  </si>
  <si>
    <t>东莞市三基电子有限公司</t>
  </si>
  <si>
    <t>乐清市神州电子有限公司</t>
  </si>
  <si>
    <t>杭州立升塑胶制品有限公司</t>
  </si>
  <si>
    <t>湖州华耀塑料电器有限公司</t>
  </si>
  <si>
    <t>东莞宇球电子股份有限公司</t>
  </si>
  <si>
    <t>安徽徽一通讯科技有限公司</t>
  </si>
  <si>
    <t>宁波凯布利亚电器有限公司</t>
  </si>
  <si>
    <t>慈溪市绿绿电子有限公司</t>
  </si>
  <si>
    <t>宁海县凯晟塑料制品有限公司</t>
  </si>
  <si>
    <t>桐乡市晶圆塑料制品厂（普通合伙）</t>
  </si>
  <si>
    <t>奉化佳纳密封科技有限公司</t>
  </si>
  <si>
    <t>余姚市富豪工具有限公司</t>
  </si>
  <si>
    <t>慈溪市长河聚能塑料制品厂</t>
  </si>
  <si>
    <t>浙江正威电子电器有限公司</t>
  </si>
  <si>
    <t>宁波天炬塑业有限公司</t>
  </si>
  <si>
    <t>浙江王氏电器有限公司</t>
  </si>
  <si>
    <t>余姚海科仪表有限公司</t>
  </si>
  <si>
    <t>苏州市龙飞塑料制品有限公司</t>
  </si>
  <si>
    <t>杭州富阳云飞电器有限公司</t>
  </si>
  <si>
    <t>苏州市吴中区甪直弘邦精密模具厂</t>
  </si>
  <si>
    <t>宁波市鄞州奉廷塑胶配件厂（普通合伙）</t>
  </si>
  <si>
    <t>浙江多格电气有限公司</t>
  </si>
  <si>
    <t>嘉兴恒达电子有限公司</t>
  </si>
  <si>
    <t>海盐嘉盛电子有限公司</t>
  </si>
  <si>
    <t>奉化市科博光电配件厂</t>
  </si>
  <si>
    <t>宁波明日通信器材有限公司</t>
  </si>
  <si>
    <t>常州市晶腾电子有限公司</t>
  </si>
  <si>
    <t>浙江松成电子有限公司</t>
  </si>
  <si>
    <t>余姚市灵燕电器有限公司</t>
  </si>
  <si>
    <t>杭州合力电子有限公司</t>
  </si>
  <si>
    <t>慈溪双锦通信设备有限公司</t>
  </si>
  <si>
    <t>余姚市国昌电器有限公司</t>
  </si>
  <si>
    <t>嵊州市兴科塑胶电器有限公司</t>
  </si>
  <si>
    <t>霸士电器(昆山)有限公司</t>
  </si>
  <si>
    <t>桐乡广腾塑料制品有限公司</t>
  </si>
  <si>
    <t>泰州富林化工塑料制品有限公司</t>
  </si>
  <si>
    <t>乐清市华有电子有限公司</t>
  </si>
  <si>
    <t>宁海麦肯电子有限公司</t>
  </si>
  <si>
    <t>余姚市港泰电器有限公司</t>
  </si>
  <si>
    <t>余姚市泗门镇新市光电仪器厂</t>
  </si>
  <si>
    <t>苏州兴茂塑胶有限公司</t>
  </si>
  <si>
    <t>宁波金雄塑料有限公司</t>
  </si>
  <si>
    <t>乐清市沪江电器仪表有限公司</t>
  </si>
  <si>
    <t>余姚市建标塑模厂</t>
  </si>
  <si>
    <t>慈溪市龙马纺织机械配件有限公司</t>
  </si>
  <si>
    <t>浙江康格电气有限公司</t>
  </si>
  <si>
    <t>慈溪市佳宁制冷设备厂</t>
  </si>
  <si>
    <t>上海欧隆塑料制品厂</t>
  </si>
  <si>
    <t>海盐县秦山镇五金塑料电器厂</t>
  </si>
  <si>
    <t>海门市中德电子发展有限公司</t>
  </si>
  <si>
    <t>慈溪市宇兴电器有限公司</t>
  </si>
  <si>
    <t>宁波市全盛壳体有限公司</t>
  </si>
  <si>
    <t>宁波百诺电气有限公司</t>
  </si>
  <si>
    <t>宁波泽雄塑料科技有限公司</t>
  </si>
  <si>
    <t>余姚艺兆塑料加工厂（普通合伙）</t>
  </si>
  <si>
    <t>东莞塘厦东宝电子有限公司</t>
  </si>
  <si>
    <t>上海威贸电子股份有限公司</t>
  </si>
  <si>
    <t>余姚市浪涛电器有限公司</t>
  </si>
  <si>
    <t>扬州市新联运塑料厂</t>
  </si>
  <si>
    <t>余姚市精钢塑料模具厂</t>
  </si>
  <si>
    <t>慈溪市启德塑料制品有限公司</t>
  </si>
  <si>
    <t>上海智慧塑料制品有限公司</t>
  </si>
  <si>
    <t>宁波志伦电子有限公司</t>
  </si>
  <si>
    <t>余姚市气动元件厂</t>
  </si>
  <si>
    <t>浙江矛牌电子科技有限公司</t>
  </si>
  <si>
    <t>台州市黄岩川页工贸有限公司</t>
  </si>
  <si>
    <t>慈溪市横河银业电器配件厂</t>
  </si>
  <si>
    <t>余姚市宏基塑胶制模有限公司</t>
  </si>
  <si>
    <t>苏州市华亿电子有限公司</t>
  </si>
  <si>
    <t>浙江佳奔电子有限公司</t>
  </si>
  <si>
    <t>慈溪市新城开关厂（普通合伙）</t>
  </si>
  <si>
    <t>慈溪市韦特电子有限公司</t>
  </si>
  <si>
    <t>宁波圣兰特电子科技有限公司</t>
  </si>
  <si>
    <t>余姚市马渚镇丰盈电子电器厂</t>
  </si>
  <si>
    <t>海宁市美越电子有限公司</t>
  </si>
  <si>
    <t>宁海县存义模塑有限公司</t>
  </si>
  <si>
    <t>浙江三基电子有限公司</t>
  </si>
  <si>
    <t>常州爱德普科技有限公司</t>
  </si>
  <si>
    <t>宁波国力通讯科技有限公司</t>
  </si>
  <si>
    <t>宁波五云电器有限公司</t>
  </si>
  <si>
    <t>慈溪市天和塑料厂</t>
  </si>
  <si>
    <t>宁波锦春智能科技有限公司</t>
  </si>
  <si>
    <t>余姚市德虹电器有限公司</t>
  </si>
  <si>
    <t>余姚市长元按键厂</t>
  </si>
  <si>
    <t>杭州驰鑫塑胶电子有限公司</t>
  </si>
  <si>
    <t>桐乡市爱贝斯电暖科技有限公司</t>
  </si>
  <si>
    <t>余姚市余姚镇永吉塑料模具厂</t>
  </si>
  <si>
    <t>余姚双宏电池配件厂</t>
  </si>
  <si>
    <t>余姚市依波电子有限公司</t>
  </si>
  <si>
    <t>嵊州市凯萨电子科技有限公司</t>
  </si>
  <si>
    <t>余姚市沪舜工具有限公司</t>
  </si>
  <si>
    <t>宁波市鄞州洪贸塑料厂（普通合伙）</t>
  </si>
  <si>
    <t>慈溪市万士汽配有限公司</t>
  </si>
  <si>
    <t>宁波豪洋智能科技有限公司</t>
  </si>
  <si>
    <t>余姚市科达光学仪器厂</t>
  </si>
  <si>
    <t>绍兴上虞舜亮电器有限公司</t>
  </si>
  <si>
    <t>余姚市格格电器厂</t>
  </si>
  <si>
    <t>余姚市舜邦塑料制品厂</t>
  </si>
  <si>
    <t>余姚市临山镇中友电讯按键厂</t>
  </si>
  <si>
    <t>宁波中凯壳体有限公司</t>
  </si>
  <si>
    <t>宁波康尔丽电器有限公司</t>
  </si>
  <si>
    <t>沃柏模塑科技（苏州）有限公司</t>
  </si>
  <si>
    <t>上虞市小越剑华五金塑料元件厂</t>
  </si>
  <si>
    <t>厦门鸿友塑胶制品有限公司</t>
  </si>
  <si>
    <t>余姚市夏岭电器厂</t>
  </si>
  <si>
    <t>宁海多达电子有限公司</t>
  </si>
  <si>
    <t>宁波正蓝电器有限公司</t>
  </si>
  <si>
    <t>慈溪市清风电子有限公司</t>
  </si>
  <si>
    <t>苏州市吴中区东山宏达塑料厂</t>
  </si>
  <si>
    <t>宁波宇达圣火电器有限公司</t>
  </si>
  <si>
    <t>浙江天齐电气有限公司</t>
  </si>
  <si>
    <t>余姚市弘程电器厂</t>
  </si>
  <si>
    <t>宁波市鄞州金润轴承厂（普通合伙）</t>
  </si>
  <si>
    <t>宁波宏一电子科技有限公司</t>
  </si>
  <si>
    <t>慈溪市长河博翔壳体厂（普通合伙）</t>
  </si>
  <si>
    <t>浙江超前通信设备有限公司</t>
  </si>
  <si>
    <t>大连佳林机械科技开发有限公司</t>
  </si>
  <si>
    <t>乐清市长盛电子有限公司</t>
  </si>
  <si>
    <t>余姚市尚品通信设备有限公司</t>
  </si>
  <si>
    <t>平阳县圣元注塑厂</t>
  </si>
  <si>
    <t>台州市三鼎模塑有限公司</t>
  </si>
  <si>
    <t>台州市东南汽摩配件有限公司</t>
  </si>
  <si>
    <t>慈溪市金泽电器有限公司</t>
  </si>
  <si>
    <t>台州市星星模具有限公司</t>
  </si>
  <si>
    <t>金华市大千塑料模具有限公司</t>
  </si>
  <si>
    <t>慈溪市友拓塑料有限公司</t>
  </si>
  <si>
    <t>天津新大洋模具有限公司静海分公司</t>
  </si>
  <si>
    <t>常州市禄美劳保用品厂</t>
  </si>
  <si>
    <t>慈溪市观海卫镇公羽塑料五金制品厂</t>
  </si>
  <si>
    <t>沈阳市金三星施封锁厂</t>
  </si>
  <si>
    <t>浙江华安旨立安全设备有限公司</t>
  </si>
  <si>
    <t>慈溪盛安电子有限公司</t>
  </si>
  <si>
    <t>意华控股集团有限公司</t>
  </si>
  <si>
    <t>无锡市维尔赛福安全科技有限公司</t>
  </si>
  <si>
    <t>宁波捷瑞特体育用品有限公司</t>
  </si>
  <si>
    <t>绍兴永顺电子有限公司</t>
  </si>
  <si>
    <t>安徽华信安全设备有限公司</t>
  </si>
  <si>
    <t>上海崇安安全设备有限公司</t>
  </si>
  <si>
    <t>余姚市刚嘉塑料制品厂（普通合伙）</t>
  </si>
  <si>
    <t>浙江华安安全设备有限公司</t>
  </si>
  <si>
    <t>慈溪市鑫驹电子厂</t>
  </si>
  <si>
    <t>宁波弘驰运动用品有限公司</t>
  </si>
  <si>
    <t>无锡市赛邦安全设备有限公司</t>
  </si>
  <si>
    <t>桐庐明星塑料电器有限公司</t>
  </si>
  <si>
    <t>宁波艾芙龙科技有限公司</t>
  </si>
  <si>
    <t>宁波自立模塑有限公司</t>
  </si>
  <si>
    <t>宁波飓鹏五金塑料制品有限公司</t>
  </si>
  <si>
    <t>江苏每时安全设备有限公司</t>
  </si>
  <si>
    <t>常州市新安安全用品有限公司</t>
  </si>
  <si>
    <t>温州劳来斯安全防护装备有限公司</t>
  </si>
  <si>
    <t>浙江永顺电力器材有限公司</t>
  </si>
  <si>
    <t>温州市隆达汽摩配有限公司</t>
  </si>
  <si>
    <t>无锡市斯特安安全用品有限公司</t>
  </si>
  <si>
    <t>无锡市每时安全设备有限公司</t>
  </si>
  <si>
    <t>杭州科盾电子有限公司</t>
  </si>
  <si>
    <t>杭州新星光电有限公司</t>
  </si>
  <si>
    <t>杭州志晟精密塑胶工业有限公司</t>
  </si>
  <si>
    <t>宁波韩塑电子有限公司</t>
  </si>
  <si>
    <t>宁波金辉摄影器材有限公司</t>
  </si>
  <si>
    <t>宁波久杰树脂制品有限公司</t>
  </si>
  <si>
    <t>苏州凯迪塑胶有限公司</t>
  </si>
  <si>
    <t>余姚贝佳摄影器材有限公司</t>
  </si>
  <si>
    <t>余姚贝思影视器材有限公司</t>
  </si>
  <si>
    <t>余姚铭博通讯设备有限公司</t>
  </si>
  <si>
    <t>宁海西店明廷塑料五金厂</t>
  </si>
  <si>
    <t>昆山市张浦镇汤诚精密模具厂</t>
  </si>
  <si>
    <t>余姚市力天模具厂</t>
  </si>
  <si>
    <t>余姚市杭雁金属有限公司</t>
  </si>
  <si>
    <t>余姚市凯中电器有限公司</t>
  </si>
  <si>
    <t>昆山维讯塑胶电子有限公司</t>
  </si>
  <si>
    <t>余姚市凯一国际贸易有限公司</t>
  </si>
  <si>
    <t>余姚市博森模具有限公司</t>
  </si>
  <si>
    <t>歌特伟精密塑胶（苏州）有限公司</t>
  </si>
  <si>
    <t>浙江天煌科技实业有限公司</t>
  </si>
  <si>
    <t>宁波赛特尔教学仪器有限公司</t>
  </si>
  <si>
    <t>杭州戎密科技有限公司</t>
  </si>
  <si>
    <t>慈溪市格美塑料制品厂（普通合伙）</t>
  </si>
  <si>
    <t>余姚市华福工贸有限公司</t>
  </si>
  <si>
    <t>余姚市奥巴塑钢制品有限公司</t>
  </si>
  <si>
    <t>杭州创奇展示用品有限公司</t>
  </si>
  <si>
    <t>宁波大洋壳体有限公司</t>
  </si>
  <si>
    <t>余姚市临山镇杰威按键厂</t>
  </si>
  <si>
    <t>苏州焕鑫精密模塑有限公司</t>
  </si>
  <si>
    <t>宁海县松立模塑厂</t>
  </si>
  <si>
    <t>宁波普元电子技术有限公司</t>
  </si>
  <si>
    <t>温州市盛博科技有限公司</t>
  </si>
  <si>
    <t>台州市黄岩西诺模具有限公司</t>
  </si>
  <si>
    <t>余姚米多勒电器有限公司</t>
  </si>
  <si>
    <t>余姚市一诺通讯设备有限公司</t>
  </si>
  <si>
    <t>温州博览展示器材有限公司</t>
  </si>
  <si>
    <t>余姚市龙泽光电汽配厂（普通合伙）</t>
  </si>
  <si>
    <t>张家港市嘉洋精密科技有限公司</t>
  </si>
  <si>
    <t>浙江立博生物技术有限公司</t>
  </si>
  <si>
    <t>杭州科凡电子有限公司</t>
  </si>
  <si>
    <t>宁波富赛尔照相器材有限公司</t>
  </si>
  <si>
    <t>张家港市海俊塑胶科技有限公司</t>
  </si>
  <si>
    <t>张家港市百事达塑料五金有限公司</t>
  </si>
  <si>
    <t>安徽宏宇五洲医用器材有限公司</t>
  </si>
  <si>
    <t>江苏世德南化功能包装材料有限公司</t>
  </si>
  <si>
    <t>江苏蔚百世医疗器械有限公司</t>
  </si>
  <si>
    <t>江西益康医疗器械集团有限公司</t>
  </si>
  <si>
    <t>圣光医用制品有限公司潢川分公司</t>
  </si>
  <si>
    <t>温州京环科技有限公司</t>
  </si>
  <si>
    <t>无锡市宇寿医疗器械股份有限公司</t>
  </si>
  <si>
    <t>新客户目标</t>
  </si>
  <si>
    <t>河南省驼人血滤医疗器械有限公司</t>
  </si>
  <si>
    <t>宁波禾采医疗器械有限公司</t>
  </si>
  <si>
    <t>河南驼人医疗器械集团有限公司</t>
  </si>
  <si>
    <t>上海凯乐输液器厂</t>
  </si>
  <si>
    <t>山东新华安得医疗用品有限公司</t>
  </si>
  <si>
    <t>河南强森微创医疗器械有限公司</t>
  </si>
  <si>
    <t>河南曙光汇知康生物科技股份有限公司</t>
  </si>
  <si>
    <t>安徽省康达医疗用品有限公司</t>
  </si>
  <si>
    <t>河南曙光健士医疗器械集团股份有限公司</t>
  </si>
  <si>
    <t>英普亿塑胶电子（苏州）有限公司</t>
  </si>
  <si>
    <t>江苏康华医疗器材有限公司</t>
  </si>
  <si>
    <t>湖北福鑫医疗器械有限公司</t>
  </si>
  <si>
    <t>上海金塔医用器材有限公司</t>
  </si>
  <si>
    <t>江西洪达医疗器械集团有限公司</t>
  </si>
  <si>
    <t>江西丰临医疗科技股份有限公司</t>
  </si>
  <si>
    <t>江西丰源实业集团有限公司</t>
  </si>
  <si>
    <t>威高集团（威海）医用制品材料供应有限公司</t>
  </si>
  <si>
    <t>圣光医用制品股份有限公司</t>
  </si>
  <si>
    <t>上海匹麦商务咨询有限公司</t>
  </si>
  <si>
    <t>金华市兴桥塑业有限公司</t>
  </si>
  <si>
    <t>兰溪市天兰塑业有限公司</t>
  </si>
  <si>
    <t>宁波市云雾塑业有限公司</t>
  </si>
  <si>
    <t>上虞市恒隆塑业有限责任公司</t>
  </si>
  <si>
    <t>上虞市欣昱塑业有限公司</t>
  </si>
  <si>
    <t>绍兴市天晨塑胶有限公司</t>
  </si>
  <si>
    <t>苏州市洽兴塑胶有限公司</t>
  </si>
  <si>
    <t>阿普拉（江苏）塑料制品有限公司</t>
  </si>
  <si>
    <t>余姚纳美化妆品包装用品有限公司</t>
  </si>
  <si>
    <t>东台力工液压机械有限公司</t>
  </si>
  <si>
    <t>绍兴市上虞中信塑料厂</t>
  </si>
  <si>
    <t>上虞伊姿包装有限公司</t>
  </si>
  <si>
    <t>金华创意塑胶有限公司</t>
  </si>
  <si>
    <t>余姚市夏莎塑业有限公司</t>
  </si>
  <si>
    <t>东莞市卓比塑胶制品有限公司</t>
  </si>
  <si>
    <t>苏州德丽雅塑胶科技有限公司</t>
  </si>
  <si>
    <t>宁波弗岚塑业有限公司</t>
  </si>
  <si>
    <t>余姚市青硕塑料制品厂</t>
  </si>
  <si>
    <t>余姚市薇诺日化包装厂</t>
  </si>
  <si>
    <t>金华市兆亿塑业有限公司</t>
  </si>
  <si>
    <t>余姚市富兰德包装有限公司</t>
  </si>
  <si>
    <t>兰溪市金兰塑胶有限公司</t>
  </si>
  <si>
    <t>上虞市薇笑化妆品包装有限公司</t>
  </si>
  <si>
    <t>金华市瑞鑫塑业有限公司</t>
  </si>
  <si>
    <t>南通博一日用品包装容器有限公司</t>
  </si>
  <si>
    <t>绍兴市上虞薇笑化妆品包装有限公司</t>
  </si>
  <si>
    <t>浙江申达化妆品包装有限公司</t>
  </si>
  <si>
    <t>慈溪市康博塑料实业有限公司</t>
  </si>
  <si>
    <t>广州市白云区竹料时尚佳美塑料包装厂</t>
  </si>
  <si>
    <t>杭州奋一塑胶有限公司</t>
  </si>
  <si>
    <t>杭州伊贝实业有限公司</t>
  </si>
  <si>
    <t>杭州振华日化包装科技有限公司</t>
  </si>
  <si>
    <t>杭州卓品科技有限公司</t>
  </si>
  <si>
    <t>宁波美洁莱日用品有限公司</t>
  </si>
  <si>
    <t>宁波山水工艺塑料制品有限公司</t>
  </si>
  <si>
    <t>上海坤玺工贸有限公司</t>
  </si>
  <si>
    <t>上海仕之桥塑胶制品有限公司</t>
  </si>
  <si>
    <t>上虞市嘉禾塑料制品有限公司</t>
  </si>
  <si>
    <t>上虞市京煜塑业有限公司</t>
  </si>
  <si>
    <t>上虞市万特塑业有限公司</t>
  </si>
  <si>
    <t>上虞市小越镇鸿鑫精密模塑厂</t>
  </si>
  <si>
    <t>上虞市桢乐塑业有限公司</t>
  </si>
  <si>
    <t>绍兴市建钰塑业有限公司</t>
  </si>
  <si>
    <t>绍兴市上虞区丰惠如苗化妆品包装制品厂</t>
  </si>
  <si>
    <t>绍兴市上虞舜晖五金仪表厂</t>
  </si>
  <si>
    <t>绍兴泰和铝塑包装有限公司</t>
  </si>
  <si>
    <t>顺安(天津）塑胶制品有限公司</t>
  </si>
  <si>
    <t>苏州纽森德电子科技有限公司</t>
  </si>
  <si>
    <t>苏州宜美包装制品有限公司</t>
  </si>
  <si>
    <t>泰州许氏塑业有限公司</t>
  </si>
  <si>
    <t>余姚市德利模具厂</t>
  </si>
  <si>
    <t>余姚市乐淘塑料厂</t>
  </si>
  <si>
    <t>余姚市临山镇帅胜塑料厂</t>
  </si>
  <si>
    <t>余姚市铭恩五金厂</t>
  </si>
  <si>
    <t>余姚市万镇橡塑制品厂（普通合伙)</t>
  </si>
  <si>
    <t>余姚市伟达喷雾器有限公司</t>
  </si>
  <si>
    <t>余姚市妍诺塑业有限公司</t>
  </si>
  <si>
    <t>余姚市研威塑料制品厂</t>
  </si>
  <si>
    <t>余姚市悦尔佳清洁用品有限公司</t>
  </si>
  <si>
    <t>浙江笨鸟日化包装有限公司</t>
  </si>
  <si>
    <t>浙江新空气工艺品有限公司</t>
  </si>
  <si>
    <t>上海佳轩塑料制品有限公司</t>
  </si>
  <si>
    <t>上海德奎精密阀门有限公司</t>
  </si>
  <si>
    <t>上虞市佳越包装有限公司</t>
  </si>
  <si>
    <t>泰进（苏州）塑料制品有限公司</t>
  </si>
  <si>
    <t>浙江利蒙达科技开发有限公司</t>
  </si>
  <si>
    <t>嘉兴市翔茂塑料制品有限公司</t>
  </si>
  <si>
    <t>苏州瑞模包装科技有限公司</t>
  </si>
  <si>
    <t>上虞泰和铝塑包装有限公司</t>
  </si>
  <si>
    <t>余姚市菲尔电子有限公司</t>
  </si>
  <si>
    <t>余姚市唯美化妆品包装用品有限公司</t>
  </si>
  <si>
    <t>宁波奥立强电器有限公司</t>
  </si>
  <si>
    <t>宁波市茂源车辆部件有限公司</t>
  </si>
  <si>
    <t>余姚市麦迪尔电气有限公司</t>
  </si>
  <si>
    <t>余姚市凯通电器厂</t>
  </si>
  <si>
    <t>余姚市创嘉电器有限公司</t>
  </si>
  <si>
    <t>余姚市泗门镇精诚插头零件厂</t>
  </si>
  <si>
    <t>余姚市泗门镇华君电器厂</t>
  </si>
  <si>
    <t>宁波杰立化妆品包装用品有限公司</t>
  </si>
  <si>
    <t>绍兴市上虞区崧厦镇恒可包装制品厂</t>
  </si>
  <si>
    <t>余姚市麦穗塑料制品有限公司</t>
  </si>
  <si>
    <t>绍兴华昱塑业有限公司</t>
  </si>
  <si>
    <t>宁波市封昱荣塑业有限公司</t>
  </si>
  <si>
    <t>余姚市泗门镇迪波塑料电器厂</t>
  </si>
  <si>
    <t>上海德晋塑料包装有限公司</t>
  </si>
  <si>
    <t>苏州雅南化妆品包装工业有限公司</t>
  </si>
  <si>
    <t>天津海润泓泰精密模具有限公司</t>
  </si>
  <si>
    <t>余姚市晟彩文化用品厂</t>
  </si>
  <si>
    <t>加利派包装制品（上海）有限公司</t>
  </si>
  <si>
    <t>苏州艾迈实业有限公司</t>
  </si>
  <si>
    <t>余姚市美宇日用品有限公司</t>
  </si>
  <si>
    <t>绍兴上虞富全塑业有限公司</t>
  </si>
  <si>
    <t>浙江永升包装有限公司</t>
  </si>
  <si>
    <t>绍兴上虞恒辉塑业有限公司</t>
  </si>
  <si>
    <t>海门市天盛塑业有限公司</t>
  </si>
  <si>
    <t>江苏德晋塑料包装有限公司</t>
  </si>
  <si>
    <t>浙江世宏实业有限公司</t>
  </si>
  <si>
    <t>上虞市华冠塑业有限公司</t>
  </si>
  <si>
    <t>绍兴上虞区创辉塑业有限公司</t>
  </si>
  <si>
    <t>余姚市宝明日用品有限公司</t>
  </si>
  <si>
    <t>余姚市凡正塑料模具厂</t>
  </si>
  <si>
    <t>余姚一品油脂有限公司</t>
  </si>
  <si>
    <t>宁波凯达医疗科技有限公司</t>
  </si>
  <si>
    <t>浙江阿克希龙舜华铝塑业有限公司</t>
  </si>
  <si>
    <t>杭州三晶工艺塑料有限公司</t>
  </si>
  <si>
    <t>余姚市银河日用品有限公司</t>
  </si>
  <si>
    <t>浙江维力塑胶有限公司</t>
  </si>
  <si>
    <t>宁波凯达橡塑工艺有限公司</t>
  </si>
  <si>
    <t>绍兴市新凯包装有限公司</t>
  </si>
  <si>
    <t>宁波上善塑业有限公司</t>
  </si>
  <si>
    <t>余姚市缝通服装机械厂（普通合伙）</t>
  </si>
  <si>
    <t>上虞市建钰塑业有限公司</t>
  </si>
  <si>
    <t>绍兴市上虞区华冠塑业有限公司</t>
  </si>
  <si>
    <t>余姚市万振橡塑制品厂（普通合伙）</t>
  </si>
  <si>
    <t>杭州三星化妆品包装有限公司</t>
  </si>
  <si>
    <t>金华大华食品有限公司</t>
  </si>
  <si>
    <t>杭州翰泽实业有限公司</t>
  </si>
  <si>
    <t>金华大华塑胶有限公司</t>
  </si>
  <si>
    <t>南通怡芙塑胶有限公司</t>
  </si>
  <si>
    <t>余姚市里奥佳日用品有限公司</t>
  </si>
  <si>
    <t>上海大菱制塑有限公司</t>
  </si>
  <si>
    <t>宁波奇天实业有限公司</t>
  </si>
  <si>
    <t>余姚市比特孚塑料有限公司</t>
  </si>
  <si>
    <t>宁海忆阳塑料包装有限公司</t>
  </si>
  <si>
    <t>余姚市胜凯模具塑料厂</t>
  </si>
  <si>
    <t>浙江瑞昶实业有限公司</t>
  </si>
  <si>
    <t>上海英宇塑料制品有限公司</t>
  </si>
  <si>
    <t>余姚市日袁塑料厂</t>
  </si>
  <si>
    <t>余姚市灵好日用包装厂</t>
  </si>
  <si>
    <t>余姚市朗霞镇前进塑料制品厂</t>
  </si>
  <si>
    <t>上虞普罗化妆品包装有限公司</t>
  </si>
  <si>
    <t>余姚市华泽模具厂</t>
  </si>
  <si>
    <t>浙江宝恒塑业有限公司</t>
  </si>
  <si>
    <t>余姚市孜漪塑料制品厂</t>
  </si>
  <si>
    <t>上海闳飞塑料制品有限公司</t>
  </si>
  <si>
    <t>余姚市涵丰塑业有限公司</t>
  </si>
  <si>
    <t>杭州中进包装制品有限公司</t>
  </si>
  <si>
    <t>余姚市精艺塑业有限公司</t>
  </si>
  <si>
    <t>慈溪市弘泰塑料制品有限公司</t>
  </si>
  <si>
    <t>浙江锦盛包装有限公司</t>
  </si>
  <si>
    <t>德清新亚塑业有限公司</t>
  </si>
  <si>
    <t>绍兴市嘉禾塑料制品有限公司</t>
  </si>
  <si>
    <t>上海德奎久保田模具有限公司</t>
  </si>
  <si>
    <t>上虞市新凯包装有限公司</t>
  </si>
  <si>
    <t>义乌市逸桐商贸有限公司</t>
  </si>
  <si>
    <t>绍兴市锦升塑业有限公司</t>
  </si>
  <si>
    <t>杭州比易进出口有限公司</t>
  </si>
  <si>
    <t>杭州余杭振华日化玻璃有限公司</t>
  </si>
  <si>
    <t>浙江美奇可塑业有限公司</t>
  </si>
  <si>
    <t>杭州顺帆包装制品有限公司</t>
  </si>
  <si>
    <t>安徽探索医疗器械科技有限公司</t>
  </si>
  <si>
    <t>常州市德群医疗器械有限公司</t>
  </si>
  <si>
    <t>常州市绿英医疗器械有限公司</t>
  </si>
  <si>
    <t>常州市武进区焦溪鑫盛塑料模具厂</t>
  </si>
  <si>
    <t>常州医疗器材总厂有限公司</t>
  </si>
  <si>
    <t>广州太沃生物科技有限公司</t>
  </si>
  <si>
    <t>杭州格莱电器制造有限公司</t>
  </si>
  <si>
    <t>杭州世佳电子有限公司</t>
  </si>
  <si>
    <t>杭州泰林生物技术设备有限公司</t>
  </si>
  <si>
    <t>杭州同济医疗器械有限公司</t>
  </si>
  <si>
    <t>湖北仙明医疗器械有限公司</t>
  </si>
  <si>
    <t>湖南康利来医疗器械有限公司</t>
  </si>
  <si>
    <t>江苏康宝医疗器械有限公司</t>
  </si>
  <si>
    <t>江苏康健医疗用品有限公司</t>
  </si>
  <si>
    <t>江苏康捷医疗器械有限公司</t>
  </si>
  <si>
    <t>南昌麦迪康医疗器械厂</t>
  </si>
  <si>
    <t>厦门唯科模塑科技有限公司</t>
  </si>
  <si>
    <t>山东科锐医疗用品有限公司</t>
  </si>
  <si>
    <t>山东中保康医疗器具有限公司</t>
  </si>
  <si>
    <t>上海达美医用塑料厂</t>
  </si>
  <si>
    <t>上海富达医用塑料有限公司</t>
  </si>
  <si>
    <t>上海康德莱企业发展集团医疗器械有限公司</t>
  </si>
  <si>
    <t>上海康德莱医疗器械自动化研究所有限公司</t>
  </si>
  <si>
    <t>上海浦东新区新成模具厂</t>
  </si>
  <si>
    <t>上海威尔逊光电仪器有限公司</t>
  </si>
  <si>
    <t>上海医药进出口有限公司</t>
  </si>
  <si>
    <t>上虞市皂湖医用器材有限公司</t>
  </si>
  <si>
    <t>苏州博伦科技有限公司</t>
  </si>
  <si>
    <t>苏州施莱医疗器械有限公司</t>
  </si>
  <si>
    <t>桐乡市洲泉易虎电器厂</t>
  </si>
  <si>
    <t>温州市贝普科技有限公司</t>
  </si>
  <si>
    <t>宣城市江南医疗器械有限公司</t>
  </si>
  <si>
    <t>浙江海圣医疗器械有限公司</t>
  </si>
  <si>
    <t>浙江京环医疗用品有限公司</t>
  </si>
  <si>
    <t>浙江康康医疗器械有限公司</t>
  </si>
  <si>
    <t>浙江一益医疗器械有限公司</t>
  </si>
  <si>
    <t>淄博本特化工有限公司</t>
  </si>
  <si>
    <t>淄博侨森医疗用品股份有限公司</t>
  </si>
  <si>
    <t>常熟市恒龙塑料制品有限公司</t>
  </si>
  <si>
    <t>宁波科正电器有限公司</t>
  </si>
  <si>
    <t>扬州美德莱医疗用品有限公司</t>
  </si>
  <si>
    <t>河北鑫乐医疗器械科技股份有限公司</t>
  </si>
  <si>
    <t>上海康德莱企业发展集团股份有限公司</t>
  </si>
  <si>
    <t>江西博美斯特医疗科技股份有限公司</t>
  </si>
  <si>
    <t>杭州安诺过滤器材有限公司</t>
  </si>
  <si>
    <t>浙江伏尔特医疗器械股份有限公司</t>
  </si>
  <si>
    <t>宁波天益医疗器械股份有限公司</t>
  </si>
  <si>
    <t>美利泰格诊断试剂（嘉兴）有限公司</t>
  </si>
  <si>
    <t>苏州康容生物医疗科技有限公司</t>
  </si>
  <si>
    <t>温州市康莱方医用塑料有限公司</t>
  </si>
  <si>
    <t>台州市路桥华康达塑料制品厂</t>
  </si>
  <si>
    <t>浙江润强医疗器械股份有限公司</t>
  </si>
  <si>
    <t>江西升升药业股份有限公司</t>
  </si>
  <si>
    <t>浙江华祥福医用器材有限公司</t>
  </si>
  <si>
    <t>上海宝舜医疗器械有限公司</t>
  </si>
  <si>
    <t>上海胜吉塑料制品有限公司</t>
  </si>
  <si>
    <t>爱侣健康科技股份有限公司</t>
  </si>
  <si>
    <t>常州市春光医用器材有限公司</t>
  </si>
  <si>
    <t>湖北金杏科技发展有限公司</t>
  </si>
  <si>
    <t>上海蓝鲸实业有限公司</t>
  </si>
  <si>
    <t>上海晶智机械科技有限公司</t>
  </si>
  <si>
    <t>杭州爱菩高特生物技术有限公司</t>
  </si>
  <si>
    <t>上海正邦医疗科技有限公司</t>
  </si>
  <si>
    <t>宁波博雅医疗器械有限公司</t>
  </si>
  <si>
    <t>扬州柯塔塑业有限公司</t>
  </si>
  <si>
    <t>浙江玉升医疗器械股份有限公司</t>
  </si>
  <si>
    <t>常州市海洲药化设备有限公司</t>
  </si>
  <si>
    <t>余姚市联通塑模有限公司</t>
  </si>
  <si>
    <t>浙江新德意医疗科技股份有限公司</t>
  </si>
  <si>
    <t>绍兴市上虞区百官丰天模具制造厂</t>
  </si>
  <si>
    <t>台州康健医用器械有限公司</t>
  </si>
  <si>
    <t>杭州爱津生物技术有限公司</t>
  </si>
  <si>
    <t>浙江苏嘉医疗器械股份有限公司</t>
  </si>
  <si>
    <t>宿迁市春明医疗器材有限公司</t>
  </si>
  <si>
    <t>温州佳特医疗器械有限公司</t>
  </si>
  <si>
    <t>淄博美迪医疗制品有限公司</t>
  </si>
  <si>
    <t>宝利脉（莱阳）医疗用品有限公司</t>
  </si>
  <si>
    <t>上虞东山精密塑胶有限公司</t>
  </si>
  <si>
    <t>宁波天牧兽用器械制造有限公司</t>
  </si>
  <si>
    <t>德清县新德意医疗器械有限公司</t>
  </si>
  <si>
    <t>余姚市陆埠镇伟业电子厂</t>
  </si>
  <si>
    <t>余姚亚宇塑模有限公司</t>
  </si>
  <si>
    <t>九义医疗器械（上海）有限公司</t>
  </si>
  <si>
    <t>爱侣健康科技有限公司</t>
  </si>
  <si>
    <t>常州市创佳医疗器械有限公司</t>
  </si>
  <si>
    <t>浙江灵洋医疗器械有限公司</t>
  </si>
  <si>
    <t>无锡市宇寿医疗器械有限公司</t>
  </si>
  <si>
    <t>杭州金源生物技术有限公司</t>
  </si>
  <si>
    <t>绍兴上虞东山精密塑胶有限公司</t>
  </si>
  <si>
    <t>浙江硕华生命科学研究股份有限公司</t>
  </si>
  <si>
    <t>浙江信纳医疗器械科技有限公司</t>
  </si>
  <si>
    <t>上海盛创医疗器械有限公司台州分公司</t>
  </si>
  <si>
    <t>杭州龙德医用器械有限公司</t>
  </si>
  <si>
    <t>山东康利莱医疗器材有限公司</t>
  </si>
  <si>
    <t>宁波宇球畜牧器械有限公司</t>
  </si>
  <si>
    <t>台州市路桥金清医用仪器厂</t>
  </si>
  <si>
    <t>慈溪市高通塑料制品有限公司</t>
  </si>
  <si>
    <t>江苏治宇医疗器材有限公司</t>
  </si>
  <si>
    <t>慈溪市横河皓迪塑料制品厂</t>
  </si>
  <si>
    <t>鹰潭荣嘉集团医疗器械实业有限公司</t>
  </si>
  <si>
    <t>浙江硕华医用塑料有限公司</t>
  </si>
  <si>
    <t>浙江爱康医用塑料有限公司</t>
  </si>
  <si>
    <t>南京佳奇医疗器械有限公司</t>
  </si>
  <si>
    <t>台州博盛塑业有限公司</t>
  </si>
  <si>
    <t>杭州源通医疗器械有限公司</t>
  </si>
  <si>
    <t>江苏康友医用器械有限公司</t>
  </si>
  <si>
    <t>淄博侨森医疗用品有限公司</t>
  </si>
  <si>
    <t>江西红新医疗器械集团有限公司</t>
  </si>
  <si>
    <t>浙江康泰医疗器械有限公司</t>
  </si>
  <si>
    <t>上海菱镜模具制造有限公司</t>
  </si>
  <si>
    <t>余姚市城区精湛模具加工场</t>
  </si>
  <si>
    <t>江苏科智医疗科技有限公司</t>
  </si>
  <si>
    <t>博元医疗技术（青岛）有限公司</t>
  </si>
  <si>
    <t>嘉兴市天和制药有限公司</t>
  </si>
  <si>
    <t>慈溪市欢翼塑料制品有限公司</t>
  </si>
  <si>
    <t>无锡市卢麟生化仪器有限公司</t>
  </si>
  <si>
    <t>浙江欧健医用器材有限公司</t>
  </si>
  <si>
    <t>江苏神力医用制品有限公司</t>
  </si>
  <si>
    <t>常州市远东医疗器材厂有限公司</t>
  </si>
  <si>
    <t>江苏正康医疗器械有限公司</t>
  </si>
  <si>
    <t>台州市路桥瑞豪科技有限公司</t>
  </si>
  <si>
    <t>常熟市华君达塑料制品厂</t>
  </si>
  <si>
    <t>慈溪市明杰医疗器械配件有限公司</t>
  </si>
  <si>
    <t>南昌康德莱医疗科技有限公司</t>
  </si>
  <si>
    <t>浙江拱东医疗科技有限公司</t>
  </si>
  <si>
    <t>浙江博宇光学有限公司</t>
  </si>
  <si>
    <t>浙江欧健保灵医疗设备有限公司</t>
  </si>
  <si>
    <t>宁波鸿鼎医疗器械科技有限公司</t>
  </si>
  <si>
    <t>江西富尔康实业集团有限公司</t>
  </si>
  <si>
    <t>常州市金利源医疗器械有限公司</t>
  </si>
  <si>
    <t>杭州康基医疗器械有限公司</t>
  </si>
  <si>
    <t>江苏亿乐医疗用品有限公司</t>
  </si>
  <si>
    <t>江西青山堂医疗器械有限公司</t>
  </si>
  <si>
    <t>浙江华福医用器材有限公司</t>
  </si>
  <si>
    <t>江西三鑫医疗科技股份有限公司</t>
  </si>
  <si>
    <t>宁波天益医疗器械有限公司</t>
  </si>
  <si>
    <t>余姚市佳善兽医器材厂</t>
  </si>
  <si>
    <t>湖南平安医械科技有限公司</t>
  </si>
  <si>
    <t>常州海洲橡塑有限公司</t>
  </si>
  <si>
    <t>广西北仑河医科工业集团有限公司</t>
  </si>
  <si>
    <t>苏州市金盛塑胶有限公司</t>
  </si>
  <si>
    <t>常州市通达医疗器材有限公司</t>
  </si>
  <si>
    <t>常州市回春医疗器材有限公司</t>
  </si>
  <si>
    <t>杭州大立过滤设备有限公司</t>
  </si>
  <si>
    <t>江苏吉春医用器材有限公司</t>
  </si>
  <si>
    <t>昆山韦睿医疗科技有限公司</t>
  </si>
  <si>
    <t>世源科技（嘉兴）医疗电子有限公司</t>
  </si>
  <si>
    <t>宁波菲拉尔医疗用品有限公司</t>
  </si>
  <si>
    <t>浙江康德莱医疗器械股份有限公司</t>
  </si>
  <si>
    <t>江阴市长强医疗器械有限公司</t>
  </si>
  <si>
    <t>宁波蓝柏医疗器械有限公司</t>
  </si>
  <si>
    <t>浙江振华塑业有限公司</t>
  </si>
  <si>
    <t>宁波市鄞州创天温度计厂</t>
  </si>
  <si>
    <t>常州悦康医疗器材有限公司</t>
  </si>
  <si>
    <t>山东五洲医疗器械有限公司</t>
  </si>
  <si>
    <t>浙江泰林生物技术股份有限公司</t>
  </si>
  <si>
    <t>湖北楚天药业有限责任公司</t>
  </si>
  <si>
    <t>江阴市医疗器械有限公司</t>
  </si>
  <si>
    <t>慈溪市友邦轻工有限公司</t>
  </si>
  <si>
    <t>江西庐乐医疗器械集团有限公司</t>
  </si>
  <si>
    <t>上海康寿医疗器械有限公司</t>
  </si>
  <si>
    <t>江西锦胜医疗器械集团有限公司</t>
  </si>
  <si>
    <t>镇江康利医疗器械有限公司</t>
  </si>
  <si>
    <t>莲花医疗用品有限公司</t>
  </si>
  <si>
    <t>南阳市久康医疗器械有限公司</t>
  </si>
  <si>
    <t>绍兴朱丽叶医疗器械有限公司</t>
  </si>
  <si>
    <t>金坛市康达医用器材制造有限公司</t>
  </si>
  <si>
    <t>岳阳民康医用材料有限公司</t>
  </si>
  <si>
    <t>扬州市华威医疗器械有限公司</t>
  </si>
  <si>
    <t>余姚市中衡塑料制品厂（普通合伙）</t>
  </si>
  <si>
    <t>慈溪市格宇塑料制品有限公司</t>
  </si>
  <si>
    <t>慈溪市海星渔具有限公司</t>
  </si>
  <si>
    <t>宁波格尔普健身器有限公司</t>
  </si>
  <si>
    <t>宁波群寅儿童用品有限公司</t>
  </si>
  <si>
    <t>宁波市思虎电子科技有限公司</t>
  </si>
  <si>
    <t>绍兴上虞大洋文体用品有限公司</t>
  </si>
  <si>
    <t>浙江金华威邦塑胶有限公司</t>
  </si>
  <si>
    <t>浙江正特集团有限公司</t>
  </si>
  <si>
    <t>永康市骐鸣贸易有限公司</t>
  </si>
  <si>
    <t>新昌县久亿科技有限公司</t>
  </si>
  <si>
    <t>宁海创新旅游用品有限公司</t>
  </si>
  <si>
    <t>金华华港运动器材有限公司</t>
  </si>
  <si>
    <t>建德市五星车业有限公司</t>
  </si>
  <si>
    <t>余姚市马渚永达娱乐设备实业有限公司</t>
  </si>
  <si>
    <t>宁波优升车业有限公司</t>
  </si>
  <si>
    <t>建德市海发塑制品有限公司</t>
  </si>
  <si>
    <t>慈溪市南光电器有限公司</t>
  </si>
  <si>
    <t>浙江威邦机电科技有限公司</t>
  </si>
  <si>
    <t>宁波驰野渔具有限公司</t>
  </si>
  <si>
    <t>威海永兴塑料配件有限公司</t>
  </si>
  <si>
    <t>杭州亿腾塑胶有限公司</t>
  </si>
  <si>
    <t>嘉善声光电子有限公司</t>
  </si>
  <si>
    <t>余姚市海兰渔具厂</t>
  </si>
  <si>
    <t>上虞大洋文体用品有限公司</t>
  </si>
  <si>
    <t>余姚市奔腾塑料模具厂</t>
  </si>
  <si>
    <t>浙江正特股份有限公司</t>
  </si>
  <si>
    <t>威海海滨渔具技术服务有限公司</t>
  </si>
  <si>
    <t>昆山佳逸塑胶模具有限公司</t>
  </si>
  <si>
    <t>温岭市新河塑胶制品厂</t>
  </si>
  <si>
    <t>余姚市鲲鹏塑业有限公司</t>
  </si>
  <si>
    <t>慈溪市掌起镇凯琪塑料厂</t>
  </si>
  <si>
    <t>慈溪市福贝贝儿童用品有限公司</t>
  </si>
  <si>
    <t>上海阿里宝宝婴儿用品有限公司</t>
  </si>
  <si>
    <t>平湖市小天地儿童用品厂</t>
  </si>
  <si>
    <t>浙江日康婴儿用品有限公司</t>
  </si>
  <si>
    <t>浙江辉伦婴童用品有限公司</t>
  </si>
  <si>
    <t>上海大发电器有限公司</t>
  </si>
  <si>
    <t>好孩子儿童用品有限公司</t>
  </si>
  <si>
    <t>浙江丽童家居有限公司</t>
  </si>
  <si>
    <t>浙江鑫博婴童用品有限公司</t>
  </si>
  <si>
    <t>宁波好孩子儿童用品有限公司</t>
  </si>
  <si>
    <t>宁波市鄞州赛得塑业有限公司</t>
  </si>
  <si>
    <t>金华市贝丝特文具有限公司</t>
  </si>
  <si>
    <t>兰溪市神雕文具有限公司</t>
  </si>
  <si>
    <t>黄山市紫光智能科技有限公司</t>
  </si>
  <si>
    <t>嘉兴勤快塑料制品有限公司</t>
  </si>
  <si>
    <t>嘉兴市红旗电器塑配厂</t>
  </si>
  <si>
    <t>宁波德宸贸易有限公司</t>
  </si>
  <si>
    <t>玉环县浩源塑料模具厂</t>
  </si>
  <si>
    <t>金华大圣玩具有限公司</t>
  </si>
  <si>
    <t>东阳市万利电子有限公司</t>
  </si>
  <si>
    <t>宁波华格汽车零部件有限公司</t>
  </si>
  <si>
    <t>余姚市迈科尔塑模有限公司</t>
  </si>
  <si>
    <t>奉化市必良成模具厂</t>
  </si>
  <si>
    <t>宁波良之塑业有限公司</t>
  </si>
  <si>
    <t>东阳市圆周率玩具有限公司</t>
  </si>
  <si>
    <t>余姚市迈贝维塑料制品厂（普通合伙）</t>
  </si>
  <si>
    <t>黄山富林电子有限公司</t>
  </si>
  <si>
    <t>桐乡科博玩具有限公司</t>
  </si>
  <si>
    <t>宁波市北仑区德恒模塑有限公司</t>
  </si>
  <si>
    <t>杭州中天模型有限公司</t>
  </si>
  <si>
    <t>杭州创赢实业有限公司</t>
  </si>
  <si>
    <t>杭州汉卡尔机械有限公司</t>
  </si>
  <si>
    <t>上海置沃新材料科技有限公司</t>
  </si>
  <si>
    <t>温州利幼实业有限公司</t>
  </si>
  <si>
    <t>宁波华达电子有限公司</t>
  </si>
  <si>
    <t>义乌市宣彬饰品配件厂</t>
  </si>
  <si>
    <t>宁波东钱湖旅游度假区恒升五金塑料厂</t>
  </si>
  <si>
    <t>常州维卡塑业有限公司</t>
  </si>
  <si>
    <t>慈溪市贝士达电动工具有限公司</t>
  </si>
  <si>
    <t>慈溪市范市金欣模具厂</t>
  </si>
  <si>
    <t>慈溪市光华实业有限公司</t>
  </si>
  <si>
    <t>慈溪市宗汉惠通电子有限公司</t>
  </si>
  <si>
    <t>慈溪远传仪表科技有限公司</t>
  </si>
  <si>
    <t>淮安美妙电子科技有限公司</t>
  </si>
  <si>
    <t>建德市联众电器工具厂</t>
  </si>
  <si>
    <t>金华市奇剑工具有限公司</t>
  </si>
  <si>
    <t>乐清市希汇电子科技有限公司</t>
  </si>
  <si>
    <t>宁波辉腾工量具包装有限公司</t>
  </si>
  <si>
    <t>宁波市鄞州拓海塑业有限公司</t>
  </si>
  <si>
    <t>宁波市鄞州万富莱仪表塑料厂（普通合伙）</t>
  </si>
  <si>
    <t>宁波亿盛电机有限公司</t>
  </si>
  <si>
    <t>宁海县西店俊宏电器厂</t>
  </si>
  <si>
    <t>上海东浩新贸易有限公司</t>
  </si>
  <si>
    <t>上海克劳德刀片制造有限公司</t>
  </si>
  <si>
    <t>绍兴上虞创晟塑业有限公司</t>
  </si>
  <si>
    <t>苏州奔腾塑业有限公司</t>
  </si>
  <si>
    <t>苏州达宇塑业有限公司</t>
  </si>
  <si>
    <t>苏州市锦星电讯材料有限公司</t>
  </si>
  <si>
    <t>泰马克精密铸造（苏州）有限公司</t>
  </si>
  <si>
    <t>余姚市城区万兴五金工具厂</t>
  </si>
  <si>
    <t>余姚市林泰塑料制品厂（普通合伙）</t>
  </si>
  <si>
    <t>余姚易美园艺设备有限公司</t>
  </si>
  <si>
    <t>浙江百隆塑料制品有限公司</t>
  </si>
  <si>
    <t>浙江省金华雪球实业有限公司</t>
  </si>
  <si>
    <t>杭州比孚科技有限公司</t>
  </si>
  <si>
    <t>宁波市江东宇星电讯仪表厂</t>
  </si>
  <si>
    <t>余姚市健瑞塑料厂</t>
  </si>
  <si>
    <t>慈溪市富泰电器有限公司</t>
  </si>
  <si>
    <t>余姚市维盛塑料包装厂</t>
  </si>
  <si>
    <t>南通市而立经贸有限公司</t>
  </si>
  <si>
    <t>慈溪市新浦科端塑料壳体厂</t>
  </si>
  <si>
    <t>江苏和晖电动工具有限公司</t>
  </si>
  <si>
    <t>龙庆机电塑料（嘉兴）有限公司</t>
  </si>
  <si>
    <t>宁波振升电器有限公司</t>
  </si>
  <si>
    <t>江西沃达水控有限公司</t>
  </si>
  <si>
    <t>宁波贝恩精密模塑有限公司</t>
  </si>
  <si>
    <t>上海佑达电器有限公司</t>
  </si>
  <si>
    <t>余姚市轶智塑料厂</t>
  </si>
  <si>
    <t>嘉兴百佳机械有限公司</t>
  </si>
  <si>
    <t>浙江博大测量工具有限公司</t>
  </si>
  <si>
    <t>慈溪市周巷宝露塑料制品厂</t>
  </si>
  <si>
    <t>余姚市沪工控制电器有限公司</t>
  </si>
  <si>
    <t>南通明辉电动工具有限公司</t>
  </si>
  <si>
    <t>宁波大叶园林工业有限公司</t>
  </si>
  <si>
    <t>宁波星乐机械制造有限公司</t>
  </si>
  <si>
    <t>余姚市临山镇利丰塑料制品厂</t>
  </si>
  <si>
    <t>杭州萧山恒创塑料制品厂</t>
  </si>
  <si>
    <t>余姚市金波塑模有限公司</t>
  </si>
  <si>
    <t>余姚市旭刚塑料机械部件厂（普通合伙）</t>
  </si>
  <si>
    <t>慈溪光华实业有限公司</t>
  </si>
  <si>
    <t>宁波世泰塑料模具有限公司</t>
  </si>
  <si>
    <t>青岛鑫丰茂工贸有限公司</t>
  </si>
  <si>
    <t>余姚市龙邦电器有限公司</t>
  </si>
  <si>
    <t>苏州工业园区联顺科技有限公司</t>
  </si>
  <si>
    <t>余姚市河姆渡镇精艺塑料模具厂</t>
  </si>
  <si>
    <t>海盐峰达塑料电器厂</t>
  </si>
  <si>
    <t>慈溪市百正电器有限公司</t>
  </si>
  <si>
    <t>常熟市顺隆塑业有限公司</t>
  </si>
  <si>
    <t>慈溪市桥头晶晶仪表配件厂</t>
  </si>
  <si>
    <t>富阳红良五金塑料厂</t>
  </si>
  <si>
    <t>宁波水表股份有限公司</t>
  </si>
  <si>
    <t>余姚市晓天电器塑料厂（普通合伙）</t>
  </si>
  <si>
    <t>工达橡塑制品（上海）有限公司</t>
  </si>
  <si>
    <t>余姚市肖东镇沈家闸塑料厂</t>
  </si>
  <si>
    <t>宁波迪泰塑胶有限公司</t>
  </si>
  <si>
    <t>金华市鹰王电子有限公司</t>
  </si>
  <si>
    <t>金华市汇丰工具厂</t>
  </si>
  <si>
    <t>余姚市欧盛仪表塑料厂</t>
  </si>
  <si>
    <t>金华市益佳工具有限公司</t>
  </si>
  <si>
    <t>宁波龙山脚下机电有限公司</t>
  </si>
  <si>
    <t>威海联桥新材料科技股份有限公司</t>
  </si>
  <si>
    <t>台州金剑机械制造有限公司</t>
  </si>
  <si>
    <t>宁波大叶园林设备有限公司</t>
  </si>
  <si>
    <t>金华万丰工具厂</t>
  </si>
  <si>
    <t>湖州南浔管氏塑业有限公司</t>
  </si>
  <si>
    <t>金华市双叶工具厂</t>
  </si>
  <si>
    <t>杭州通利电器工具有限公司</t>
  </si>
  <si>
    <t>歙县新郑仪表电器有限公司</t>
  </si>
  <si>
    <t>江西艾芬达暖通科技股份有限公司</t>
  </si>
  <si>
    <t>上海悦致贸易有限公司</t>
  </si>
  <si>
    <t>江苏东成工具有限公司</t>
  </si>
  <si>
    <t>金华荣胜工具厂</t>
  </si>
  <si>
    <t>歙县佳海塑料制件厂</t>
  </si>
  <si>
    <t>余姚市范盛新型建材厂</t>
  </si>
  <si>
    <t>余姚市泗门镇中亚模具塑料厂</t>
  </si>
  <si>
    <t>余姚市星空塑料电器厂（普通合伙)</t>
  </si>
  <si>
    <t>慈溪市长河华泰仪表配件厂</t>
  </si>
  <si>
    <t>宁波市德霖机械有限公司</t>
  </si>
  <si>
    <t>余姚市双梦塑料厂</t>
  </si>
  <si>
    <t>上海余粤申模具厂</t>
  </si>
  <si>
    <t>江苏东成工具科技有限公司</t>
  </si>
  <si>
    <t>慈溪市周巷新技模具塑料厂</t>
  </si>
  <si>
    <t>余姚市健力机械设备有限公司</t>
  </si>
  <si>
    <t>宁波瑞林电子有限公司</t>
  </si>
  <si>
    <t>余姚市舜宝仪表指针厂</t>
  </si>
  <si>
    <t>江苏东成机电工具有限公司</t>
  </si>
  <si>
    <t>宁波大叶园林科技有限公司</t>
  </si>
  <si>
    <t>慈溪市嘉成仪表电器有限公司</t>
  </si>
  <si>
    <t>余姚市舜寰流量仪表有限公司</t>
  </si>
  <si>
    <t>慈溪市申元工具有限公司</t>
  </si>
  <si>
    <t>余姚市哈森塑料制品有限公司</t>
  </si>
  <si>
    <t>上虞市创晟塑业有限公司</t>
  </si>
  <si>
    <t>常熟市立金塑胶有限公司</t>
  </si>
  <si>
    <t>杭州永巨科技有限公司</t>
  </si>
  <si>
    <t>余姚市舜郊塑料厂</t>
  </si>
  <si>
    <t>上海舜凌电器仪表有限公司</t>
  </si>
  <si>
    <t>金华市鹰王工具有限公司</t>
  </si>
  <si>
    <t>余姚市裕树五金厂</t>
  </si>
  <si>
    <t>余姚市恒发电器配件厂（普通合伙）</t>
  </si>
  <si>
    <t>余姚市梨洲机电制造有限公司</t>
  </si>
  <si>
    <t>慈溪市三峰拨链器厂</t>
  </si>
  <si>
    <t>宁波市万家灯火电子有限公司</t>
  </si>
  <si>
    <t>余姚海浪液压机械有限公司</t>
  </si>
  <si>
    <t>余姚市城区泛美塑料厂</t>
  </si>
  <si>
    <t>宁波胜德水表有限公司</t>
  </si>
  <si>
    <t>余姚市柯腾电器厂</t>
  </si>
  <si>
    <t>宁波市鄞州高桥瑞璨塑料制品厂</t>
  </si>
  <si>
    <t>宁波智轩物联网科技有限公司</t>
  </si>
  <si>
    <t>乐清市彰洲电气科技有限公司</t>
  </si>
  <si>
    <t>慈溪市龙潭泵业有限公司</t>
  </si>
  <si>
    <t>慈溪市宏康电器有限公司</t>
  </si>
  <si>
    <t>余姚市盛达园林工具有限公司</t>
  </si>
  <si>
    <t>宁波市宇星水表有限公司</t>
  </si>
  <si>
    <t>宁波舜烨电器有限公司</t>
  </si>
  <si>
    <t>浙江奇剑工具有限公司</t>
  </si>
  <si>
    <t>宁波市港腾塑业有限公司</t>
  </si>
  <si>
    <t>永嘉县仲宇树塑金属制品有限公司</t>
  </si>
  <si>
    <t>南通正雅塑料制品厂</t>
  </si>
  <si>
    <t>常州格力博有限公司</t>
  </si>
  <si>
    <t>杭州伽顿电工器材有限公司</t>
  </si>
  <si>
    <t>宁波展望电器有限公司</t>
  </si>
  <si>
    <t>余姚市青花塑料厂（普通合伙）</t>
  </si>
  <si>
    <t>（周）余姚市天光塑料有限公司</t>
  </si>
  <si>
    <t>常州市海都国际贸易有限公司</t>
  </si>
  <si>
    <t>常州市瑞诺塑业有限公司</t>
  </si>
  <si>
    <t>常州市武进润丰塑料制品有限公司</t>
  </si>
  <si>
    <t>大连乐金塑料有限公司</t>
  </si>
  <si>
    <t>东莞市磊峰塑胶化工有限公司</t>
  </si>
  <si>
    <t>东莞市龙创塑胶有限公司</t>
  </si>
  <si>
    <t>东莞市庆恒塑胶原料有限公司</t>
  </si>
  <si>
    <t>东莞市樟木头京辰塑胶原料行</t>
  </si>
  <si>
    <t>奉化市顺强塑料贸易有限公司</t>
  </si>
  <si>
    <t>佛山市顺德区科的工程塑料有限公司</t>
  </si>
  <si>
    <t>杭州金波塑胶有限公司</t>
  </si>
  <si>
    <t>吉林市全兴塑业有限公司</t>
  </si>
  <si>
    <t>嘉兴希卡姆复合材料有限公司</t>
  </si>
  <si>
    <t>嘉兴扬子化工有限公司</t>
  </si>
  <si>
    <t>江苏协翔进出口有限公司</t>
  </si>
  <si>
    <t>南京申瑞琳新材料科技有限公司</t>
  </si>
  <si>
    <t>宁波保税区奇润贸易有限公司</t>
  </si>
  <si>
    <t>宁波市鄞州翰业塑料有限公司</t>
  </si>
  <si>
    <t>宁波唯恩电器有限公司</t>
  </si>
  <si>
    <t>平顶山市科隆新材料有限公司</t>
  </si>
  <si>
    <t>青岛羲美科技贸易有限公司</t>
  </si>
  <si>
    <t>上海璧欧国际贸易有限公司</t>
  </si>
  <si>
    <t>上海前贝实业有限公司</t>
  </si>
  <si>
    <t>上海天示塑料制品有限公司</t>
  </si>
  <si>
    <t>上海耀泰实业有限公司</t>
  </si>
  <si>
    <t>上海怡康化工材料有限公司</t>
  </si>
  <si>
    <t>苏州海明塑胶制品有限公司</t>
  </si>
  <si>
    <t>苏州翃凯格塑化有限公司</t>
  </si>
  <si>
    <t>苏州娇程塑料有限公司</t>
  </si>
  <si>
    <t>苏州诺朴高分子材料有限公司</t>
  </si>
  <si>
    <t>苏州万晨塑胶有限公司</t>
  </si>
  <si>
    <t>台州八达阀门有限公司</t>
  </si>
  <si>
    <t>台州精全塑业有限公司</t>
  </si>
  <si>
    <t>台州市和奕塑胶有限公司</t>
  </si>
  <si>
    <t>台州市日天模具有限公司</t>
  </si>
  <si>
    <t>天津凌志化工贸易有限公司</t>
  </si>
  <si>
    <t>温州市永驰汽车附件有限公司</t>
  </si>
  <si>
    <t>余姚市威煌贸易有限公司</t>
  </si>
  <si>
    <t>余姚市向前塑料经营部</t>
  </si>
  <si>
    <t>中国电子物资东北公司</t>
  </si>
  <si>
    <t>昆山斯科纳塑化贸易有限公司</t>
  </si>
  <si>
    <t>上海裕基经贸有限公司</t>
  </si>
  <si>
    <t>昆山市鑫勤塑胶原料有限公司</t>
  </si>
  <si>
    <t>常州优购塑化有限公司</t>
  </si>
  <si>
    <t>常州市普诺斯物资有限公司</t>
  </si>
  <si>
    <t>上海富朔行贸易有限公司</t>
  </si>
  <si>
    <t>宁海县永兴印刷物资有限公司</t>
  </si>
  <si>
    <t>北京云德信贸易有限公司</t>
  </si>
  <si>
    <t>厦门鑫恒裕工贸有限公司</t>
  </si>
  <si>
    <t>常州桃花源塑料贸易有限公司</t>
  </si>
  <si>
    <t>常州鼎茂塑料有限公司</t>
  </si>
  <si>
    <t>青岛保税区美丰贸易有限公司</t>
  </si>
  <si>
    <t>上海桐丘实业有限公司</t>
  </si>
  <si>
    <t>威海吉利贸易有限公司</t>
  </si>
  <si>
    <t>上海修永贸易商行</t>
  </si>
  <si>
    <t>青岛福润嘉商贸有限公司</t>
  </si>
  <si>
    <t>上海亿粟贸易有限公司</t>
  </si>
  <si>
    <t>宁波保税区欣象国际贸易有限公司</t>
  </si>
  <si>
    <t>宁波市晟源国际贸易有限公司</t>
  </si>
  <si>
    <t>杭州中聚化工科技有限公司</t>
  </si>
  <si>
    <t>昆山天铭源商贸有限公司</t>
  </si>
  <si>
    <t>沈阳奇龙力商贸有限公司</t>
  </si>
  <si>
    <t>福州开发区鑫佳洋贸易有限公司</t>
  </si>
  <si>
    <t>盐城市金昱瑞贸易有限公司</t>
  </si>
  <si>
    <t>青岛广博国际贸易有限公司</t>
  </si>
  <si>
    <t>嘉善物资塑料有限公司</t>
  </si>
  <si>
    <t>常州市福聚塑化科技有限公司</t>
  </si>
  <si>
    <t>上海倍嘉新材料科技有限公司</t>
  </si>
  <si>
    <t>淄博开发区国商经贸有限公司</t>
  </si>
  <si>
    <t>常州江南立升贸易有限公司</t>
  </si>
  <si>
    <t>哈尔滨龙桥商贸有限公司</t>
  </si>
  <si>
    <t>常州市万旺塑料有限公司</t>
  </si>
  <si>
    <t>常州翔发塑料有限公司</t>
  </si>
  <si>
    <t>厦门永佳和塑胶有限公司</t>
  </si>
  <si>
    <t>上海云塔实业有限公司</t>
  </si>
  <si>
    <t>宁波金榜塑化有限公司</t>
  </si>
  <si>
    <t>北京竹生顺达贸易有限公司</t>
  </si>
  <si>
    <t>苏州海纳川塑化有限公司</t>
  </si>
  <si>
    <t>上海亿鸿实业有限公司</t>
  </si>
  <si>
    <t>武汉永佳和新材料有限公司</t>
  </si>
  <si>
    <t>太仓市润田塑料有限公司</t>
  </si>
  <si>
    <t>南京美丰达塑料有限公司</t>
  </si>
  <si>
    <t>南京量岩物资有限公司</t>
  </si>
  <si>
    <t>纳新塑化（上海）有限公司</t>
  </si>
  <si>
    <t>上海和氏璧化工有限公司</t>
  </si>
  <si>
    <t>上海创御实业有限公司</t>
  </si>
  <si>
    <t>陕西奇美塑料有限公司</t>
  </si>
  <si>
    <t>上海凯晶化学科技有限公司</t>
  </si>
  <si>
    <t>青岛恩欣格贸易有限公司</t>
  </si>
  <si>
    <t>上海和东国际贸易有限公司</t>
  </si>
  <si>
    <t>上海海苏实业有限公司</t>
  </si>
  <si>
    <t>嘉兴市贝能新材料科技有限公司</t>
  </si>
  <si>
    <t>苏州昌仁工程塑胶有限公司</t>
  </si>
  <si>
    <t>扬州市星河塑化有限公司</t>
  </si>
  <si>
    <t>上海常泰贸易发展有限公司</t>
  </si>
  <si>
    <t>上海诚瀚贸易有限公司</t>
  </si>
  <si>
    <t>苏州斯维尔材料科技有限公司</t>
  </si>
  <si>
    <t>上海同贵化工有限公司</t>
  </si>
  <si>
    <t>京津霸（北京）商贸有限公司</t>
  </si>
  <si>
    <t>江苏恩华进出口有限公司</t>
  </si>
  <si>
    <t>江苏煌华新材料科技有限公司</t>
  </si>
  <si>
    <t>苏州千盛源塑化进出口有限公司</t>
  </si>
  <si>
    <t>山东诺方力辰国际贸易有限公司</t>
  </si>
  <si>
    <t>上海剑天贸易有限公司</t>
  </si>
  <si>
    <t>上海巨舟塑料有限公司</t>
  </si>
  <si>
    <t>天津春利成商贸有限公司</t>
  </si>
  <si>
    <t>宁波绍大进出口有限公司</t>
  </si>
  <si>
    <t>广州惠禹高分子材料有限公司</t>
  </si>
  <si>
    <t>宁波富朔行贸易有限公司</t>
  </si>
  <si>
    <t>苏州市通海物资贸易有限公司</t>
  </si>
  <si>
    <t>上海保祥贸易有限公司</t>
  </si>
  <si>
    <t>苏州合美塑料制品有限公司</t>
  </si>
  <si>
    <t>上海天宏化工有限公司</t>
  </si>
  <si>
    <t>霸州市咏昌塑料有限公司</t>
  </si>
  <si>
    <t>厦门天力进出口有限公司</t>
  </si>
  <si>
    <t>上海弘睿化工产品有限公司</t>
  </si>
  <si>
    <t>太仓市龙辰化工有限公司</t>
  </si>
  <si>
    <t>浙江前程石化股份有限公司</t>
  </si>
  <si>
    <t>杭州意之海贸易有限公司</t>
  </si>
  <si>
    <t>上海三美实业有限公司</t>
  </si>
  <si>
    <t>太仓正哲塑化物资有限公司</t>
  </si>
  <si>
    <t>苏州成溢化工有限公司</t>
  </si>
  <si>
    <t>太仓哈里欧国际贸易有限公司</t>
  </si>
  <si>
    <t>昆山德义泰塑化有限公司</t>
  </si>
  <si>
    <t>上海元科贸易发展有限公司</t>
  </si>
  <si>
    <t>常州市飞泰化工有限公司</t>
  </si>
  <si>
    <t>宁波鑫福源塑业有限公司</t>
  </si>
  <si>
    <t>上海裕佳塑料有限公司</t>
  </si>
  <si>
    <t>上海宇艳升贸易有限公司</t>
  </si>
  <si>
    <t>上海井融化工有限公司</t>
  </si>
  <si>
    <t>烟台万塑商贸有限公司</t>
  </si>
  <si>
    <t>上海汲鸿实业有限公司</t>
  </si>
  <si>
    <t>禹鹤贸易（上海）有限公司</t>
  </si>
  <si>
    <t>温州宝丰电气有限公司</t>
  </si>
  <si>
    <t>嘉兴市启顺贸易有限公司</t>
  </si>
  <si>
    <t>中化塑料有限公司</t>
  </si>
  <si>
    <t>东莞市裕盈塑胶原料有限公司</t>
  </si>
  <si>
    <t>上海台轩国际贸易有限公司</t>
  </si>
  <si>
    <t>宁波慧聪供应链管理有限公司</t>
  </si>
  <si>
    <t>昆山市康信旺塑胶化工原料有限公司</t>
  </si>
  <si>
    <t>桐庐名仕塑料有限公司</t>
  </si>
  <si>
    <t>上海宇蔓物贸有限公司</t>
  </si>
  <si>
    <t>上海景程化工科技有限公司</t>
  </si>
  <si>
    <t>厦门志联化工有限公司</t>
  </si>
  <si>
    <t>湖州天林塑业有限公司</t>
  </si>
  <si>
    <t>镇江市宝欣化工有限公司</t>
  </si>
  <si>
    <t>宁波浙望国际贸易有限公司</t>
  </si>
  <si>
    <t>宁波宏康塑业有限公司</t>
  </si>
  <si>
    <t>宁波晨塑贸易有限公司</t>
  </si>
  <si>
    <t>上海瑞航塑料有限公司</t>
  </si>
  <si>
    <t>宁波佳平贸易有限公司</t>
  </si>
  <si>
    <t>杭州江林塑化有限公司</t>
  </si>
  <si>
    <t>苏州源硕联塑料贸易有限公司</t>
  </si>
  <si>
    <t>上海协特塑料有限公司</t>
  </si>
  <si>
    <t>上海盈飞实业有限公司</t>
  </si>
  <si>
    <t>宁波奇博进出口有限公司</t>
  </si>
  <si>
    <t>南京开宇塑料物资有限公司</t>
  </si>
  <si>
    <t>宁波鸿塑行塑料有限公司</t>
  </si>
  <si>
    <t>常州立昌商贸有限公司</t>
  </si>
  <si>
    <t>苏州塑造美化工材料有限公司</t>
  </si>
  <si>
    <t>重庆永佳和塑胶有限公司</t>
  </si>
  <si>
    <t>镇江市华熙化工有限公司</t>
  </si>
  <si>
    <t>苏州富丽德塑料科技有限公司</t>
  </si>
  <si>
    <t>常州国洋化工有限公司</t>
  </si>
  <si>
    <t>佛山市顺德区金塑威贸易有限公司</t>
  </si>
  <si>
    <t>霸州市腾达塑料经营部</t>
  </si>
  <si>
    <t>常州普华进出口有限公司</t>
  </si>
  <si>
    <t>常州市中惠塑料粒子有限公司</t>
  </si>
  <si>
    <t>大连卓成贸易有限公司</t>
  </si>
  <si>
    <t>恩华（江苏）光电有限公司</t>
  </si>
  <si>
    <t>奉化市兴丰塑料有限公司</t>
  </si>
  <si>
    <t>广州慧正电子商务有限公司</t>
  </si>
  <si>
    <t>黄山万舜塑化销售有限公司</t>
  </si>
  <si>
    <t>嘉兴市全全塑料有限公司</t>
  </si>
  <si>
    <t>江苏瑞特工程塑料有限公司</t>
  </si>
  <si>
    <t>津盛通（天津）塑料贸易有限公司</t>
  </si>
  <si>
    <t>昆山东世航橡塑制品有限公司</t>
  </si>
  <si>
    <t>昆山富瑞发塑料贸易有限公司</t>
  </si>
  <si>
    <t>昆山吉塑塑胶原料有限公司</t>
  </si>
  <si>
    <t>昆山鹏运塑料有限公司</t>
  </si>
  <si>
    <t>昆山世纪港贸易有限公司</t>
  </si>
  <si>
    <t>昆山市誉博塑料化工有限公司</t>
  </si>
  <si>
    <t>昆山逸轩塑料有限公司</t>
  </si>
  <si>
    <t>宁波保税区蓬盛贸易有限公司</t>
  </si>
  <si>
    <t>宁波高新区易塑新材料科技有限公司</t>
  </si>
  <si>
    <t>宁波江东阔源塑化有限公司</t>
  </si>
  <si>
    <t>宁波名形国际贸易有限公司</t>
  </si>
  <si>
    <t>宁波赛大进出口有限公司</t>
  </si>
  <si>
    <t>宁波硕予塑化有限公司</t>
  </si>
  <si>
    <t>宁波迅耀国际贸易有限公司</t>
  </si>
  <si>
    <t>宁波中湖化工有限公司</t>
  </si>
  <si>
    <t>宁海县和盛塑料有限公司</t>
  </si>
  <si>
    <t>青岛华塑化工有限公司</t>
  </si>
  <si>
    <t>山东三润复合塑料科技有限公司</t>
  </si>
  <si>
    <t>上海多玉贸易中心</t>
  </si>
  <si>
    <t>上海惠晟化工产品有限公司</t>
  </si>
  <si>
    <t>上海茂轩化工有限公司</t>
  </si>
  <si>
    <t>上海庆芝国际贸易有限公司</t>
  </si>
  <si>
    <t>上海泰朗工贸发展有限公司</t>
  </si>
  <si>
    <t>上海天根化工有限公司</t>
  </si>
  <si>
    <t>上海万塑国际贸易有限公司</t>
  </si>
  <si>
    <t>上海舞豪橡塑工贸有限公司</t>
  </si>
  <si>
    <t>上海熙顶国际贸易有限公司</t>
  </si>
  <si>
    <t>上海轶进实业有限公司</t>
  </si>
  <si>
    <t>上海谊鹏商贸有限公司</t>
  </si>
  <si>
    <t>上海毅塑兴塑胶原料商贸有限公司</t>
  </si>
  <si>
    <t>上海翼睦寅实业有限公司</t>
  </si>
  <si>
    <t>上海元塑化工有限公司</t>
  </si>
  <si>
    <t>上海越增实业有限公司</t>
  </si>
  <si>
    <t>寿光市东盛经贸有限公司</t>
  </si>
  <si>
    <t>苏州聚元圣塑化有限公司</t>
  </si>
  <si>
    <t>苏州亮奇新材料有限公司</t>
  </si>
  <si>
    <t>苏州铭钰兴新材料有限公司</t>
  </si>
  <si>
    <t>苏州尚美塑胶科技有限公司</t>
  </si>
  <si>
    <t>苏州市东贝塑料化工有限公司</t>
  </si>
  <si>
    <t>苏州市麦斯顿经贸发展有限公司</t>
  </si>
  <si>
    <t>苏州市新创达塑化有限公司</t>
  </si>
  <si>
    <t>苏州伊士曼塑化进出口有限公司</t>
  </si>
  <si>
    <t>苏州优克斯贸易有限公司</t>
  </si>
  <si>
    <t>苏州云帆贸易有限公司</t>
  </si>
  <si>
    <t>苏州云天塑胶有限公司</t>
  </si>
  <si>
    <t>台州市鸿悦塑业有限公司</t>
  </si>
  <si>
    <t>太仓市长海石油化工有限公司</t>
  </si>
  <si>
    <t>桐庐发中发塑料有限公司</t>
  </si>
  <si>
    <t>温州市良邦贸易有限公司</t>
  </si>
  <si>
    <t>温州市万信贸易有限公司</t>
  </si>
  <si>
    <t>温州市星普贸易有限公司</t>
  </si>
  <si>
    <t>无锡欧博莱化工塑料有限公司</t>
  </si>
  <si>
    <t>浙江宅集购电商科技有限公司</t>
  </si>
  <si>
    <t>余姚市中冠化工有限公司</t>
  </si>
  <si>
    <t>上海沂庆贸易有限公司</t>
  </si>
  <si>
    <t>宁波景祺进出口有限公司</t>
  </si>
  <si>
    <t>苏州塑美特塑化有限公司</t>
  </si>
  <si>
    <t>上海典常工贸有限公司</t>
  </si>
  <si>
    <t>上海进东塑胶有限公司</t>
  </si>
  <si>
    <t>上海令奇实业有限公司</t>
  </si>
  <si>
    <t>余姚市正发塑料商行</t>
  </si>
  <si>
    <t>厦门塑达贸易有限公司</t>
  </si>
  <si>
    <t>昆山益安佳塑胶有限公司</t>
  </si>
  <si>
    <t>苏州德顺富贸易有限公司</t>
  </si>
  <si>
    <t>常州赫斯特高分子材料有限公司</t>
  </si>
  <si>
    <t>宁波康佰制冷设备有限公司</t>
  </si>
  <si>
    <t>苏州思瑞特塑胶材料科技有限公司</t>
  </si>
  <si>
    <t>无锡子元塑料贸易有限公司</t>
  </si>
  <si>
    <t>常熟市拓新商贸有限公司</t>
  </si>
  <si>
    <t>苏州旭恩进出口有限公司</t>
  </si>
  <si>
    <t>青岛美泰塑胶有限公司</t>
  </si>
  <si>
    <t>余姚市马运塑化有限公司</t>
  </si>
  <si>
    <t>上海遥臣贸易有限公司</t>
  </si>
  <si>
    <t>昆山市荣展塑胶原料有限公司</t>
  </si>
  <si>
    <t>宁波拓奇塑化贸易有限公司</t>
  </si>
  <si>
    <t>上海丽硕塑料有限公司</t>
  </si>
  <si>
    <t>上海全艺塑料有限公司</t>
  </si>
  <si>
    <t>上海佑丰实业有限公司</t>
  </si>
  <si>
    <t>上海乐远新材料科技有限公司</t>
  </si>
  <si>
    <t>凯新化工科技（上海）有限公司</t>
  </si>
  <si>
    <t>北京宜广和商贸有限公司</t>
  </si>
  <si>
    <t>苏州俊俊塑胶原料有限公司</t>
  </si>
  <si>
    <t>丹阳市恒源物资有限公司</t>
  </si>
  <si>
    <t>上海裕长塑料有限公司</t>
  </si>
  <si>
    <t>江阴市天天塑料贸易有限公司</t>
  </si>
  <si>
    <t>东材（上海）国际贸易有限公司</t>
  </si>
  <si>
    <t>上海维贤塑业有限公司</t>
  </si>
  <si>
    <t>北京斯锐曼国际贸易有限公司</t>
  </si>
  <si>
    <t>南通市通州区明峰塑业有限公司</t>
  </si>
  <si>
    <t>上海吉工工程塑料有限公司</t>
  </si>
  <si>
    <t>苏州佳春源塑化有限公司</t>
  </si>
  <si>
    <t>昆山嘉恒泰贸易有限公司</t>
  </si>
  <si>
    <t>厦门象屿兴宝发贸易有限公司</t>
  </si>
  <si>
    <t>昆山建铄贸易有限公司</t>
  </si>
  <si>
    <t>大连保税区盛泉国际工贸有限公司</t>
  </si>
  <si>
    <t>昆山中塑通贸易有限公司</t>
  </si>
  <si>
    <t>大连卓成塑料有限公司</t>
  </si>
  <si>
    <t>宁波市江东蓝迪欧纳贸易有限公司</t>
  </si>
  <si>
    <t>上海奇瀚贸易有限公司</t>
  </si>
  <si>
    <t>上海辰晏化工有限公司</t>
  </si>
  <si>
    <t>厦门双键贸易有限公司</t>
  </si>
  <si>
    <t>上海望睿实业有限公司</t>
  </si>
  <si>
    <t>上海川骋塑料有限公司</t>
  </si>
  <si>
    <t>苏州瑞轩塑胶科技有限公司</t>
  </si>
  <si>
    <t>苏州巴拉斯新材料科技有限公司</t>
  </si>
  <si>
    <t>上海永堃企业发展有限公司</t>
  </si>
  <si>
    <t>上海勤讯塑料科技有限公司</t>
  </si>
  <si>
    <t>大连保税区幸和国际贸易有限公司</t>
  </si>
  <si>
    <t>苏州晟丰美国际贸易有限公司</t>
  </si>
  <si>
    <t>威海顺昌塑料有限公司</t>
  </si>
  <si>
    <t>余姚市顶亮贸易有限公司</t>
  </si>
  <si>
    <t>苏州恒富威贸易有限公司</t>
  </si>
  <si>
    <t>厦门市盘今贸易有限公司</t>
  </si>
  <si>
    <t>中化塑料有限公司上海分公司</t>
  </si>
  <si>
    <t>采易国际贸易（上海）有限公司</t>
  </si>
  <si>
    <t>苏州道酬工程塑胶有限公司</t>
  </si>
  <si>
    <t>厦门良省进出口有限责任公司</t>
  </si>
  <si>
    <t>无锡贵好贸易有限公司</t>
  </si>
  <si>
    <t>苏州金伯生商贸有限公司</t>
  </si>
  <si>
    <t>太仓市东江工程塑料有限公司</t>
  </si>
  <si>
    <t>宁波林祥贸易有限公司</t>
  </si>
  <si>
    <t>上海佳昶化工原料有限公司</t>
  </si>
  <si>
    <t>深圳市都市矿山新材料有限公司</t>
  </si>
  <si>
    <t>上海庆海塑化有限公司</t>
  </si>
  <si>
    <t>苏州允升化工有限公司</t>
  </si>
  <si>
    <t>宁波好鑫晴贸易有限公司</t>
  </si>
  <si>
    <t>厦门科扬塑化有限公司</t>
  </si>
  <si>
    <t>扬州鸿海塑化有限公司</t>
  </si>
  <si>
    <t>烟台梯欧经贸有限公司</t>
  </si>
  <si>
    <t>上海艺塑商贸有限公司</t>
  </si>
  <si>
    <t>上海畅隆工贸有限公司</t>
  </si>
  <si>
    <t>玉环鑫茂塑料制品厂</t>
  </si>
  <si>
    <t>镇江市华云塑料有限公司</t>
  </si>
  <si>
    <t>东莞市彬源塑胶贸易有限公司</t>
  </si>
  <si>
    <t>苏州杰隆贸易有限公司</t>
  </si>
  <si>
    <t>南京路昶恒工贸实业有限公司</t>
  </si>
  <si>
    <t>上海迦博实业有限公司</t>
  </si>
  <si>
    <t>苏州煜昇塑化有限公司</t>
  </si>
  <si>
    <t>宁波瑞恒化工有限公司</t>
  </si>
  <si>
    <t>宁波保税区久光塑胶有限公司</t>
  </si>
  <si>
    <t>镇江瑞科化工有限公司</t>
  </si>
  <si>
    <t>苏州伟润高塑化有限公司</t>
  </si>
  <si>
    <t>余姚世天贸易有限公司</t>
  </si>
  <si>
    <t>北京圆义贸易有限公司</t>
  </si>
  <si>
    <t>武汉金洲商贸有限公司</t>
  </si>
  <si>
    <t>宁波市聚嘉塑化有限公司</t>
  </si>
  <si>
    <t>苏州亚赛塑化有限公司</t>
  </si>
  <si>
    <t>淄博兆邦商业管理有限公司</t>
  </si>
  <si>
    <t>沈阳润和泰科技有限公司</t>
  </si>
  <si>
    <t>苏州瑞展塑胶科技有限公司</t>
  </si>
  <si>
    <t>沈阳哈龙桥商贸有限公司</t>
  </si>
  <si>
    <t>上海睿莫环保新材料有限公司</t>
  </si>
  <si>
    <t>苏州市蒂诚商贸有限公司</t>
  </si>
  <si>
    <t>上海西野贸易有限公司</t>
  </si>
  <si>
    <t>余姚奇协塑业有限公司</t>
  </si>
  <si>
    <t>广州市汇邦聚合物有限公司</t>
  </si>
  <si>
    <t>常熟市汇邦新材料有限公司</t>
  </si>
  <si>
    <t>青岛一塑贸易有限公司</t>
  </si>
  <si>
    <t>镇江众泰化工有限公司</t>
  </si>
  <si>
    <t>杭州钦壕贸易有限公司</t>
  </si>
  <si>
    <t>上海辰至科技有限公司</t>
  </si>
  <si>
    <t>昆山市给力塑胶原料有限公司</t>
  </si>
  <si>
    <t>苏州雷塑塑化有限公司</t>
  </si>
  <si>
    <t>台州市路桥艺伟塑料厂</t>
  </si>
  <si>
    <t>昆山领航塑料有限公司</t>
  </si>
  <si>
    <t>乐清市聚亿化工材料有限公司</t>
  </si>
  <si>
    <t>苏州锦文塑化有限公司</t>
  </si>
  <si>
    <t>昆山双赢塑化有限公司</t>
  </si>
  <si>
    <t>上海永啸工贸发展有限公司</t>
  </si>
  <si>
    <t>苏州亚飞达塑胶有限公司</t>
  </si>
  <si>
    <t>丹阳市永欣工贸有限公司</t>
  </si>
  <si>
    <t>象山县东宇物资有限公司</t>
  </si>
  <si>
    <t>武汉和氏璧新材料有限公司</t>
  </si>
  <si>
    <t>上海能凡化工有限公司</t>
  </si>
  <si>
    <t>德械实业（上海）有限公司</t>
  </si>
  <si>
    <t>常州市新前程物资有限公司</t>
  </si>
  <si>
    <t>宁波市北仑区大碶大方塑料橡胶行</t>
  </si>
  <si>
    <t>苏州涵宇塑化有限公司</t>
  </si>
  <si>
    <t>台州市黄岩亨美塑业有限公司</t>
  </si>
  <si>
    <t>福州瑞禾进出口有限公司</t>
  </si>
  <si>
    <t>常州中旭塑胶新材料有限公司</t>
  </si>
  <si>
    <t>天津华昌正利塑料有限公司</t>
  </si>
  <si>
    <t>厦门双江利塑化有限公司</t>
  </si>
  <si>
    <t>宁波甬熠塑料有限公司</t>
  </si>
  <si>
    <t>北京明科通业国际贸易有限责任公司</t>
  </si>
  <si>
    <t>开德阜国际贸易（上海）有限公司</t>
  </si>
  <si>
    <t>厦门昇禾化工有限公司</t>
  </si>
  <si>
    <t>浙江金贸通供应链管理有限公司</t>
  </si>
  <si>
    <t>宁波守仁进出口有限公司</t>
  </si>
  <si>
    <t>厦门百捷鸿塑胶科技有限公司</t>
  </si>
  <si>
    <t>苏州泰川塑胶贸易有限公司</t>
  </si>
  <si>
    <t>青岛义仁塑料有限公司</t>
  </si>
  <si>
    <t>深圳市鹏丰新材料有限公司</t>
  </si>
  <si>
    <t>上海帑多贸易有限公司</t>
  </si>
  <si>
    <t>上海夙勉实业有限公司</t>
  </si>
  <si>
    <t>宁波市聚宝盆塑胶科技有限公司</t>
  </si>
  <si>
    <t>上海孔阳经贸发展有限公司</t>
  </si>
  <si>
    <t>苏州工业园区大与贸易有限公司</t>
  </si>
  <si>
    <t>苏州仕明塑胶有限公司</t>
  </si>
  <si>
    <t>宁波网盛供应链管理有限公司</t>
  </si>
  <si>
    <t>苏州弘昌聚进出口有限公司</t>
  </si>
  <si>
    <t>宁波朗亿贸易有限公司</t>
  </si>
  <si>
    <t>上海名佳塑胶制品有限公司</t>
  </si>
  <si>
    <t>宁波维成贸易有限公司</t>
  </si>
  <si>
    <t>武汉溯源化工有限公司</t>
  </si>
  <si>
    <t>无锡市通益鑫商贸有限公司</t>
  </si>
  <si>
    <t>苏州善德宸信贸易有限公司</t>
  </si>
  <si>
    <t>淄博中拓贸易有限公司</t>
  </si>
  <si>
    <t>苏州茂腾塑料贸易有限公司</t>
  </si>
  <si>
    <t>宁波江东鼎扬塑化有限公司</t>
  </si>
  <si>
    <t>苏州塑德塑料有限公司</t>
  </si>
  <si>
    <t>沈阳物华贸易有限公司</t>
  </si>
  <si>
    <t>余姚市海威塑料化工有限公司</t>
  </si>
  <si>
    <t>上海浯溪实业有限公司</t>
  </si>
  <si>
    <t>绅陆（上海）国际贸易有限公司</t>
  </si>
  <si>
    <t>昆山益东塑胶有限公司</t>
  </si>
  <si>
    <t>济宁市茂松石化有限公司</t>
  </si>
  <si>
    <t>宁波坤旗贸易有限公司</t>
  </si>
  <si>
    <t>常州柏锐物资有限公司</t>
  </si>
  <si>
    <t>嘉兴市天洋贸易有限公司</t>
  </si>
  <si>
    <t>新乡市豫吉塑业有限公司</t>
  </si>
  <si>
    <t>上海中晨电子商务股份有限公司</t>
  </si>
  <si>
    <t>昆山市瑞骏贸易有限公司</t>
  </si>
  <si>
    <t>上海宽汇贸易有限公司</t>
  </si>
  <si>
    <t>宁波市江东创展塑化有限公司</t>
  </si>
  <si>
    <t>山宗国际贸易(上海）有限公司</t>
  </si>
  <si>
    <t>丹阳市华翔塑料粒子贸易有限公司</t>
  </si>
  <si>
    <t>昆山市亿塑塑胶原料有限公司</t>
  </si>
  <si>
    <t>江苏资峻国际贸易有限公司</t>
  </si>
  <si>
    <t>常州和基方升贸易有限公司</t>
  </si>
  <si>
    <t>厦门宏世达进出口有限公司</t>
  </si>
  <si>
    <t>上海品柏国际贸易有限公司</t>
  </si>
  <si>
    <t>苏州金城达工程塑料有限公司</t>
  </si>
  <si>
    <t>南京泰鑫荣化工有限公司</t>
  </si>
  <si>
    <t>苏州金塑联塑化有限公司</t>
  </si>
  <si>
    <t>上海河硕实业有限公司</t>
  </si>
  <si>
    <t>合肥和生工程塑料有限公司</t>
  </si>
  <si>
    <t>上海腾安贸易有限公司</t>
  </si>
  <si>
    <t>宁波市亚特利贸易有限公司</t>
  </si>
  <si>
    <t>常州茂易特塑料有限公司</t>
  </si>
  <si>
    <t>杭州富阳海仁贸易有限公司</t>
  </si>
  <si>
    <t>扬州海瑞塑化有限公司</t>
  </si>
  <si>
    <t>昆山铨顺贸易有限公司</t>
  </si>
  <si>
    <t>苏州凯得源贸易有限公司</t>
  </si>
  <si>
    <t>苏州保利士塑料有限公司</t>
  </si>
  <si>
    <t>常州市轩瑞塑料有限公司</t>
  </si>
  <si>
    <t>上海德大贸易有限公司</t>
  </si>
  <si>
    <t>嵊州市旭阳塑料贸易有限公司</t>
  </si>
  <si>
    <t>苏州超日塑业科技有限公司</t>
  </si>
  <si>
    <t>常州市永协塑料有限公司</t>
  </si>
  <si>
    <t>宁波市佰亚进出口有限公司</t>
  </si>
  <si>
    <t>江苏亿辉塑胶有限公司</t>
  </si>
  <si>
    <t>苏州创益塑料有限公司</t>
  </si>
  <si>
    <t>太仓乐源商贸有限公司</t>
  </si>
  <si>
    <t>宁波市哈贝进出口有限公司</t>
  </si>
  <si>
    <t>宁波华商石化销售有限公司</t>
  </si>
  <si>
    <t>苏州市新潮塑化有限公司</t>
  </si>
  <si>
    <t>厦门市宝圆通贸易有限公司</t>
  </si>
  <si>
    <t>霸州市京通塑料经营部</t>
  </si>
  <si>
    <t>宁波市神北塑化有限公司</t>
  </si>
  <si>
    <t>宁波民亿塑料有限公司</t>
  </si>
  <si>
    <t>余姚市启春塑化商行</t>
  </si>
  <si>
    <t>苏州鑫启程塑化有限公司</t>
  </si>
  <si>
    <t>浙江沪盛能源有限公司</t>
  </si>
  <si>
    <t>上海共聚化工有限公司</t>
  </si>
  <si>
    <t>昆山市博辉塑化有限公司</t>
  </si>
  <si>
    <t>南京众归化工有限公司</t>
  </si>
  <si>
    <t>辽宁和氏璧化工有限公司</t>
  </si>
  <si>
    <t>宁波全塑信息科技有限公司</t>
  </si>
  <si>
    <t>湖州全盛塑料贸易有限公司</t>
  </si>
  <si>
    <t>上海明英国际企业发展有限公司</t>
  </si>
  <si>
    <t>昆山鸿悦塑化有限公司</t>
  </si>
  <si>
    <t>昆山茂铨贸易有限公司</t>
  </si>
  <si>
    <t>余姚市携成工贸有限公司</t>
  </si>
  <si>
    <t>上海晟兴元贸易有限公司</t>
  </si>
  <si>
    <t>台州市开翔塑业有限公司</t>
  </si>
  <si>
    <t>芜湖航生商贸有限公司</t>
  </si>
  <si>
    <t>张家港保税区多佳塑化贸易有限公司</t>
  </si>
  <si>
    <t>昆山强达贸易有限公司</t>
  </si>
  <si>
    <t>丹阳市界牌镇华翔塑料粒子经营部</t>
  </si>
  <si>
    <t>上海全中贸易有限公司</t>
  </si>
  <si>
    <t>宁波良源塑化有限公司</t>
  </si>
  <si>
    <t>苏州天翔高科塑胶有限公司</t>
  </si>
  <si>
    <t>厦门市锦旺贸易有限公司</t>
  </si>
  <si>
    <t>广州快塑电子商务有限公司</t>
  </si>
  <si>
    <t>扬州市海达塑料科技有限公司</t>
  </si>
  <si>
    <t>宁波市江东吉北塑化有限公司</t>
  </si>
  <si>
    <t>上海宗棠化工有限公司</t>
  </si>
  <si>
    <t>昆山昌秀塑化进出口有限公司</t>
  </si>
  <si>
    <t>上海龙虎贸易有限公司</t>
  </si>
  <si>
    <t>苏州市合达塑胶有限公司</t>
  </si>
  <si>
    <t>上海科川贸易有限公司</t>
  </si>
  <si>
    <t>宁波硕佳进出口有限公司</t>
  </si>
  <si>
    <t>宁波广俊化工有限公司</t>
  </si>
  <si>
    <t>上海琼华塑胶有限公司</t>
  </si>
  <si>
    <t>青岛保税区克莱门特国际贸易有限公司</t>
  </si>
  <si>
    <t>上海开景国际贸易有限公司</t>
  </si>
  <si>
    <t>昆山金凯沃塑胶有限公司</t>
  </si>
  <si>
    <t>上海融塑化工贸易有限公司</t>
  </si>
  <si>
    <t>温州欧登堡进出口有限公司</t>
  </si>
  <si>
    <t>广州五菱化工科技有限公司</t>
  </si>
  <si>
    <t>杭州华旭塑胶有限公司</t>
  </si>
  <si>
    <t>上海松硕国际贸易有限公司</t>
  </si>
  <si>
    <t>合肥海仓塑料有限公司</t>
  </si>
  <si>
    <t>宁波森展贸易有限公司</t>
  </si>
  <si>
    <t>昆山亿辉塑胶有限公司</t>
  </si>
  <si>
    <t>上海中谦化工有限公司</t>
  </si>
  <si>
    <t>常州新恒兴新材料科技有限公司</t>
  </si>
  <si>
    <t>上海搏勉实业有限公司</t>
  </si>
  <si>
    <t>上海黎嘉塑胶有限公司</t>
  </si>
  <si>
    <t>天津聚福塑化科技有限公司</t>
  </si>
  <si>
    <t>杭州卓峰塑模贸易有限公司</t>
  </si>
  <si>
    <t>上海烁强工贸有限公司</t>
  </si>
  <si>
    <t>苏州财达工程塑料贸易有限公司</t>
  </si>
  <si>
    <t>上海仙怀塑化材料有限公司</t>
  </si>
  <si>
    <t>上海元塑贸易有限公司</t>
  </si>
  <si>
    <t>上海程坤贸易有限公司</t>
  </si>
  <si>
    <t>宁波金中塑化有限公司</t>
  </si>
  <si>
    <t>昆山万鸿新材料有限公司</t>
  </si>
  <si>
    <t>上海联统塑业有限公司</t>
  </si>
  <si>
    <t>上海日登国际贸易有限公司</t>
  </si>
  <si>
    <t>常州九洲宏源化工有限公司</t>
  </si>
  <si>
    <t>上海志厚化工新材料有限公司</t>
  </si>
  <si>
    <t>青岛盖洛普商务有限公司</t>
  </si>
  <si>
    <t>舟山市定海森惠塑胶制品有限公司</t>
  </si>
  <si>
    <t>舟山市定海蓝斯顿塑料制品有限公司</t>
  </si>
  <si>
    <t>宁波格林笔业有限公司</t>
  </si>
  <si>
    <t>余姚栋楠塑模制品有限公司</t>
  </si>
  <si>
    <t>宁波兴伟刀具科技有限公司</t>
  </si>
  <si>
    <t>（谢）宁波慈博贸易有限公司</t>
  </si>
  <si>
    <t>常州市益路发物资有限公司</t>
  </si>
  <si>
    <t>大连爱尔达贸易有限公司</t>
  </si>
  <si>
    <t>丹阳明憬塑件有限公司</t>
  </si>
  <si>
    <t>东莞市新嘉旺塑胶原料有限公司</t>
  </si>
  <si>
    <t>东莞市鑫鑫塑胶原料有限公司</t>
  </si>
  <si>
    <t>东莞市亚隆塑胶化工有限公司</t>
  </si>
  <si>
    <t>杭州旭昇新材料科技有限公司</t>
  </si>
  <si>
    <t>红波按钮制造有限公司</t>
  </si>
  <si>
    <t>嘉兴市郅隆塑业有限公司</t>
  </si>
  <si>
    <t>嘉兴雅博电器有限公司</t>
  </si>
  <si>
    <t>江苏森森水族用品有限公司</t>
  </si>
  <si>
    <t>金华博天工具有限公司</t>
  </si>
  <si>
    <t>乐清市展祥电子有限公司</t>
  </si>
  <si>
    <t>宁波广昱塑化有限公司</t>
  </si>
  <si>
    <t>宁波环海电器有限公司</t>
  </si>
  <si>
    <t>宁波特升贸易有限公司</t>
  </si>
  <si>
    <t>瑞安市雅捷汽车附件有限公司</t>
  </si>
  <si>
    <t>瑞安市亚伯兰塑料贸易有限公司</t>
  </si>
  <si>
    <t>上海品益新材料科技有限公司</t>
  </si>
  <si>
    <t>上海新厚勤实业有限公司</t>
  </si>
  <si>
    <t>深圳市创新隆塑胶制品有限公司</t>
  </si>
  <si>
    <t>十堰大凡塑料制品有限公司</t>
  </si>
  <si>
    <t>台州宽源塑胶有限公司</t>
  </si>
  <si>
    <t>台州市海天塑化有限公司</t>
  </si>
  <si>
    <t>台州市汉普顿脚轮有限公司</t>
  </si>
  <si>
    <t>台州市黄岩科伦五金塑料厂</t>
  </si>
  <si>
    <t>台州市黄岩区森力塑料制品厂</t>
  </si>
  <si>
    <t>台州市椒江宏昌眼镜有限公司</t>
  </si>
  <si>
    <t>台州市力盛眼镜有限公司</t>
  </si>
  <si>
    <t>台州市路桥俊博塑料厂</t>
  </si>
  <si>
    <t>台州市路桥俊博塑料厂（普通合伙）</t>
  </si>
  <si>
    <t>王利珍</t>
  </si>
  <si>
    <t>温岭市新河美佳塑业有限公司</t>
  </si>
  <si>
    <t>温州华信光学有限公司</t>
  </si>
  <si>
    <t>温州市三顺电器有限公司</t>
  </si>
  <si>
    <t>永康市世雅康祺塑料经营部</t>
  </si>
  <si>
    <t>永康市新时代实业有限公司</t>
  </si>
  <si>
    <t>漳州弘康环保科技有限公司</t>
  </si>
  <si>
    <t>浙江牧洋塑业有限公司</t>
  </si>
  <si>
    <t>上海荣威塑胶工业有限公司</t>
  </si>
  <si>
    <t>宁波塑庆程贸易有限公司</t>
  </si>
  <si>
    <t>上海万澈新材料科技有限公司</t>
  </si>
  <si>
    <t>临海市晨明光学眼镜有限公司</t>
  </si>
  <si>
    <t>艳宝塑化（上海）有限公司</t>
  </si>
  <si>
    <t>苏州山尖电器科技有限公司</t>
  </si>
  <si>
    <t>台州市宏发眼镜有限公司</t>
  </si>
  <si>
    <t>宁波优圆国际贸易有限公司</t>
  </si>
  <si>
    <t>宁波卓禾贸易有限公司</t>
  </si>
  <si>
    <t>台州市椒江雅达眼镜厂</t>
  </si>
  <si>
    <t>台州市黄岩华臻工贸有限公司</t>
  </si>
  <si>
    <t>江苏唐塑进出口有限公司</t>
  </si>
  <si>
    <t>乐清市三协塑胶有限公司</t>
  </si>
  <si>
    <t>宁波塑发国际贸易有限公司</t>
  </si>
  <si>
    <t>苏州科曼塑胶科技有限公司</t>
  </si>
  <si>
    <t>常州市荣江物资有限公司</t>
  </si>
  <si>
    <t>宁波保税区宝圣塑业有限公司</t>
  </si>
  <si>
    <t>乐清市远强塑化贸易有限公司</t>
  </si>
  <si>
    <t>常州市江波塑料有限公司</t>
  </si>
  <si>
    <t>宁波普尔中琪贸易有限公司</t>
  </si>
  <si>
    <t>台州市椒江华龙眼镜有限公司</t>
  </si>
  <si>
    <t>乐清市欣炜塑料有限公司</t>
  </si>
  <si>
    <t>温州市金达洁具厂</t>
  </si>
  <si>
    <t>台州市黄岩宇翔塑化有限公司</t>
  </si>
  <si>
    <t>临海市多乐日用品有限公司</t>
  </si>
  <si>
    <t>深圳市瑞海发贸易有限公司</t>
  </si>
  <si>
    <t>上海文煦化工材料有限公司</t>
  </si>
  <si>
    <t>乐清市恒达汽配制造有限公司</t>
  </si>
  <si>
    <t>北京九维新材料有限公司</t>
  </si>
  <si>
    <t>乐清广甸汽配有限公司</t>
  </si>
  <si>
    <t>余姚市钇瑞特电器有限公司</t>
  </si>
  <si>
    <t>宁波品鸿进出口有限公司</t>
  </si>
  <si>
    <t>无锡市望宾物资有限公司</t>
  </si>
  <si>
    <t>常州市银满物资有限公司</t>
  </si>
  <si>
    <t>永康市政理维厨房用品有限公司</t>
  </si>
  <si>
    <t>浙江司帝欧工贸有限公司</t>
  </si>
  <si>
    <t>常州市洁洁物资有限公司</t>
  </si>
  <si>
    <t>正阳实业投资有限公司</t>
  </si>
  <si>
    <t>常州云顶物资有限公司</t>
  </si>
  <si>
    <t>余姚市西南街道裕东塑料制品厂</t>
  </si>
  <si>
    <t>永康市卫泰塑料五金厂</t>
  </si>
  <si>
    <t>乐清市帝爱电气有限公司</t>
  </si>
  <si>
    <t>苏州市欧亚工程塑料有限公司</t>
  </si>
  <si>
    <t>余姚市城区成效电器厂</t>
  </si>
  <si>
    <t>嘉兴灏凯塑胶制品有限公司</t>
  </si>
  <si>
    <t>乐清市康顺塑料制品有限公司</t>
  </si>
  <si>
    <t>常州旭美塑料有限公司</t>
  </si>
  <si>
    <t>东莞市众邦塑胶化工有限公司</t>
  </si>
  <si>
    <t>湖北奇丽塑料有限公司</t>
  </si>
  <si>
    <t>余姚市利科改性塑料商行</t>
  </si>
  <si>
    <t>宁波达然化工有限公司</t>
  </si>
  <si>
    <t>乐清市合丰塑料物资有限公司</t>
  </si>
  <si>
    <t>天津金信达化工科技有限公司</t>
  </si>
  <si>
    <t>嘉兴市超众塑料有限公司</t>
  </si>
  <si>
    <t>乐清市朗森电气有限公司</t>
  </si>
  <si>
    <t>嘉兴市新艺工贸公司</t>
  </si>
  <si>
    <t>余姚市申华电子塑业有限公司</t>
  </si>
  <si>
    <t>乐清市赛尔电器有限公司</t>
  </si>
  <si>
    <t>宁波正商塑料工贸有限公司</t>
  </si>
  <si>
    <t>温岭市大溪天明泡沫厂</t>
  </si>
  <si>
    <t>佛山市顺德区恒兴塑胶贸易有限公司</t>
  </si>
  <si>
    <t>温州靖杰贸易有限公司</t>
  </si>
  <si>
    <t>东莞市中聚塑胶原料有限公司</t>
  </si>
  <si>
    <t>乐清市华菱塑化有限公司</t>
  </si>
  <si>
    <t>浙江塑信贸易有限公司</t>
  </si>
  <si>
    <t>台州湖鑫科技有限公司</t>
  </si>
  <si>
    <t>无锡市东塑贸易有限公司</t>
  </si>
  <si>
    <t>常州市化工轻工材料总公司</t>
  </si>
  <si>
    <t>厦门市博润贸易有限公司</t>
  </si>
  <si>
    <t>永康市兴邦工贸有限公司</t>
  </si>
  <si>
    <t>乐清市业兴贸易有限公司</t>
  </si>
  <si>
    <t>余姚市利谦佳改性塑料商行</t>
  </si>
  <si>
    <t>常州市中泰塑料有限公司</t>
  </si>
  <si>
    <t>南昌博智塑业有限公司</t>
  </si>
  <si>
    <t>乐清市申方塑化有限公司</t>
  </si>
  <si>
    <t>常州三兴新材料科技有限公司</t>
  </si>
  <si>
    <t>乐清市诚信塑化有限公司</t>
  </si>
  <si>
    <t>丹阳市和兴工程塑料有限公司</t>
  </si>
  <si>
    <t>无锡市泉盛塑胶有限公司</t>
  </si>
  <si>
    <t>余姚市品铭塑化有限公司</t>
  </si>
  <si>
    <t>乐清市华特电子有限公司</t>
  </si>
  <si>
    <t>瑞安市春旭贸易有限公司</t>
  </si>
  <si>
    <t>上虞市振荣橡胶制品有限公司</t>
  </si>
  <si>
    <t>乐清市诺和电器厂</t>
  </si>
  <si>
    <t>温州市日丰打火机有限公司</t>
  </si>
  <si>
    <t>无锡市塑天贸易有限公司</t>
  </si>
  <si>
    <t>乐清市金元电子开关厂</t>
  </si>
  <si>
    <t>宁波塑昌贸易有限公司</t>
  </si>
  <si>
    <t>乐清市大庆塑化有限公司</t>
  </si>
  <si>
    <t>常州市云飞贸易有限公司</t>
  </si>
  <si>
    <t>台州日高模具成形有限公司</t>
  </si>
  <si>
    <t>无锡市奇美塑料有限公司</t>
  </si>
  <si>
    <t>嘉兴市鸿腾贸易有限公司</t>
  </si>
  <si>
    <t>厦门博智贸易有限公司</t>
  </si>
  <si>
    <t>宁波市钛禾化工有限公司</t>
  </si>
  <si>
    <t>乐清市裕帆贸易有限公司</t>
  </si>
  <si>
    <t>嘉兴市兴旺塑料工贸有限公司</t>
  </si>
  <si>
    <t>上海顺纬化工有限公司</t>
  </si>
  <si>
    <t>常州市广玉兰日化商贸有限公司</t>
  </si>
  <si>
    <t>宁波保税区展盈贸易有限公司</t>
  </si>
  <si>
    <t>东莞市鲁岳塑料有限公司</t>
  </si>
  <si>
    <t>桐庐协力塑化有限公司</t>
  </si>
  <si>
    <t>佛山市顺德区联淳贸易有限公司</t>
  </si>
  <si>
    <t>乐清市紫金电子有限公司</t>
  </si>
  <si>
    <t>舟山市宏武贸易有限公司</t>
  </si>
  <si>
    <t>乐清市天美工具有限公司</t>
  </si>
  <si>
    <t>惠利高贸易（深圳）有限公司</t>
  </si>
  <si>
    <t>台州市椒江申远眼镜厂</t>
  </si>
  <si>
    <t>苏州山尖贸易有限公司</t>
  </si>
  <si>
    <t>宁波恒孚国际贸易有限公司</t>
  </si>
  <si>
    <t>温州市锦容塑料有限公司</t>
  </si>
  <si>
    <t>杭州义桥塑料制品厂</t>
  </si>
  <si>
    <t>宁波展翼进出口有限公司</t>
  </si>
  <si>
    <t>无锡市天弘塑料有限公司</t>
  </si>
  <si>
    <t>杭州塑特贸易有限公司</t>
  </si>
  <si>
    <t>张家港市鑫铔塑料厂</t>
  </si>
  <si>
    <t>常州展智进出口有限公司</t>
  </si>
  <si>
    <t>常州市云帆塑胶有限公司</t>
  </si>
  <si>
    <t>佛山市顺德区明德贸易有限公司</t>
  </si>
  <si>
    <t>乐清市奇美塑料有限公司</t>
  </si>
  <si>
    <t>温州市商顺物资有限公司</t>
  </si>
  <si>
    <t>苏州卓迅塑胶原料有限公司</t>
  </si>
  <si>
    <t>宁波重泽贸易有限公司</t>
  </si>
  <si>
    <t>浙江格池园艺用品有限公司</t>
  </si>
  <si>
    <t>江苏新彦茂物资有限公司</t>
  </si>
  <si>
    <t>杭州爱多倍健康科技有限公司</t>
  </si>
  <si>
    <t>宁波保税区继美贸易有限公司</t>
  </si>
  <si>
    <t>常州市统和物资有限公司</t>
  </si>
  <si>
    <t>宁波荣亨贸易有限公司</t>
  </si>
  <si>
    <t>宁波和滨乐塑化有限公司</t>
  </si>
  <si>
    <t>常州市华安塑料有限公司</t>
  </si>
  <si>
    <t>宁波慈昊贸易有限公司</t>
  </si>
  <si>
    <t>上海环博实业有限公司</t>
  </si>
  <si>
    <t>宁波展行贸易有限公司</t>
  </si>
  <si>
    <t>浙江金佳电子有限公司</t>
  </si>
  <si>
    <t>温州永丰塑料物资有限公司</t>
  </si>
  <si>
    <t>苏州北塔化工原料有限公司</t>
  </si>
  <si>
    <t>温州市朗顺进出口有限公司</t>
  </si>
  <si>
    <t>常州长翔塑料有限公司</t>
  </si>
  <si>
    <t>苏州瀚尔馨塑胶制品有限公司</t>
  </si>
  <si>
    <t>佛山市顺德区宏源兴达环保材料有限公司</t>
  </si>
  <si>
    <t>佛山市炬塑行贸易有限公司</t>
  </si>
  <si>
    <t>台州市方圆塑业有限公司</t>
  </si>
  <si>
    <t>温州市友爱塑料制品有限公司</t>
  </si>
  <si>
    <t>瑞安市方舟贸易有限公司</t>
  </si>
  <si>
    <t>台州市华源塑料进出口有限公司</t>
  </si>
  <si>
    <t>温州利升塑料有限公司</t>
  </si>
  <si>
    <t>乐清市宏强塑化有限公司</t>
  </si>
  <si>
    <t>嘉兴市久宏贸易有限公司</t>
  </si>
  <si>
    <t>宁波宝朗贸易有限公司</t>
  </si>
  <si>
    <t>宁波裕茂塑化有限公司</t>
  </si>
  <si>
    <t>温州景顺箱包配件有限公司</t>
  </si>
  <si>
    <t>青岛焕塑企联国际贸易有限公司</t>
  </si>
  <si>
    <t>温州华东塑料有限公司</t>
  </si>
  <si>
    <t>温州市瓯海茶山恒力鞋材厂</t>
  </si>
  <si>
    <t>温州市富华塑化有限公司</t>
  </si>
  <si>
    <t>温州长江汽车电子有限公司</t>
  </si>
  <si>
    <t>温州市川崎工程塑料有限公司</t>
  </si>
  <si>
    <t>温州市日电电器有限公司</t>
  </si>
  <si>
    <t>嘉兴市巨元物资销售有限公司</t>
  </si>
  <si>
    <t>浙江津达电子有限公司</t>
  </si>
  <si>
    <t>温州市品瑞工程塑化经贸有限公司</t>
  </si>
  <si>
    <t>常熟市和鑫化工贸易有限公司</t>
  </si>
  <si>
    <t>嘉兴鼎鑫贸易有限公司</t>
  </si>
  <si>
    <t>常州市汇本通物资有限公司</t>
  </si>
  <si>
    <t>青岛俊贤瑞泰国际贸易有限公司</t>
  </si>
  <si>
    <t>阿格玛（厦门）塑胶制品有限公司</t>
  </si>
  <si>
    <t>东莞市坤和塑胶化工有限公司</t>
  </si>
  <si>
    <t>余姚市精艺塑模有限公司</t>
  </si>
  <si>
    <t>常州市颖蕾车辆配件有限公司</t>
  </si>
  <si>
    <t>台州市黄岩恒大塑胶有限公司</t>
  </si>
  <si>
    <t>江苏金鼎电器有限公司</t>
  </si>
  <si>
    <t>余姚市舜龙光电科技有限公司</t>
  </si>
  <si>
    <t>慈溪市观海卫浩悦制笔厂</t>
  </si>
  <si>
    <t>昆山凯登塑胶制品有限公司</t>
  </si>
  <si>
    <t>兰溪市心仪文具有限公司</t>
  </si>
  <si>
    <t>宁波广新纸业有限公司</t>
  </si>
  <si>
    <t>宁波杰洲文具有限公司余姚分公司</t>
  </si>
  <si>
    <t>宁波市诚邦办公设备有限公司</t>
  </si>
  <si>
    <t>宁波市诚邦创意汽车用品有限公司</t>
  </si>
  <si>
    <t>宁波市文魁控股集团有限公司</t>
  </si>
  <si>
    <t>宁波泰育文具有限公司</t>
  </si>
  <si>
    <t>宁波望通锁业有限公司</t>
  </si>
  <si>
    <t>宁波雪人日用品有限公司</t>
  </si>
  <si>
    <t>宁海县方圆文具制造有限公司</t>
  </si>
  <si>
    <t>宁海县天汇塑料制品厂</t>
  </si>
  <si>
    <t>欧仕美（南京）文具制造有限公司</t>
  </si>
  <si>
    <t>青岛昌隆文具有限公司</t>
  </si>
  <si>
    <t>上海白金制笔有限公司</t>
  </si>
  <si>
    <t>上海晨光文具礼品有限公司</t>
  </si>
  <si>
    <t>上海乐美文具有限公司</t>
  </si>
  <si>
    <t>上海千古文具有限公司</t>
  </si>
  <si>
    <t>上海盛望文具有限公司</t>
  </si>
  <si>
    <t>温州市文正笔业有限公司</t>
  </si>
  <si>
    <t>余姚市博京光学仪器厂（普通合伙）</t>
  </si>
  <si>
    <t>余姚市城区金峰测仪厂</t>
  </si>
  <si>
    <t>余姚市黄家埠镇江维塑料制品厂</t>
  </si>
  <si>
    <t>绍兴市太一文具有限公司</t>
  </si>
  <si>
    <t>艾森文具用品（太仓）有限公司</t>
  </si>
  <si>
    <t>宁波中佳文具有限公司</t>
  </si>
  <si>
    <t>余姚市临山镇亚金制笔厂</t>
  </si>
  <si>
    <t>余姚市四明文具用品厂</t>
  </si>
  <si>
    <t>上海申楷菱文具有限公司</t>
  </si>
  <si>
    <t>三木控股集团有限公司</t>
  </si>
  <si>
    <t>常州佳联塑胶有限公司</t>
  </si>
  <si>
    <t>上海湘云精密电子有限公司</t>
  </si>
  <si>
    <t>上海新华菱文具制造有限公司</t>
  </si>
  <si>
    <t>余姚市金福制笔厂</t>
  </si>
  <si>
    <t>宁波华众电气有限公司</t>
  </si>
  <si>
    <t>宁波派灵实业有限公司</t>
  </si>
  <si>
    <t>上海文正笔业有限公司</t>
  </si>
  <si>
    <t>余姚市金奥特文具厂</t>
  </si>
  <si>
    <t>宁海县金立文具有限公司</t>
  </si>
  <si>
    <t>余姚市鼎天塑模有限公司</t>
  </si>
  <si>
    <t>宁波裕和进出口有限公司</t>
  </si>
  <si>
    <t>余姚市龙腾文具有限公司</t>
  </si>
  <si>
    <t>宁波微亚达文具有限公司</t>
  </si>
  <si>
    <t>丽水市正翔笔业有限公司</t>
  </si>
  <si>
    <t>宁波筹冠文具有限公司</t>
  </si>
  <si>
    <t>爱文易成文具有限公司</t>
  </si>
  <si>
    <t>温州天骄笔业有限责任公司</t>
  </si>
  <si>
    <t>宁波先行电器有限公司</t>
  </si>
  <si>
    <t>慈溪市佳林电器有限公司</t>
  </si>
  <si>
    <t>宁波彬彬文具有限公司</t>
  </si>
  <si>
    <t>宁波天天文具有限公司</t>
  </si>
  <si>
    <t>慈溪市佳力得制笔有限公司</t>
  </si>
  <si>
    <t>宁波振达文具有限公司</t>
  </si>
  <si>
    <t>宁波超时文具制造有限公司</t>
  </si>
  <si>
    <t>上海哲友文具用品有限公司</t>
  </si>
  <si>
    <t>上海冠鑫模具有限公司</t>
  </si>
  <si>
    <t>余姚远程文具礼品制造有限公司</t>
  </si>
  <si>
    <t>宁波市鄞州亨利达塑料文具厂</t>
  </si>
  <si>
    <t>慈溪市金伦制笔实业有限公司</t>
  </si>
  <si>
    <t>余姚市宏荣放大镜塑件厂</t>
  </si>
  <si>
    <t>天长市嘉丰美术用品有限公司</t>
  </si>
  <si>
    <t>余姚市航帆文具有限公司</t>
  </si>
  <si>
    <t>宁波阳光画材有限公司</t>
  </si>
  <si>
    <t>宁波左券商贸有限公司</t>
  </si>
  <si>
    <t>温州市金吉彩文化用品有限公司</t>
  </si>
  <si>
    <t>余姚市盛达工具厂</t>
  </si>
  <si>
    <t>余姚市科乐塑料电器厂</t>
  </si>
  <si>
    <t>宁波五云笔业有限公司</t>
  </si>
  <si>
    <t>慈溪市小帆船文具有限公司</t>
  </si>
  <si>
    <t>上海冠德塑胶制品有限公司</t>
  </si>
  <si>
    <t>宁波锐特文具礼品有限公司</t>
  </si>
  <si>
    <t>余姚思酷迈文具有限公司</t>
  </si>
  <si>
    <t>宁波元兴文具有限公司</t>
  </si>
  <si>
    <t>绍兴市永久文化用品厂</t>
  </si>
  <si>
    <t>宁波百乐文具制造有限公司</t>
  </si>
  <si>
    <t>上海方堃文具有限公司</t>
  </si>
  <si>
    <t>宁波骏业文体用品有限公司</t>
  </si>
  <si>
    <t>宁波优和办公文具有限公司</t>
  </si>
  <si>
    <t>宁波云峰文具有限公司</t>
  </si>
  <si>
    <t>天台信沅电器有限公司</t>
  </si>
  <si>
    <t>余姚市文博制笔有限公司</t>
  </si>
  <si>
    <t>温州市爱好笔业有限公司</t>
  </si>
  <si>
    <t>宁波赞扬文具有限公司</t>
  </si>
  <si>
    <t>余姚市艺泰影画器材有限公司</t>
  </si>
  <si>
    <t>上海晨光文具股份有限公司</t>
  </si>
  <si>
    <t>上海浩盛文化用品厂</t>
  </si>
  <si>
    <t>真彩文具股份有限公司</t>
  </si>
  <si>
    <t>宁波市鄞州锐拓文具有限公司</t>
  </si>
  <si>
    <t>上海盈牛国际贸易有限公司</t>
  </si>
  <si>
    <t>上海靓润国际贸易有限公司</t>
  </si>
  <si>
    <t>浙江长川工程塑料有限公司</t>
  </si>
  <si>
    <t>宁波名缘贸易有限公司</t>
  </si>
  <si>
    <t>威海市联桥国际合作集团有限公司</t>
  </si>
  <si>
    <t>宁波圣可塑化有限公司</t>
  </si>
  <si>
    <t>宁波德吉程贸易有限公司</t>
  </si>
  <si>
    <t>宁波江北一抹金贸易有限公司</t>
  </si>
  <si>
    <t>宁波玉火贸易有限公司</t>
  </si>
  <si>
    <t>慈溪市鼎力塑胶有限公司</t>
  </si>
  <si>
    <t>台州中纺塑料有限公司</t>
  </si>
  <si>
    <t>上海乐塑化工有限公司</t>
  </si>
  <si>
    <t>宁波路加工程塑料有限公司</t>
  </si>
  <si>
    <t>宁波保税区迪嘉贸易有限公司</t>
  </si>
  <si>
    <t>北京中和元化工有限公司</t>
  </si>
  <si>
    <t>佛山市宜邦贸易有限公司</t>
  </si>
  <si>
    <t>佛山市宜烁进出口贸易有限公司</t>
  </si>
  <si>
    <t>双马塑业有限公司</t>
  </si>
  <si>
    <t>台州市双马塑业有限公司</t>
  </si>
  <si>
    <t>宁波新三和壳体有限公司</t>
  </si>
  <si>
    <t>绍兴菲诺旅游休闲用品有限公司</t>
  </si>
  <si>
    <t>浙江友谊菲诺伞业有限公司</t>
  </si>
  <si>
    <t>浙江友谊菲诺旅游用品有限公司</t>
  </si>
  <si>
    <t>余姚市华硕塑料制品厂</t>
  </si>
  <si>
    <t>浙江旺嘉特工具有限公司</t>
  </si>
  <si>
    <t>常州博业塑料有限公司</t>
  </si>
  <si>
    <t>常州胜威塑料有限公司</t>
  </si>
  <si>
    <t>德清县华松塑料厂</t>
  </si>
  <si>
    <t>海宁利安塑料制品有限公司</t>
  </si>
  <si>
    <t>杭州派瑞特包装有限公司</t>
  </si>
  <si>
    <t>南京宏达包装印刷有限公司</t>
  </si>
  <si>
    <t>宁波市鄞州李恺塑料制品厂</t>
  </si>
  <si>
    <t>宁海县梅林伟梁塑料厂</t>
  </si>
  <si>
    <t>宁海县兴业程模具制造厂</t>
  </si>
  <si>
    <t>瑞安市华人眼镜有限公司</t>
  </si>
  <si>
    <t>台州市黄岩飞虎塑业有限公司</t>
  </si>
  <si>
    <t>台州市黄岩胜雄塑业有限公司</t>
  </si>
  <si>
    <t>台州市黄岩协力塑胶有限公司</t>
  </si>
  <si>
    <t>余姚市城区永丰塑料模具厂</t>
  </si>
  <si>
    <t>常德市金润新材料科技有限公司</t>
  </si>
  <si>
    <t>泰州市许氏塑业有限公司</t>
  </si>
  <si>
    <t>宁海县西店镇弘圣塑料厂</t>
  </si>
  <si>
    <t>上虞中瑞塑胶有限公司</t>
  </si>
  <si>
    <t>绍兴中瑞盖业有限公司</t>
  </si>
  <si>
    <t>泗阳县成达制盖有限公司</t>
  </si>
  <si>
    <t>磐安县正丰塑业有限公司</t>
  </si>
  <si>
    <t>海宁圣超模具塑料厂</t>
  </si>
  <si>
    <t>上海加松塑料制品有限公司</t>
  </si>
  <si>
    <t>浙江润达按压泵有限公司</t>
  </si>
  <si>
    <t>合肥天延塑业有限公司</t>
  </si>
  <si>
    <t>余姚市金球塑料模具有限公司</t>
  </si>
  <si>
    <t>临海市丽晶眼镜厂</t>
  </si>
  <si>
    <t>余姚市特力喷雾器有限公司</t>
  </si>
  <si>
    <t>杭州彼力摩机械有限公司</t>
  </si>
  <si>
    <t>常熟市教育工艺品有限公司</t>
  </si>
  <si>
    <t>宁波市鄞州星光文体塑料厂</t>
  </si>
  <si>
    <t>余姚市佳羽印务有限公司</t>
  </si>
  <si>
    <t>宁波塑鼎包装有限公司</t>
  </si>
  <si>
    <t>余姚市泗门齐华仪表厂</t>
  </si>
  <si>
    <t>上海灿鑫模具成型有限公司</t>
  </si>
  <si>
    <t>海宁市新峰机械制造有限公司</t>
  </si>
  <si>
    <t>浙江三达烟具有限公司</t>
  </si>
  <si>
    <t>上虞市永乐塑胶厂</t>
  </si>
  <si>
    <t>宁海县伟梁橡塑有限公司</t>
  </si>
  <si>
    <t>上海赢嘉包装制品有限公司</t>
  </si>
  <si>
    <t>临海市台桥塑胶制品有限公司</t>
  </si>
  <si>
    <t>浙江黄岩张弓塑胶有限公司</t>
  </si>
  <si>
    <t>余姚市恒邦塑业有限公司</t>
  </si>
  <si>
    <t>余姚市明州喷雾器厂</t>
  </si>
  <si>
    <t>东阳市宇皓塑料制品厂</t>
  </si>
  <si>
    <t>慈溪市兴航塑料制品有限公</t>
  </si>
  <si>
    <t>余姚市梁辉镇精益电讯电机厂</t>
  </si>
  <si>
    <t>杭州福利特包装工具有限公司</t>
  </si>
  <si>
    <t>宁波宏松日用品有限公司</t>
  </si>
  <si>
    <t>苍南腾发包装有限公司</t>
  </si>
  <si>
    <t>稻朗（上海）电塑科技有限公司</t>
  </si>
  <si>
    <t>苏州禹笑国际贸易有限公司</t>
  </si>
  <si>
    <t>慈溪市奇美组合工具包装厂（普通合伙）</t>
  </si>
  <si>
    <t>慈溪市长云电子有限公司</t>
  </si>
  <si>
    <t>德清县新市镇永兴塑料制品厂</t>
  </si>
  <si>
    <t>德清永盛塑料制品厂</t>
  </si>
  <si>
    <t>东阳市诚信塑料纺器厂</t>
  </si>
  <si>
    <t>海宁弘光照明电器有限公司</t>
  </si>
  <si>
    <t>海宁市中瑞五金有限公司</t>
  </si>
  <si>
    <t>杭州美特塑料电器有限公司</t>
  </si>
  <si>
    <t>嘉兴市普爱诺塑料有限公司</t>
  </si>
  <si>
    <t>嘉兴市日信塑胶实业有限公司</t>
  </si>
  <si>
    <t>宁波大胜衣架有限公司</t>
  </si>
  <si>
    <t>宁波华茵斯泳池设备制造有限公司</t>
  </si>
  <si>
    <t>宁波佳龙电子有限公司</t>
  </si>
  <si>
    <t>宁波市诺曼电子科技有限公司</t>
  </si>
  <si>
    <t>宁波市三峰智能科技股份有限公司</t>
  </si>
  <si>
    <t>宁波市鄞州虎啸合成化工厂</t>
  </si>
  <si>
    <t>宁波市鄞州利琪日用工艺品厂（普通合伙）</t>
  </si>
  <si>
    <t>宁波市鄞州美途塑业有限公司</t>
  </si>
  <si>
    <t>宁波新大东电子有限公司</t>
  </si>
  <si>
    <t>宁波意中模塑有限公司</t>
  </si>
  <si>
    <t>宁海县华裕塑胶有限公司</t>
  </si>
  <si>
    <t>上海鸿研物流技术有限公司</t>
  </si>
  <si>
    <t>上海洛田家庭用品有限公司</t>
  </si>
  <si>
    <t>上海茸德实业有限公司</t>
  </si>
  <si>
    <t>上海晟坤塑料制品有限公司</t>
  </si>
  <si>
    <t>上海益盈橡塑制品有限公司</t>
  </si>
  <si>
    <t>上虞市谢塘镇建华橡塑厂</t>
  </si>
  <si>
    <t>绍兴宝丰纺织服装有限公司</t>
  </si>
  <si>
    <t>苏州市三宇模具有限公司</t>
  </si>
  <si>
    <t>台州市龙仕翔塑胶有限公司</t>
  </si>
  <si>
    <t>台州市路桥亨达工艺品厂</t>
  </si>
  <si>
    <t>台州双剑塑业有限公司</t>
  </si>
  <si>
    <t>添宝（宁波）塑电开发有限公司</t>
  </si>
  <si>
    <t>温州市美瑞凯宠物用品有限公司</t>
  </si>
  <si>
    <t>新昌县恒益塑料厂</t>
  </si>
  <si>
    <t>优势塑胶（安吉）有限公司</t>
  </si>
  <si>
    <t>余姚恒春塑料厂</t>
  </si>
  <si>
    <t>余姚市多达塑料制品厂</t>
  </si>
  <si>
    <t>余姚市广茂电器有限公司</t>
  </si>
  <si>
    <t>余姚市航成灯具厂</t>
  </si>
  <si>
    <t>余姚市佳迪金属制品有限公司</t>
  </si>
  <si>
    <t>余姚市柳佳窗饰有限公司</t>
  </si>
  <si>
    <t>余姚市敏盛塑料制品厂</t>
  </si>
  <si>
    <t>余姚市泗门镇天工窗饰塑料厂</t>
  </si>
  <si>
    <t>浙江贝特日用品有限公司</t>
  </si>
  <si>
    <t>浙江哈尔斯真空器皿股份有限公司</t>
  </si>
  <si>
    <t>浙江黄岩大富塑料有限公司</t>
  </si>
  <si>
    <t>浙江黄岩万事发塑料制品厂</t>
  </si>
  <si>
    <t>浙江嘉益日用制品有限公司</t>
  </si>
  <si>
    <t>浙江清清美家居用品有限公司</t>
  </si>
  <si>
    <t>诸暨市豪士达保温容器有限公司</t>
  </si>
  <si>
    <t>余姚市哈登模塑厂（普通合伙）</t>
  </si>
  <si>
    <t>慈溪市永烨家具有限公司</t>
  </si>
  <si>
    <t>常州市武进礼嘉永安塑纤厂</t>
  </si>
  <si>
    <t>海宁亿诚五金有限公司</t>
  </si>
  <si>
    <t>台州市东宏家具制造有限公司</t>
  </si>
  <si>
    <t>桐乡市群鑫塑业有限公司</t>
  </si>
  <si>
    <t>扬州市皓洁塑料制品有限公司</t>
  </si>
  <si>
    <t>宁波西蒙工艺品有限公司</t>
  </si>
  <si>
    <t>宁波宏发工艺品有限公司</t>
  </si>
  <si>
    <t>飞鹰集团有限公司</t>
  </si>
  <si>
    <t>浙江百得塑业有限公司</t>
  </si>
  <si>
    <t>海宁市升燕五金有限公司</t>
  </si>
  <si>
    <t>海宁市再创铆钉厂</t>
  </si>
  <si>
    <t>台州市黄岩白云塑料五金厂</t>
  </si>
  <si>
    <t>温州尼博烟具制造有限公司</t>
  </si>
  <si>
    <t>安吉晓星转椅厂</t>
  </si>
  <si>
    <t>余姚市超博塑料厂</t>
  </si>
  <si>
    <t>海宁加平机械股份有限公司</t>
  </si>
  <si>
    <t>浙江龙士达家居用品有限公司</t>
  </si>
  <si>
    <t>海宁市现代五金有限公司</t>
  </si>
  <si>
    <t>慈溪市鸿海电器有限公司</t>
  </si>
  <si>
    <t>浙江吉康塑胶有限公司</t>
  </si>
  <si>
    <t>宁波众海电器有限公司</t>
  </si>
  <si>
    <t>上海双雄塑胶制品有限公司</t>
  </si>
  <si>
    <t>余姚市泗门镇光明橡塑制品厂</t>
  </si>
  <si>
    <t>上海周浦塑料制品有限公司</t>
  </si>
  <si>
    <t>海宁市盐官建建塑料制品厂</t>
  </si>
  <si>
    <t>宁波立诚电子制造有限公司</t>
  </si>
  <si>
    <t>宁波健跃乐器有限公司</t>
  </si>
  <si>
    <t>浙江胜利塑胶有限公司</t>
  </si>
  <si>
    <t>宁波好时机塑业有限公司</t>
  </si>
  <si>
    <t>余姚市楚杭塑胶厂</t>
  </si>
  <si>
    <t>慈溪市长河中毫塑料制品厂</t>
  </si>
  <si>
    <t>台州市路桥玲辉日用品有限公司</t>
  </si>
  <si>
    <t>上海聚蓝水处理科技有限公司</t>
  </si>
  <si>
    <t>宁海好品阁日用品有限公司</t>
  </si>
  <si>
    <t>海宁市盐官星旺五金厂</t>
  </si>
  <si>
    <t>宁波景天日用品有限公司</t>
  </si>
  <si>
    <t>宁波振飞窗饰制品有限公司</t>
  </si>
  <si>
    <t>宁海能力塑业有限公司</t>
  </si>
  <si>
    <t>慈溪市蓝星教育用品有限公司</t>
  </si>
  <si>
    <t>余姚市城区灵峰门窗厂</t>
  </si>
  <si>
    <t>宁波塑力微塑料制品有限公司</t>
  </si>
  <si>
    <t>宁波博欧塑料制品有限公司</t>
  </si>
  <si>
    <t>宁波市鄞州华阳塑料电器有限公司</t>
  </si>
  <si>
    <t>慈溪市恒翔纺织原料有限公司</t>
  </si>
  <si>
    <t>宁波吉美制刷有限公司</t>
  </si>
  <si>
    <t>乐清市乐泰工艺奖杯有限公司</t>
  </si>
  <si>
    <t>海宁市盐官中欣制塑厂</t>
  </si>
  <si>
    <t>余姚市宏展家居用品厂</t>
  </si>
  <si>
    <t>余姚市家佳居家用品厂</t>
  </si>
  <si>
    <t>余姚市低塘长利电器厂</t>
  </si>
  <si>
    <t>余姚市天工雅丽诗窗饰厂</t>
  </si>
  <si>
    <t>海宁盐官永安聚氨脂厂</t>
  </si>
  <si>
    <t>德清宏升塑胶有限公司</t>
  </si>
  <si>
    <t>海宁市创联塑业有限公司</t>
  </si>
  <si>
    <t>宁波贝尔戴斯模塑有限公司</t>
  </si>
  <si>
    <t>宁波凯得利电器有限公司</t>
  </si>
  <si>
    <t>宁波泰瑞电器有限公司</t>
  </si>
  <si>
    <t>玉环耐固豹汽车橡胶件厂</t>
  </si>
  <si>
    <t>宁波舜美家居用品有限公司</t>
  </si>
  <si>
    <t>宁波佳圆窗饰有限公司</t>
  </si>
  <si>
    <t>海宁市杰兰五金有限公司</t>
  </si>
  <si>
    <t>余姚市低塘镇新飞电器厂</t>
  </si>
  <si>
    <t>宁波正德泰和进出口有限公司</t>
  </si>
  <si>
    <t>宁波市鄞州亿米佳日用品有限公司</t>
  </si>
  <si>
    <t>宁波曜辉塑胶有限公司</t>
  </si>
  <si>
    <t>上海日升日用制品有限公司</t>
  </si>
  <si>
    <t>宁波艾加达日用品有限公司</t>
  </si>
  <si>
    <t>余姚市创客饰品配件厂</t>
  </si>
  <si>
    <t>余姚市低塘镇兴达电仪模塑厂</t>
  </si>
  <si>
    <t>宁海县德汇塑业有限公司</t>
  </si>
  <si>
    <t>余姚市万福户外用品有限公司</t>
  </si>
  <si>
    <t>慈溪市华奔金属制品有限公司</t>
  </si>
  <si>
    <t>余姚市泗门镇信达模塑厂</t>
  </si>
  <si>
    <t>台州市黄岩添添模具厂</t>
  </si>
  <si>
    <t>宁波富尔创光电科技有限公司</t>
  </si>
  <si>
    <t>宁海美凯日用品有限公司</t>
  </si>
  <si>
    <t>慈溪市德运日用品有限公司</t>
  </si>
  <si>
    <t>慈溪汇鑫电器有限公司</t>
  </si>
  <si>
    <t>宁波新玮诺防护用品有限公司</t>
  </si>
  <si>
    <t>乐清市星达工艺电子有限公司</t>
  </si>
  <si>
    <t>宁波市镇海宏正塑业制造厂</t>
  </si>
  <si>
    <t>宁波大胜日用制品有限公司</t>
  </si>
  <si>
    <t>宁波经济技术开发区华灵乐器有限公司</t>
  </si>
  <si>
    <t>席邦实业（苏州）有限公司</t>
  </si>
  <si>
    <t>绍兴上虞兆峰工具有限公司</t>
  </si>
  <si>
    <t>浙江黄岩纪元模具有限公司</t>
  </si>
  <si>
    <t>桐乡市洲泉四维五金配件厂</t>
  </si>
  <si>
    <t>金华市金邦模具有限公司</t>
  </si>
  <si>
    <t>宁海灵均塑料制品厂</t>
  </si>
  <si>
    <t>上海鸿润物流技术有限公司</t>
  </si>
  <si>
    <t>上海南汇墩彬耐塑制品有限公司</t>
  </si>
  <si>
    <t>海宁辰阳电子科技有限公司</t>
  </si>
  <si>
    <t>德清新众塑胶有限公司</t>
  </si>
  <si>
    <t>台州市黄岩神宇塑胶有限公司</t>
  </si>
  <si>
    <t>台州市港龙塑业有限公司</t>
  </si>
  <si>
    <t>温州松浦电器有限公司</t>
  </si>
  <si>
    <t>杭州茂园仪器有限公司</t>
  </si>
  <si>
    <t>嘉兴市余新曹王塑料金属制品厂</t>
  </si>
  <si>
    <t>宁波青锋工具有限公司</t>
  </si>
  <si>
    <t>宁波市鄞州云龙中远机械配件厂</t>
  </si>
  <si>
    <t>上海明仁橡塑制品厂</t>
  </si>
  <si>
    <t>扬州市银光机电有限公司</t>
  </si>
  <si>
    <t>乐清市兆信模具厂</t>
  </si>
  <si>
    <t>绍兴县洋洋模具有限公司</t>
  </si>
  <si>
    <t>上海晟都塑料有限公司</t>
  </si>
  <si>
    <t>余姚市申乙塑料电器厂（普通合伙）</t>
  </si>
  <si>
    <t>宁海县瑞合模塑有限公司</t>
  </si>
  <si>
    <t>宁波家富能源设备有限公司</t>
  </si>
  <si>
    <t>绍兴洋洋模具有限公司</t>
  </si>
  <si>
    <t>苏州郝佰维实业有限公司</t>
  </si>
  <si>
    <t>连云港连利·福思特表业有限公司</t>
  </si>
  <si>
    <t>上虞兆峰工具有限公司</t>
  </si>
  <si>
    <t>宁波东海集团有限公司</t>
  </si>
  <si>
    <t>宁波特能机电有限公司</t>
  </si>
  <si>
    <t>川崎三兴化成（大连保税区）国际贸易有限公司</t>
  </si>
  <si>
    <t>科沃斯机器人股份有限公司</t>
  </si>
  <si>
    <t>科沃斯机器人有限公司</t>
  </si>
  <si>
    <t>宁波颐安电器科技有限公司</t>
  </si>
  <si>
    <t>无锡市信昌塑料机械厂</t>
  </si>
  <si>
    <t>浙江盾安供应链管理有限公司</t>
  </si>
  <si>
    <t>无锡博裕电子科技有限公司</t>
  </si>
  <si>
    <t>宁波科飞洗衣机有限公司</t>
  </si>
  <si>
    <t>浙江长兴永湖塑业有限公司</t>
  </si>
  <si>
    <t>宁波市鄞州华顺塑胶有限公司</t>
  </si>
  <si>
    <t>苏州新理岩电子材料有限公司</t>
  </si>
  <si>
    <t>江苏坤达电器装饰有限公司</t>
  </si>
  <si>
    <t>苏州敏宇塑电子科技有限公司</t>
  </si>
  <si>
    <t>杭州春杰电器制造有限公司</t>
  </si>
  <si>
    <t>慈溪市庵东诺妍塑料制品厂</t>
  </si>
  <si>
    <t>浙江金海环境技术股份有限公司</t>
  </si>
  <si>
    <t>浙江亿力清洁电器有限公司</t>
  </si>
  <si>
    <t>宁波惠捷塑业有限公司</t>
  </si>
  <si>
    <t>宁波科飞电器有限公司</t>
  </si>
  <si>
    <t>苏州勤丽发电器有限公司</t>
  </si>
  <si>
    <t>慈溪市深诚电器有限公司</t>
  </si>
  <si>
    <t>宁波吉德贸易有限公司</t>
  </si>
  <si>
    <t>宁波中野电器有限公司</t>
  </si>
  <si>
    <t>宁波灏钻科技有限公司</t>
  </si>
  <si>
    <t>慈溪市天元炯红塑料制品厂</t>
  </si>
  <si>
    <t>慈溪市夏蒙电器有限公司</t>
  </si>
  <si>
    <t>浙江安吉尔饮水科技有限公司</t>
  </si>
  <si>
    <t>海南立昇净水科技实业有限公司</t>
  </si>
  <si>
    <t>慈溪市香格电器有限公司</t>
  </si>
  <si>
    <t>慈溪市周巷柏荣塑料制品厂</t>
  </si>
  <si>
    <t>南京信昌塑胶电子有限公司</t>
  </si>
  <si>
    <t>嘉兴市华群塑料丝织有限公司</t>
  </si>
  <si>
    <t>宁波澳成电器制造有限公司</t>
  </si>
  <si>
    <t>苏州市亿泰莱电器有限公司</t>
  </si>
  <si>
    <t>慈溪市新秀丽电器有限公司</t>
  </si>
  <si>
    <t>慈溪市天利环保科技有限公司</t>
  </si>
  <si>
    <t>慈溪市华拓塑料制品有限公司</t>
  </si>
  <si>
    <t>宁波德昌电机制造有限公司</t>
  </si>
  <si>
    <t>宁波邦顺环保科技有限公司</t>
  </si>
  <si>
    <t>慈溪市标王电器有限公司</t>
  </si>
  <si>
    <t>慈溪市玲宏塑料制品有限公司</t>
  </si>
  <si>
    <t>宁波鼎安电器有限公司</t>
  </si>
  <si>
    <t>宁波海际电器有限公司</t>
  </si>
  <si>
    <t>宁波坤珅贸易有限公司</t>
  </si>
  <si>
    <t>嘉兴市川洋塑料制品有限公司</t>
  </si>
  <si>
    <t>慈溪市东云塑料有限公司</t>
  </si>
  <si>
    <t>浙江艾波特环保科技股份有限公司</t>
  </si>
  <si>
    <t>宁波超程电器有限公司</t>
  </si>
  <si>
    <t>宁海大成电器有限公司</t>
  </si>
  <si>
    <t>宁海沃迈得电器有限公司</t>
  </si>
  <si>
    <t>绍兴市上虞雄飞电器有限公司</t>
  </si>
  <si>
    <t>余姚市宇洲电器有限公司</t>
  </si>
  <si>
    <t>奉化市宏大包装彩印厂</t>
  </si>
  <si>
    <t>宁波超超电器有限公司</t>
  </si>
  <si>
    <t>上海真博电器有限公司</t>
  </si>
  <si>
    <t>浙江绿萌健康科技股份有限公司</t>
  </si>
  <si>
    <t>温州市慧普电器有限公司</t>
  </si>
  <si>
    <t>慈溪市掌起德丰模具厂（普通合伙）</t>
  </si>
  <si>
    <t>浙江盛发电器有限公司</t>
  </si>
  <si>
    <t>宁波赛嘉电器有限公司</t>
  </si>
  <si>
    <t>温州朗驰实业有限公司</t>
  </si>
  <si>
    <t>宁波丝黛儿电器有限公司</t>
  </si>
  <si>
    <t>宁波瑞卡电器有限公司</t>
  </si>
  <si>
    <t>宁波神剑电器制造有限公司</t>
  </si>
  <si>
    <t>芜湖蓝瑞电器有限公司</t>
  </si>
  <si>
    <t>宁波金吉电器有限公司</t>
  </si>
  <si>
    <t>宁波市博莱斯克电器制造有限公司</t>
  </si>
  <si>
    <t>舟山市定海绿苹电器有限公司</t>
  </si>
  <si>
    <t>杭州亿柏盈科技有限公司</t>
  </si>
  <si>
    <t>江苏百特电器有限公司</t>
  </si>
  <si>
    <t>浙江超人电器有限公司</t>
  </si>
  <si>
    <t>宁波博尔电器有限公司</t>
  </si>
  <si>
    <t>宁波澳乐比口腔护理用品有限公司</t>
  </si>
  <si>
    <t>余姚市嘉诚模具塑料厂</t>
  </si>
  <si>
    <t>浙江海神电器有限公司</t>
  </si>
  <si>
    <t>宁波皇威健康科技有限公司</t>
  </si>
  <si>
    <t>余姚市文博电器厂</t>
  </si>
  <si>
    <t>浙江三明电器有限公司</t>
  </si>
  <si>
    <t>浙江捷波电器有限公司</t>
  </si>
  <si>
    <t>宁波海歌电器有限公司</t>
  </si>
  <si>
    <t>宁波邦首电器有限公司</t>
  </si>
  <si>
    <t>浙江金得利电器有限公司</t>
  </si>
  <si>
    <t>宁波铭威电器有限公司</t>
  </si>
  <si>
    <t>浙江浩博电器有限公司</t>
  </si>
  <si>
    <t>余姚威锋电器有限公司</t>
  </si>
  <si>
    <t>芜湖飞科电器有限公司</t>
  </si>
  <si>
    <t>温州川洋电器有限公司</t>
  </si>
  <si>
    <t>慈溪市悦达电子科技有限公司</t>
  </si>
  <si>
    <t>浙江山企电器有限公司</t>
  </si>
  <si>
    <t>宁波北仑惠峰塑料制品有限公司</t>
  </si>
  <si>
    <t>宁波祥成塑业有限公司</t>
  </si>
  <si>
    <t>杭州天得电机有限公司</t>
  </si>
  <si>
    <t>宁波达洲电器有限公司</t>
  </si>
  <si>
    <t>余姚市浦达电器厂</t>
  </si>
  <si>
    <t>宁波新志宏电器有限公司</t>
  </si>
  <si>
    <t>杭州利富豪机电设备有限公司</t>
  </si>
  <si>
    <t>宁波博菱电器有限公司</t>
  </si>
  <si>
    <t>宁海县林峰电器有限公司</t>
  </si>
  <si>
    <t>上海一东塑料制品有限公司</t>
  </si>
  <si>
    <t>宁波锦宇电器有限公司</t>
  </si>
  <si>
    <t>杭州飞航模具科技有限公司</t>
  </si>
  <si>
    <t>浙江硕奇电器有限公司</t>
  </si>
  <si>
    <t>杭州都拓科技有限公司</t>
  </si>
  <si>
    <t>宁波长利塑料电器有限公司</t>
  </si>
  <si>
    <t>宁波宏都模塑有限公司</t>
  </si>
  <si>
    <t>南京双星塑料模具有限公司</t>
  </si>
  <si>
    <t>嘉兴佳捷塑业有限公司</t>
  </si>
  <si>
    <t>浙江夏新塑胶有限公司</t>
  </si>
  <si>
    <t>宁波先锋电器制造有限公司</t>
  </si>
  <si>
    <t>余姚盛联电器有限公司</t>
  </si>
  <si>
    <t>余姚市吉祥电器有限公司</t>
  </si>
  <si>
    <t>宁波永泰电器有限公司</t>
  </si>
  <si>
    <t>华芝电器集团有限公司</t>
  </si>
  <si>
    <t>苏州双荣橡塑有限公司</t>
  </si>
  <si>
    <t>慈溪市川佳实业公司</t>
  </si>
  <si>
    <t>宁波杰士达工程塑模有限公司</t>
  </si>
  <si>
    <t>诸暨市清风冷风机厂</t>
  </si>
  <si>
    <t>宁波辉业模塑有限公司</t>
  </si>
  <si>
    <t>诸暨市耀峰机电科技开发有限公司</t>
  </si>
  <si>
    <t>宁波琦丰汽车部件有限公司</t>
  </si>
  <si>
    <t>杭州赞新实业有限公司</t>
  </si>
  <si>
    <t>卓力电器集团有限公司</t>
  </si>
  <si>
    <t>宁波凯波集团有限公司</t>
  </si>
  <si>
    <t>宁波凯波智能熨烫电器制造有限公司</t>
  </si>
  <si>
    <t>安吉信多达智能科技有限公司</t>
  </si>
  <si>
    <t>杭州弘丰电子配件有限公司</t>
  </si>
  <si>
    <t>上虞市合丰塑业有限公司</t>
  </si>
  <si>
    <t>绍兴达创电器有限公司</t>
  </si>
  <si>
    <t>苏州华夏精密模具有限公司</t>
  </si>
  <si>
    <t>宁波好伙伴电器有限公司</t>
  </si>
  <si>
    <t>宁波科帅电器实业有限公司</t>
  </si>
  <si>
    <t>宁波市华宝塑胶模具股份有限公司</t>
  </si>
  <si>
    <t>余姚市富达电子有限公司</t>
  </si>
  <si>
    <t>宁波金涛电子有限公司</t>
  </si>
  <si>
    <t>浙江拓福塑业有限公司</t>
  </si>
  <si>
    <t>杭州信多达电子科技有限公司</t>
  </si>
  <si>
    <t>江苏顺发电器有限公司</t>
  </si>
  <si>
    <t>杭州顺源物资有限公司</t>
  </si>
  <si>
    <t>山东一腾小家电有限公司</t>
  </si>
  <si>
    <t>宁波美的联合物资供应有限公司</t>
  </si>
  <si>
    <t>宁波永佳电子科技有限公司</t>
  </si>
  <si>
    <t>杭州信多达电器有限公司</t>
  </si>
  <si>
    <t>宁波圣莱达电器股份有限公司</t>
  </si>
  <si>
    <t>宁波涛声电子发展有限公司</t>
  </si>
  <si>
    <t>浙江柴瑞电器有限公司</t>
  </si>
  <si>
    <t>宁波乐彩塑业有限公司</t>
  </si>
  <si>
    <t>宁波永强不锈钢制品有限公司</t>
  </si>
  <si>
    <t>宁波市嘉乐电器有限公司</t>
  </si>
  <si>
    <t>浙江爱仕达生活电器有限公司</t>
  </si>
  <si>
    <t>宁波泰尔斯电子实业有限公司</t>
  </si>
  <si>
    <t>慈溪市盛艺模具有限公司</t>
  </si>
  <si>
    <t>宁波宏一电器有限公司</t>
  </si>
  <si>
    <t>宁波锦海模具塑胶有限公司</t>
  </si>
  <si>
    <t>慈溪科夏塑料制品有限公司</t>
  </si>
  <si>
    <t>慈溪市博鑫工具有限公司</t>
  </si>
  <si>
    <t>慈溪市观城电子文化用品厂</t>
  </si>
  <si>
    <t>慈溪市润鑫电器有限公司</t>
  </si>
  <si>
    <t>慈溪市万胜电子电器有限公司</t>
  </si>
  <si>
    <t>慈溪斯曼电器有限公司</t>
  </si>
  <si>
    <t>韩电集团宁波洗衣机有限公司</t>
  </si>
  <si>
    <t>杭州帝凡过滤技术有限公司</t>
  </si>
  <si>
    <t>江阴市红豆电器标牌厂</t>
  </si>
  <si>
    <t>蓝博（苏州）塑胶有限公司</t>
  </si>
  <si>
    <t>丽水市日峰电器有限公司</t>
  </si>
  <si>
    <t>南京永湖电子有限公司</t>
  </si>
  <si>
    <t>宁波华盛电器有限公司</t>
  </si>
  <si>
    <t>宁波乐芝电子科技有限公司</t>
  </si>
  <si>
    <t>宁波神通电器有限公司</t>
  </si>
  <si>
    <t>宁波市方圆电器有限公司</t>
  </si>
  <si>
    <t>宁波天人电器有限公司</t>
  </si>
  <si>
    <t>宁波烨晟达电器有限公司</t>
  </si>
  <si>
    <t>宁波长风电器实业有限公司</t>
  </si>
  <si>
    <t>宁波中洁家电制造有限公司</t>
  </si>
  <si>
    <t>赛亿电器集团有限公司</t>
  </si>
  <si>
    <t>苏州格仕特精密电子有限公司</t>
  </si>
  <si>
    <t>苏州帕雷米电器有限公司</t>
  </si>
  <si>
    <t>苏州市凯丽保姆电器有限公司</t>
  </si>
  <si>
    <t>苏州亚普电子有限公司</t>
  </si>
  <si>
    <t>台州市路桥恒亿达塑业水暖厂</t>
  </si>
  <si>
    <t>桐乡市万达利电器有限公司</t>
  </si>
  <si>
    <t>无锡市宸浦节能机械厂</t>
  </si>
  <si>
    <t>无锡信昌机械科技有限公司</t>
  </si>
  <si>
    <t>无锡宇源铸造科技有限公司</t>
  </si>
  <si>
    <t>余姚市德辉模具厂</t>
  </si>
  <si>
    <t>余姚市工程塑料厂</t>
  </si>
  <si>
    <t>余姚市嘉诚电器有限公司</t>
  </si>
  <si>
    <t>余姚市联科五金有限公司</t>
  </si>
  <si>
    <t>余姚市圣奥净水电器有限公司</t>
  </si>
  <si>
    <t>余姚市思兔净水设备厂（普通合伙）</t>
  </si>
  <si>
    <t>浙江省永康市迪奥工贸有限公司</t>
  </si>
  <si>
    <t>浙江长兴华虹模塑科技有限公司</t>
  </si>
  <si>
    <t>余姚市科艺多威自控设备厂</t>
  </si>
  <si>
    <t>慈溪市海燕塑料制品有限公司</t>
  </si>
  <si>
    <t>苏州展翘电器有限公司</t>
  </si>
  <si>
    <t>余姚市天池净水设备有限公司</t>
  </si>
  <si>
    <t>余姚市天搏电器有限公司</t>
  </si>
  <si>
    <t>宁波锦荣五金有限公司</t>
  </si>
  <si>
    <t>苏州市凯怡精密塑胶有限公司</t>
  </si>
  <si>
    <t>宁波清清环保电器有限公司</t>
  </si>
  <si>
    <t>慈溪市富运电器有限公司</t>
  </si>
  <si>
    <t>苏州亚昇塑胶有限公司</t>
  </si>
  <si>
    <t>宁波洁源电器有限公司</t>
  </si>
  <si>
    <t>慈溪市敏敏电器装饰件有限公司</t>
  </si>
  <si>
    <t>慈溪市周巷镇永久电器厂</t>
  </si>
  <si>
    <t>安徽尚成塑业有限公司</t>
  </si>
  <si>
    <t>余姚市云瑞电器厂</t>
  </si>
  <si>
    <t>斯贝克电子（嘉善）有限公司</t>
  </si>
  <si>
    <t>绍兴锐意环保科技有限公司</t>
  </si>
  <si>
    <t>苏州滏瑞精密电子科技有限公司</t>
  </si>
  <si>
    <t>慈溪市嘉驰电器有限公司</t>
  </si>
  <si>
    <t>嘉兴市南湖区兴顺塑料五金厂</t>
  </si>
  <si>
    <t>宁波市兰浦电器科技有限公司</t>
  </si>
  <si>
    <t>余姚市锋之杰塑料电器厂</t>
  </si>
  <si>
    <t>宁波艾可尔国际贸易有限公司</t>
  </si>
  <si>
    <t>宁波酷玛音响有限公司</t>
  </si>
  <si>
    <t>余姚市广荣塑料制品厂（普通合伙）</t>
  </si>
  <si>
    <t>宁波奥田电器有限公司</t>
  </si>
  <si>
    <t>宁波帅荣电器有限公司</t>
  </si>
  <si>
    <t>余姚市和美电器有限公司</t>
  </si>
  <si>
    <t>浙江蓝博田村驹塑胶有限公司</t>
  </si>
  <si>
    <t>余姚市江南家电配套有限公司</t>
  </si>
  <si>
    <t>余姚市三叶电器有限公司</t>
  </si>
  <si>
    <t>余姚市荣凯塑料五金厂</t>
  </si>
  <si>
    <t>余姚市能达塑模电器有限公司</t>
  </si>
  <si>
    <t>慈溪市三叠电器有限公司</t>
  </si>
  <si>
    <t>余姚市勇拓塑模厂</t>
  </si>
  <si>
    <t>余姚市启航电器有限公司</t>
  </si>
  <si>
    <t>慈溪市太阳电器有限公司</t>
  </si>
  <si>
    <t>宁波绵博电器有限公司</t>
  </si>
  <si>
    <t>余姚市华丰塑料厂</t>
  </si>
  <si>
    <t>巴士在线股份有限公司</t>
  </si>
  <si>
    <t>浙江百力塑业有限公司</t>
  </si>
  <si>
    <t>嵊州市华达电子有限公司</t>
  </si>
  <si>
    <t>宁波中联电器有限公司</t>
  </si>
  <si>
    <t>慈溪欣雨欣净水设备科技有限公司</t>
  </si>
  <si>
    <t>海宁市水享净水设备有限公司</t>
  </si>
  <si>
    <t>宁波浪木电器有限公司</t>
  </si>
  <si>
    <t>宁波哲恺电器有限公司</t>
  </si>
  <si>
    <t>宁波福曼斯电器有限公司</t>
  </si>
  <si>
    <t>慈溪市宏冠电动工具有限公司</t>
  </si>
  <si>
    <t>余姚市学庆机械配件厂</t>
  </si>
  <si>
    <t>慈溪市成源塑料制品有限公司</t>
  </si>
  <si>
    <t>宁波香润环保科技有限公司</t>
  </si>
  <si>
    <t>宁海县跃龙街道多元模塑厂</t>
  </si>
  <si>
    <t>宁波天怡环保科技有限公司</t>
  </si>
  <si>
    <t>慈溪市周巷裕辉塑料制品厂</t>
  </si>
  <si>
    <t>浙江新嘉联电子股份有限公司</t>
  </si>
  <si>
    <t>余姚市久存净水设备有限公司</t>
  </si>
  <si>
    <t>余姚市材盛塑料制品厂</t>
  </si>
  <si>
    <t>宁波世龙净化科技有限公司</t>
  </si>
  <si>
    <t>余姚市联科电器有限公司</t>
  </si>
  <si>
    <t>苏州盈聚通五金模具有限公司</t>
  </si>
  <si>
    <t>宁波市鄞州威创塑料制品厂</t>
  </si>
  <si>
    <t>宁波亚翔电子科技有限公司</t>
  </si>
  <si>
    <t>余姚市富沃环保设备厂</t>
  </si>
  <si>
    <t>宁波维鹏电器有限公司</t>
  </si>
  <si>
    <t>宁波市英士达净水设备有限公司</t>
  </si>
  <si>
    <t>余姚市梦巴迪电器有限公司</t>
  </si>
  <si>
    <t>余姚市恒环塑料厂</t>
  </si>
  <si>
    <t>余姚市梁辉领头塑料厂</t>
  </si>
  <si>
    <t>宁波华东机电制造有限公司</t>
  </si>
  <si>
    <t>宁波威尔斯节能科技有限公司</t>
  </si>
  <si>
    <t>宁波可依电器科技有限公司</t>
  </si>
  <si>
    <t>宁海县星星塑料厂</t>
  </si>
  <si>
    <t>宁海凯特立电器有限公司</t>
  </si>
  <si>
    <t>昆山市净江电子科技有限公司</t>
  </si>
  <si>
    <t>宁波乐活环境电器有限公司</t>
  </si>
  <si>
    <t>川崎三兴化成（上海）国际贸易有限公司</t>
  </si>
  <si>
    <t>苏州市欧陆杰电器有限公司</t>
  </si>
  <si>
    <t>慈溪市周巷慈业电器厂</t>
  </si>
  <si>
    <t>慈溪市双菱电器实业有限公司</t>
  </si>
  <si>
    <t>宁波贝贝乐儿童用品有限公司</t>
  </si>
  <si>
    <t>宁波比洛克塑料制品有限公司</t>
  </si>
  <si>
    <t>宁波恒汇电器科技有限公司</t>
  </si>
  <si>
    <t>宁波巨铭电器有限公司</t>
  </si>
  <si>
    <t>宁波市炅驰电器有限公司</t>
  </si>
  <si>
    <t>宁海埃克日用品有限公司</t>
  </si>
  <si>
    <t>上海飞科美发器具有限公司</t>
  </si>
  <si>
    <t>绍兴市上虞明航塑料制品有限公司</t>
  </si>
  <si>
    <t>温州博锐五金有限公司</t>
  </si>
  <si>
    <t>浙江极美电器有限公司</t>
  </si>
  <si>
    <t>浙江美森电器有限公司</t>
  </si>
  <si>
    <t>舟山索电电器有限公司</t>
  </si>
  <si>
    <t>上海飞科电器股份有限公司</t>
  </si>
  <si>
    <t>余姚市旭科电器有限公司</t>
  </si>
  <si>
    <t>宁波俊威电器有限公司</t>
  </si>
  <si>
    <t>浙江奔腾电器股份有限公司</t>
  </si>
  <si>
    <t>嘉善亿达胶带纸有限公司</t>
  </si>
  <si>
    <t>慈溪市周巷镇启发塑料制品厂</t>
  </si>
  <si>
    <t>宁波市吉通电器科技有限公司</t>
  </si>
  <si>
    <t>瑞安市舒美特电器有限公司</t>
  </si>
  <si>
    <t>慈溪市越威电器有限公司</t>
  </si>
  <si>
    <t>宁波金磊电器有限公司</t>
  </si>
  <si>
    <t>余姚市松浦日用品厂</t>
  </si>
  <si>
    <t>宁海县城关红星电器厂</t>
  </si>
  <si>
    <t>宁波帅盛电子科技有限公司</t>
  </si>
  <si>
    <t>余姚市伊津塑料厂（普通合伙）</t>
  </si>
  <si>
    <t>温州市神欧电器有限公司</t>
  </si>
  <si>
    <t>慈溪市韵达电器有限公司</t>
  </si>
  <si>
    <t>宁波杰世米电器有限公司</t>
  </si>
  <si>
    <t>余姚市艾尔电器有限公司</t>
  </si>
  <si>
    <t>余姚市低塘嘉译电器厂</t>
  </si>
  <si>
    <t>余姚市鑫阳塑料模具厂</t>
  </si>
  <si>
    <t>余姚市万定电器有限公司</t>
  </si>
  <si>
    <t>上虞市雄飞电器有限公司</t>
  </si>
  <si>
    <t>慈溪市盖特电器有限公司</t>
  </si>
  <si>
    <t>余姚合为电器有限公司</t>
  </si>
  <si>
    <t>上海奔腾电工有限公司</t>
  </si>
  <si>
    <t>宁波悦翔电器有限公司</t>
  </si>
  <si>
    <t>慈溪市久旭电器有限公司</t>
  </si>
  <si>
    <t>宁波泽源电器有限公司</t>
  </si>
  <si>
    <t>宁波市山久电器有限公司</t>
  </si>
  <si>
    <t>慈溪市周巷通用配件厂</t>
  </si>
  <si>
    <t>超人集团有限公司</t>
  </si>
  <si>
    <t>慈溪市豪迈电器有限公司</t>
  </si>
  <si>
    <t>慈溪市淼恒塑料制品有限公司</t>
  </si>
  <si>
    <t>慈溪市杨悦电器有限公司</t>
  </si>
  <si>
    <t>杭州海量塑胶有限公司</t>
  </si>
  <si>
    <t>杭州卡仕科电器有限公司</t>
  </si>
  <si>
    <t>杭州伟伟工贸有限公司</t>
  </si>
  <si>
    <t>杭州亿智电器配件有限公司</t>
  </si>
  <si>
    <t>湖北爱仕达电器有限公司</t>
  </si>
  <si>
    <t>湖州众盛达塑料制品有限公司</t>
  </si>
  <si>
    <t>宁波波佳达电器有限公司</t>
  </si>
  <si>
    <t>宁波博俊进出口有限公司</t>
  </si>
  <si>
    <t>宁波海飞电器有限公司</t>
  </si>
  <si>
    <t>宁波宏铃电子有限公司</t>
  </si>
  <si>
    <t>宁波经济技术开发区华昌塑胶制品有限公司</t>
  </si>
  <si>
    <t>宁波三A集团电器有限公司</t>
  </si>
  <si>
    <t>宁波晟昌电器有限公司</t>
  </si>
  <si>
    <t>宁波市科宁电器有限公司</t>
  </si>
  <si>
    <t>宁波天予日用品有限公司</t>
  </si>
  <si>
    <t>上海潮正电器有限公司</t>
  </si>
  <si>
    <t>余姚市新艺塑品有限公司</t>
  </si>
  <si>
    <t>浙江沁康塑胶有限公司</t>
  </si>
  <si>
    <t>浙江圣光电器有限公司</t>
  </si>
  <si>
    <t>浙江塔海工贸有限公司</t>
  </si>
  <si>
    <t>广东科尔技术发展有限公司</t>
  </si>
  <si>
    <t>宁波市北仑钜立精密模具有限公司</t>
  </si>
  <si>
    <t>上海森村贸易有限公司</t>
  </si>
  <si>
    <t>余姚市晟华电器有限公司</t>
  </si>
  <si>
    <t>乐清市捷华电子有限公司</t>
  </si>
  <si>
    <t>浙江盛铭工贸有限公司</t>
  </si>
  <si>
    <t>桐庐诚熠文化用品有限公司</t>
  </si>
  <si>
    <t>宁波市北仑区大矸杰兴模具塑料厂</t>
  </si>
  <si>
    <t>绍兴联润五金制品有限公司</t>
  </si>
  <si>
    <t>宁波国盛电器有限公司</t>
  </si>
  <si>
    <t>建德市晨洪电器厂</t>
  </si>
  <si>
    <t>绍兴市吉柏尼机电有限公司</t>
  </si>
  <si>
    <t>宁波邦仕电器有限公司</t>
  </si>
  <si>
    <t>余姚市韩格电器厂</t>
  </si>
  <si>
    <t>余姚市光亮精密塑料厂</t>
  </si>
  <si>
    <t>宁波顺风自控工程有限公司</t>
  </si>
  <si>
    <t>慈溪市兆丰电器有限公司</t>
  </si>
  <si>
    <t>余姚市泗门镇毅隆塑料模具厂</t>
  </si>
  <si>
    <t>慈溪畅联电气有限公司</t>
  </si>
  <si>
    <t>德清合创塑料制品厂</t>
  </si>
  <si>
    <t>余姚市当午塑料工贸有限公司</t>
  </si>
  <si>
    <t>宁波精伦贸易有限公司</t>
  </si>
  <si>
    <t>浙江苏泊尔家电制造有限公司</t>
  </si>
  <si>
    <t>慈溪市美厨电器有限公司</t>
  </si>
  <si>
    <t>宁波翱尔晟电器有限公司</t>
  </si>
  <si>
    <t>宁波威尔升电器有限公司</t>
  </si>
  <si>
    <t>绍兴市智顺模具有限公司</t>
  </si>
  <si>
    <t>余姚市顺驰电子商务有限公司</t>
  </si>
  <si>
    <t>余姚市隆铭电器有限公司</t>
  </si>
  <si>
    <t>诸暨市鑫鲲衣架厂</t>
  </si>
  <si>
    <t>宁波市镇海瑞桢电子有限公司</t>
  </si>
  <si>
    <t>余姚市隆恺塑模厂</t>
  </si>
  <si>
    <t>建德市勇华电器有限公司</t>
  </si>
  <si>
    <t>余姚市奥邦塑模实业有限公司</t>
  </si>
  <si>
    <t>宁波凯迪利电器有限公司</t>
  </si>
  <si>
    <t>宁波银瑞有机硅科技发展有限公司</t>
  </si>
  <si>
    <t>余姚市幻科电器厂（普通合伙）</t>
  </si>
  <si>
    <t>宁波乐美佳电器科技有限公司</t>
  </si>
  <si>
    <t>宁波市北仑博得电器有限公司</t>
  </si>
  <si>
    <t>宁波万国电器有限公司</t>
  </si>
  <si>
    <t>宁海县涛博模塑有限公司</t>
  </si>
  <si>
    <t>浙江浙南电器有限公司</t>
  </si>
  <si>
    <t>上海赛博电器有限公司</t>
  </si>
  <si>
    <t>慈溪市双富电器有限公司</t>
  </si>
  <si>
    <t>江苏鑫甫科技有限公司</t>
  </si>
  <si>
    <t>永康市雨松塑料制品厂</t>
  </si>
  <si>
    <t>余姚三升电器有限公司</t>
  </si>
  <si>
    <t>余姚市钱刚电子科技有限公司</t>
  </si>
  <si>
    <t>余姚市河姆渡镇荣业电器厂</t>
  </si>
  <si>
    <t>宁波柏悦电器有限公司</t>
  </si>
  <si>
    <t>余姚市中友电器有限公司</t>
  </si>
  <si>
    <t>上海宝路通电器有限公司</t>
  </si>
  <si>
    <t>余姚市电冰箱配件厂</t>
  </si>
  <si>
    <t>宁波锦隆电器有限公司</t>
  </si>
  <si>
    <t>余姚市泗门镇华立电器配件厂</t>
  </si>
  <si>
    <t>苏州市文杰橡塑制品厂</t>
  </si>
  <si>
    <t>宁波市江北展天塑料电器厂</t>
  </si>
  <si>
    <t>宁波宇思电器科技有限公司</t>
  </si>
  <si>
    <t>宁波市更新电器实业有限公司</t>
  </si>
  <si>
    <t>宁波赛特斯电器有限公司</t>
  </si>
  <si>
    <t>慈溪市敏达机电制造有限公司</t>
  </si>
  <si>
    <t>宁波亮的电器有限公司</t>
  </si>
  <si>
    <t>慈溪市宏优电器有限公司</t>
  </si>
  <si>
    <t>苏州市欧诺远材料科技有限公司</t>
  </si>
  <si>
    <t>余姚市一佳塑业有限公司</t>
  </si>
  <si>
    <t>宁波德业日用电器科技有限公司</t>
  </si>
  <si>
    <t>杭州昊佳塑胶有限公司</t>
  </si>
  <si>
    <t>宁波罗特电器有限公司</t>
  </si>
  <si>
    <t>宁波市鄞州古林双龙塑料模具厂</t>
  </si>
  <si>
    <t>苏州市凯凯电子塑料有限公司</t>
  </si>
  <si>
    <t>余姚市乐富贸易有限公司</t>
  </si>
  <si>
    <t>上海竹禾塑料模具制品有限公司</t>
  </si>
  <si>
    <t>绍兴朗诗德健康饮水设备有限公司</t>
  </si>
  <si>
    <t>慈溪市容大塑料有限公司</t>
  </si>
  <si>
    <t>苏州市海泉电器有限公司</t>
  </si>
  <si>
    <t>宁波市万爱电器有限公司</t>
  </si>
  <si>
    <t>武汉尚德塑业科技有限公司</t>
  </si>
  <si>
    <t>宁波海峰塑化有限公司</t>
  </si>
  <si>
    <t>马鞍山甬兴模塑有限公司</t>
  </si>
  <si>
    <t>华裕电器集团有限公司</t>
  </si>
  <si>
    <t>余姚市汇丰电器有限公司</t>
  </si>
  <si>
    <t>宁波市鄞州欣茂塑胶有限公司</t>
  </si>
  <si>
    <t>嘉兴市捷亨塑料制品有限公司</t>
  </si>
  <si>
    <t>磐安县景光塑胶制品厂</t>
  </si>
  <si>
    <t>嘉兴市七星电声器材厂</t>
  </si>
  <si>
    <t>宁波元禾模塑有限公司</t>
  </si>
  <si>
    <t>宁波市星箭电塑有限公司</t>
  </si>
  <si>
    <t>慈溪市顺达实业有限公司</t>
  </si>
  <si>
    <t>余姚市天沁净水器材有限公司</t>
  </si>
  <si>
    <t>慈溪市周巷镇郁沁净水器电器厂</t>
  </si>
  <si>
    <t>浙江蓝博空调网业有限公司</t>
  </si>
  <si>
    <t>余姚市恒益塑料有限公司</t>
  </si>
  <si>
    <t>宁波贞观电器有限公司</t>
  </si>
  <si>
    <t>浙江润鑫电器有限公司</t>
  </si>
  <si>
    <t>上海启荷实业有限公司</t>
  </si>
  <si>
    <t>宁波信思隆电器有限公司</t>
  </si>
  <si>
    <t>诸暨市蓝博塑胶有限公司</t>
  </si>
  <si>
    <t>宁波昆凌生活电器有限公司</t>
  </si>
  <si>
    <t>宁波启森电器有限公司</t>
  </si>
  <si>
    <t>苏州普发科技有限公司</t>
  </si>
  <si>
    <t>宁波宁达电器有限公司</t>
  </si>
  <si>
    <t>浙江华光电器集团有限公司</t>
  </si>
  <si>
    <t>宁波浩嘉电器有限公司</t>
  </si>
  <si>
    <t>慈溪市蓝菱电器有限公司</t>
  </si>
  <si>
    <t>慈溪市博星电器厂（普通合伙）</t>
  </si>
  <si>
    <t>宁波市捷丰塑业有限公司</t>
  </si>
  <si>
    <t>温州市七州电器有限公司</t>
  </si>
  <si>
    <t>宁波爱佳电器有限公司</t>
  </si>
  <si>
    <t>慈溪艾格特电器有限公司</t>
  </si>
  <si>
    <t>慈溪市亿欧电器有限公司</t>
  </si>
  <si>
    <t>余姚市泗门卓豪塑料厂</t>
  </si>
  <si>
    <t>慈溪市卓越电器有限公司</t>
  </si>
  <si>
    <t>宁波远大电器有限公司</t>
  </si>
  <si>
    <t>宁波商凯电器有限公司</t>
  </si>
  <si>
    <t>宁波夏纳电器有限公司</t>
  </si>
  <si>
    <t>慈溪市金凯电器有限公司</t>
  </si>
  <si>
    <t>慈溪市掌起镇奇业塑料模具厂</t>
  </si>
  <si>
    <t>浙江沃特水处理设备有限公司</t>
  </si>
  <si>
    <t>苏州佳侣家用电器有限公司</t>
  </si>
  <si>
    <t>余姚豪鼎电器厂（普通合伙）</t>
  </si>
  <si>
    <t>涟水县金亿电子厂</t>
  </si>
  <si>
    <t>慈溪市格林植物纤维制品有限公司</t>
  </si>
  <si>
    <t>宁波金焱电子有限公司</t>
  </si>
  <si>
    <t>慈溪市煌吉电器有限公司</t>
  </si>
  <si>
    <t>涟水金乐电子有限公司</t>
  </si>
  <si>
    <t>苏州市春菊电器有限公司</t>
  </si>
  <si>
    <t>宁波永生电器有限公司</t>
  </si>
  <si>
    <t>浙江绍兴苏泊尔生活电器有限公司</t>
  </si>
  <si>
    <t>绍兴市天鑫塑料制品有限公司</t>
  </si>
  <si>
    <t>浙江怡展电器制造有限公司</t>
  </si>
  <si>
    <t>余姚浩腾电器厂</t>
  </si>
  <si>
    <t>玉环海业机械制造有限公司</t>
  </si>
  <si>
    <t>余姚亿邦电器厂</t>
  </si>
  <si>
    <t>余姚市菲尔浦电器有限公司</t>
  </si>
  <si>
    <t>绍兴东龙塑业有限公司</t>
  </si>
  <si>
    <t>宁波康加分电器科技有限公司</t>
  </si>
  <si>
    <t>杭州美诺电器有限公司</t>
  </si>
  <si>
    <t>慈溪市西贝乐电器有限公司</t>
  </si>
  <si>
    <t>绍兴市利源五金制品有限公司</t>
  </si>
  <si>
    <t>宁波世林电器有限公司</t>
  </si>
  <si>
    <t>慈溪市启康电器有限公司</t>
  </si>
  <si>
    <t>慈溪市环球电器有限公司</t>
  </si>
  <si>
    <t>桐乡市青石亨达鞋件厂</t>
  </si>
  <si>
    <t>温州千惠鞋材有限公司</t>
  </si>
  <si>
    <t>温州盛惠真空镀膜有限公司</t>
  </si>
  <si>
    <t>温州恒上塑料五金有限公司</t>
  </si>
  <si>
    <t>温州市正合鞋材有限公司</t>
  </si>
  <si>
    <t>温州市立强鞋材有限公司</t>
  </si>
  <si>
    <t>温州千慧塑胶有限公司</t>
  </si>
  <si>
    <t>温州创来鞋材有限公司</t>
  </si>
  <si>
    <t>温州宝隆五金有限公司</t>
  </si>
  <si>
    <t>上海万凯鞋材有限公司</t>
  </si>
  <si>
    <t>温州陆盛鞋材有限公司</t>
  </si>
  <si>
    <t>桐乡市欣辉鞋材有限公司</t>
  </si>
  <si>
    <t>温州市凯萌鞋材有限公司</t>
  </si>
  <si>
    <t>温州恒伟鞋材有限公司</t>
  </si>
  <si>
    <t>嘉善佳奇箱包有限公司</t>
  </si>
  <si>
    <t>嘉兴大雄箱包有限公司</t>
  </si>
  <si>
    <t>嘉兴皇凯箱包有限公司</t>
  </si>
  <si>
    <t>嘉兴连红塑料有限公司</t>
  </si>
  <si>
    <t>嘉兴市旅行者箱包有限公司</t>
  </si>
  <si>
    <t>嘉兴市敏宇旅游用品有限公司</t>
  </si>
  <si>
    <t>嘉兴市南湖区余新金梦五金塑料厂</t>
  </si>
  <si>
    <t>嘉兴市三林旅游用品有限公司</t>
  </si>
  <si>
    <t>嘉兴市雪荣塑料五金制造有限公司</t>
  </si>
  <si>
    <t>嘉兴天骏精密塑胶有限公司</t>
  </si>
  <si>
    <t>嘉兴新彤箱包配件有限公司</t>
  </si>
  <si>
    <t>乐清市铭宇塑料配件厂</t>
  </si>
  <si>
    <t>平湖鸿跃箱包配件有限公司</t>
  </si>
  <si>
    <t>平湖市大明皮件有限公司</t>
  </si>
  <si>
    <t>平湖市永镪锁业有限公司</t>
  </si>
  <si>
    <t>启东市富康箱包配件有限公司</t>
  </si>
  <si>
    <t>瑞安市超星箱包皮件有限公司</t>
  </si>
  <si>
    <t>瑞安市和信箱包皮件有限公司</t>
  </si>
  <si>
    <t>瑞安市金利旅游用品有限公司</t>
  </si>
  <si>
    <t>瑞安市康达箱包有限公司</t>
  </si>
  <si>
    <t>瑞安市明大箱包有限公司</t>
  </si>
  <si>
    <t>瑞安市欧兰箱包有限公司</t>
  </si>
  <si>
    <t>瑞安市上扬箱包有限公司</t>
  </si>
  <si>
    <t>上海爱旅箱包有限公司</t>
  </si>
  <si>
    <t>上海雕巩五金制品有限公司</t>
  </si>
  <si>
    <t>上海飞鸥箱包有限公司</t>
  </si>
  <si>
    <t>上海江顺箱包袋配件有限公司</t>
  </si>
  <si>
    <t>上海捷仁杰模具塑胶有限公司</t>
  </si>
  <si>
    <t>上海亮泰箱包配件有限公司</t>
  </si>
  <si>
    <t>上海洛京箱包配件有限公司</t>
  </si>
  <si>
    <t>上海侨功箱包配件有限公司</t>
  </si>
  <si>
    <t>上海巧友注塑有限公司</t>
  </si>
  <si>
    <t>上海申太塑胶有限公司</t>
  </si>
  <si>
    <t>上海松贤箱包配件有限公司</t>
  </si>
  <si>
    <t>上海延汇塑料制品有限公司</t>
  </si>
  <si>
    <t>浙江华阳箱包皮件有限公司</t>
  </si>
  <si>
    <t>浙江嘉豪皮带有限公司</t>
  </si>
  <si>
    <t>浙江锦源箱包有限公司</t>
  </si>
  <si>
    <t>浙江精伦模具科技有限公司</t>
  </si>
  <si>
    <t>浙江凌秀箱包有限公司</t>
  </si>
  <si>
    <t>上海浩羽箱包有限公司</t>
  </si>
  <si>
    <t>上海必灵贸易有限公司</t>
  </si>
  <si>
    <t>温州市瓯海凯士箱包厂</t>
  </si>
  <si>
    <t>温州市瓯海大鸿运箱包有限公司</t>
  </si>
  <si>
    <t>嘉兴市翱翔箱包有限公司</t>
  </si>
  <si>
    <t>浙江吉仕箱包有限公司</t>
  </si>
  <si>
    <t>上海松仕箱包有限公司</t>
  </si>
  <si>
    <t>汉立新材料科技有限公司</t>
  </si>
  <si>
    <t>嘉兴市金顺旅游用品有限公司</t>
  </si>
  <si>
    <t>上海大茂箱包有限公司</t>
  </si>
  <si>
    <t>温州市诚达箱包配件厂</t>
  </si>
  <si>
    <t>平湖市凯鑫机械制造有限公司</t>
  </si>
  <si>
    <t>浙江格维司箱包有限公司</t>
  </si>
  <si>
    <t>浙江恒信日用品有限公司</t>
  </si>
  <si>
    <t>上海匡宁实业有限公司</t>
  </si>
  <si>
    <t>嘉兴沪江塑料制品有限公司</t>
  </si>
  <si>
    <t>上海求值箱包有限公司</t>
  </si>
  <si>
    <t>平湖市正昌锁业有限公司</t>
  </si>
  <si>
    <t>平湖市中晟塑料制品有限公司</t>
  </si>
  <si>
    <t>浙江利百加箱包配件有限公司</t>
  </si>
  <si>
    <t>平湖市合富旅游用品有限公司</t>
  </si>
  <si>
    <t>浙江爱美德旅游用品有限公司</t>
  </si>
  <si>
    <t>上海耀之茂箱包有限公司</t>
  </si>
  <si>
    <t>上海浩茂箱包配件有限公司</t>
  </si>
  <si>
    <t>嘉兴市新悦塑料五金有限公司</t>
  </si>
  <si>
    <t>温州市江帆箱包配件厂</t>
  </si>
  <si>
    <t>嘉兴市南湖区余新富华塑料五金厂</t>
  </si>
  <si>
    <t>浙江鸿一箱包皮件有限公司</t>
  </si>
  <si>
    <t>上海晟泰箱包配件有限公司</t>
  </si>
  <si>
    <t>嘉兴大仕箱包有限公司</t>
  </si>
  <si>
    <t>宁波美灵塑模制造有限公司</t>
  </si>
  <si>
    <t>平湖奥奔箱包有限公司</t>
  </si>
  <si>
    <t>温州宏达箱包有限公司</t>
  </si>
  <si>
    <t>嘉兴市可菲儿进出口有限公司</t>
  </si>
  <si>
    <t>嘉兴市弘朗箱包配件有限公司</t>
  </si>
  <si>
    <t>瑞安市申琦箱包皮件有限公司</t>
  </si>
  <si>
    <t>嘉兴中峻塑业有限公司</t>
  </si>
  <si>
    <t>上海威铭塑胶五金制品有限公司</t>
  </si>
  <si>
    <t>浙江银座箱包有限公司</t>
  </si>
  <si>
    <t>上海傲旋箱包有限公司</t>
  </si>
  <si>
    <t>上海汉立实业有限公司</t>
  </si>
  <si>
    <t>嘉兴兴和箱包有限公司</t>
  </si>
  <si>
    <t>嘉兴市金旺塑料制品有限责任公司</t>
  </si>
  <si>
    <t>嘉兴市余新金祥塑料五金厂</t>
  </si>
  <si>
    <t>嘉兴市驰宇五金有限公司</t>
  </si>
  <si>
    <t>上海杰伦箱包有限公司</t>
  </si>
  <si>
    <t>嘉兴市海克箱包有限公司</t>
  </si>
  <si>
    <t>上海艺翔箱包配件有限公司</t>
  </si>
  <si>
    <t>温州市红鹰箱包配件有限公司</t>
  </si>
  <si>
    <t>上海典典箱包有限公司</t>
  </si>
  <si>
    <t>嘉兴丰裕箱业有限公司</t>
  </si>
  <si>
    <t>嘉兴市摩登旅游用品有限公司</t>
  </si>
  <si>
    <t>上海熠茂箱包有限公司</t>
  </si>
  <si>
    <t>嘉兴昌正箱包制造有限公司</t>
  </si>
  <si>
    <t>上海宏阳五金塑料制品有限公司</t>
  </si>
  <si>
    <t>浙江锦源实业有限公司</t>
  </si>
  <si>
    <t>瑞安市瑞阳箱包皮件有限公司</t>
  </si>
  <si>
    <t>温州市亚王达箱包有限公司</t>
  </si>
  <si>
    <t>上海林琴实业有限公司</t>
  </si>
  <si>
    <t>瑞安市亮鸣箱包配件有限公司</t>
  </si>
  <si>
    <t>上海纽恩特实业股份有限公司</t>
  </si>
  <si>
    <t>瑞安市欧美亚箱包皮件有限公司</t>
  </si>
  <si>
    <t>上海熠熠龙旅游用品有限公司</t>
  </si>
  <si>
    <t>上海励宏箱包有限公司</t>
  </si>
  <si>
    <t>安徽宏宇箱包实业有限公司</t>
  </si>
  <si>
    <t>江苏启航箱包有限公司</t>
  </si>
  <si>
    <t>嘉兴市航龙塑料制品有限公司</t>
  </si>
  <si>
    <t>浙江步步乐箱包有限公司</t>
  </si>
  <si>
    <t>浙江德清完美箱包有限公司</t>
  </si>
  <si>
    <t>嘉兴迪派旅行用品科技有限公司</t>
  </si>
  <si>
    <t>淮安辉发箱包有限公司</t>
  </si>
  <si>
    <t>余姚市金泽水暖洁具厂（普通合伙）</t>
  </si>
  <si>
    <t>宣城市德思电子电器有限公司</t>
  </si>
  <si>
    <t>余姚市米老鼠洁具有限公司</t>
  </si>
  <si>
    <t>余姚市凌恒模塑有限公司</t>
  </si>
  <si>
    <t>舟山市海晨洁具有限公司</t>
  </si>
  <si>
    <t>玉环硕仕卫浴有限公司</t>
  </si>
  <si>
    <t>常州市武进亨利通旅游用品有限公司</t>
  </si>
  <si>
    <t>南通华人电器有限公司</t>
  </si>
  <si>
    <t>温州恒田模具发展有限公司</t>
  </si>
  <si>
    <t>宁海县鼎速电子有限公司</t>
  </si>
  <si>
    <t>慈溪市长河镇山水气动元件厂（普通合伙）</t>
  </si>
  <si>
    <t>嘉善永存塑料五金厂</t>
  </si>
  <si>
    <t>嘉兴丽臣塑业有限公司</t>
  </si>
  <si>
    <t>乐清市长利塑胶管道有限公司</t>
  </si>
  <si>
    <t>磐安县太阳仔塑胶制品厂</t>
  </si>
  <si>
    <t>上海博恒塑料装饰用品厂（普通合伙）</t>
  </si>
  <si>
    <t>浙江华尔乐管业科技有限公司</t>
  </si>
  <si>
    <t>浙江嘉洲复合材料有限公司</t>
  </si>
  <si>
    <t>桐乡市洲泉海盛塑料厂（普通合伙）</t>
  </si>
  <si>
    <t>嘉兴市宏昌塑业有限公司</t>
  </si>
  <si>
    <t>上海旭普塑胶有限公司</t>
  </si>
  <si>
    <t>永高股份有限公司</t>
  </si>
  <si>
    <t>上海开能环保设备股份有限公司</t>
  </si>
  <si>
    <t>浙江嘉洲工程材料有限公司</t>
  </si>
  <si>
    <t>嘉兴市海创塑料模具有限公司</t>
  </si>
  <si>
    <t>海盐金立达塑业有限公司</t>
  </si>
  <si>
    <t>桐乡市洲泉鑫明塑料厂</t>
  </si>
  <si>
    <t>桐乡市洲泉海鸿电器厂</t>
  </si>
  <si>
    <t>华荣科技股份有限公司</t>
  </si>
  <si>
    <t>宁波甬泉光电科技有限公司</t>
  </si>
  <si>
    <t>宁海县西店晨展塑胶电器厂</t>
  </si>
  <si>
    <t>上虞市丰惠兴盛塑胶五金厂</t>
  </si>
  <si>
    <t>绍兴奈特电器有限公司</t>
  </si>
  <si>
    <t>绍兴县翔宇塑胶制品有限公司</t>
  </si>
  <si>
    <t>余姚市鼎恒电子有限公司</t>
  </si>
  <si>
    <t>余姚市黄家埠凯澄摄影灯具厂</t>
  </si>
  <si>
    <t>余姚市日有灯罩厂</t>
  </si>
  <si>
    <t>余姚市晓波电器厂</t>
  </si>
  <si>
    <t>余姚市浙巍电器有限公司</t>
  </si>
  <si>
    <t>浙江圣发新能源科技有限公司</t>
  </si>
  <si>
    <t>宁海县西店孙涛塑料电器厂</t>
  </si>
  <si>
    <t>嘉兴市名流电器有限公司</t>
  </si>
  <si>
    <t>宁波千千秀日用品有限公司</t>
  </si>
  <si>
    <t>慈溪市金日电子科技有限公司</t>
  </si>
  <si>
    <t>余姚市慧娜塑料厂</t>
  </si>
  <si>
    <t>浙江鑫鹿安防科技有限公司</t>
  </si>
  <si>
    <t>嘉兴德盟塑胶有限公司</t>
  </si>
  <si>
    <t>余姚市华恒塑料五金制造有限公司</t>
  </si>
  <si>
    <t>宁海县文瑞电器厂</t>
  </si>
  <si>
    <t>余姚市峰琪电器厂</t>
  </si>
  <si>
    <t>余姚市真妙电器有限公司</t>
  </si>
  <si>
    <t>余姚市凯迪电器有限公司</t>
  </si>
  <si>
    <t>余姚市晨利五金塑料厂</t>
  </si>
  <si>
    <t>浙江点金照明有限公司</t>
  </si>
  <si>
    <t>温州市宏光塑料制品有限公司</t>
  </si>
  <si>
    <t>嘉兴安伟复合材料有限公司</t>
  </si>
  <si>
    <t>慈溪市庵东洋溢洁具厂</t>
  </si>
  <si>
    <t>慈溪市汇德隆洁具厂</t>
  </si>
  <si>
    <t>慈溪市聚业模具厂</t>
  </si>
  <si>
    <t>慈溪市淋艺洁具有限公司</t>
  </si>
  <si>
    <t>慈溪市舒畅塑料制品厂（普通合伙）</t>
  </si>
  <si>
    <t>慈溪市亚达珥洁具有限公司</t>
  </si>
  <si>
    <t>慈溪市长河晨兴洁具厂（普通合伙）</t>
  </si>
  <si>
    <t>慈溪市长河威森洁具厂</t>
  </si>
  <si>
    <t>宁海鼎鼎洁具有限公司</t>
  </si>
  <si>
    <t>慈溪市中禾洁具厂</t>
  </si>
  <si>
    <t>慈溪市超鸿塑料制品厂</t>
  </si>
  <si>
    <t>慈溪市汉格洁具有限公司</t>
  </si>
  <si>
    <t>慈溪市海恒塑料制品厂</t>
  </si>
  <si>
    <t>慈溪市飞舟洁具有限公司</t>
  </si>
  <si>
    <t>宁波杭州湾新区阿啦顺洁具有限公司</t>
  </si>
  <si>
    <t>余姚市特明洁具有限公司</t>
  </si>
  <si>
    <t>浙江久灵早教用品科技股份有限公司</t>
  </si>
  <si>
    <t>余姚市朗霞锦和塑料厂</t>
  </si>
  <si>
    <t>余姚市沛城日用制品厂（普通合伙）</t>
  </si>
  <si>
    <t>台州市黄岩顺业塑料模具厂</t>
  </si>
  <si>
    <t>余姚市裕鸿塑料模具厂</t>
  </si>
  <si>
    <t>永康市盾泰工贸有限公司</t>
  </si>
  <si>
    <t>浙江宁巍机械科技有限公司</t>
  </si>
  <si>
    <t>慈溪雨洁净水设备有限公司</t>
  </si>
  <si>
    <t>广德博爱工贸有限公司</t>
  </si>
  <si>
    <t>湖州品铂塑业有限公司</t>
  </si>
  <si>
    <t>金华春光橡塑科技股份有限公司</t>
  </si>
  <si>
    <t>乐清市昌乐塑胶有限公司</t>
  </si>
  <si>
    <t>宁波宝蒂塑胶阀门有限公司</t>
  </si>
  <si>
    <t>宁波宏广阀门有限公司</t>
  </si>
  <si>
    <t>上海博继实业有限公司</t>
  </si>
  <si>
    <t>上海吉谷塑料制品有限公司</t>
  </si>
  <si>
    <t>吴江市晋昌塑胶电子有限公司</t>
  </si>
  <si>
    <t>余姚市菲利特环保设备有限公司</t>
  </si>
  <si>
    <t>余姚市鑫腾阀门配件厂</t>
  </si>
  <si>
    <t>余姚市低塘镇明鑫塑模厂</t>
  </si>
  <si>
    <t>上海塑强塑料制品有限公司</t>
  </si>
  <si>
    <t>慈溪市晨龙塑料异型材有限公司</t>
  </si>
  <si>
    <t>余姚市新光挤塑厂</t>
  </si>
  <si>
    <t>宁波市博业塑胶阀门有限公司</t>
  </si>
  <si>
    <t>桐乡市恒超塑业有限公司</t>
  </si>
  <si>
    <t>金华市春光橡塑软管有限公司</t>
  </si>
  <si>
    <t>上虞市鸿盛塑业有限公司</t>
  </si>
  <si>
    <t>杭州业通塑胶科技有限公司</t>
  </si>
  <si>
    <t>浙江方明塑胶管道有限公司</t>
  </si>
  <si>
    <t>余姚市派克塑料管件有限公司</t>
  </si>
  <si>
    <t>嵊州市万泰塑业有限公司</t>
  </si>
  <si>
    <t>苏州钜朗亚克力制品有限公司</t>
  </si>
  <si>
    <t>余姚市富润液压管路厂</t>
  </si>
  <si>
    <t>慈溪市吉立管件有限公司</t>
  </si>
  <si>
    <t>慈溪市横河镇兴业模具塑料厂</t>
  </si>
  <si>
    <t>宁波宇德塑料制品有限公司</t>
  </si>
  <si>
    <t>苏州营创电子材料有限公司</t>
  </si>
  <si>
    <t>浙江虹达特种橡胶制品有限公司</t>
  </si>
  <si>
    <t>三门三友科技股份有限公司</t>
  </si>
  <si>
    <t>春光五金有限公司</t>
  </si>
  <si>
    <t>绍兴市太丰塑料电器厂</t>
  </si>
  <si>
    <t>常州市信合久塑料有限公司</t>
  </si>
  <si>
    <t>高锋新颖建材（苏州）有限公司</t>
  </si>
  <si>
    <t>杭州保利佳实业有限公司</t>
  </si>
  <si>
    <t>杭州炫家工艺品有限公司</t>
  </si>
  <si>
    <t>衡水诺德尔阳光板业有限公司</t>
  </si>
  <si>
    <t>南京德荣包装制品有限公司</t>
  </si>
  <si>
    <t>宁波恒泉板材限公司</t>
  </si>
  <si>
    <t>宁波展艺新材料有限公司</t>
  </si>
  <si>
    <t>上海久诚橡塑科技有限公司</t>
  </si>
  <si>
    <t>上海元瑞塑胶有限公司</t>
  </si>
  <si>
    <t>台州好多虹日用品有限公司</t>
  </si>
  <si>
    <t>台州市椒江协立塑料制片厂</t>
  </si>
  <si>
    <t>桐乡市开元塑胶电器制品有限公司</t>
  </si>
  <si>
    <t>余姚市百事达塑料型材有限公司</t>
  </si>
  <si>
    <t>余姚市亿安特塑料有限公司</t>
  </si>
  <si>
    <t>海盐华帅特塑料电器有限公司</t>
  </si>
  <si>
    <t>保定市欣海阳光板制造有限公司</t>
  </si>
  <si>
    <t>无锡帝朗光学材料科技有限公司</t>
  </si>
  <si>
    <t>慈溪市卓越板材有限公司</t>
  </si>
  <si>
    <t>余姚市华江物资有限公司</t>
  </si>
  <si>
    <t>宁波恒泉板材有限公司</t>
  </si>
  <si>
    <t>苏州市尚达塑胶有限公司</t>
  </si>
  <si>
    <t>淄博海达塑胶有限公司</t>
  </si>
  <si>
    <t>嘉兴赢创实业有限公司</t>
  </si>
  <si>
    <t>桐乡市洲泉国华五金塑料有限公司</t>
  </si>
  <si>
    <t>杭州合诚塑料有限公司</t>
  </si>
  <si>
    <t>上海香阳航天材料科技有限公司</t>
  </si>
  <si>
    <t>浙江三和塑料有限公司</t>
  </si>
  <si>
    <t>宁波众鼎塑料有限公司</t>
  </si>
  <si>
    <t>上海泉福耐力板有限公司</t>
  </si>
  <si>
    <t>无锡希尔丽塑胶板材有限公司</t>
  </si>
  <si>
    <t>福建省汲成塑胶工业有限公司</t>
  </si>
  <si>
    <t>杭州神鹰塑料装饰件有限公司</t>
  </si>
  <si>
    <t>衡水神龙实业有限公司</t>
  </si>
  <si>
    <t>无锡振亚塑胶板业有限公司</t>
  </si>
  <si>
    <t>浙江亿铭新材料科技有限公司</t>
  </si>
  <si>
    <t>宁波苏的澳贸易有限公司</t>
  </si>
  <si>
    <t>浦江亿通塑胶电子有限公司</t>
  </si>
  <si>
    <t>常州市塑料研制厂有限公司</t>
  </si>
  <si>
    <t>平湖市中正塑板有限公司</t>
  </si>
  <si>
    <t>杭州赛宁板材有限公司</t>
  </si>
  <si>
    <t>常州必达福塑料型材有限公司</t>
  </si>
  <si>
    <t>海宁仟承塑业有限公司</t>
  </si>
  <si>
    <t>上海工易塑胶有限公司</t>
  </si>
  <si>
    <t>宁波金盛骏塑料有限公司</t>
  </si>
  <si>
    <t>杭州达美塑胶有限公司</t>
  </si>
  <si>
    <t>宁波艳华塑料板材有限公司</t>
  </si>
  <si>
    <t>上海恒强塑料有限公司</t>
  </si>
  <si>
    <t>绍兴市上虞百官电机有限公司</t>
  </si>
  <si>
    <t>海盐品仟电器有限公司</t>
  </si>
  <si>
    <t>杭州塞勒尼光电科技有限公司</t>
  </si>
  <si>
    <t>嘉兴市恒升塑业有限公司</t>
  </si>
  <si>
    <t>嘉兴市创杰电子科技有限公司</t>
  </si>
  <si>
    <t>扬州诚森塑胶有限公司</t>
  </si>
  <si>
    <t>嘉兴市永泰五金塑料有限责任公司</t>
  </si>
  <si>
    <t>嘉兴市恒星仪表有限公司</t>
  </si>
  <si>
    <t>无锡佳协塑料有限公司</t>
  </si>
  <si>
    <t>品诚塑胶科技（上海）有限公司</t>
  </si>
  <si>
    <t>江苏莱特菲尔光电科技有限公司</t>
  </si>
  <si>
    <t>新疆迪成丰建材有限公司</t>
  </si>
  <si>
    <t>慈溪市庵东松涛电器厂</t>
  </si>
  <si>
    <t>慈溪市大方雅阁洁具有限公司</t>
  </si>
  <si>
    <t>慈溪市乐驰塑料制品有限公司</t>
  </si>
  <si>
    <t>慈溪市天浩洁具厂</t>
  </si>
  <si>
    <t>慈溪市鑫雨洁具厂（普通合伙）</t>
  </si>
  <si>
    <t>慈溪市长河潮虹洁具厂（普通合伙）</t>
  </si>
  <si>
    <t>慈溪市长河得喜洁具厂</t>
  </si>
  <si>
    <t>慈溪市长河佳洁橡胶制品厂</t>
  </si>
  <si>
    <t>慈溪市长河西布伦洁具厂</t>
  </si>
  <si>
    <t>慈溪市长河细罗洁具厂</t>
  </si>
  <si>
    <t>慈溪市长河烜豪洁具厂</t>
  </si>
  <si>
    <t>慈溪市长河源兴塑料制品厂</t>
  </si>
  <si>
    <t>慈溪市长河镇欧米雅洁具厂</t>
  </si>
  <si>
    <t>慈溪市卓奥卫浴有限公司</t>
  </si>
  <si>
    <t>杭州福莱特塑料开发有限公司</t>
  </si>
  <si>
    <t>宁波毕士达智能洁具有限公司</t>
  </si>
  <si>
    <t>宁波杭州湾新区汇鑫塑料制品有限公司</t>
  </si>
  <si>
    <t>宁波市北仑贵达贸易有限公司</t>
  </si>
  <si>
    <t>厦门市酷德卫浴工业有限公司</t>
  </si>
  <si>
    <t>余姚市贵达塑料五金厂</t>
  </si>
  <si>
    <t>余姚市嘉雄电器厂(普通合伙)</t>
  </si>
  <si>
    <t>余姚市怡科洁具有限公司</t>
  </si>
  <si>
    <t>宁波迦南洁具有限公司</t>
  </si>
  <si>
    <t>余姚市心雨洁具有限公司</t>
  </si>
  <si>
    <t>余姚市泗门镇鹏程电器配件厂</t>
  </si>
  <si>
    <t>宁海县益欣电子有限公司</t>
  </si>
  <si>
    <t>慈溪市周巷镇联壮电器配件厂</t>
  </si>
  <si>
    <t>台州市嘉丰塑料洁具有限公司</t>
  </si>
  <si>
    <t>宁波新雅特洁具有限公司</t>
  </si>
  <si>
    <t>慈溪市新佳业洁具有限公司</t>
  </si>
  <si>
    <t>余姚市雅思水暖器材厂（普通合伙）</t>
  </si>
  <si>
    <t>宁波杭州湾新区思塬洁具厂</t>
  </si>
  <si>
    <t>宁波汇鑫塑料制品有限公司</t>
  </si>
  <si>
    <t>宁波恒业洁具有限公司</t>
  </si>
  <si>
    <t>宁海县城关一本塑料厂</t>
  </si>
  <si>
    <t>慈溪市康立得电器厂（普通合伙）</t>
  </si>
  <si>
    <t>宁波德欣卫浴有限公司</t>
  </si>
  <si>
    <t>慈溪市长河水太洁具厂</t>
  </si>
  <si>
    <t>厦门谐诚塑胶工业有限公司</t>
  </si>
  <si>
    <t>余姚市优斯富电器有限公司</t>
  </si>
  <si>
    <t>慈溪市楷瑞洁具厂（普通合伙）</t>
  </si>
  <si>
    <t>慈溪市豪意洁具厂</t>
  </si>
  <si>
    <t>宁波凯腾汽车风叶有限公司</t>
  </si>
  <si>
    <t>宁波亚设洁具有限公司</t>
  </si>
  <si>
    <t>慈溪市松业洁具有限公司</t>
  </si>
  <si>
    <t>慈溪市周巷镇团圈电器配件厂</t>
  </si>
  <si>
    <t>宁波贵达环保科技有限公司</t>
  </si>
  <si>
    <t>慈溪市长河海智塑料制品厂</t>
  </si>
  <si>
    <t>宁波大方雅阁洁具有限公司</t>
  </si>
  <si>
    <t>余姚努虎洁具有限公司</t>
  </si>
  <si>
    <t>慈溪市天士元洁具有限公司</t>
  </si>
  <si>
    <t>慈溪市同辉塑料制品有限公司</t>
  </si>
  <si>
    <t>慈溪市益启洁具厂</t>
  </si>
  <si>
    <t>宁波昌祺卫浴五金制品有限公司</t>
  </si>
  <si>
    <t>宁海比格塑料厂（普通合伙）</t>
  </si>
  <si>
    <t>余姚市凯达洁具厂</t>
  </si>
  <si>
    <t>慈溪市庵东镇荣得利洁具厂</t>
  </si>
  <si>
    <t>慈溪市高玛洁具厂</t>
  </si>
  <si>
    <t>余姚市锴波塑料厂</t>
  </si>
  <si>
    <t>余姚市城区金型塑料制品厂</t>
  </si>
  <si>
    <t>南京佳峰教具制品有限公司</t>
  </si>
  <si>
    <t>余姚市恒基塑模实业有限公司</t>
  </si>
  <si>
    <t>宁波庞达精密塑模有限公司</t>
  </si>
  <si>
    <t>余姚市顺迪塑料模具厂</t>
  </si>
  <si>
    <t>余姚市新周家塑料五金厂（普通合伙）</t>
  </si>
  <si>
    <t>余姚市东国塑料制品厂</t>
  </si>
  <si>
    <t>温岭市富盛塑料制品厂</t>
  </si>
  <si>
    <t>余姚市黄家埠镇永屹塑料厂</t>
  </si>
  <si>
    <t>慈溪市周巷焕发塑料制品厂</t>
  </si>
  <si>
    <t>慈溪市杭天汽车零部件有限公司</t>
  </si>
  <si>
    <t>余姚市吉敏五金厂</t>
  </si>
  <si>
    <t>慈溪市宗汉其美塑料制品厂</t>
  </si>
  <si>
    <t>绍兴市上虞区炯瑞塑胶厂</t>
  </si>
  <si>
    <t>余姚市舜唯塑料有限公司</t>
  </si>
  <si>
    <t>宁波市鄞州屹顺塑料制品有限公司</t>
  </si>
  <si>
    <t>余姚市方卓塑料制品厂</t>
  </si>
  <si>
    <t>余姚市嘉铂塑料厂</t>
  </si>
  <si>
    <t>余姚市宁启塑料五金厂（普通合伙）</t>
  </si>
  <si>
    <t>上海超恒塑料模具有限公司</t>
  </si>
  <si>
    <t>余姚市康鸿塑料制品厂（普通合伙）</t>
  </si>
  <si>
    <t>余姚市忠棋塑料厂</t>
  </si>
  <si>
    <t>上海安东塑料制品有限公司</t>
  </si>
  <si>
    <t>余姚川纳塑料制品厂</t>
  </si>
  <si>
    <t>嘉兴扬鑫金属制品有限公司</t>
  </si>
  <si>
    <t>宁波汉泰模具制造有限公司</t>
  </si>
  <si>
    <t>上海麦友机械有限公司</t>
  </si>
  <si>
    <t>苏州川上精密模塑有限公司</t>
  </si>
  <si>
    <t>苏州市吴中区胥口俊顺五金厂</t>
  </si>
  <si>
    <t>台州市黄岩鞍能模具有限公司</t>
  </si>
  <si>
    <t>余姚世南模具厂</t>
  </si>
  <si>
    <t>余姚市恒利塑胶钢模有限公司</t>
  </si>
  <si>
    <t>余姚市启新塑料模具厂</t>
  </si>
  <si>
    <t>余姚市前程塑料厂</t>
  </si>
  <si>
    <t>余姚市正宁塑料模具厂</t>
  </si>
  <si>
    <t>台州市黄岩汉威塑料模具有限公司</t>
  </si>
  <si>
    <t>余姚市前诚塑料厂</t>
  </si>
  <si>
    <t>余姚市兴跃塑模有限公司</t>
  </si>
  <si>
    <t>温州宏泰模具有限公司</t>
  </si>
  <si>
    <t>宁波语方模塑有限公司</t>
  </si>
  <si>
    <t>霸州市南孟顺国五金塑料加工厂</t>
  </si>
  <si>
    <t>余姚市余姚镇汇丰塑料模具厂</t>
  </si>
  <si>
    <t>余姚市杭敏塑料厂</t>
  </si>
  <si>
    <t>宁波兴利模具有限公司</t>
  </si>
  <si>
    <t>余姚市昌士达塑料模具厂</t>
  </si>
  <si>
    <t>宁波保亚模具有限公司</t>
  </si>
  <si>
    <t>余姚市余姚镇方圆塑料模具厂</t>
  </si>
  <si>
    <t>余姚市来泰塑料模具厂</t>
  </si>
  <si>
    <t>慈溪阿模地塑料制品有限公司</t>
  </si>
  <si>
    <t>台州市椒江协通五金塑模厂</t>
  </si>
  <si>
    <t>余姚市佳型塑料模具厂</t>
  </si>
  <si>
    <t>嘉善宏泰模具有限公司</t>
  </si>
  <si>
    <t>昆山创誉五金塑料有限公司</t>
  </si>
  <si>
    <t>余姚市众友橡塑冲件厂（普通合伙）</t>
  </si>
  <si>
    <t>上海铭昶模塑科技有限公司</t>
  </si>
  <si>
    <t>余姚市宏凯塑模厂</t>
  </si>
  <si>
    <t>余姚市多成塑料制品厂</t>
  </si>
  <si>
    <t>余姚市立凯塑料模具厂</t>
  </si>
  <si>
    <t>慈溪诚毅模具有限公司</t>
  </si>
  <si>
    <t>余姚市福达塑模厂</t>
  </si>
  <si>
    <t>余姚市武邦电器配件厂</t>
  </si>
  <si>
    <t>余姚市卓盈塑料模具厂</t>
  </si>
  <si>
    <t>余姚逸想塑料模具厂</t>
  </si>
  <si>
    <t>江阴市玉升磁塑有限公司</t>
  </si>
  <si>
    <t>衢州盛邦模具科技有限公司</t>
  </si>
  <si>
    <t>余姚市城区舜东仪表厂</t>
  </si>
  <si>
    <t>上海佳谷模具有限公司</t>
  </si>
  <si>
    <t>慈溪市周巷镇伟定塑胶五金厂</t>
  </si>
  <si>
    <t>余姚市艾尔模具塑料厂</t>
  </si>
  <si>
    <t>宁海县华通模具制造有限公司</t>
  </si>
  <si>
    <t>奉化市楷隆塑料加工厂</t>
  </si>
  <si>
    <t>浙江泰坦科技有公司</t>
  </si>
  <si>
    <t>慈溪市赛美格针织器材有限公司</t>
  </si>
  <si>
    <t>余姚市诚信纺织机械配件厂</t>
  </si>
  <si>
    <t>慈溪市益体模具塑料有限公司</t>
  </si>
  <si>
    <t>新昌县泰坦科技有限公司</t>
  </si>
  <si>
    <t>玉环县朗升机械有限公司</t>
  </si>
  <si>
    <t>余姚市弘星针织器材有限公司</t>
  </si>
  <si>
    <t>新昌县福太隆机械有限公司</t>
  </si>
  <si>
    <t>余姚市精鸿纺机专件有限公司</t>
  </si>
  <si>
    <t>余姚市燎原纺织配件厂</t>
  </si>
  <si>
    <t>浙江泰坦科技有限公司</t>
  </si>
  <si>
    <t>慈溪市华晨电子有限公司</t>
  </si>
  <si>
    <t>海宁荣正灯饰有限公司</t>
  </si>
  <si>
    <t>海盐县永新胶塑制品厂</t>
  </si>
  <si>
    <t>嘉兴市豪顺塑业有限公司</t>
  </si>
  <si>
    <t>嘉兴市南湖区七星峰丰塑料五金厂</t>
  </si>
  <si>
    <t>宁波百雪佳反射器有限公司</t>
  </si>
  <si>
    <t>宁波卡斯特模塑科技发展有限公司</t>
  </si>
  <si>
    <t>宁波凯烨电器有限公司</t>
  </si>
  <si>
    <t>宁波明益鑫电子科技有限公司</t>
  </si>
  <si>
    <t>宁波威涛电器有限公司</t>
  </si>
  <si>
    <t>宁海和谐电器有限公司</t>
  </si>
  <si>
    <t>宁海凯海模塑有限公司</t>
  </si>
  <si>
    <t>宁海县康圳电光源有限公司</t>
  </si>
  <si>
    <t>宁海县双方机电有限公司</t>
  </si>
  <si>
    <t>宁海县西店冠宏塑料制品厂</t>
  </si>
  <si>
    <t>宁海元浩电器有限公司</t>
  </si>
  <si>
    <t>上海国荥灯具厂</t>
  </si>
  <si>
    <t>上海庆和塑料制品有限公司</t>
  </si>
  <si>
    <t>绍兴市越城朱沈塑化厂</t>
  </si>
  <si>
    <t>嵊州市建辉电子有限公司</t>
  </si>
  <si>
    <t>嵊州市欣越圣诞礼品有限公司</t>
  </si>
  <si>
    <t>苏州夜明珠光学科技有限公司</t>
  </si>
  <si>
    <t>温岭市锦州灯具有限公司</t>
  </si>
  <si>
    <t>象山恒昌塑胶制品有限公司</t>
  </si>
  <si>
    <t>余姚市朗品电器有限公司</t>
  </si>
  <si>
    <t>余姚市迈格塑料制品有限公司</t>
  </si>
  <si>
    <t>余姚市泗门镇镇南五金塑料厂</t>
  </si>
  <si>
    <t>浙江台塑光电科技有限公司</t>
  </si>
  <si>
    <t>杭州品悦电器有限公司</t>
  </si>
  <si>
    <t>慈溪飞诺斯电子科技有限公司</t>
  </si>
  <si>
    <t>浙江双宇电子科技有限公司</t>
  </si>
  <si>
    <t>上虞市丰惠通益五金塑料厂</t>
  </si>
  <si>
    <t>海宁鑫通塑胶有限公司</t>
  </si>
  <si>
    <t>浙江普照电器有限公司</t>
  </si>
  <si>
    <t>余姚市恒盛电子厂</t>
  </si>
  <si>
    <t>宁波圣烨电器有限公司</t>
  </si>
  <si>
    <t>绍兴市上虞区丰惠通益五金塑料厂</t>
  </si>
  <si>
    <t>绍兴上虞全盛塑模有限公司</t>
  </si>
  <si>
    <t>上虞全盛塑模有限公司</t>
  </si>
  <si>
    <t>宁波泰格莱特灯具有限公司</t>
  </si>
  <si>
    <t>余姚市临山镇科烽电器厂</t>
  </si>
  <si>
    <t>江阴市水澄机械有限公司</t>
  </si>
  <si>
    <t>宁海县嘉诚电器厂</t>
  </si>
  <si>
    <t>宁波美光塑料制品有限公司</t>
  </si>
  <si>
    <t>宁波市鄞州海旭塑胶模具有限公司</t>
  </si>
  <si>
    <t>上虞市小越中信塑料厂</t>
  </si>
  <si>
    <t>余姚市熠明塑料制品有限公司</t>
  </si>
  <si>
    <t>宁波飞拓电器有限公司</t>
  </si>
  <si>
    <t>台州市广隆灯饰有限公司</t>
  </si>
  <si>
    <t>余姚辽曼电器有限公司</t>
  </si>
  <si>
    <t>嘉兴市秀洲区明顺塑料五金厂</t>
  </si>
  <si>
    <t>宁波爱森电器有限公司</t>
  </si>
  <si>
    <t>慈溪市泰元电子有限公司</t>
  </si>
  <si>
    <t>慈溪市景联电子科技有限公司</t>
  </si>
  <si>
    <t>台州市尚远塑业灯饰有限公司</t>
  </si>
  <si>
    <t>宁波甬光照明电器有限公司</t>
  </si>
  <si>
    <t>宁波双童电器有限公司</t>
  </si>
  <si>
    <t>嘉兴德浦光电科技有限公司</t>
  </si>
  <si>
    <t>宁波新起点电器有限公司</t>
  </si>
  <si>
    <t>余姚市临山镇前进电器厂</t>
  </si>
  <si>
    <t>余姚市世绒塑料厂</t>
  </si>
  <si>
    <t>余姚市竣凯电器厂</t>
  </si>
  <si>
    <t>绍兴市晶棱车用反射器厂</t>
  </si>
  <si>
    <t>余姚市聚辉照明科技有限公司</t>
  </si>
  <si>
    <t>宁波金佳照明科技有限公司</t>
  </si>
  <si>
    <t>余姚市银邦电器塑料厂</t>
  </si>
  <si>
    <t>余姚市亚佳电器有限公司</t>
  </si>
  <si>
    <t>浙江拜斯特工艺有限公司</t>
  </si>
  <si>
    <t>宁波雅科电器有限公司</t>
  </si>
  <si>
    <t>宁波菲莱特交通设施科技有限公司</t>
  </si>
  <si>
    <t>临安市康虹照明电器有限公司</t>
  </si>
  <si>
    <t>台州市泰格信号设备有限公司</t>
  </si>
  <si>
    <t>余姚市达华灯具有限公司</t>
  </si>
  <si>
    <t>杭州捷丰灯饰有限公司</t>
  </si>
  <si>
    <t>上虞市海太塑业有限公司</t>
  </si>
  <si>
    <t>宁波旭阳电子照明有限公司</t>
  </si>
  <si>
    <t>宁海县西店高泽电器厂</t>
  </si>
  <si>
    <t>余姚市燎格电器厂</t>
  </si>
  <si>
    <t>昆山市锦溪塑胶制品有限公司</t>
  </si>
  <si>
    <t>杭州圣欧光电科技有限公司</t>
  </si>
  <si>
    <t>宁波明禾新能源科技有限公司</t>
  </si>
  <si>
    <t>桐乡巨成灯饰有限公司</t>
  </si>
  <si>
    <t>绍兴舜盛电器有限公司</t>
  </si>
  <si>
    <t>余姚市建发电器厂</t>
  </si>
  <si>
    <t>慈溪市长河扬名电器厂</t>
  </si>
  <si>
    <t>台州市黄岩丁升安全器材有限公司</t>
  </si>
  <si>
    <t>宁波裳城纺织制品有限公司</t>
  </si>
  <si>
    <t>临海市万鑫灯饰有限公司</t>
  </si>
  <si>
    <t>余姚市欧雅电器厂（普通合伙）</t>
  </si>
  <si>
    <t>宁波市弘光照明有限公司</t>
  </si>
  <si>
    <t>宁波市北仑区浩明户外用品有限公司</t>
  </si>
  <si>
    <t>余姚市黄家埠凯立塑料厂</t>
  </si>
  <si>
    <t>宁波泰威特电器有限公司</t>
  </si>
  <si>
    <t>宁海县武氏新能源电器有限公司</t>
  </si>
  <si>
    <t>余姚市才昔塑料制品厂</t>
  </si>
  <si>
    <t>杭州正义塑料五金有限公司</t>
  </si>
  <si>
    <t>无锡蜜蜂照明科技有限公司</t>
  </si>
  <si>
    <t>慈溪市超莱电器厂</t>
  </si>
  <si>
    <t>余姚市低塘创艺电子厂</t>
  </si>
  <si>
    <t>宁海县伟国塑料厂</t>
  </si>
  <si>
    <t>余姚市辰华塑料厂</t>
  </si>
  <si>
    <t>余姚市得来宝电器有限公司</t>
  </si>
  <si>
    <t>宁海县西店程鹰塑料电器厂</t>
  </si>
  <si>
    <t>上虞舜盛电器有限公司</t>
  </si>
  <si>
    <t>宁波三峰电器有限公司</t>
  </si>
  <si>
    <t>余姚市海彬电器有限公司</t>
  </si>
  <si>
    <t>浙江阿林斯普能源科技有限公司</t>
  </si>
  <si>
    <t>余姚市泗门镇银华塑模厂</t>
  </si>
  <si>
    <t>宁海县佳迪电器有限公司</t>
  </si>
  <si>
    <t>余姚市英菲照明灯饰有限公司</t>
  </si>
  <si>
    <t>宁海县西店希顿塑料五金厂</t>
  </si>
  <si>
    <t>慈溪市友通电器有限公司</t>
  </si>
  <si>
    <t>余姚市宏亮电器有限公司</t>
  </si>
  <si>
    <t>浙江海太塑业有限公司</t>
  </si>
  <si>
    <t>宁海县宝翔塑料制品有限公司</t>
  </si>
  <si>
    <t>宁波盛麟电器有限公司</t>
  </si>
  <si>
    <t>慈溪市远普照明电器有限公司</t>
  </si>
  <si>
    <t>昆山拓安塑料制品有限公司</t>
  </si>
  <si>
    <t>LG化学（重庆）工程塑料有限公司</t>
  </si>
  <si>
    <t>伯升塑胶（昆山）有限公司</t>
  </si>
  <si>
    <t>常熟市恒瑞塑胶有限公司</t>
  </si>
  <si>
    <t>福洛塑胶（昆山）有限公司</t>
  </si>
  <si>
    <t>海尔科化工程塑料国家工程研究中心股份有限公司</t>
  </si>
  <si>
    <t>恒明（苏州）塑胶贸易有限公司</t>
  </si>
  <si>
    <t>昆山华益达包装材料有限公司</t>
  </si>
  <si>
    <t>南京聚隆科技股份有限公司</t>
  </si>
  <si>
    <t>南京宁聚材料科技有限公司</t>
  </si>
  <si>
    <t>沁阳市佳杰塑料制品有限公司</t>
  </si>
  <si>
    <t>青岛东岳塑料有限公司</t>
  </si>
  <si>
    <t>汕头市奇亨塑化有限公司</t>
  </si>
  <si>
    <t>上海东旭化学有限公司</t>
  </si>
  <si>
    <t>上海贯安化工有限公司</t>
  </si>
  <si>
    <t>上海金发科技发展有限公司</t>
  </si>
  <si>
    <t>苏州昶力旭电子有限公司</t>
  </si>
  <si>
    <t>苏州俄邦工程塑胶有限公司</t>
  </si>
  <si>
    <t>苏州杰仕达塑胶科技有限公司</t>
  </si>
  <si>
    <t>苏州科聚塑料贸易有限公司</t>
  </si>
  <si>
    <t>苏州迈胜塑胶材料有限公司</t>
  </si>
  <si>
    <t>苏州千吉塑料科技有限公司</t>
  </si>
  <si>
    <t>宿迁市东升颜料科技有限公司</t>
  </si>
  <si>
    <t>宿迁市亚兴塑业有限公司</t>
  </si>
  <si>
    <t>长兴思达园林环卫用具厂</t>
  </si>
  <si>
    <t>长兴县永泰塑料包装厂</t>
  </si>
  <si>
    <t>长兴悦成塑料制品有限公司</t>
  </si>
  <si>
    <t>中广核俊尔（上海）新材料有限公司</t>
  </si>
  <si>
    <t>平湖市伟宏塑料高分子改性厂</t>
  </si>
  <si>
    <t>平湖阿莱德实业有限公司</t>
  </si>
  <si>
    <t>苏州俊欧塑料贸易有限公司</t>
  </si>
  <si>
    <t>金湖岩松塑业有限公司</t>
  </si>
  <si>
    <t>卡博特（中国）投资有限公司</t>
  </si>
  <si>
    <t>合肥义江塑胶有限公司</t>
  </si>
  <si>
    <t>长兴县白阜李氏塑业加工厂</t>
  </si>
  <si>
    <t>宁波乐金甬兴化工有限公司</t>
  </si>
  <si>
    <t>昆山永兴塑胶有限公司</t>
  </si>
  <si>
    <t>慈溪市江盛塑化有限公司</t>
  </si>
  <si>
    <t>宁波普尔塑胶工贸有限公司</t>
  </si>
  <si>
    <t>合肥会通新材料有限公司</t>
  </si>
  <si>
    <t>长兴小浦晓明塑料加工厂</t>
  </si>
  <si>
    <t>上海中镭新材料科技有限公司</t>
  </si>
  <si>
    <t>长兴一帆塑料制品有限公司</t>
  </si>
  <si>
    <t>苏州聚环科技有限公司</t>
  </si>
  <si>
    <t>昆山金科电子有限公司</t>
  </si>
  <si>
    <t>界首市华超塑料包装厂</t>
  </si>
  <si>
    <t>长兴小浦惠森塑料粒子加工厂</t>
  </si>
  <si>
    <t>昆山天雄贸易有限公司</t>
  </si>
  <si>
    <t>青岛润兴塑料新材料有限公司</t>
  </si>
  <si>
    <t>淮安市三盛塑胶有限公司</t>
  </si>
  <si>
    <t>吴江乔登贸易有限公司</t>
  </si>
  <si>
    <t>山东道恩高分子材料股份有限公司</t>
  </si>
  <si>
    <t>上海红京印实业有限公司</t>
  </si>
  <si>
    <t>长兴盛能塑业有限公司</t>
  </si>
  <si>
    <t>昆山市新力强塑料科技有限公司</t>
  </si>
  <si>
    <t>宿迁百强塑业有限公司</t>
  </si>
  <si>
    <t>苏州润佳工程塑料股份有限公司</t>
  </si>
  <si>
    <t>上海靖辉塑料制品有限公司</t>
  </si>
  <si>
    <t>长兴旺胜塑料制品厂</t>
  </si>
  <si>
    <t>宿迁市东豪塑胶有限公司</t>
  </si>
  <si>
    <t>志达塑胶（太仓）有限公司</t>
  </si>
  <si>
    <t>江西新奥塑料制品有限公司</t>
  </si>
  <si>
    <t>乐金化学（中国）投资有限公司上海分公司</t>
  </si>
  <si>
    <t>道恩集团有限公司</t>
  </si>
  <si>
    <t>苏州旭光聚合物有限公司</t>
  </si>
  <si>
    <t>宁波晟泽国际贸易有限公司</t>
  </si>
  <si>
    <t>昆山协诚塑料有限公司</t>
  </si>
  <si>
    <t>合肥会通节能材料有限公司</t>
  </si>
  <si>
    <t>长兴小浦政宏塑料制品厂</t>
  </si>
  <si>
    <t>锦湖石油化学贸易（上海）有限公司</t>
  </si>
  <si>
    <t>宜丰旭派塑业有限公司</t>
  </si>
  <si>
    <t>苏州惠业化轻工业有限公司</t>
  </si>
  <si>
    <t>长兴佳盛废旧塑料加工有限公司</t>
  </si>
  <si>
    <t>南京宁源塑胶科技有限公司</t>
  </si>
  <si>
    <t>广东锦湖日丽高分子材料有限公司</t>
  </si>
  <si>
    <t>上海大赛璐塑料工业有限公司</t>
  </si>
  <si>
    <t>柏力开米复合塑料（昆山）有限公司</t>
  </si>
  <si>
    <t>慈溪市江成塑料实业有限公司</t>
  </si>
  <si>
    <t>苏州百福盛电子材料有限公司</t>
  </si>
  <si>
    <t>合肥圆融供应链管理有限公司</t>
  </si>
  <si>
    <t>合肥圆融材料有限公司</t>
  </si>
  <si>
    <t>宁波台甬工程塑料有限公司</t>
  </si>
  <si>
    <t>上海俊尔新材料有限公司</t>
  </si>
  <si>
    <t>南京立汉化学有限公司</t>
  </si>
  <si>
    <t>龙韬（上海）化工科技中心</t>
  </si>
  <si>
    <t>青岛中新华美塑料有限公司</t>
  </si>
  <si>
    <t>滨海长兴塑业有限公司</t>
  </si>
  <si>
    <t>苏州思博锐塑业有限公司</t>
  </si>
  <si>
    <t>苏州佳炎森电子科技有限公司</t>
  </si>
  <si>
    <t>上海锦湖日丽塑料有限公司</t>
  </si>
  <si>
    <t>青岛国恩科技股份有限公司</t>
  </si>
  <si>
    <t>宁波经济技术开发区法莱新塑化有限公司</t>
  </si>
  <si>
    <t>宁波色母粒有限公司</t>
  </si>
  <si>
    <t>苏州展益化工科技有限公司</t>
  </si>
  <si>
    <t>青岛同发新材料研发有限公司</t>
  </si>
  <si>
    <t>慈溪市法莱新塑料厂</t>
  </si>
  <si>
    <t>苏州博云塑业有限公司</t>
  </si>
  <si>
    <t>昆山九扬塑料科技有限公司</t>
  </si>
  <si>
    <t>苏州丰盈工程塑胶有限公司</t>
  </si>
  <si>
    <t>昆山茂高塑胶科技有限公司</t>
  </si>
  <si>
    <t>苏州工业园区持盈进出口有限公司</t>
  </si>
  <si>
    <t>上海兆希实业有限公司</t>
  </si>
  <si>
    <t>上海伊藤忠商事有限公司</t>
  </si>
  <si>
    <t>宁波玛斯特塑料新材料有限公司</t>
  </si>
  <si>
    <t>苏州工业园区佳乐塑料染料有限公司</t>
  </si>
  <si>
    <t>上海臻觉塑胶科技有限公司</t>
  </si>
  <si>
    <t>南京利佳塑料发展有限公司</t>
  </si>
  <si>
    <t>中广核俊尔新材料有限公司</t>
  </si>
  <si>
    <t>上海金昌工程塑料有限公司</t>
  </si>
  <si>
    <t>昆山华康塑胶有限公司</t>
  </si>
  <si>
    <t>安徽鞅安塑材科技有限公司</t>
  </si>
  <si>
    <t>合肥欣鼎化工科技有限公司</t>
  </si>
  <si>
    <t>合肥杰事杰新材料股份有限公司</t>
  </si>
  <si>
    <t>南京利华工程塑料有限公司</t>
  </si>
  <si>
    <t>苏州新华美塑料有限公司</t>
  </si>
  <si>
    <t>宁波梅山保税港区奥克姆塑化有限公司</t>
  </si>
  <si>
    <t>昆山禾光塑料有限公司</t>
  </si>
  <si>
    <t>新河县精锐塑胶有限公司</t>
  </si>
  <si>
    <t>宜丰县永晟塑料制品有限公司</t>
  </si>
  <si>
    <t>长兴顺森木业有限公司</t>
  </si>
  <si>
    <t>慈溪市德威塑料制品厂</t>
  </si>
  <si>
    <t>慈溪市横河龙腾模具厂（普通合伙）</t>
  </si>
  <si>
    <t>慈溪市美乐电器有限公司</t>
  </si>
  <si>
    <t>慈溪市五洲工贸有限公司</t>
  </si>
  <si>
    <t>慈溪市远征达电器厂</t>
  </si>
  <si>
    <t>广州丽豹汽车配件有限公司</t>
  </si>
  <si>
    <t>杭州优顺电子电器有限公司</t>
  </si>
  <si>
    <t>江苏恒联车业有限公司</t>
  </si>
  <si>
    <t>宁波杭州湾新区涌金车业有限公司</t>
  </si>
  <si>
    <t>宁波华阳之汽车内饰件有限公司</t>
  </si>
  <si>
    <t>宁波市鄞州汇通汽车配件厂（普通合伙）</t>
  </si>
  <si>
    <t>宁波钰豪塑业有限公司</t>
  </si>
  <si>
    <t>平湖市固帝汽车配件有限公司</t>
  </si>
  <si>
    <t>上海广合汽车电子有限公司</t>
  </si>
  <si>
    <t>台州市黄岩新大陆塑料厂（普通合伙）</t>
  </si>
  <si>
    <t>台州市奇龙汽车部件有限公司</t>
  </si>
  <si>
    <t>天津市日晟天成电子有限公司</t>
  </si>
  <si>
    <t>铜陵汇能科技有限公司</t>
  </si>
  <si>
    <t>象山天星汽配有限责任公司</t>
  </si>
  <si>
    <t>余姚市昌利汽车配件厂</t>
  </si>
  <si>
    <t>余姚市航亿电器有限公司</t>
  </si>
  <si>
    <t>余姚市佳怡汽车零部件有限公司</t>
  </si>
  <si>
    <t>余姚市壹点塑料制品厂</t>
  </si>
  <si>
    <t>浙江华嘉汽车部件有限公司</t>
  </si>
  <si>
    <t>浙江金业汽车部件有限公司</t>
  </si>
  <si>
    <t>浙江立通新能源汽车有限公司</t>
  </si>
  <si>
    <t>浙江天翀车灯集团有限公司</t>
  </si>
  <si>
    <t>浙江天合车灯有限公司</t>
  </si>
  <si>
    <t>浙江祥盛汽车配件有限公司</t>
  </si>
  <si>
    <t>重庆丰铁模具有限公司</t>
  </si>
  <si>
    <t>重庆熠美实业发展有限公司</t>
  </si>
  <si>
    <t>余姚市格舜塑料制品厂（普通合伙）</t>
  </si>
  <si>
    <t>杭州沃达塑业有限公司</t>
  </si>
  <si>
    <t>杭州锐嵌科技有限公司</t>
  </si>
  <si>
    <t>余姚市蓝天塑模有限公司</t>
  </si>
  <si>
    <t>嵊州市同创汽车配件厂</t>
  </si>
  <si>
    <t>杭州润晓光伏科技有限公司</t>
  </si>
  <si>
    <t>余姚市贝蒂电器有限公司</t>
  </si>
  <si>
    <t>丹阳市福跃汽配有限公司</t>
  </si>
  <si>
    <t>余姚市双叶塑胶制品厂</t>
  </si>
  <si>
    <t>象山乔易塑胶制品有限公司</t>
  </si>
  <si>
    <t>浙江普礼汽配制造有限公司</t>
  </si>
  <si>
    <t>上海二仑塑料五金厂</t>
  </si>
  <si>
    <t>宁波市鄞州高桥裕燊模具塑料厂</t>
  </si>
  <si>
    <t>上海旭立轻工机械有限公司</t>
  </si>
  <si>
    <t>宁波诚德兴塑胶有限公司</t>
  </si>
  <si>
    <t>余姚市威科自控设备厂</t>
  </si>
  <si>
    <t>余姚市亚江电器厂</t>
  </si>
  <si>
    <t>丹阳市中远车灯有限公司</t>
  </si>
  <si>
    <t>合兴集团汽车电子有限公司</t>
  </si>
  <si>
    <t>温州市蓝盾安全器材厂</t>
  </si>
  <si>
    <t>丹阳市跃越汽配有限公司</t>
  </si>
  <si>
    <t>浙江龙鼎车业有限公司</t>
  </si>
  <si>
    <t>象山县瑞鑫塑业有限公司</t>
  </si>
  <si>
    <t>温州鸿云塑业有限公司</t>
  </si>
  <si>
    <t>南京博士朗电子技术有限公司</t>
  </si>
  <si>
    <t>余姚市兴泽汽车电器厂</t>
  </si>
  <si>
    <t>余姚市振航塑料电器厂</t>
  </si>
  <si>
    <t>余姚市泗门镇虹桥塑料制笔厂</t>
  </si>
  <si>
    <t>奉化市雪彪塑料元件厂</t>
  </si>
  <si>
    <t>浙江怡越塑业有限公司</t>
  </si>
  <si>
    <t>无锡齐恩科技有限公司</t>
  </si>
  <si>
    <t>余姚市骏涛电器厂</t>
  </si>
  <si>
    <t>慈溪市崇寿精宇电器配件厂（普通合伙）</t>
  </si>
  <si>
    <t>余姚市永兴汽车零部件有限公司</t>
  </si>
  <si>
    <t>浙江亨达塑料模具有限公司</t>
  </si>
  <si>
    <t>慈溪市横河镇正大塑件厂</t>
  </si>
  <si>
    <t>丹阳凯利斯特实业有限公司</t>
  </si>
  <si>
    <t>三阳机车工业有限公司</t>
  </si>
  <si>
    <t>宁波天升嘉华塑胶制品有限公司</t>
  </si>
  <si>
    <t>上海辛野模具有限公司</t>
  </si>
  <si>
    <t>慈溪市金百纳电器有限公司</t>
  </si>
  <si>
    <t>海盐协力汽配有限公司</t>
  </si>
  <si>
    <t>余姚市腾飞中空塑料模具厂</t>
  </si>
  <si>
    <t>余姚市利得汽车附件有限公司</t>
  </si>
  <si>
    <t>临猗县飞宇机车配件有限公司</t>
  </si>
  <si>
    <t>青岛耐尔欣贸易有限公司</t>
  </si>
  <si>
    <t>上海茸阳塑料制品有限公司</t>
  </si>
  <si>
    <t>宁波德普光电科技有限公司</t>
  </si>
  <si>
    <t>余姚市广迎塑模厂（普通合伙）</t>
  </si>
  <si>
    <t>宁波诚德兴汽车饰件有限公司</t>
  </si>
  <si>
    <t>余姚市丈亭汽车电器附件厂</t>
  </si>
  <si>
    <t>南通龙海电子科技有限公司</t>
  </si>
  <si>
    <t>慈溪市三北丰裕塑料制品厂（普通合伙）</t>
  </si>
  <si>
    <t>台州欧辰汽车零部件有限公司</t>
  </si>
  <si>
    <t>慈溪市范市志强塑料制品厂</t>
  </si>
  <si>
    <t>余姚市马渚镇铭洲电器厂</t>
  </si>
  <si>
    <t>常州市源茂车辆配件有限公司</t>
  </si>
  <si>
    <t>慈溪市阿波罗电子有限公司</t>
  </si>
  <si>
    <t>慈溪市德亚汽车内饰件有限公司</t>
  </si>
  <si>
    <t>宁波明佳汽车内饰有限公司</t>
  </si>
  <si>
    <t>江苏梓苏德车灯科技有限公司</t>
  </si>
  <si>
    <t>丹阳市金杯塑业有限公司</t>
  </si>
  <si>
    <t>宁波余通电器有限公司</t>
  </si>
  <si>
    <t>余姚市陆怡汽配厂（普通合伙）</t>
  </si>
  <si>
    <t>嵊州市松华电器有限公司</t>
  </si>
  <si>
    <t>慈溪市长胜电讯厂</t>
  </si>
  <si>
    <t>余姚市泰卓塑料制品厂</t>
  </si>
  <si>
    <t>宁波晟业汽车零部件有限公司</t>
  </si>
  <si>
    <t>嵊州市恒基汽车配件厂</t>
  </si>
  <si>
    <t>余姚市马渚川泽塑料制品厂（普通合伙）</t>
  </si>
  <si>
    <t>罄铎实业发展（上海)有限公司</t>
  </si>
  <si>
    <t>上海诚忠塑料有限公司深圳分公司</t>
  </si>
  <si>
    <t>宁波婷微电子科技有限公司</t>
  </si>
  <si>
    <t>宁海县天阳电子有限公司</t>
  </si>
  <si>
    <t>宁波邦诺汽车部件有限公司</t>
  </si>
  <si>
    <t>慈溪市宗汉拓发机械配件厂</t>
  </si>
  <si>
    <t>慈溪市三佩机械有限公司</t>
  </si>
  <si>
    <t>奉化市巨丰模具塑料厂</t>
  </si>
  <si>
    <t>余姚市艾盛塑业有限公司</t>
  </si>
  <si>
    <t>南通华正模塑有限公司</t>
  </si>
  <si>
    <t>宁波市鄞州坤毅机电制造有限公司</t>
  </si>
  <si>
    <t>金华普瑞玛汽车零部件有限公司</t>
  </si>
  <si>
    <t>浙江模具厂</t>
  </si>
  <si>
    <t>上海来祥贸易商行</t>
  </si>
  <si>
    <t>宁波万隆模塑成型有限公司</t>
  </si>
  <si>
    <t>浙江永峰塑业有限公司</t>
  </si>
  <si>
    <t>温州市丽豹汽车配件有限公司</t>
  </si>
  <si>
    <t>台州市重发汽车部件有限公司</t>
  </si>
  <si>
    <t>浙江金驹汽车零部件有限公司</t>
  </si>
  <si>
    <t>瑞安市奔泰汽车部件有限公司</t>
  </si>
  <si>
    <t>余姚市宏铭汽车用品有限公司</t>
  </si>
  <si>
    <t>台州汉东汽车零部件有限公司</t>
  </si>
  <si>
    <t>慈溪市三环汽车配件厂（普通合伙）</t>
  </si>
  <si>
    <t>金华博凯摩配有限公司</t>
  </si>
  <si>
    <t>绍兴市宏泰摩托车配件有限公司</t>
  </si>
  <si>
    <t>台州市星源车辆部件有限公司</t>
  </si>
  <si>
    <t>温州市雄鹰头盔有限公司</t>
  </si>
  <si>
    <t>浙江美宇运动用品有限公司</t>
  </si>
  <si>
    <t>台州市天则塑业有限公司</t>
  </si>
  <si>
    <t>浙江黄岩三叶集团有限公司</t>
  </si>
  <si>
    <t>余姚低塘舜利电器厂</t>
  </si>
  <si>
    <t>浙江奥林车业有限公司</t>
  </si>
  <si>
    <t>无锡市环球仪表机箱模具厂</t>
  </si>
  <si>
    <t>台州黄岩鼎盛机动车有限公司</t>
  </si>
  <si>
    <t>金华市华盾摩托车用品有限公司</t>
  </si>
  <si>
    <t>浙江富尔康摩配有限公司</t>
  </si>
  <si>
    <t>浙江吉祥摩托车配件有限公司</t>
  </si>
  <si>
    <t>温州百德安全用品有限公司</t>
  </si>
  <si>
    <t>温州雷盾头盔制造有限公司</t>
  </si>
  <si>
    <t>温州美德摩配有限公司</t>
  </si>
  <si>
    <t>浙江瑞意得汽摩配件有限公司</t>
  </si>
  <si>
    <t>浙江威力特塑胶有限公司</t>
  </si>
  <si>
    <t>浙江百利得摩配有限公司</t>
  </si>
  <si>
    <t>上虞市正凯摩托车配件有限公司</t>
  </si>
  <si>
    <t>成都飞亚化工有限公司</t>
  </si>
  <si>
    <t>绵阳德广贸易有限公司</t>
  </si>
  <si>
    <t>上海登隆国际贸易有限公司</t>
  </si>
  <si>
    <t>重庆保汇工贸有限公司</t>
  </si>
  <si>
    <t>重庆飞恩贸易有限公司</t>
  </si>
  <si>
    <t>重庆五喜塑料有限公司</t>
  </si>
  <si>
    <t>成都市广进实业有限责任公司</t>
  </si>
  <si>
    <t>重庆锋狐科技有限公司</t>
  </si>
  <si>
    <t>重庆华洲塑料有限公司</t>
  </si>
  <si>
    <t>成都春鼎商贸有限公司</t>
  </si>
  <si>
    <t>精亮科技（苏州）有限公司</t>
  </si>
  <si>
    <t>武汉合聚塑化新材料有限公司</t>
  </si>
  <si>
    <t>安徽时代创新科技投资发展有限公司</t>
  </si>
  <si>
    <t>重庆富盈塑料有限公司</t>
  </si>
  <si>
    <t>重庆浙宁塑料有限公司</t>
  </si>
  <si>
    <t>成都巨新实业有限公司</t>
  </si>
  <si>
    <t>安徽集虹材料科技有限公司</t>
  </si>
  <si>
    <t>常州友鑫塑胶制品有限公司</t>
  </si>
  <si>
    <t>成都国立塑胶制品有限公司</t>
  </si>
  <si>
    <t>杭州奥克光电设备有限公司</t>
  </si>
  <si>
    <t>合肥坚创复合材料有限公司</t>
  </si>
  <si>
    <t>江苏金发科技新材料有限公司</t>
  </si>
  <si>
    <t>昆山兴启迎塑胶五金有限公司</t>
  </si>
  <si>
    <t>南京嘉格化工科技有限公司</t>
  </si>
  <si>
    <t>宁波金富亮塑料科技有限公司</t>
  </si>
  <si>
    <t>宁波市集虹材料科技有限公司</t>
  </si>
  <si>
    <t>宁波市鄞州卓峰塑胶有限公司</t>
  </si>
  <si>
    <t>上海幻彩塑胶有限公司</t>
  </si>
  <si>
    <t>上海嘉远锦磁国际贸易有限公司</t>
  </si>
  <si>
    <t>上海卡帝德塑料制品有限公司</t>
  </si>
  <si>
    <t>上海敏晟塑料有限公司</t>
  </si>
  <si>
    <t>上海纽克新材料科技有限公司</t>
  </si>
  <si>
    <t>上海协超工程塑料有限公司</t>
  </si>
  <si>
    <t>四川中物材料有限责任公司</t>
  </si>
  <si>
    <t>苏州傲业塑胶科技有限公司</t>
  </si>
  <si>
    <t>苏州昊超精密模塑有限公司</t>
  </si>
  <si>
    <t>苏州杰超塑业有限公司</t>
  </si>
  <si>
    <t>苏州贤聚科技有限公司</t>
  </si>
  <si>
    <t>苏州晓益塑业有限公司</t>
  </si>
  <si>
    <t>苏州新宏隆工程塑料有限公司</t>
  </si>
  <si>
    <t>太仓朗日新型建材有限公司</t>
  </si>
  <si>
    <t>温州澳浦实业有限公司</t>
  </si>
  <si>
    <t>无锡鸿凯工程塑料有限公司</t>
  </si>
  <si>
    <t>毅兴工程塑料（上海）有限公司</t>
  </si>
  <si>
    <t>浙江明江新材料科技有限公司</t>
  </si>
  <si>
    <t>浙江汪洋高分子材料有限公司</t>
  </si>
  <si>
    <t>浙江亿舜电子科技有限公司</t>
  </si>
  <si>
    <t>慈溪康吉新材料有限公司</t>
  </si>
  <si>
    <t>余姚市传承塑业有限公司</t>
  </si>
  <si>
    <t>宁波康德新材料有限公司</t>
  </si>
  <si>
    <t>宁波优美塑材有限公司</t>
  </si>
  <si>
    <t>安徽天亚电器科技有限公司</t>
  </si>
  <si>
    <t>江苏双钦新材料科技有限公司</t>
  </si>
  <si>
    <t>宁波福天新材料科技有限公司</t>
  </si>
  <si>
    <t>苏州宝乾塑胶制品有限公司</t>
  </si>
  <si>
    <t>余姚市哲宇塑胶厂</t>
  </si>
  <si>
    <t>东莞市雄越塑胶科技有限公司</t>
  </si>
  <si>
    <t>苏州新区华盛工程塑胶有限公司</t>
  </si>
  <si>
    <t>昆山市源海塑胶制品有限公司</t>
  </si>
  <si>
    <t>余姚市凡伟工程塑料有限公司</t>
  </si>
  <si>
    <t>常州汉邦工程塑料股份有限公司</t>
  </si>
  <si>
    <t>上海塑锐达复合材料有限公司</t>
  </si>
  <si>
    <t>宁波仁烽塑业有限公司</t>
  </si>
  <si>
    <t>宁波江北嘉瑞特塑胶工贸有限公司</t>
  </si>
  <si>
    <t>上海华合复合材料有限公司</t>
  </si>
  <si>
    <t>宁波城玲贸易有限公司</t>
  </si>
  <si>
    <t>丹阳市华宸塑染有限公司</t>
  </si>
  <si>
    <t>上海杰铭工程塑料有限公司</t>
  </si>
  <si>
    <t>无锡康烯塑料科技有限公司</t>
  </si>
  <si>
    <t>上海莫克塑料制品有限公司</t>
  </si>
  <si>
    <t>厦门本润科技有限公司</t>
  </si>
  <si>
    <t>嘉善博科塑料有限公司</t>
  </si>
  <si>
    <t>无锡中科富邦改性工程塑料有限公司</t>
  </si>
  <si>
    <t>上海长伟锦磁工程塑料有限公司</t>
  </si>
  <si>
    <t>上海汉特工程塑料有限公司</t>
  </si>
  <si>
    <t>宁波绿昌塑业有限公司</t>
  </si>
  <si>
    <t>三养工程塑料（上海）有限公司</t>
  </si>
  <si>
    <t>苏州沪谯塑胶五金有限公司</t>
  </si>
  <si>
    <t>上海卡帝德新材料科技有限公司</t>
  </si>
  <si>
    <t>苏州沃克塑胶有限公司</t>
  </si>
  <si>
    <t>浙江通力改性工程塑料有限公司</t>
  </si>
  <si>
    <t>慈溪市群鑫塑料有限公司</t>
  </si>
  <si>
    <t>苏州工业园区科强塑染有限公司</t>
  </si>
  <si>
    <t>苏州诚辉塑胶有限公司</t>
  </si>
  <si>
    <t>苏州吉利普电子科技有限公司</t>
  </si>
  <si>
    <t>苏州贝齐特塑料有限公司</t>
  </si>
  <si>
    <t>五行科技股份有限公司</t>
  </si>
  <si>
    <t>苏州聚冠复合材料有限公司</t>
  </si>
  <si>
    <t>上海一添塑胶制品有限公司</t>
  </si>
  <si>
    <t>上海浩殷新材料有限公司</t>
  </si>
  <si>
    <t>厦门德丰行塑胶工业有限公司</t>
  </si>
  <si>
    <t>太仓市华鼎塑料有限公司</t>
  </si>
  <si>
    <t>南京嘉垚塑胶制品有限公司</t>
  </si>
  <si>
    <t>宁波梅山保税港区合键塑化有限公司</t>
  </si>
  <si>
    <t>苏州和庚丽塑胶科技有限公司</t>
  </si>
  <si>
    <t>苏州新区华士达工程塑胶有限公司</t>
  </si>
  <si>
    <t>苏州佳幸塑胶有限公司</t>
  </si>
  <si>
    <t>上海湘咏塑胶制品有限公司</t>
  </si>
  <si>
    <t>福建华塑新材料有限公司</t>
  </si>
  <si>
    <t>天津乐天高新塑料有限公司</t>
  </si>
  <si>
    <t>东莞乐天高新恺美科塑料有限公司</t>
  </si>
  <si>
    <t>天津三星高新塑料有限公司</t>
  </si>
  <si>
    <t>德清县振威塑料厂</t>
  </si>
  <si>
    <t>孝感市易生新材料有限公司</t>
  </si>
  <si>
    <t>舒尔曼塑料（苏州）有限公司</t>
  </si>
  <si>
    <t>泰州杰瑞高分子材料科技有限公司</t>
  </si>
  <si>
    <t>苏州塞路斯塑胶科技有限公司</t>
  </si>
  <si>
    <t>常州赛锦纳米科技有限公司</t>
  </si>
  <si>
    <t>宁波顶亮高分子材料科技有限公司</t>
  </si>
  <si>
    <t>东莞三星高新塑料有限公司</t>
  </si>
  <si>
    <t>上海伯远泰诚化工科技有限公司</t>
  </si>
  <si>
    <t>上海协禧精细化工有限公司</t>
  </si>
  <si>
    <t>上海继尔新材料科技有限公司</t>
  </si>
  <si>
    <t>上海梓美实业有限公司</t>
  </si>
  <si>
    <t>宁波市顶亮塑染有限公司</t>
  </si>
  <si>
    <t>上海鑫通塑胶颜料有限公司</t>
  </si>
  <si>
    <t>苏州志华塑业有限公司</t>
  </si>
  <si>
    <t>上海普利特复合材料股份有限公司</t>
  </si>
  <si>
    <t>苏州创新达成塑胶模具有限公司</t>
  </si>
  <si>
    <t>宁波龙洋塑化科技有限公司</t>
  </si>
  <si>
    <t>上海亿彩塑料有限公司</t>
  </si>
  <si>
    <t>金华市金鹿包装有限公司</t>
  </si>
  <si>
    <t>扬州东塑科技有限公司</t>
  </si>
  <si>
    <t>浙江诺日士新材料科技有限公司</t>
  </si>
  <si>
    <t>锐保新材料科技（上海）有限公司</t>
  </si>
  <si>
    <t>宁波恒盛新材料有限公司</t>
  </si>
  <si>
    <t>上海希畅复合材料有限公司</t>
  </si>
  <si>
    <t>苏州井村塑料科技有限公司</t>
  </si>
  <si>
    <t>宁波力达得为高分子科技有限公司</t>
  </si>
  <si>
    <t>常州大湖工程塑料有限公司</t>
  </si>
  <si>
    <t>上虞市精亮工贸有限公司</t>
  </si>
  <si>
    <t>苏州市精卓塑胶有限公司</t>
  </si>
  <si>
    <t>盐城朗日新材料科技有限公司</t>
  </si>
  <si>
    <t>苏州兴海塑胶科技有限公司</t>
  </si>
  <si>
    <t>宁波汉鸿新材料科技有限公司</t>
  </si>
  <si>
    <t>宁波斯波达工程塑料有限公司</t>
  </si>
  <si>
    <t>苏州工业园区科创橡塑有限公司</t>
  </si>
  <si>
    <t>奉化楠科塑料厂</t>
  </si>
  <si>
    <t>昆山幻彩塑胶科技有限公司</t>
  </si>
  <si>
    <t>上海浩殷塑胶颜料有限公司</t>
  </si>
  <si>
    <t>宁波市普立泰科新材料有限公司</t>
  </si>
  <si>
    <t>厦门金邦科技股份有限公司</t>
  </si>
  <si>
    <t>菱翔光电（苏州）有限公司</t>
  </si>
  <si>
    <t>常州乔丰复合材料科技有限公司</t>
  </si>
  <si>
    <t>南京运昶高分子材料有限公司</t>
  </si>
  <si>
    <t>浙江普利特新材料有限公司</t>
  </si>
  <si>
    <t>宁波市精亮塑染有限公司</t>
  </si>
  <si>
    <t>余姚彩博塑料色母粒有限公司</t>
  </si>
  <si>
    <t>厦门集优新材料有限公司</t>
  </si>
  <si>
    <t>苏州灿日塑胶有限公司</t>
  </si>
  <si>
    <t>苏州市安美材料科技有限公司</t>
  </si>
  <si>
    <t>上海伯昂图新材料科技有限公司</t>
  </si>
  <si>
    <t>苏州芬尼克斯塑胶科技有限公司</t>
  </si>
  <si>
    <t>宁波威克丽特功能塑料有限公司</t>
  </si>
  <si>
    <t>上海确翔塑胶制品有限公司</t>
  </si>
  <si>
    <t>上海奔流化工技术有限公司</t>
  </si>
  <si>
    <t>宁波和美塑业有限公司</t>
  </si>
  <si>
    <t>余姚市施美塑料浓色母粒有限公司</t>
  </si>
  <si>
    <t>上海晶彩化工有限公司</t>
  </si>
  <si>
    <t>余姚市精亮商贸有限公司</t>
  </si>
  <si>
    <t>昆山富利森高分子材料有限公司</t>
  </si>
  <si>
    <t>余姚市腾钶塑料厂</t>
  </si>
  <si>
    <t>余姚市英姿塑料厂（普通合伙）</t>
  </si>
  <si>
    <t>上海平川塑料工程有限公司</t>
  </si>
  <si>
    <t>昆山普立斯特聚合材料有限公司</t>
  </si>
  <si>
    <t>宁波市镇海超信塑料制品厂</t>
  </si>
  <si>
    <t>南京欣阳新能源科技有限公司</t>
  </si>
  <si>
    <t>宁波塑之华塑化有限公司</t>
  </si>
  <si>
    <t>宁波市鄞州五乡恒旭塑料制品厂</t>
  </si>
  <si>
    <t>丹阳新华美塑料有限公司</t>
  </si>
  <si>
    <t>昆山西比斯高分子材料有限公司</t>
  </si>
  <si>
    <t>嘉兴市南湖区硕创塑料五金厂</t>
  </si>
  <si>
    <t>毅工工程塑料（上海）有限公司</t>
  </si>
  <si>
    <t>青岛亿普丰新材料有限公司</t>
  </si>
  <si>
    <t>昆山卡帝德塑料制品有限公司</t>
  </si>
  <si>
    <t>苏州荣昌复合材料有限公司</t>
  </si>
  <si>
    <t>江苏吉泰塑料有限公司</t>
  </si>
  <si>
    <t>苏州埃迪尔新材料科技有限公司</t>
  </si>
  <si>
    <t>启东市科恩特塑料制品有限公司</t>
  </si>
  <si>
    <t>慈溪市横河镇佳丽塑料厂</t>
  </si>
  <si>
    <t>深圳市惠华诚电子有限公司</t>
  </si>
  <si>
    <t>合肥普特化轻材料有限公司</t>
  </si>
  <si>
    <t>上海嘉远拜力投资管理有限公司</t>
  </si>
  <si>
    <t>常州宁新微型车灯厂</t>
  </si>
  <si>
    <t>常州市龙笑汽车电器有限公司</t>
  </si>
  <si>
    <t>慈溪市华驰汽车零部件有限公司</t>
  </si>
  <si>
    <t>慈溪市祁杰模具有限公司</t>
  </si>
  <si>
    <t>慈溪市悦驰塑料制品有限公司</t>
  </si>
  <si>
    <t>杭州广裕模具科技有限公司</t>
  </si>
  <si>
    <t>华楷麦尔汽车系统（宁波）有限公司</t>
  </si>
  <si>
    <t>基力（天津）商贸有限公司</t>
  </si>
  <si>
    <t>嘉兴星程电子有限公司</t>
  </si>
  <si>
    <t>建德市五星金属表面处理厂</t>
  </si>
  <si>
    <t>江西鸿景复合材料有限公司</t>
  </si>
  <si>
    <t>宁波百德汽车饰件有限公司</t>
  </si>
  <si>
    <t>宁波九鑫汽车配件有限公司</t>
  </si>
  <si>
    <t>宁波市亿嘉汽车电器有限公司</t>
  </si>
  <si>
    <t>宁波兴邦电器有限公司</t>
  </si>
  <si>
    <t>宁波烨达汽车零部件有限公司</t>
  </si>
  <si>
    <t>上海宝鹿车业有限公司</t>
  </si>
  <si>
    <t>绍兴市凡泰数码摄影器材有限公司</t>
  </si>
  <si>
    <t>余姚北台模具有限公司</t>
  </si>
  <si>
    <t>余姚市瑞德汽配有限公司</t>
  </si>
  <si>
    <t>余姚市万里橡塑工艺品厂</t>
  </si>
  <si>
    <t>余姚市亚尔斯塑业有限公司</t>
  </si>
  <si>
    <t>张家港星海博天贸易有限公司</t>
  </si>
  <si>
    <t>长春一汽富晟长泰汽车塑料制品有限公司</t>
  </si>
  <si>
    <t>重庆市涪陵区金龙有限公司</t>
  </si>
  <si>
    <t>重庆讯通精密模具有限公司</t>
  </si>
  <si>
    <t>余姚市和兴汽车零部件有限公司</t>
  </si>
  <si>
    <t>宁国市万宁汽车零部件有限公司</t>
  </si>
  <si>
    <t>宁波汉高电子有限公司</t>
  </si>
  <si>
    <t>余姚市辰华汽车电器有限公司</t>
  </si>
  <si>
    <t>武汉市佰利安特汽车零部件制造有限公司</t>
  </si>
  <si>
    <t>普善汽配制造（嘉兴）有限公司</t>
  </si>
  <si>
    <t>顺达（芜湖）汽车饰件有限公司</t>
  </si>
  <si>
    <t>上海意瑞装饰材料有限公司</t>
  </si>
  <si>
    <t>宁波华昊汽车饰件有限公司</t>
  </si>
  <si>
    <t>天津恒远杰尔科技有限公司</t>
  </si>
  <si>
    <t>芜湖福赛科技有限公司</t>
  </si>
  <si>
    <t>天津德迈特汽车零部件有限公司</t>
  </si>
  <si>
    <t>慈溪升辉模具厂</t>
  </si>
  <si>
    <t>重庆持恒模具有限公司</t>
  </si>
  <si>
    <t>宁波富诚汽车饰件有限公司</t>
  </si>
  <si>
    <t>宁波誉立精密模具有限公司</t>
  </si>
  <si>
    <t>余姚市华丹汽车部件有限公司</t>
  </si>
  <si>
    <t>杭州中好电子有限公司</t>
  </si>
  <si>
    <t>恩喜（上海）塑胶贸易有限公司</t>
  </si>
  <si>
    <t>鹰潭市科速达电子塑胶有限公司</t>
  </si>
  <si>
    <t>太仓金塑汽车配件有限公司</t>
  </si>
  <si>
    <t>慈溪市横河中兴汽车零部件有限公司</t>
  </si>
  <si>
    <t>鸿景高新技术股份有限公司</t>
  </si>
  <si>
    <t>苍蓝海（天津）商贸有限公司</t>
  </si>
  <si>
    <t>常州地英汽车部件有限公司</t>
  </si>
  <si>
    <t>重庆先创汽车配件有限公司</t>
  </si>
  <si>
    <t>宁波市北仑区霞浦博辉模具塑胶厂</t>
  </si>
  <si>
    <t>常州罗林塑料制品有限公司</t>
  </si>
  <si>
    <t>宁波南方汽车零部件有限公司</t>
  </si>
  <si>
    <t>富诚汽车零部件有限公司</t>
  </si>
  <si>
    <t>黄山金马股份有限公司</t>
  </si>
  <si>
    <t>奉化市大堰万事达塑料齿轮厂</t>
  </si>
  <si>
    <t>江门市科达仪表有限公司</t>
  </si>
  <si>
    <t>黄山市鼎鸿汽配有限责任公司</t>
  </si>
  <si>
    <t>上海绿展实业有限公司</t>
  </si>
  <si>
    <t>宁波精成车业有限公司</t>
  </si>
  <si>
    <t>宁波科达仪表有限公司</t>
  </si>
  <si>
    <t>汉桑(南京）科技有限公司</t>
  </si>
  <si>
    <t>嘉兴市捷豪清洁用品有限公司</t>
  </si>
  <si>
    <t>阜城县程路汽车配件有限公司</t>
  </si>
  <si>
    <t>宁波锦辉指针有限公司</t>
  </si>
  <si>
    <t>宁波凯来顿汽车部件有限公司</t>
  </si>
  <si>
    <t>象山威林汽配有限公司</t>
  </si>
  <si>
    <t>苏州楷尔利塑料制品有限公司</t>
  </si>
  <si>
    <t>太仓市施美电镀有限公司</t>
  </si>
  <si>
    <t>重庆永塑商贸有限公司</t>
  </si>
  <si>
    <t>宁波永佳汽车零部件有限公司</t>
  </si>
  <si>
    <t>慈溪市快乐汽车零部件有限公司</t>
  </si>
  <si>
    <t>杭州飞尔达精密模具有限公司</t>
  </si>
  <si>
    <t>余姚嘉哲电器有限公司</t>
  </si>
  <si>
    <t>宁波昊天汽车零部件有限公司</t>
  </si>
  <si>
    <t>安徽毅昌科技有限公司</t>
  </si>
  <si>
    <t>宁波鹏程车灯电器有限公司</t>
  </si>
  <si>
    <t>南京万欧汽车零部件有限公司</t>
  </si>
  <si>
    <t>宁波辰申塑业有限公司</t>
  </si>
  <si>
    <t>宁波希贵塑料制品有限公司</t>
  </si>
  <si>
    <t>富阳新科电子器材有限公司</t>
  </si>
  <si>
    <t>常州模威科技有限公司</t>
  </si>
  <si>
    <t>昆山鑫铭源电子材料有限公司</t>
  </si>
  <si>
    <t>浙江宏盛通信技术有限公司</t>
  </si>
  <si>
    <t>奉化市东欣仪表有限公司</t>
  </si>
  <si>
    <t>宁波华德汽车零部件有限公司</t>
  </si>
  <si>
    <t>杭州政宏塑胶电子有限公司</t>
  </si>
  <si>
    <t>余姚市西蒙房车电器有限公司</t>
  </si>
  <si>
    <t>上海望尚汽车配件厂</t>
  </si>
  <si>
    <t>苏州东凌塑胶制品有限公司</t>
  </si>
  <si>
    <t>宁波市鄞州佳致塑胶有限公司</t>
  </si>
  <si>
    <t>浙江华楷汽车零部件有限公司</t>
  </si>
  <si>
    <t>杭州易钭标牌有限公司</t>
  </si>
  <si>
    <t>上海羿翡汽车配件有限公司</t>
  </si>
  <si>
    <t>宁波市泰泰爱电器有限公司</t>
  </si>
  <si>
    <t>常州市立亚泰科五金制品有限公司</t>
  </si>
  <si>
    <t>天津市南开区天洋汽车配件五金电器经营部</t>
  </si>
  <si>
    <t>台州美能达模塑有限公司</t>
  </si>
  <si>
    <t>杭州金日汽车零部件有限公司</t>
  </si>
  <si>
    <t>杭州九玖机电有限公司</t>
  </si>
  <si>
    <t>苏州科嘉益电子有限公司</t>
  </si>
  <si>
    <t>上海倍盛精密模具有限公司</t>
  </si>
  <si>
    <t>慈溪市京龙实业有限公司</t>
  </si>
  <si>
    <t>重庆图雷工贸有限公司</t>
  </si>
  <si>
    <t>余姚科光塑料制品有限公司</t>
  </si>
  <si>
    <t>台州爱尔乐汽车配件制造有限公司</t>
  </si>
  <si>
    <t>浙江黄岩振天塑料模具厂</t>
  </si>
  <si>
    <t>慈溪市卓益汽车部件有限公司</t>
  </si>
  <si>
    <t>上海霍费贝特汽车部件有限公司</t>
  </si>
  <si>
    <t>杭州浩萌科技有限公司</t>
  </si>
  <si>
    <t>浙江新潮电气有限公司</t>
  </si>
  <si>
    <t>南京宜高汽车零部件有限公司</t>
  </si>
  <si>
    <t>台州市黄岩金日汽车零部件有限公司</t>
  </si>
  <si>
    <t>慈溪市振惠转向器后视镜有限公司</t>
  </si>
  <si>
    <t>苏州万隆汽车零部件股份有限公司</t>
  </si>
  <si>
    <t>平湖天工汽车部件有限公司</t>
  </si>
  <si>
    <t>苏州恒达塑料工业有限公司</t>
  </si>
  <si>
    <t>宁波锦礼新材料科技有限公司</t>
  </si>
  <si>
    <t>宁海县乾顺塑料厂</t>
  </si>
  <si>
    <t>杭州人人集团有限公司</t>
  </si>
  <si>
    <t>南京宏程电器有限公司</t>
  </si>
  <si>
    <t>张家港中天精密模塑有限公司</t>
  </si>
  <si>
    <t>余姚市余姚镇刚辉塑胶模具厂</t>
  </si>
  <si>
    <t>常州东镀汽车部件有限公司</t>
  </si>
  <si>
    <t>常州市永光车业有限公司</t>
  </si>
  <si>
    <t>上海发辉塑业有限公司</t>
  </si>
  <si>
    <t>天津天系汽车零部件有限公司</t>
  </si>
  <si>
    <t>海南瑞应鑫汽车配件有限公司</t>
  </si>
  <si>
    <t>常州秀田车辆部件有限公司</t>
  </si>
  <si>
    <t>上海奏凯汽车配件有限公司</t>
  </si>
  <si>
    <t>华日控股集团有限公司</t>
  </si>
  <si>
    <t>上海韩德工程塑料制品有限公司</t>
  </si>
  <si>
    <t>绍兴锐风运动用品有限公司</t>
  </si>
  <si>
    <t>浙江腾飞实业有限公司</t>
  </si>
  <si>
    <t>兰溪市野马摩托配件有限公司</t>
  </si>
  <si>
    <t>杭州华河科技有限公司</t>
  </si>
  <si>
    <t>天津瑞恩鼎汽车配件有限公司</t>
  </si>
  <si>
    <t>新大洲本田摩托有限公司</t>
  </si>
  <si>
    <t>丽水市东升汽车摩托车配件有限公司</t>
  </si>
  <si>
    <t>乐清市麒麟摩配有限公司</t>
  </si>
  <si>
    <t>重庆瓦翔商贸有限公司</t>
  </si>
  <si>
    <t>重庆丰收塑料有限公司</t>
  </si>
  <si>
    <t>成都格莱德贸易有限公司</t>
  </si>
  <si>
    <t>重庆道迈化工产品有限公司</t>
  </si>
  <si>
    <t>上海事塔塑料有限公司</t>
  </si>
  <si>
    <t>苏州杜昌工程塑胶有限公司</t>
  </si>
  <si>
    <t>苏州耀威新材料有限公司</t>
  </si>
  <si>
    <t>芜湖纽麦特新材料有限公司</t>
  </si>
  <si>
    <t>上海恒图塑料科技有限公司</t>
  </si>
  <si>
    <t>成都耀鑫塑料制品有限公司</t>
  </si>
  <si>
    <t>高碑店市双达铝塑制品厂</t>
  </si>
  <si>
    <t>重庆科聚孚工程塑料有限责任公司</t>
  </si>
  <si>
    <t>上海金章高分子装饰材料有限公司</t>
  </si>
  <si>
    <t>苏州卓创塑胶科技有限公司</t>
  </si>
  <si>
    <t>余姚市禹田新材料有限公司</t>
  </si>
  <si>
    <t>贵州凯科特材料有限公司</t>
  </si>
  <si>
    <t>奉化市旭日新材料有限公司</t>
  </si>
  <si>
    <t>苏州兆维塑料科技有限公司</t>
  </si>
  <si>
    <t>安徽纽麦特新材料科技股份有限公司</t>
  </si>
  <si>
    <t>苏州天禧塑业有限公司</t>
  </si>
  <si>
    <t>苏州新天宁塑料有限公司</t>
  </si>
  <si>
    <t>余姚市优诺新材料有限公司</t>
  </si>
  <si>
    <t>苏州濮史橡塑有限公司</t>
  </si>
  <si>
    <t>天津百塑行新材料科技开发有限公司</t>
  </si>
  <si>
    <t>北京固瑞特化工产品有限公司</t>
  </si>
  <si>
    <t>序号</t>
    <phoneticPr fontId="16" type="noConversion"/>
  </si>
  <si>
    <t>13年利润</t>
    <phoneticPr fontId="16" type="noConversion"/>
  </si>
  <si>
    <t>14年利润</t>
    <phoneticPr fontId="16" type="noConversion"/>
  </si>
  <si>
    <t>15年利润</t>
    <phoneticPr fontId="16" type="noConversion"/>
  </si>
  <si>
    <t>山东</t>
    <phoneticPr fontId="16" type="noConversion"/>
  </si>
  <si>
    <t>浙江</t>
    <phoneticPr fontId="16" type="noConversion"/>
  </si>
  <si>
    <t>浙江</t>
    <phoneticPr fontId="16" type="noConversion"/>
  </si>
  <si>
    <t>山东</t>
    <phoneticPr fontId="16" type="noConversion"/>
  </si>
  <si>
    <t>江苏</t>
    <phoneticPr fontId="16" type="noConversion"/>
  </si>
  <si>
    <t>浙江</t>
    <phoneticPr fontId="16" type="noConversion"/>
  </si>
  <si>
    <t>陕西</t>
    <phoneticPr fontId="16" type="noConversion"/>
  </si>
  <si>
    <t>广东</t>
    <phoneticPr fontId="16" type="noConversion"/>
  </si>
  <si>
    <t>安徽</t>
    <phoneticPr fontId="16" type="noConversion"/>
  </si>
  <si>
    <t>江苏</t>
    <phoneticPr fontId="16" type="noConversion"/>
  </si>
  <si>
    <t>广东</t>
    <phoneticPr fontId="16" type="noConversion"/>
  </si>
  <si>
    <t>福建</t>
    <phoneticPr fontId="16" type="noConversion"/>
  </si>
  <si>
    <t>辽宁</t>
    <phoneticPr fontId="16" type="noConversion"/>
  </si>
  <si>
    <t>上海</t>
    <phoneticPr fontId="16" type="noConversion"/>
  </si>
  <si>
    <t>江苏</t>
    <phoneticPr fontId="16" type="noConversion"/>
  </si>
  <si>
    <t>浙江</t>
    <phoneticPr fontId="16" type="noConversion"/>
  </si>
  <si>
    <t>江西</t>
    <phoneticPr fontId="16" type="noConversion"/>
  </si>
  <si>
    <t>河南</t>
    <phoneticPr fontId="16" type="noConversion"/>
  </si>
  <si>
    <t>山东</t>
    <phoneticPr fontId="16" type="noConversion"/>
  </si>
  <si>
    <t>安徽</t>
    <phoneticPr fontId="16" type="noConversion"/>
  </si>
  <si>
    <t>湖北</t>
    <phoneticPr fontId="16" type="noConversion"/>
  </si>
  <si>
    <t>河南</t>
    <phoneticPr fontId="16" type="noConversion"/>
  </si>
  <si>
    <t>安徽</t>
    <phoneticPr fontId="16" type="noConversion"/>
  </si>
  <si>
    <t>湖北</t>
    <phoneticPr fontId="16" type="noConversion"/>
  </si>
  <si>
    <t>江西</t>
    <phoneticPr fontId="16" type="noConversion"/>
  </si>
  <si>
    <t>福建</t>
    <phoneticPr fontId="16" type="noConversion"/>
  </si>
  <si>
    <t>河北</t>
    <phoneticPr fontId="16" type="noConversion"/>
  </si>
  <si>
    <t>广西</t>
    <phoneticPr fontId="16" type="noConversion"/>
  </si>
  <si>
    <t>辽宁</t>
    <phoneticPr fontId="16" type="noConversion"/>
  </si>
  <si>
    <t>黑龙江</t>
    <phoneticPr fontId="16" type="noConversion"/>
  </si>
  <si>
    <t>湖北</t>
    <phoneticPr fontId="16" type="noConversion"/>
  </si>
  <si>
    <t>陕西</t>
    <phoneticPr fontId="16" type="noConversion"/>
  </si>
  <si>
    <t>山东</t>
    <phoneticPr fontId="16" type="noConversion"/>
  </si>
  <si>
    <t>河北</t>
    <phoneticPr fontId="16" type="noConversion"/>
  </si>
  <si>
    <t>江西</t>
    <phoneticPr fontId="16" type="noConversion"/>
  </si>
  <si>
    <t>湖南</t>
    <phoneticPr fontId="16" type="noConversion"/>
  </si>
  <si>
    <t>河南</t>
    <phoneticPr fontId="16" type="noConversion"/>
  </si>
  <si>
    <t>江苏</t>
    <phoneticPr fontId="16" type="noConversion"/>
  </si>
  <si>
    <t>江西</t>
    <phoneticPr fontId="16" type="noConversion"/>
  </si>
  <si>
    <t>安徽</t>
    <phoneticPr fontId="16" type="noConversion"/>
  </si>
  <si>
    <t>广东</t>
    <phoneticPr fontId="16" type="noConversion"/>
  </si>
  <si>
    <t>河北</t>
    <phoneticPr fontId="16" type="noConversion"/>
  </si>
  <si>
    <t>四川</t>
    <phoneticPr fontId="16" type="noConversion"/>
  </si>
  <si>
    <t>湖北</t>
    <phoneticPr fontId="16" type="noConversion"/>
  </si>
  <si>
    <t>福建</t>
    <phoneticPr fontId="16" type="noConversion"/>
  </si>
  <si>
    <t>吉林</t>
    <phoneticPr fontId="16" type="noConversion"/>
  </si>
  <si>
    <t>海南</t>
    <phoneticPr fontId="16" type="noConversion"/>
  </si>
  <si>
    <t>四川</t>
    <phoneticPr fontId="16" type="noConversion"/>
  </si>
  <si>
    <t>贵州</t>
    <phoneticPr fontId="16" type="noConversion"/>
  </si>
  <si>
    <t>所属行业</t>
  </si>
  <si>
    <t>行标签</t>
  </si>
  <si>
    <t>总计</t>
  </si>
  <si>
    <t>求和项:13年利润</t>
  </si>
  <si>
    <t>求和项:15年利润</t>
  </si>
  <si>
    <t>求和项:12年数量</t>
  </si>
  <si>
    <t>求和项:13年数量</t>
  </si>
  <si>
    <t>求和项:16年1-10月销量</t>
  </si>
  <si>
    <t>求和项:15年数量</t>
  </si>
  <si>
    <t>求和项:14年数量</t>
  </si>
  <si>
    <t>2012年利润</t>
  </si>
  <si>
    <t>2014年利润</t>
  </si>
  <si>
    <t>区域</t>
  </si>
  <si>
    <t>销售额</t>
  </si>
  <si>
    <t>选择销售地区</t>
  </si>
  <si>
    <t>各区域销售量比较统计</t>
    <phoneticPr fontId="8" type="noConversion"/>
  </si>
  <si>
    <t>合计</t>
    <phoneticPr fontId="8" type="noConversion"/>
  </si>
  <si>
    <t>IT数码</t>
    <phoneticPr fontId="8" type="noConversion"/>
  </si>
  <si>
    <t>安防用品</t>
    <phoneticPr fontId="8" type="noConversion"/>
  </si>
  <si>
    <t>板材</t>
    <phoneticPr fontId="8" type="noConversion"/>
  </si>
  <si>
    <t>厨房家电</t>
    <phoneticPr fontId="8" type="noConversion"/>
  </si>
  <si>
    <t>灯具</t>
    <phoneticPr fontId="8" type="noConversion"/>
  </si>
  <si>
    <t>电动车</t>
    <phoneticPr fontId="8" type="noConversion"/>
  </si>
  <si>
    <t>电子电气</t>
    <phoneticPr fontId="8" type="noConversion"/>
  </si>
  <si>
    <t>纺织器材</t>
    <phoneticPr fontId="8" type="noConversion"/>
  </si>
  <si>
    <t>改性</t>
    <phoneticPr fontId="8" type="noConversion"/>
  </si>
  <si>
    <t>个护健康</t>
    <phoneticPr fontId="8" type="noConversion"/>
  </si>
  <si>
    <t>工具</t>
    <phoneticPr fontId="8" type="noConversion"/>
  </si>
  <si>
    <t>化妆品包装</t>
    <phoneticPr fontId="8" type="noConversion"/>
  </si>
  <si>
    <t>环保</t>
    <phoneticPr fontId="8" type="noConversion"/>
  </si>
  <si>
    <t>家具用品</t>
    <phoneticPr fontId="8" type="noConversion"/>
  </si>
  <si>
    <t>建材</t>
    <phoneticPr fontId="8" type="noConversion"/>
  </si>
  <si>
    <t>贸易商</t>
    <phoneticPr fontId="8" type="noConversion"/>
  </si>
  <si>
    <t>模具加工</t>
    <phoneticPr fontId="8" type="noConversion"/>
  </si>
  <si>
    <t>摩托车</t>
    <phoneticPr fontId="8" type="noConversion"/>
  </si>
  <si>
    <t>汽车</t>
    <phoneticPr fontId="8" type="noConversion"/>
  </si>
  <si>
    <t>日化包装</t>
    <phoneticPr fontId="8" type="noConversion"/>
  </si>
  <si>
    <t>生活电器</t>
    <phoneticPr fontId="8" type="noConversion"/>
  </si>
  <si>
    <t>塑料制品</t>
    <phoneticPr fontId="8" type="noConversion"/>
  </si>
  <si>
    <t>玩具</t>
    <phoneticPr fontId="8" type="noConversion"/>
  </si>
  <si>
    <t>卫浴厨卫</t>
    <phoneticPr fontId="8" type="noConversion"/>
  </si>
  <si>
    <t>文具</t>
    <phoneticPr fontId="8" type="noConversion"/>
  </si>
  <si>
    <t>箱包</t>
    <phoneticPr fontId="8" type="noConversion"/>
  </si>
  <si>
    <t>鞋类</t>
    <phoneticPr fontId="8" type="noConversion"/>
  </si>
  <si>
    <t>医疗</t>
    <phoneticPr fontId="8" type="noConversion"/>
  </si>
  <si>
    <t>婴童</t>
    <phoneticPr fontId="8" type="noConversion"/>
  </si>
  <si>
    <t>运动户外</t>
    <phoneticPr fontId="8" type="noConversion"/>
  </si>
  <si>
    <t>列标签</t>
  </si>
  <si>
    <t>(空白)</t>
  </si>
  <si>
    <r>
      <t>1</t>
    </r>
    <r>
      <rPr>
        <sz val="11"/>
        <color indexed="8"/>
        <rFont val="宋体"/>
        <family val="3"/>
        <charset val="134"/>
      </rPr>
      <t>4年</t>
    </r>
    <phoneticPr fontId="8" type="noConversion"/>
  </si>
  <si>
    <t>15年</t>
    <phoneticPr fontId="8" type="noConversion"/>
  </si>
  <si>
    <t>行业销售量区域分布图</t>
    <phoneticPr fontId="8" type="noConversion"/>
  </si>
  <si>
    <t>选择行业</t>
    <phoneticPr fontId="8" type="noConversion"/>
  </si>
  <si>
    <t>行业</t>
    <phoneticPr fontId="8" type="noConversion"/>
  </si>
  <si>
    <t>销售量</t>
    <phoneticPr fontId="8" type="noConversion"/>
  </si>
  <si>
    <t>销售量/销售利润</t>
    <phoneticPr fontId="8" type="noConversion"/>
  </si>
  <si>
    <t>967,</t>
  </si>
  <si>
    <t>163,</t>
  </si>
  <si>
    <t>707,</t>
  </si>
  <si>
    <t>2147,</t>
  </si>
  <si>
    <t>3,</t>
  </si>
  <si>
    <t>80,</t>
  </si>
  <si>
    <t>89,</t>
  </si>
  <si>
    <t>399,</t>
  </si>
  <si>
    <t>368,</t>
  </si>
  <si>
    <t>38,</t>
  </si>
  <si>
    <t>452,</t>
  </si>
  <si>
    <t>7,</t>
  </si>
  <si>
    <t>5,</t>
  </si>
  <si>
    <t>19424,</t>
  </si>
  <si>
    <t>1144,</t>
  </si>
  <si>
    <t>62,</t>
  </si>
  <si>
    <t>1576,</t>
  </si>
  <si>
    <t>36,</t>
  </si>
  <si>
    <t>15888,</t>
  </si>
  <si>
    <t>137,</t>
  </si>
  <si>
    <t>713,</t>
  </si>
  <si>
    <t>2,</t>
  </si>
  <si>
    <t>90917,</t>
  </si>
  <si>
    <t>918,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</si>
</sst>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¥&quot;#,##0.00;&quot;¥&quot;\-#,##0.00"/>
    <numFmt numFmtId="176" formatCode="\¥#,##0.00;\¥\-#,##0.00"/>
    <numFmt numFmtId="177" formatCode="0.00_ "/>
    <numFmt numFmtId="178" formatCode="0_ "/>
  </numFmts>
  <fonts count="35">
    <font>
      <sz val="11"/>
      <color indexed="8"/>
      <name val="宋体"/>
      <charset val="134"/>
    </font>
    <font>
      <b/>
      <sz val="16"/>
      <color indexed="8"/>
      <name val="华文宋体"/>
      <family val="3"/>
      <charset val="134"/>
    </font>
    <font>
      <b/>
      <sz val="11"/>
      <color indexed="8"/>
      <name val="宋体"/>
      <family val="3"/>
      <charset val="134"/>
    </font>
    <font>
      <b/>
      <sz val="18"/>
      <color indexed="8"/>
      <name val="华文中宋"/>
      <family val="3"/>
      <charset val="134"/>
    </font>
    <font>
      <sz val="11"/>
      <color indexed="10"/>
      <name val="宋体"/>
      <family val="3"/>
      <charset val="134"/>
    </font>
    <font>
      <sz val="18"/>
      <color indexed="8"/>
      <name val="华文中宋"/>
      <family val="3"/>
      <charset val="134"/>
    </font>
    <font>
      <b/>
      <sz val="12"/>
      <color indexed="8"/>
      <name val="幼圆"/>
      <family val="3"/>
      <charset val="134"/>
    </font>
    <font>
      <sz val="12"/>
      <color indexed="8"/>
      <name val="幼圆"/>
      <family val="3"/>
      <charset val="134"/>
    </font>
    <font>
      <sz val="9"/>
      <name val="宋体"/>
      <family val="3"/>
      <charset val="134"/>
    </font>
    <font>
      <b/>
      <sz val="12"/>
      <color theme="0"/>
      <name val="幼圆"/>
      <family val="3"/>
      <charset val="134"/>
    </font>
    <font>
      <sz val="11"/>
      <color indexed="8"/>
      <name val="宋体"/>
      <family val="3"/>
      <charset val="134"/>
    </font>
    <font>
      <b/>
      <sz val="16"/>
      <color indexed="8"/>
      <name val="幼圆"/>
      <family val="3"/>
      <charset val="134"/>
    </font>
    <font>
      <sz val="14"/>
      <color indexed="8"/>
      <name val="Arial Unicode MS"/>
      <family val="2"/>
      <charset val="134"/>
    </font>
    <font>
      <b/>
      <sz val="11"/>
      <color indexed="8"/>
      <name val="Arial Unicode MS"/>
      <family val="2"/>
      <charset val="134"/>
    </font>
    <font>
      <sz val="11"/>
      <color indexed="8"/>
      <name val="Arial Unicode MS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1"/>
      <color theme="0"/>
      <name val="Arial Unicode MS"/>
      <family val="2"/>
      <charset val="134"/>
    </font>
    <font>
      <b/>
      <sz val="11"/>
      <color theme="1"/>
      <name val="宋体"/>
      <family val="3"/>
      <charset val="134"/>
      <scheme val="minor"/>
    </font>
    <font>
      <b/>
      <sz val="11"/>
      <color theme="1"/>
      <name val="Microsoft YaHei"/>
      <family val="2"/>
      <charset val="134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Microsoft YaHei"/>
      <family val="2"/>
      <charset val="134"/>
    </font>
    <font>
      <b/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6"/>
      <color indexed="8"/>
      <name val="华文中宋"/>
      <family val="3"/>
      <charset val="134"/>
    </font>
    <font>
      <sz val="12"/>
      <color indexed="11"/>
      <name val="微软雅黑"/>
      <family val="2"/>
      <charset val="134"/>
    </font>
    <font>
      <sz val="9"/>
      <color rgb="FF000000"/>
      <name val="宋体"/>
      <family val="3"/>
      <charset val="134"/>
    </font>
    <font>
      <b/>
      <sz val="20"/>
      <color indexed="8"/>
      <name val="Arial Unicode MS"/>
      <family val="2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b/>
      <sz val="11"/>
      <color theme="0"/>
      <name val="宋体"/>
      <family val="3"/>
      <charset val="134"/>
    </font>
    <font>
      <b/>
      <sz val="11"/>
      <name val="宋体"/>
      <family val="3"/>
      <charset val="134"/>
    </font>
    <font>
      <b/>
      <sz val="11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gradientFill degree="90">
        <stop position="0">
          <color theme="0"/>
        </stop>
        <stop position="0.5">
          <color theme="4"/>
        </stop>
        <stop position="1">
          <color theme="0"/>
        </stop>
      </gradientFill>
    </fill>
    <fill>
      <patternFill patternType="solid">
        <fgColor theme="0"/>
        <bgColor theme="4" tint="0.79998168889431442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115">
    <xf numFmtId="0" fontId="0" fillId="0" borderId="0" xfId="0" applyAlignment="1"/>
    <xf numFmtId="0" fontId="0" fillId="0" borderId="1" xfId="0" applyBorder="1" applyAlignment="1"/>
    <xf numFmtId="0" fontId="4" fillId="0" borderId="0" xfId="0" applyFont="1" applyAlignment="1"/>
    <xf numFmtId="0" fontId="0" fillId="3" borderId="1" xfId="0" applyFill="1" applyBorder="1" applyAlignment="1"/>
    <xf numFmtId="0" fontId="6" fillId="4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76" fontId="0" fillId="0" borderId="1" xfId="0" applyNumberFormat="1" applyBorder="1" applyAlignme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" fillId="5" borderId="0" xfId="0" applyFont="1" applyFill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10" fillId="0" borderId="0" xfId="0" applyFont="1" applyAlignment="1"/>
    <xf numFmtId="0" fontId="6" fillId="0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10" fontId="0" fillId="0" borderId="1" xfId="0" applyNumberFormat="1" applyBorder="1" applyAlignment="1"/>
    <xf numFmtId="10" fontId="0" fillId="0" borderId="1" xfId="0" applyNumberFormat="1" applyFill="1" applyBorder="1" applyAlignment="1"/>
    <xf numFmtId="177" fontId="0" fillId="0" borderId="1" xfId="0" applyNumberFormat="1" applyBorder="1" applyAlignment="1"/>
    <xf numFmtId="0" fontId="14" fillId="8" borderId="0" xfId="0" applyFont="1" applyFill="1" applyAlignment="1"/>
    <xf numFmtId="0" fontId="14" fillId="0" borderId="0" xfId="0" applyFont="1" applyBorder="1" applyAlignment="1"/>
    <xf numFmtId="0" fontId="14" fillId="0" borderId="0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/>
    <xf numFmtId="0" fontId="15" fillId="0" borderId="0" xfId="0" applyFont="1" applyAlignment="1"/>
    <xf numFmtId="0" fontId="15" fillId="5" borderId="0" xfId="0" applyFont="1" applyFill="1" applyBorder="1" applyAlignment="1"/>
    <xf numFmtId="0" fontId="0" fillId="7" borderId="8" xfId="0" applyFill="1" applyBorder="1" applyAlignment="1"/>
    <xf numFmtId="177" fontId="15" fillId="0" borderId="0" xfId="0" applyNumberFormat="1" applyFont="1" applyAlignment="1"/>
    <xf numFmtId="10" fontId="15" fillId="0" borderId="0" xfId="0" applyNumberFormat="1" applyFont="1" applyBorder="1" applyAlignment="1"/>
    <xf numFmtId="0" fontId="15" fillId="0" borderId="0" xfId="0" applyFont="1" applyBorder="1" applyAlignment="1"/>
    <xf numFmtId="10" fontId="15" fillId="5" borderId="0" xfId="0" applyNumberFormat="1" applyFont="1" applyFill="1" applyBorder="1" applyAlignment="1"/>
    <xf numFmtId="0" fontId="18" fillId="0" borderId="0" xfId="0" applyFont="1">
      <alignment vertical="center"/>
    </xf>
    <xf numFmtId="0" fontId="19" fillId="10" borderId="10" xfId="0" applyFont="1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 applyAlignment="1">
      <alignment horizontal="left" vertical="center"/>
    </xf>
    <xf numFmtId="0" fontId="21" fillId="0" borderId="0" xfId="0" applyNumberFormat="1" applyFont="1">
      <alignment vertical="center"/>
    </xf>
    <xf numFmtId="0" fontId="21" fillId="0" borderId="0" xfId="0" applyFont="1">
      <alignment vertical="center"/>
    </xf>
    <xf numFmtId="0" fontId="19" fillId="11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pivotButton="1" applyAlignment="1"/>
    <xf numFmtId="0" fontId="0" fillId="0" borderId="0" xfId="0" applyAlignment="1">
      <alignment horizontal="left"/>
    </xf>
    <xf numFmtId="0" fontId="0" fillId="0" borderId="0" xfId="0" applyNumberFormat="1" applyAlignment="1"/>
    <xf numFmtId="0" fontId="23" fillId="12" borderId="0" xfId="0" applyFont="1" applyFill="1" applyAlignment="1"/>
    <xf numFmtId="0" fontId="0" fillId="12" borderId="0" xfId="0" applyFill="1" applyAlignment="1"/>
    <xf numFmtId="0" fontId="22" fillId="12" borderId="0" xfId="0" applyFont="1" applyFill="1" applyBorder="1" applyAlignment="1"/>
    <xf numFmtId="0" fontId="2" fillId="12" borderId="0" xfId="0" applyFont="1" applyFill="1" applyBorder="1" applyAlignment="1"/>
    <xf numFmtId="0" fontId="22" fillId="13" borderId="10" xfId="0" applyFont="1" applyFill="1" applyBorder="1" applyAlignment="1"/>
    <xf numFmtId="0" fontId="10" fillId="0" borderId="0" xfId="1" applyAlignment="1"/>
    <xf numFmtId="0" fontId="10" fillId="0" borderId="0" xfId="1" applyAlignment="1">
      <alignment horizontal="center"/>
    </xf>
    <xf numFmtId="0" fontId="25" fillId="0" borderId="1" xfId="1" applyFont="1" applyBorder="1" applyAlignment="1"/>
    <xf numFmtId="0" fontId="10" fillId="0" borderId="1" xfId="1" applyBorder="1" applyAlignment="1"/>
    <xf numFmtId="176" fontId="10" fillId="0" borderId="1" xfId="1" applyNumberFormat="1" applyBorder="1" applyAlignment="1"/>
    <xf numFmtId="0" fontId="10" fillId="0" borderId="0" xfId="1" applyBorder="1" applyAlignment="1"/>
    <xf numFmtId="0" fontId="25" fillId="0" borderId="1" xfId="1" applyFont="1" applyFill="1" applyBorder="1" applyAlignment="1"/>
    <xf numFmtId="176" fontId="10" fillId="0" borderId="0" xfId="1" applyNumberFormat="1" applyAlignment="1">
      <alignment horizontal="center"/>
    </xf>
    <xf numFmtId="0" fontId="10" fillId="2" borderId="0" xfId="1" applyFill="1" applyAlignment="1"/>
    <xf numFmtId="0" fontId="25" fillId="0" borderId="0" xfId="1" applyFont="1" applyBorder="1" applyAlignment="1"/>
    <xf numFmtId="0" fontId="25" fillId="0" borderId="0" xfId="1" applyNumberFormat="1" applyFont="1" applyBorder="1" applyAlignment="1">
      <alignment horizontal="center"/>
    </xf>
    <xf numFmtId="176" fontId="10" fillId="0" borderId="0" xfId="1" applyNumberFormat="1" applyBorder="1" applyAlignment="1"/>
    <xf numFmtId="7" fontId="25" fillId="0" borderId="1" xfId="1" applyNumberFormat="1" applyFont="1" applyBorder="1" applyAlignment="1">
      <alignment horizontal="center"/>
    </xf>
    <xf numFmtId="0" fontId="10" fillId="2" borderId="0" xfId="1" applyFill="1" applyAlignment="1">
      <alignment horizontal="left"/>
    </xf>
    <xf numFmtId="0" fontId="10" fillId="0" borderId="0" xfId="1" applyAlignment="1">
      <alignment horizontal="left"/>
    </xf>
    <xf numFmtId="0" fontId="25" fillId="0" borderId="1" xfId="1" applyFont="1" applyBorder="1" applyAlignment="1">
      <alignment horizontal="left"/>
    </xf>
    <xf numFmtId="0" fontId="22" fillId="13" borderId="0" xfId="0" applyFont="1" applyFill="1" applyBorder="1" applyAlignment="1"/>
    <xf numFmtId="0" fontId="28" fillId="5" borderId="0" xfId="1" applyFont="1" applyFill="1" applyBorder="1" applyAlignment="1"/>
    <xf numFmtId="0" fontId="28" fillId="5" borderId="0" xfId="1" applyFont="1" applyFill="1" applyBorder="1" applyAlignment="1">
      <alignment horizontal="left"/>
    </xf>
    <xf numFmtId="176" fontId="28" fillId="5" borderId="0" xfId="1" applyNumberFormat="1" applyFont="1" applyFill="1" applyBorder="1" applyAlignment="1"/>
    <xf numFmtId="0" fontId="15" fillId="0" borderId="0" xfId="1" applyFont="1" applyAlignment="1"/>
    <xf numFmtId="0" fontId="15" fillId="15" borderId="0" xfId="1" applyFont="1" applyFill="1" applyAlignment="1"/>
    <xf numFmtId="0" fontId="28" fillId="0" borderId="0" xfId="1" applyFont="1" applyAlignment="1"/>
    <xf numFmtId="0" fontId="28" fillId="0" borderId="0" xfId="1" applyFont="1" applyAlignment="1">
      <alignment horizontal="left"/>
    </xf>
    <xf numFmtId="0" fontId="30" fillId="0" borderId="0" xfId="1" applyFont="1" applyAlignment="1"/>
    <xf numFmtId="0" fontId="10" fillId="0" borderId="0" xfId="1" applyAlignment="1">
      <alignment vertical="top"/>
    </xf>
    <xf numFmtId="0" fontId="13" fillId="0" borderId="0" xfId="1" applyFont="1" applyAlignment="1">
      <alignment horizontal="right"/>
    </xf>
    <xf numFmtId="0" fontId="23" fillId="5" borderId="0" xfId="1" applyFont="1" applyFill="1" applyBorder="1" applyAlignment="1"/>
    <xf numFmtId="0" fontId="31" fillId="5" borderId="0" xfId="1" applyNumberFormat="1" applyFont="1" applyFill="1" applyBorder="1" applyAlignment="1">
      <alignment horizontal="center"/>
    </xf>
    <xf numFmtId="176" fontId="23" fillId="5" borderId="0" xfId="1" applyNumberFormat="1" applyFont="1" applyFill="1" applyBorder="1" applyAlignment="1"/>
    <xf numFmtId="0" fontId="10" fillId="0" borderId="1" xfId="1" applyNumberFormat="1" applyBorder="1" applyAlignment="1">
      <alignment horizontal="center"/>
    </xf>
    <xf numFmtId="0" fontId="10" fillId="0" borderId="1" xfId="1" applyNumberFormat="1" applyBorder="1" applyAlignment="1"/>
    <xf numFmtId="0" fontId="25" fillId="0" borderId="1" xfId="1" applyNumberFormat="1" applyFont="1" applyBorder="1" applyAlignment="1"/>
    <xf numFmtId="0" fontId="32" fillId="0" borderId="0" xfId="1" applyFont="1" applyAlignment="1"/>
    <xf numFmtId="0" fontId="33" fillId="0" borderId="0" xfId="1" applyFont="1" applyAlignment="1"/>
    <xf numFmtId="0" fontId="22" fillId="0" borderId="0" xfId="1" applyFont="1" applyAlignment="1"/>
    <xf numFmtId="0" fontId="0" fillId="5" borderId="0" xfId="0" applyFill="1" applyAlignment="1"/>
    <xf numFmtId="0" fontId="28" fillId="5" borderId="0" xfId="0" applyFont="1" applyFill="1" applyAlignment="1"/>
    <xf numFmtId="0" fontId="28" fillId="0" borderId="0" xfId="0" applyFont="1" applyAlignment="1"/>
    <xf numFmtId="0" fontId="28" fillId="5" borderId="0" xfId="0" applyFont="1" applyFill="1" applyBorder="1" applyAlignment="1"/>
    <xf numFmtId="0" fontId="34" fillId="9" borderId="0" xfId="0" applyFont="1" applyFill="1" applyBorder="1" applyAlignment="1">
      <alignment horizontal="center" vertical="center"/>
    </xf>
    <xf numFmtId="0" fontId="34" fillId="9" borderId="0" xfId="0" applyFont="1" applyFill="1" applyBorder="1">
      <alignment vertical="center"/>
    </xf>
    <xf numFmtId="0" fontId="28" fillId="5" borderId="0" xfId="0" applyFont="1" applyFill="1" applyBorder="1">
      <alignment vertical="center"/>
    </xf>
    <xf numFmtId="0" fontId="28" fillId="5" borderId="0" xfId="0" applyNumberFormat="1" applyFont="1" applyFill="1" applyBorder="1">
      <alignment vertical="center"/>
    </xf>
    <xf numFmtId="0" fontId="28" fillId="5" borderId="0" xfId="0" applyFont="1" applyFill="1" applyBorder="1" applyAlignment="1">
      <alignment horizontal="left" vertical="center"/>
    </xf>
    <xf numFmtId="178" fontId="28" fillId="5" borderId="0" xfId="0" applyNumberFormat="1" applyFont="1" applyFill="1" applyBorder="1">
      <alignment vertic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7" fillId="0" borderId="0" xfId="0" applyFont="1" applyBorder="1" applyAlignment="1">
      <alignment horizontal="center" vertical="center"/>
    </xf>
    <xf numFmtId="0" fontId="11" fillId="6" borderId="5" xfId="0" applyFont="1" applyFill="1" applyBorder="1" applyAlignment="1">
      <alignment horizontal="left" vertical="center"/>
    </xf>
    <xf numFmtId="0" fontId="11" fillId="6" borderId="6" xfId="0" applyFont="1" applyFill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 vertical="center"/>
    </xf>
    <xf numFmtId="0" fontId="24" fillId="0" borderId="9" xfId="1" applyFont="1" applyBorder="1" applyAlignment="1">
      <alignment horizontal="center"/>
    </xf>
    <xf numFmtId="0" fontId="25" fillId="0" borderId="1" xfId="1" applyFon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23" fillId="5" borderId="0" xfId="1" applyFont="1" applyFill="1" applyBorder="1" applyAlignment="1">
      <alignment horizontal="center"/>
    </xf>
    <xf numFmtId="0" fontId="13" fillId="0" borderId="0" xfId="1" applyFont="1" applyBorder="1" applyAlignment="1">
      <alignment horizontal="center" vertical="top"/>
    </xf>
    <xf numFmtId="0" fontId="27" fillId="0" borderId="0" xfId="1" applyFont="1" applyBorder="1" applyAlignment="1">
      <alignment horizontal="center" vertical="center"/>
    </xf>
    <xf numFmtId="0" fontId="17" fillId="14" borderId="0" xfId="1" applyFont="1" applyFill="1" applyAlignment="1">
      <alignment horizontal="center"/>
    </xf>
    <xf numFmtId="0" fontId="28" fillId="5" borderId="0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10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9" tint="0.39997558519241921"/>
        </patternFill>
      </fill>
    </dxf>
    <dxf>
      <fill>
        <patternFill patternType="solid">
          <bgColor theme="9" tint="0.39997558519241921"/>
        </patternFill>
      </fill>
    </dxf>
    <dxf>
      <font>
        <color theme="1"/>
      </font>
    </dxf>
    <dxf>
      <font>
        <color theme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c:style val="2"/>
  <c:chart>
    <c:title>
      <c:tx>
        <c:rich>
          <a:bodyPr rot="0" vert="horz"/>
          <a:lstStyle/>
          <a:p>
            <a:pPr algn="ctr">
              <a:defRPr sz="1800" b="1" i="0" u="none" strike="noStrike" baseline="0">
                <a:solidFill>
                  <a:srgbClr val="000000"/>
                </a:solidFill>
                <a:latin typeface="华文新魏"/>
                <a:ea typeface="华文新魏"/>
                <a:cs typeface="华文新魏"/>
              </a:defRPr>
            </a:pPr>
            <a:r>
              <a:rPr lang="en-US" altLang="zh-CN"/>
              <a:t>2012-2015</a:t>
            </a:r>
            <a:r>
              <a:rPr lang="zh-CN" altLang="zh-CN"/>
              <a:t>年</a:t>
            </a:r>
            <a:r>
              <a:rPr lang="zh-CN" altLang="en-US"/>
              <a:t>晶圆销售</a:t>
            </a:r>
            <a:r>
              <a:rPr lang="zh-CN" altLang="zh-CN"/>
              <a:t>分布图</a:t>
            </a:r>
          </a:p>
        </c:rich>
      </c:tx>
      <c:layout>
        <c:manualLayout>
          <c:xMode val="edge"/>
          <c:yMode val="edge"/>
          <c:x val="0.3034054834054834"/>
          <c:y val="4.1666666666666664E-2"/>
        </c:manualLayout>
      </c:layout>
      <c:overlay val="0"/>
      <c:spPr>
        <a:noFill/>
        <a:ln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_);[Red]\(#,##0\)" sourceLinked="0"/>
            <c:txPr>
              <a:bodyPr/>
              <a:lstStyle/>
              <a:p>
                <a:pPr>
                  <a:defRPr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整体销售分布图!$A$4:$A$7</c:f>
              <c:strCache>
                <c:ptCount val="4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</c:strCache>
            </c:strRef>
          </c:cat>
          <c:val>
            <c:numRef>
              <c:f>整体销售分布图!$B$10:$B$13</c:f>
              <c:numCache>
                <c:formatCode>General</c:formatCode>
                <c:ptCount val="4"/>
                <c:pt idx="0">
                  <c:v>3819184.7494160002</c:v>
                </c:pt>
                <c:pt idx="1">
                  <c:v>6436663.7521499982</c:v>
                </c:pt>
                <c:pt idx="2">
                  <c:v>8550905.2792399973</c:v>
                </c:pt>
                <c:pt idx="3">
                  <c:v>15265930.200289952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8561152"/>
        <c:axId val="108562688"/>
      </c:barChart>
      <c:catAx>
        <c:axId val="1085611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latin typeface="华文楷体" panose="02010600040101010101" pitchFamily="2" charset="-122"/>
                <a:ea typeface="华文楷体" panose="02010600040101010101" pitchFamily="2" charset="-122"/>
              </a:defRPr>
            </a:pPr>
            <a:endParaRPr lang="zh-CN"/>
          </a:p>
        </c:txPr>
        <c:crossAx val="108562688"/>
        <c:crosses val="autoZero"/>
        <c:auto val="1"/>
        <c:lblAlgn val="ctr"/>
        <c:lblOffset val="100"/>
        <c:noMultiLvlLbl val="0"/>
      </c:catAx>
      <c:valAx>
        <c:axId val="108562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0">
                <a:latin typeface="华文楷体" panose="02010600040101010101" pitchFamily="2" charset="-122"/>
                <a:ea typeface="华文楷体" panose="02010600040101010101" pitchFamily="2" charset="-122"/>
              </a:defRPr>
            </a:pPr>
            <a:endParaRPr lang="zh-CN"/>
          </a:p>
        </c:txPr>
        <c:crossAx val="108561152"/>
        <c:crosses val="autoZero"/>
        <c:crossBetween val="between"/>
      </c:valAx>
      <c:spPr>
        <a:solidFill>
          <a:srgbClr val="FFFFFF"/>
        </a:solidFill>
        <a:ln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zh-CN" sz="1400"/>
              <a:t>IT</a:t>
            </a:r>
            <a:r>
              <a:rPr lang="zh-CN" altLang="en-US" sz="1400"/>
              <a:t>数码历年所占比重</a:t>
            </a:r>
          </a:p>
        </c:rich>
      </c:tx>
      <c:layout>
        <c:manualLayout>
          <c:xMode val="edge"/>
          <c:yMode val="edge"/>
          <c:x val="0.31954986876640418"/>
          <c:y val="1.5037593984962405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652362204724409E-2"/>
                  <c:y val="-4.16028259625441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15895013123359583"/>
                  <c:y val="2.605450634460163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行业销量整体分析!$B$36:$F$36</c:f>
              <c:strCache>
                <c:ptCount val="5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  <c:pt idx="4">
                  <c:v>2016年（1-10月份）</c:v>
                </c:pt>
              </c:strCache>
            </c:strRef>
          </c:cat>
          <c:val>
            <c:numRef>
              <c:f>行业销量整体分析!$B$37:$F$37</c:f>
              <c:numCache>
                <c:formatCode>0.00%</c:formatCode>
                <c:ptCount val="5"/>
                <c:pt idx="0">
                  <c:v>1.4783136096563454E-3</c:v>
                </c:pt>
                <c:pt idx="1">
                  <c:v>2.6300495276509765E-3</c:v>
                </c:pt>
                <c:pt idx="2">
                  <c:v>3.4975928751450197E-3</c:v>
                </c:pt>
                <c:pt idx="3">
                  <c:v>5.0636613191844832E-3</c:v>
                </c:pt>
                <c:pt idx="4">
                  <c:v>6.8863090992871377E-3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zh-CN" altLang="en-US" sz="1400"/>
              <a:t>安防用品历年所占比重</a:t>
            </a:r>
          </a:p>
        </c:rich>
      </c:tx>
      <c:layout>
        <c:manualLayout>
          <c:xMode val="edge"/>
          <c:yMode val="edge"/>
          <c:x val="0.31954986876640418"/>
          <c:y val="1.5037593984962405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9.8556430446194217E-4"/>
                  <c:y val="-0.1619035778422434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9.771653543307085E-2"/>
                  <c:y val="2.60545063446016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行业销量整体分析!$B$36:$F$36</c:f>
              <c:strCache>
                <c:ptCount val="5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  <c:pt idx="4">
                  <c:v>2016年（1-10月份）</c:v>
                </c:pt>
              </c:strCache>
            </c:strRef>
          </c:cat>
          <c:val>
            <c:numRef>
              <c:f>行业销量整体分析!$B$38:$F$38</c:f>
              <c:numCache>
                <c:formatCode>0.00%</c:formatCode>
                <c:ptCount val="5"/>
                <c:pt idx="0">
                  <c:v>8.4917084089562184E-3</c:v>
                </c:pt>
                <c:pt idx="1">
                  <c:v>8.830586350519384E-3</c:v>
                </c:pt>
                <c:pt idx="2">
                  <c:v>6.6743451643641238E-3</c:v>
                </c:pt>
                <c:pt idx="3">
                  <c:v>9.7437591357431783E-3</c:v>
                </c:pt>
                <c:pt idx="4">
                  <c:v>7.2114673737471895E-3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zh-CN" altLang="en-US" sz="1400"/>
              <a:t>板材历年所占比重</a:t>
            </a:r>
          </a:p>
        </c:rich>
      </c:tx>
      <c:layout>
        <c:manualLayout>
          <c:xMode val="edge"/>
          <c:yMode val="edge"/>
          <c:x val="0.31954986876640418"/>
          <c:y val="1.5037593984962405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9.8556430446194217E-4"/>
                  <c:y val="-0.1619035778422434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13761496062992126"/>
                  <c:y val="2.60545063446016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行业销量整体分析!$B$36:$F$36</c:f>
              <c:strCache>
                <c:ptCount val="5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  <c:pt idx="4">
                  <c:v>2016年（1-10月份）</c:v>
                </c:pt>
              </c:strCache>
            </c:strRef>
          </c:cat>
          <c:val>
            <c:numRef>
              <c:f>行业销量整体分析!$B$39:$F$39</c:f>
              <c:numCache>
                <c:formatCode>0.00%</c:formatCode>
                <c:ptCount val="5"/>
                <c:pt idx="0">
                  <c:v>6.745693978202412E-3</c:v>
                </c:pt>
                <c:pt idx="1">
                  <c:v>6.4732775851215297E-3</c:v>
                </c:pt>
                <c:pt idx="2">
                  <c:v>8.0647725433712382E-3</c:v>
                </c:pt>
                <c:pt idx="3">
                  <c:v>3.7536700897149125E-2</c:v>
                </c:pt>
                <c:pt idx="4">
                  <c:v>4.2066232421094092E-2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652362204724409E-2"/>
                  <c:y val="-4.16028259625441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15895013123359583"/>
                  <c:y val="2.605450634460163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numFmt formatCode="0.00%" sourceLinked="0"/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行业销量整体分析!$B$36:$F$36</c:f>
              <c:strCache>
                <c:ptCount val="5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  <c:pt idx="4">
                  <c:v>2016年（1-10月份）</c:v>
                </c:pt>
              </c:strCache>
            </c:strRef>
          </c:cat>
          <c:val>
            <c:numRef>
              <c:f>行业销量整体分析!$A$85:$E$85</c:f>
              <c:numCache>
                <c:formatCode>General</c:formatCode>
                <c:ptCount val="5"/>
                <c:pt idx="0">
                  <c:v>0.2452240367452454</c:v>
                </c:pt>
                <c:pt idx="1">
                  <c:v>0.22823637468283525</c:v>
                </c:pt>
                <c:pt idx="2">
                  <c:v>0.22329543524828721</c:v>
                </c:pt>
                <c:pt idx="3">
                  <c:v>0.24385544591806715</c:v>
                </c:pt>
                <c:pt idx="4">
                  <c:v>0.20287593612461682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marker>
            <c:symbol val="circle"/>
            <c:size val="7"/>
          </c:marker>
          <c:dLbls>
            <c:numFmt formatCode="0.00%" sourceLinked="0"/>
            <c:txPr>
              <a:bodyPr/>
              <a:lstStyle/>
              <a:p>
                <a:pPr>
                  <a:defRPr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行业销量整体分析!$H$36:$K$36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行业销量整体分析!$G$86:$J$86</c:f>
              <c:numCache>
                <c:formatCode>General</c:formatCode>
                <c:ptCount val="4"/>
                <c:pt idx="0">
                  <c:v>0.23576451587577507</c:v>
                </c:pt>
                <c:pt idx="1">
                  <c:v>0.33384466912320887</c:v>
                </c:pt>
                <c:pt idx="2">
                  <c:v>0.50902784056013917</c:v>
                </c:pt>
                <c:pt idx="3">
                  <c:v>-0.16912626086069693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848256"/>
        <c:axId val="108849792"/>
      </c:lineChart>
      <c:lineChart>
        <c:grouping val="standard"/>
        <c:varyColors val="0"/>
        <c:ser>
          <c:idx val="1"/>
          <c:order val="1"/>
          <c:tx>
            <c:v>平均增长率</c:v>
          </c:tx>
          <c:marker>
            <c:symbol val="none"/>
          </c:marker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layout>
                <c:manualLayout>
                  <c:x val="-6.6365007541478019E-2"/>
                  <c:y val="-3.5487959442332052E-2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b="1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行业销量整体分析!$H$36:$K$36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行业销量整体分析!$G$87:$J$87</c:f>
              <c:numCache>
                <c:formatCode>0.00_ </c:formatCode>
                <c:ptCount val="4"/>
                <c:pt idx="0">
                  <c:v>0.35491716091268422</c:v>
                </c:pt>
                <c:pt idx="1">
                  <c:v>0.35491716091268422</c:v>
                </c:pt>
                <c:pt idx="2">
                  <c:v>0.35491716091268422</c:v>
                </c:pt>
                <c:pt idx="3">
                  <c:v>0.35491716091268422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926848"/>
        <c:axId val="108925312"/>
      </c:lineChart>
      <c:catAx>
        <c:axId val="10884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108849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8849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b="1">
                <a:solidFill>
                  <a:schemeClr val="tx1"/>
                </a:solidFill>
              </a:defRPr>
            </a:pPr>
            <a:endParaRPr lang="zh-CN"/>
          </a:p>
        </c:txPr>
        <c:crossAx val="108848256"/>
        <c:crosses val="autoZero"/>
        <c:crossBetween val="between"/>
        <c:majorUnit val="0.4"/>
      </c:valAx>
      <c:valAx>
        <c:axId val="108925312"/>
        <c:scaling>
          <c:orientation val="minMax"/>
        </c:scaling>
        <c:delete val="0"/>
        <c:axPos val="r"/>
        <c:numFmt formatCode="0.00_ " sourceLinked="1"/>
        <c:majorTickMark val="none"/>
        <c:minorTickMark val="none"/>
        <c:tickLblPos val="nextTo"/>
        <c:spPr>
          <a:solidFill>
            <a:srgbClr val="9BBB59"/>
          </a:solidFill>
          <a:ln>
            <a:noFill/>
          </a:ln>
        </c:spPr>
        <c:txPr>
          <a:bodyPr/>
          <a:lstStyle/>
          <a:p>
            <a:pPr>
              <a:defRPr b="1">
                <a:solidFill>
                  <a:schemeClr val="tx1"/>
                </a:solidFill>
              </a:defRPr>
            </a:pPr>
            <a:endParaRPr lang="zh-CN"/>
          </a:p>
        </c:txPr>
        <c:crossAx val="108926848"/>
        <c:crosses val="max"/>
        <c:crossBetween val="between"/>
        <c:majorUnit val="0.4"/>
      </c:valAx>
      <c:catAx>
        <c:axId val="108926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925312"/>
        <c:crosses val="autoZero"/>
        <c:auto val="1"/>
        <c:lblAlgn val="ctr"/>
        <c:lblOffset val="100"/>
        <c:noMultiLvlLbl val="0"/>
      </c:catAx>
      <c:spPr>
        <a:solidFill>
          <a:srgbClr val="9BBB59"/>
        </a:solidFill>
        <a:ln>
          <a:noFill/>
        </a:ln>
      </c:spPr>
    </c:plotArea>
    <c:plotVisOnly val="1"/>
    <c:dispBlanksAs val="zero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Arial Unicode MS" panose="020B0604020202020204" pitchFamily="34" charset="-122"/>
          <a:ea typeface="Arial Unicode MS" panose="020B0604020202020204" pitchFamily="34" charset="-122"/>
          <a:cs typeface="Arial Unicode MS" panose="020B0604020202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zh-CN"/>
              <a:t>行业增长率分析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行业销量整体分析!$A$37:$A$66</c:f>
              <c:strCache>
                <c:ptCount val="30"/>
                <c:pt idx="0">
                  <c:v>IT数码</c:v>
                </c:pt>
                <c:pt idx="1">
                  <c:v>安防用品</c:v>
                </c:pt>
                <c:pt idx="2">
                  <c:v>板材</c:v>
                </c:pt>
                <c:pt idx="3">
                  <c:v>厨房家电</c:v>
                </c:pt>
                <c:pt idx="4">
                  <c:v>灯具</c:v>
                </c:pt>
                <c:pt idx="5">
                  <c:v>电动车</c:v>
                </c:pt>
                <c:pt idx="6">
                  <c:v>电子电气</c:v>
                </c:pt>
                <c:pt idx="7">
                  <c:v>纺织器材</c:v>
                </c:pt>
                <c:pt idx="8">
                  <c:v>改性</c:v>
                </c:pt>
                <c:pt idx="9">
                  <c:v>个护健康</c:v>
                </c:pt>
                <c:pt idx="10">
                  <c:v>工具</c:v>
                </c:pt>
                <c:pt idx="11">
                  <c:v>化妆品包装</c:v>
                </c:pt>
                <c:pt idx="12">
                  <c:v>环保</c:v>
                </c:pt>
                <c:pt idx="13">
                  <c:v>家居用品</c:v>
                </c:pt>
                <c:pt idx="14">
                  <c:v>建材</c:v>
                </c:pt>
                <c:pt idx="15">
                  <c:v>贸易商</c:v>
                </c:pt>
                <c:pt idx="16">
                  <c:v>模具加工</c:v>
                </c:pt>
                <c:pt idx="17">
                  <c:v>摩托车</c:v>
                </c:pt>
                <c:pt idx="18">
                  <c:v>汽车</c:v>
                </c:pt>
                <c:pt idx="19">
                  <c:v>日化包装</c:v>
                </c:pt>
                <c:pt idx="20">
                  <c:v>生活电器</c:v>
                </c:pt>
                <c:pt idx="21">
                  <c:v>塑料制品</c:v>
                </c:pt>
                <c:pt idx="22">
                  <c:v>玩具</c:v>
                </c:pt>
                <c:pt idx="23">
                  <c:v>卫浴厨卫</c:v>
                </c:pt>
                <c:pt idx="24">
                  <c:v>文具</c:v>
                </c:pt>
                <c:pt idx="25">
                  <c:v>箱包</c:v>
                </c:pt>
                <c:pt idx="26">
                  <c:v>鞋类</c:v>
                </c:pt>
                <c:pt idx="27">
                  <c:v>医疗</c:v>
                </c:pt>
                <c:pt idx="28">
                  <c:v>婴童</c:v>
                </c:pt>
                <c:pt idx="29">
                  <c:v>运动户外</c:v>
                </c:pt>
              </c:strCache>
            </c:strRef>
          </c:cat>
          <c:val>
            <c:numRef>
              <c:f>行业销量整体分析!$L$37:$L$67</c:f>
              <c:numCache>
                <c:formatCode>0.00%</c:formatCode>
                <c:ptCount val="31"/>
                <c:pt idx="0">
                  <c:v>1.0462355613476415</c:v>
                </c:pt>
                <c:pt idx="1">
                  <c:v>0.42112874900733299</c:v>
                </c:pt>
                <c:pt idx="2">
                  <c:v>1.4054671166903634</c:v>
                </c:pt>
                <c:pt idx="3">
                  <c:v>0.49447878899971887</c:v>
                </c:pt>
                <c:pt idx="4">
                  <c:v>0.1704365843354636</c:v>
                </c:pt>
                <c:pt idx="5">
                  <c:v>4.9125321786668508E-2</c:v>
                </c:pt>
                <c:pt idx="6">
                  <c:v>0.36302370724531086</c:v>
                </c:pt>
                <c:pt idx="7">
                  <c:v>0.27575155704922394</c:v>
                </c:pt>
                <c:pt idx="8">
                  <c:v>0.44886764313417671</c:v>
                </c:pt>
                <c:pt idx="9">
                  <c:v>0.22416282377729368</c:v>
                </c:pt>
                <c:pt idx="10">
                  <c:v>0.36209728475046399</c:v>
                </c:pt>
                <c:pt idx="11">
                  <c:v>0.22021476208909863</c:v>
                </c:pt>
                <c:pt idx="12">
                  <c:v>0.35759750243776489</c:v>
                </c:pt>
                <c:pt idx="13">
                  <c:v>0.34191946544750418</c:v>
                </c:pt>
                <c:pt idx="14">
                  <c:v>1.5883528837409453</c:v>
                </c:pt>
                <c:pt idx="15">
                  <c:v>0.35491716091268422</c:v>
                </c:pt>
                <c:pt idx="16">
                  <c:v>0.20247771417455551</c:v>
                </c:pt>
                <c:pt idx="17">
                  <c:v>8.3900505700577499E-2</c:v>
                </c:pt>
                <c:pt idx="18">
                  <c:v>0.3556446650120586</c:v>
                </c:pt>
                <c:pt idx="19">
                  <c:v>0.75357217470456006</c:v>
                </c:pt>
                <c:pt idx="20">
                  <c:v>0.65144083850156687</c:v>
                </c:pt>
                <c:pt idx="21">
                  <c:v>0.46495647561240627</c:v>
                </c:pt>
                <c:pt idx="22">
                  <c:v>0.32732444578154696</c:v>
                </c:pt>
                <c:pt idx="23">
                  <c:v>0.42991794564922126</c:v>
                </c:pt>
                <c:pt idx="24">
                  <c:v>0.12234527381925986</c:v>
                </c:pt>
                <c:pt idx="25">
                  <c:v>0.41067034011238013</c:v>
                </c:pt>
                <c:pt idx="26">
                  <c:v>-0.17415658626442654</c:v>
                </c:pt>
                <c:pt idx="27">
                  <c:v>0.21104020555122704</c:v>
                </c:pt>
                <c:pt idx="28">
                  <c:v>0.3663440696729261</c:v>
                </c:pt>
                <c:pt idx="29">
                  <c:v>0.18209096861136187</c:v>
                </c:pt>
                <c:pt idx="30">
                  <c:v>0.35744716928319353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45"/>
        <c:axId val="108962176"/>
        <c:axId val="108963712"/>
      </c:barChart>
      <c:scatterChart>
        <c:scatterStyle val="smoothMarker"/>
        <c:varyColors val="0"/>
        <c:ser>
          <c:idx val="1"/>
          <c:order val="1"/>
          <c:tx>
            <c:strRef>
              <c:f>行业销量整体分析!$N$37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行业销量整体分析!$M$37:$M$38</c:f>
              <c:numCache>
                <c:formatCode>0.00%</c:formatCode>
                <c:ptCount val="2"/>
                <c:pt idx="0">
                  <c:v>0.35744716928319353</c:v>
                </c:pt>
                <c:pt idx="1">
                  <c:v>0.35744716928319353</c:v>
                </c:pt>
              </c:numCache>
            </c:numRef>
          </c:xVal>
          <c:yVal>
            <c:numRef>
              <c:f>行业销量整体分析!$N$37:$N$38</c:f>
              <c:numCache>
                <c:formatCode>General</c:formatCode>
                <c:ptCount val="2"/>
                <c:pt idx="0">
                  <c:v>0</c:v>
                </c:pt>
                <c:pt idx="1">
                  <c:v>120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983424"/>
        <c:axId val="108965248"/>
      </c:scatterChart>
      <c:catAx>
        <c:axId val="1089621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1089637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8963712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108962176"/>
        <c:crosses val="autoZero"/>
        <c:crossBetween val="between"/>
      </c:valAx>
      <c:valAx>
        <c:axId val="108965248"/>
        <c:scaling>
          <c:orientation val="minMax"/>
          <c:max val="100"/>
        </c:scaling>
        <c:delete val="1"/>
        <c:axPos val="r"/>
        <c:numFmt formatCode="General" sourceLinked="1"/>
        <c:majorTickMark val="out"/>
        <c:minorTickMark val="none"/>
        <c:tickLblPos val="nextTo"/>
        <c:crossAx val="108983424"/>
        <c:crosses val="max"/>
        <c:crossBetween val="midCat"/>
      </c:valAx>
      <c:valAx>
        <c:axId val="108983424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08965248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altLang="zh-CN" sz="1400"/>
              <a:t>IT</a:t>
            </a:r>
            <a:r>
              <a:rPr lang="zh-CN" altLang="en-US" sz="1400"/>
              <a:t>数码历年所占比重</a:t>
            </a:r>
          </a:p>
        </c:rich>
      </c:tx>
      <c:layout>
        <c:manualLayout>
          <c:xMode val="edge"/>
          <c:yMode val="edge"/>
          <c:x val="0.31954986876640418"/>
          <c:y val="1.5037593984962405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652362204724409E-2"/>
                  <c:y val="-4.16028259625441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15895013123359583"/>
                  <c:y val="2.605450634460163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'行业利润整体分析 '!$B$36:$E$36</c:f>
              <c:strCache>
                <c:ptCount val="4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</c:strCache>
            </c:strRef>
          </c:cat>
          <c:val>
            <c:numRef>
              <c:f>'行业利润整体分析 '!$B$37:$E$37</c:f>
              <c:numCache>
                <c:formatCode>0.00%</c:formatCode>
                <c:ptCount val="4"/>
                <c:pt idx="0">
                  <c:v>8.6165444091260742E-4</c:v>
                </c:pt>
                <c:pt idx="1">
                  <c:v>2.1596720809529172E-3</c:v>
                </c:pt>
                <c:pt idx="2">
                  <c:v>2.4066078477048723E-3</c:v>
                </c:pt>
                <c:pt idx="3">
                  <c:v>7.8246052112652034E-3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zh-CN" altLang="en-US" sz="1400"/>
              <a:t>安防用品历年所占比重</a:t>
            </a:r>
          </a:p>
        </c:rich>
      </c:tx>
      <c:layout>
        <c:manualLayout>
          <c:xMode val="edge"/>
          <c:yMode val="edge"/>
          <c:x val="0.31954986876640418"/>
          <c:y val="1.5037593984962405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9.8556430446194217E-4"/>
                  <c:y val="-0.1619035778422434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9.771653543307085E-2"/>
                  <c:y val="2.60545063446016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'行业利润整体分析 '!$B$36:$E$36</c:f>
              <c:strCache>
                <c:ptCount val="4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</c:strCache>
            </c:strRef>
          </c:cat>
          <c:val>
            <c:numRef>
              <c:f>'行业利润整体分析 '!$B$38:$E$38</c:f>
              <c:numCache>
                <c:formatCode>0.00%</c:formatCode>
                <c:ptCount val="4"/>
                <c:pt idx="0">
                  <c:v>1.2857806959327894E-2</c:v>
                </c:pt>
                <c:pt idx="1">
                  <c:v>1.0433324830362366E-2</c:v>
                </c:pt>
                <c:pt idx="2">
                  <c:v>6.3654698505604046E-3</c:v>
                </c:pt>
                <c:pt idx="3">
                  <c:v>8.6900714210968871E-3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zh-CN" altLang="en-US" sz="1400"/>
              <a:t>板材历年所占比重</a:t>
            </a:r>
          </a:p>
        </c:rich>
      </c:tx>
      <c:layout>
        <c:manualLayout>
          <c:xMode val="edge"/>
          <c:yMode val="edge"/>
          <c:x val="0.31954986876640418"/>
          <c:y val="1.5037593984962405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9.8556430446194217E-4"/>
                  <c:y val="-0.1619035778422434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13761496062992126"/>
                  <c:y val="2.60545063446016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'行业利润整体分析 '!$B$36:$E$36</c:f>
              <c:strCache>
                <c:ptCount val="4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</c:strCache>
            </c:strRef>
          </c:cat>
          <c:val>
            <c:numRef>
              <c:f>'行业利润整体分析 '!$B$39:$E$39</c:f>
              <c:numCache>
                <c:formatCode>0.00%</c:formatCode>
                <c:ptCount val="4"/>
                <c:pt idx="0">
                  <c:v>1.0578909086861559E-2</c:v>
                </c:pt>
                <c:pt idx="1">
                  <c:v>7.6583252439642513E-3</c:v>
                </c:pt>
                <c:pt idx="2">
                  <c:v>8.3667374521962604E-3</c:v>
                </c:pt>
                <c:pt idx="3">
                  <c:v>3.0843106464685351E-2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Lbls>
            <c:dLbl>
              <c:idx val="0"/>
              <c:layout>
                <c:manualLayout>
                  <c:x val="-9.2601312335958003E-2"/>
                  <c:y val="5.752570402383912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7652362204724409E-2"/>
                  <c:y val="-4.16028259625441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15895013123359583"/>
                  <c:y val="2.605450634460163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</c:dLbl>
            <c:numFmt formatCode="0.00%" sourceLinked="0"/>
            <c:txPr>
              <a:bodyPr/>
              <a:lstStyle/>
              <a:p>
                <a:pPr>
                  <a:defRPr>
                    <a:latin typeface="Arial Unicode MS" panose="020B0604020202020204" pitchFamily="34" charset="-122"/>
                    <a:ea typeface="Arial Unicode MS" panose="020B0604020202020204" pitchFamily="34" charset="-122"/>
                    <a:cs typeface="Arial Unicode MS" panose="020B0604020202020204" pitchFamily="34" charset="-122"/>
                  </a:defRPr>
                </a:pPr>
                <a:endParaRPr lang="zh-CN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'行业利润整体分析 '!$B$36:$E$36</c:f>
              <c:strCache>
                <c:ptCount val="4"/>
                <c:pt idx="0">
                  <c:v>2012年</c:v>
                </c:pt>
                <c:pt idx="1">
                  <c:v>2013年</c:v>
                </c:pt>
                <c:pt idx="2">
                  <c:v>2014年</c:v>
                </c:pt>
                <c:pt idx="3">
                  <c:v>2015年</c:v>
                </c:pt>
              </c:strCache>
            </c:strRef>
          </c:cat>
          <c:val>
            <c:numRef>
              <c:f>'行业利润整体分析 '!$A$85:$D$85</c:f>
              <c:numCache>
                <c:formatCode>General</c:formatCode>
                <c:ptCount val="4"/>
                <c:pt idx="0">
                  <c:v>1.2857806959327894E-2</c:v>
                </c:pt>
                <c:pt idx="1">
                  <c:v>1.0433324830362366E-2</c:v>
                </c:pt>
                <c:pt idx="2">
                  <c:v>6.3654698505604046E-3</c:v>
                </c:pt>
                <c:pt idx="3">
                  <c:v>8.6900714210968871E-3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marker>
            <c:symbol val="circle"/>
            <c:size val="7"/>
          </c:marker>
          <c:dLbls>
            <c:numFmt formatCode="0.00%" sourceLinked="0"/>
            <c:txPr>
              <a:bodyPr/>
              <a:lstStyle/>
              <a:p>
                <a:pPr>
                  <a:defRPr b="1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'行业利润整体分析 '!$H$36:$J$36</c:f>
              <c:numCache>
                <c:formatCode>General</c:formatCode>
                <c:ptCount val="3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</c:numCache>
            </c:numRef>
          </c:cat>
          <c:val>
            <c:numRef>
              <c:f>'行业利润整体分析 '!$G$86:$I$86</c:f>
              <c:numCache>
                <c:formatCode>General</c:formatCode>
                <c:ptCount val="3"/>
                <c:pt idx="0">
                  <c:v>0.36755871865242495</c:v>
                </c:pt>
                <c:pt idx="1">
                  <c:v>-0.18948881986986854</c:v>
                </c:pt>
                <c:pt idx="2">
                  <c:v>1.4372723241775911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67008"/>
        <c:axId val="109868544"/>
      </c:lineChart>
      <c:lineChart>
        <c:grouping val="standard"/>
        <c:varyColors val="0"/>
        <c:ser>
          <c:idx val="1"/>
          <c:order val="1"/>
          <c:tx>
            <c:v>平均增长率</c:v>
          </c:tx>
          <c:marker>
            <c:symbol val="none"/>
          </c:marker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3"/>
              <c:layout>
                <c:manualLayout>
                  <c:x val="-6.6365007541478019E-2"/>
                  <c:y val="-3.5487959442332052E-2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b="1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'行业利润整体分析 '!$H$36:$K$36</c:f>
              <c:numCache>
                <c:formatCode>General</c:formatCode>
                <c:ptCount val="4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</c:numCache>
            </c:numRef>
          </c:cat>
          <c:val>
            <c:numRef>
              <c:f>'行业利润整体分析 '!$G$87:$I$87</c:f>
              <c:numCache>
                <c:formatCode>0.00_ </c:formatCode>
                <c:ptCount val="3"/>
                <c:pt idx="0">
                  <c:v>0.6436317606567632</c:v>
                </c:pt>
                <c:pt idx="1">
                  <c:v>0.6436317606567632</c:v>
                </c:pt>
                <c:pt idx="2">
                  <c:v>0.6436317606567632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875968"/>
        <c:axId val="109870080"/>
      </c:lineChart>
      <c:catAx>
        <c:axId val="1098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zh-CN"/>
          </a:p>
        </c:txPr>
        <c:crossAx val="109868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868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b="1">
                <a:solidFill>
                  <a:schemeClr val="tx1"/>
                </a:solidFill>
              </a:defRPr>
            </a:pPr>
            <a:endParaRPr lang="zh-CN"/>
          </a:p>
        </c:txPr>
        <c:crossAx val="109867008"/>
        <c:crosses val="autoZero"/>
        <c:crossBetween val="between"/>
        <c:majorUnit val="0.4"/>
      </c:valAx>
      <c:valAx>
        <c:axId val="109870080"/>
        <c:scaling>
          <c:orientation val="minMax"/>
        </c:scaling>
        <c:delete val="0"/>
        <c:axPos val="r"/>
        <c:numFmt formatCode="0.00_ " sourceLinked="1"/>
        <c:majorTickMark val="none"/>
        <c:minorTickMark val="none"/>
        <c:tickLblPos val="nextTo"/>
        <c:spPr>
          <a:solidFill>
            <a:srgbClr val="9BBB59"/>
          </a:solidFill>
          <a:ln>
            <a:noFill/>
          </a:ln>
        </c:spPr>
        <c:txPr>
          <a:bodyPr/>
          <a:lstStyle/>
          <a:p>
            <a:pPr>
              <a:defRPr b="1">
                <a:solidFill>
                  <a:schemeClr val="tx1"/>
                </a:solidFill>
              </a:defRPr>
            </a:pPr>
            <a:endParaRPr lang="zh-CN"/>
          </a:p>
        </c:txPr>
        <c:crossAx val="109875968"/>
        <c:crosses val="max"/>
        <c:crossBetween val="between"/>
        <c:majorUnit val="0.4"/>
      </c:valAx>
      <c:catAx>
        <c:axId val="109875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870080"/>
        <c:crosses val="autoZero"/>
        <c:auto val="1"/>
        <c:lblAlgn val="ctr"/>
        <c:lblOffset val="100"/>
        <c:noMultiLvlLbl val="0"/>
      </c:catAx>
      <c:spPr>
        <a:solidFill>
          <a:srgbClr val="9BBB59"/>
        </a:solidFill>
        <a:ln>
          <a:noFill/>
        </a:ln>
      </c:spPr>
    </c:plotArea>
    <c:plotVisOnly val="1"/>
    <c:dispBlanksAs val="zero"/>
    <c:showDLblsOverMax val="0"/>
  </c:chart>
  <c:spPr>
    <a:solidFill>
      <a:schemeClr val="bg1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FFFFFF"/>
          </a:solidFill>
          <a:latin typeface="Arial Unicode MS" panose="020B0604020202020204" pitchFamily="34" charset="-122"/>
          <a:ea typeface="Arial Unicode MS" panose="020B0604020202020204" pitchFamily="34" charset="-122"/>
          <a:cs typeface="Arial Unicode MS" panose="020B0604020202020204" pitchFamily="34" charset="-122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zh-CN"/>
              <a:t>行业增长率分析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8"/>
            <c:invertIfNegative val="0"/>
            <c:bubble3D val="0"/>
          </c:dPt>
          <c:dPt>
            <c:idx val="14"/>
            <c:invertIfNegative val="0"/>
            <c:bubble3D val="0"/>
          </c:dPt>
          <c:dPt>
            <c:idx val="19"/>
            <c:invertIfNegative val="0"/>
            <c:bubble3D val="0"/>
          </c:dPt>
          <c:dPt>
            <c:idx val="20"/>
            <c:invertIfNegative val="0"/>
            <c:bubble3D val="0"/>
          </c:dPt>
          <c:dPt>
            <c:idx val="21"/>
            <c:invertIfNegative val="0"/>
            <c:bubble3D val="0"/>
          </c:dPt>
          <c:dPt>
            <c:idx val="23"/>
            <c:invertIfNegative val="0"/>
            <c:bubble3D val="0"/>
          </c:dPt>
          <c:dPt>
            <c:idx val="25"/>
            <c:invertIfNegative val="0"/>
            <c:bubble3D val="0"/>
          </c:dPt>
          <c:dPt>
            <c:idx val="26"/>
            <c:invertIfNegative val="0"/>
            <c:bubble3D val="0"/>
          </c:dPt>
          <c:cat>
            <c:strRef>
              <c:f>'行业利润整体分析 '!$A$37:$A$66</c:f>
              <c:strCache>
                <c:ptCount val="30"/>
                <c:pt idx="0">
                  <c:v>IT数码</c:v>
                </c:pt>
                <c:pt idx="1">
                  <c:v>安防用品</c:v>
                </c:pt>
                <c:pt idx="2">
                  <c:v>板材</c:v>
                </c:pt>
                <c:pt idx="3">
                  <c:v>厨房家电</c:v>
                </c:pt>
                <c:pt idx="4">
                  <c:v>灯具</c:v>
                </c:pt>
                <c:pt idx="5">
                  <c:v>电动车</c:v>
                </c:pt>
                <c:pt idx="6">
                  <c:v>电子电气</c:v>
                </c:pt>
                <c:pt idx="7">
                  <c:v>纺织器材</c:v>
                </c:pt>
                <c:pt idx="8">
                  <c:v>改性</c:v>
                </c:pt>
                <c:pt idx="9">
                  <c:v>个护健康</c:v>
                </c:pt>
                <c:pt idx="10">
                  <c:v>工具</c:v>
                </c:pt>
                <c:pt idx="11">
                  <c:v>化妆品包装</c:v>
                </c:pt>
                <c:pt idx="12">
                  <c:v>环保</c:v>
                </c:pt>
                <c:pt idx="13">
                  <c:v>家居用品</c:v>
                </c:pt>
                <c:pt idx="14">
                  <c:v>建材</c:v>
                </c:pt>
                <c:pt idx="15">
                  <c:v>贸易商</c:v>
                </c:pt>
                <c:pt idx="16">
                  <c:v>模具加工</c:v>
                </c:pt>
                <c:pt idx="17">
                  <c:v>摩托车</c:v>
                </c:pt>
                <c:pt idx="18">
                  <c:v>汽车</c:v>
                </c:pt>
                <c:pt idx="19">
                  <c:v>日化包装</c:v>
                </c:pt>
                <c:pt idx="20">
                  <c:v>生活电器</c:v>
                </c:pt>
                <c:pt idx="21">
                  <c:v>塑料制品</c:v>
                </c:pt>
                <c:pt idx="22">
                  <c:v>玩具</c:v>
                </c:pt>
                <c:pt idx="23">
                  <c:v>卫浴厨卫</c:v>
                </c:pt>
                <c:pt idx="24">
                  <c:v>文具</c:v>
                </c:pt>
                <c:pt idx="25">
                  <c:v>箱包</c:v>
                </c:pt>
                <c:pt idx="26">
                  <c:v>鞋类</c:v>
                </c:pt>
                <c:pt idx="27">
                  <c:v>医疗</c:v>
                </c:pt>
                <c:pt idx="28">
                  <c:v>婴童</c:v>
                </c:pt>
                <c:pt idx="29">
                  <c:v>运动户外</c:v>
                </c:pt>
              </c:strCache>
            </c:strRef>
          </c:cat>
          <c:val>
            <c:numRef>
              <c:f>'行业利润整体分析 '!$L$37:$L$67</c:f>
              <c:numCache>
                <c:formatCode>0.00%</c:formatCode>
                <c:ptCount val="31"/>
                <c:pt idx="0">
                  <c:v>5.0247766909596283</c:v>
                </c:pt>
                <c:pt idx="1">
                  <c:v>0.6436317606567632</c:v>
                </c:pt>
                <c:pt idx="2">
                  <c:v>2.4137751797089351</c:v>
                </c:pt>
                <c:pt idx="3">
                  <c:v>1.4571447755964098</c:v>
                </c:pt>
                <c:pt idx="4">
                  <c:v>0.57792684374219405</c:v>
                </c:pt>
                <c:pt idx="5">
                  <c:v>-8.8302525640433505E-3</c:v>
                </c:pt>
                <c:pt idx="6">
                  <c:v>0.98941075187150984</c:v>
                </c:pt>
                <c:pt idx="7">
                  <c:v>1.0525710306569414</c:v>
                </c:pt>
                <c:pt idx="8">
                  <c:v>1.2618001532564547</c:v>
                </c:pt>
                <c:pt idx="9">
                  <c:v>0.71711029137208504</c:v>
                </c:pt>
                <c:pt idx="10">
                  <c:v>0.85555009976388763</c:v>
                </c:pt>
                <c:pt idx="11">
                  <c:v>1.2049302605002299</c:v>
                </c:pt>
                <c:pt idx="12">
                  <c:v>0.4789759488248857</c:v>
                </c:pt>
                <c:pt idx="13">
                  <c:v>3.0954191708619812</c:v>
                </c:pt>
                <c:pt idx="14">
                  <c:v>3.0897187715095491</c:v>
                </c:pt>
                <c:pt idx="15">
                  <c:v>0.8501899737142371</c:v>
                </c:pt>
                <c:pt idx="16">
                  <c:v>1.0048839055837986</c:v>
                </c:pt>
                <c:pt idx="17">
                  <c:v>0.911710768611943</c:v>
                </c:pt>
                <c:pt idx="18">
                  <c:v>1.0289626674946901</c:v>
                </c:pt>
                <c:pt idx="19">
                  <c:v>3.3555797298400938</c:v>
                </c:pt>
                <c:pt idx="20">
                  <c:v>1.3285005164278565</c:v>
                </c:pt>
                <c:pt idx="21">
                  <c:v>0.78657318636271323</c:v>
                </c:pt>
                <c:pt idx="22">
                  <c:v>0.40491395099084126</c:v>
                </c:pt>
                <c:pt idx="23">
                  <c:v>1.0354062268384401</c:v>
                </c:pt>
                <c:pt idx="24">
                  <c:v>0.27906667337052138</c:v>
                </c:pt>
                <c:pt idx="25">
                  <c:v>1.2217262192838438</c:v>
                </c:pt>
                <c:pt idx="26">
                  <c:v>-0.20683706801400614</c:v>
                </c:pt>
                <c:pt idx="27">
                  <c:v>0.52266919299846948</c:v>
                </c:pt>
                <c:pt idx="28">
                  <c:v>0.73488899905645577</c:v>
                </c:pt>
                <c:pt idx="29">
                  <c:v>0.79026354264166199</c:v>
                </c:pt>
                <c:pt idx="30">
                  <c:v>0.99929234177872717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45"/>
        <c:axId val="109714432"/>
        <c:axId val="109720320"/>
      </c:barChart>
      <c:scatterChart>
        <c:scatterStyle val="smoothMarker"/>
        <c:varyColors val="0"/>
        <c:ser>
          <c:idx val="1"/>
          <c:order val="1"/>
          <c:tx>
            <c:strRef>
              <c:f>'行业利润整体分析 '!$N$37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'行业利润整体分析 '!$M$37:$M$38</c:f>
              <c:numCache>
                <c:formatCode>0.00%</c:formatCode>
                <c:ptCount val="2"/>
                <c:pt idx="0">
                  <c:v>0.99929234177872717</c:v>
                </c:pt>
                <c:pt idx="1">
                  <c:v>0.99929234177872717</c:v>
                </c:pt>
              </c:numCache>
            </c:numRef>
          </c:xVal>
          <c:yVal>
            <c:numRef>
              <c:f>'行业利润整体分析 '!$N$37:$N$38</c:f>
              <c:numCache>
                <c:formatCode>General</c:formatCode>
                <c:ptCount val="2"/>
                <c:pt idx="0">
                  <c:v>0</c:v>
                </c:pt>
                <c:pt idx="1">
                  <c:v>120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727744"/>
        <c:axId val="109721856"/>
      </c:scatterChart>
      <c:catAx>
        <c:axId val="109714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1097203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09720320"/>
        <c:scaling>
          <c:orientation val="minMax"/>
        </c:scaling>
        <c:delete val="0"/>
        <c:axPos val="b"/>
        <c:numFmt formatCode="0.00%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109714432"/>
        <c:crosses val="autoZero"/>
        <c:crossBetween val="between"/>
      </c:valAx>
      <c:valAx>
        <c:axId val="109721856"/>
        <c:scaling>
          <c:orientation val="minMax"/>
          <c:max val="100"/>
        </c:scaling>
        <c:delete val="1"/>
        <c:axPos val="r"/>
        <c:numFmt formatCode="General" sourceLinked="1"/>
        <c:majorTickMark val="out"/>
        <c:minorTickMark val="none"/>
        <c:tickLblPos val="nextTo"/>
        <c:crossAx val="109727744"/>
        <c:crosses val="max"/>
        <c:crossBetween val="midCat"/>
      </c:valAx>
      <c:valAx>
        <c:axId val="109727744"/>
        <c:scaling>
          <c:orientation val="minMax"/>
        </c:scaling>
        <c:delete val="1"/>
        <c:axPos val="b"/>
        <c:numFmt formatCode="0.00%" sourceLinked="1"/>
        <c:majorTickMark val="out"/>
        <c:minorTickMark val="none"/>
        <c:tickLblPos val="nextTo"/>
        <c:crossAx val="109721856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79620194534504E-2"/>
          <c:y val="6.1419621786720516E-2"/>
          <c:w val="0.91284826651570516"/>
          <c:h val="0.814098567358145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行业各地区分布图!$B$39</c:f>
              <c:strCache>
                <c:ptCount val="1"/>
                <c:pt idx="0">
                  <c:v>销售量</c:v>
                </c:pt>
              </c:strCache>
            </c:strRef>
          </c:tx>
          <c:invertIfNegative val="0"/>
          <c:cat>
            <c:strRef>
              <c:f>行业各地区分布图!$A$40:$A$63</c:f>
              <c:strCache>
                <c:ptCount val="24"/>
                <c:pt idx="0">
                  <c:v>安徽</c:v>
                </c:pt>
                <c:pt idx="1">
                  <c:v>北京</c:v>
                </c:pt>
                <c:pt idx="2">
                  <c:v>福建</c:v>
                </c:pt>
                <c:pt idx="3">
                  <c:v>广东</c:v>
                </c:pt>
                <c:pt idx="4">
                  <c:v>广西</c:v>
                </c:pt>
                <c:pt idx="5">
                  <c:v>贵州</c:v>
                </c:pt>
                <c:pt idx="6">
                  <c:v>海南</c:v>
                </c:pt>
                <c:pt idx="7">
                  <c:v>河北</c:v>
                </c:pt>
                <c:pt idx="8">
                  <c:v>河南</c:v>
                </c:pt>
                <c:pt idx="9">
                  <c:v>黑龙江</c:v>
                </c:pt>
                <c:pt idx="10">
                  <c:v>湖北</c:v>
                </c:pt>
                <c:pt idx="11">
                  <c:v>湖南</c:v>
                </c:pt>
                <c:pt idx="12">
                  <c:v>吉林</c:v>
                </c:pt>
                <c:pt idx="13">
                  <c:v>江苏</c:v>
                </c:pt>
                <c:pt idx="14">
                  <c:v>江西</c:v>
                </c:pt>
                <c:pt idx="15">
                  <c:v>辽宁</c:v>
                </c:pt>
                <c:pt idx="16">
                  <c:v>山东</c:v>
                </c:pt>
                <c:pt idx="17">
                  <c:v>陕西</c:v>
                </c:pt>
                <c:pt idx="18">
                  <c:v>上海</c:v>
                </c:pt>
                <c:pt idx="19">
                  <c:v>四川</c:v>
                </c:pt>
                <c:pt idx="20">
                  <c:v>天津</c:v>
                </c:pt>
                <c:pt idx="21">
                  <c:v>新疆</c:v>
                </c:pt>
                <c:pt idx="22">
                  <c:v>浙江</c:v>
                </c:pt>
                <c:pt idx="23">
                  <c:v>重庆</c:v>
                </c:pt>
              </c:strCache>
            </c:strRef>
          </c:cat>
          <c:val>
            <c:numRef>
              <c:f>行业各地区分布图!$B$40:$B$63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38.200000000000003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28.55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727.44500000000005</c:v>
                </c:pt>
                <c:pt idx="23">
                  <c:v>0</c:v>
                </c:pt>
              </c:numCache>
            </c:numRef>
          </c:val>
        </c:ser>
        <c:ser>
          <c:idx val="1"/>
          <c:order val="1"/>
          <c:tx>
            <c:strRef>
              <c:f>行业各地区分布图!$C$39</c:f>
              <c:strCache>
                <c:ptCount val="1"/>
              </c:strCache>
            </c:strRef>
          </c:tx>
          <c:invertIfNegative val="0"/>
          <c:cat>
            <c:strRef>
              <c:f>行业各地区分布图!$A$40:$A$63</c:f>
              <c:strCache>
                <c:ptCount val="24"/>
                <c:pt idx="0">
                  <c:v>安徽</c:v>
                </c:pt>
                <c:pt idx="1">
                  <c:v>北京</c:v>
                </c:pt>
                <c:pt idx="2">
                  <c:v>福建</c:v>
                </c:pt>
                <c:pt idx="3">
                  <c:v>广东</c:v>
                </c:pt>
                <c:pt idx="4">
                  <c:v>广西</c:v>
                </c:pt>
                <c:pt idx="5">
                  <c:v>贵州</c:v>
                </c:pt>
                <c:pt idx="6">
                  <c:v>海南</c:v>
                </c:pt>
                <c:pt idx="7">
                  <c:v>河北</c:v>
                </c:pt>
                <c:pt idx="8">
                  <c:v>河南</c:v>
                </c:pt>
                <c:pt idx="9">
                  <c:v>黑龙江</c:v>
                </c:pt>
                <c:pt idx="10">
                  <c:v>湖北</c:v>
                </c:pt>
                <c:pt idx="11">
                  <c:v>湖南</c:v>
                </c:pt>
                <c:pt idx="12">
                  <c:v>吉林</c:v>
                </c:pt>
                <c:pt idx="13">
                  <c:v>江苏</c:v>
                </c:pt>
                <c:pt idx="14">
                  <c:v>江西</c:v>
                </c:pt>
                <c:pt idx="15">
                  <c:v>辽宁</c:v>
                </c:pt>
                <c:pt idx="16">
                  <c:v>山东</c:v>
                </c:pt>
                <c:pt idx="17">
                  <c:v>陕西</c:v>
                </c:pt>
                <c:pt idx="18">
                  <c:v>上海</c:v>
                </c:pt>
                <c:pt idx="19">
                  <c:v>四川</c:v>
                </c:pt>
                <c:pt idx="20">
                  <c:v>天津</c:v>
                </c:pt>
                <c:pt idx="21">
                  <c:v>新疆</c:v>
                </c:pt>
                <c:pt idx="22">
                  <c:v>浙江</c:v>
                </c:pt>
                <c:pt idx="23">
                  <c:v>重庆</c:v>
                </c:pt>
              </c:strCache>
            </c:strRef>
          </c:cat>
          <c:val>
            <c:numRef>
              <c:f>行业各地区分布图!$C$40:$C$44</c:f>
              <c:numCache>
                <c:formatCode>\¥#,##0.00;\¥\-#,##0.00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7"/>
        <c:overlap val="57"/>
        <c:axId val="110214144"/>
        <c:axId val="112637056"/>
      </c:barChart>
      <c:catAx>
        <c:axId val="1102141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1126370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12637056"/>
        <c:scaling>
          <c:orientation val="minMax"/>
        </c:scaling>
        <c:delete val="0"/>
        <c:axPos val="l"/>
        <c:majorGridlines/>
        <c:numFmt formatCode="General" sourceLinked="0"/>
        <c:majorTickMark val="none"/>
        <c:minorTickMark val="none"/>
        <c:tickLblPos val="nextTo"/>
        <c:txPr>
          <a:bodyPr rot="0" vert="horz"/>
          <a:lstStyle/>
          <a:p>
            <a:pPr>
              <a:defRPr>
                <a:latin typeface="Arial Unicode MS" panose="020B0604020202020204" pitchFamily="34" charset="-122"/>
                <a:ea typeface="Arial Unicode MS" panose="020B0604020202020204" pitchFamily="34" charset="-122"/>
                <a:cs typeface="Arial Unicode MS" panose="020B0604020202020204" pitchFamily="34" charset="-122"/>
              </a:defRPr>
            </a:pPr>
            <a:endParaRPr lang="zh-CN"/>
          </a:p>
        </c:txPr>
        <c:crossAx val="1102141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16" fmlaLink="$A$10" fmlaRange="$J$3:$J$9" sel="5" val="0"/>
</file>

<file path=xl/ctrlProps/ctrlProp2.xml><?xml version="1.0" encoding="utf-8"?>
<formControlPr xmlns="http://schemas.microsoft.com/office/spreadsheetml/2009/9/main" objectType="Drop" dropStyle="combo" dx="16" fmlaLink="$A$84" fmlaRange="$A$37:$A$66" noThreeD="1" sel="16" val="9"/>
</file>

<file path=xl/ctrlProps/ctrlProp3.xml><?xml version="1.0" encoding="utf-8"?>
<formControlPr xmlns="http://schemas.microsoft.com/office/spreadsheetml/2009/9/main" objectType="Drop" dropStyle="combo" dx="16" fmlaLink="$A$84" fmlaRange="$A$37:$A$66" noThreeD="1" sel="2" val="0"/>
</file>

<file path=xl/ctrlProps/ctrlProp4.xml><?xml version="1.0" encoding="utf-8"?>
<formControlPr xmlns="http://schemas.microsoft.com/office/spreadsheetml/2009/9/main" objectType="CheckBox" fmlaLink="$C$74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fmlaLink="$C$62" lockText="1"/>
</file>

<file path=xl/ctrlProps/ctrlProp7.xml><?xml version="1.0" encoding="utf-8"?>
<formControlPr xmlns="http://schemas.microsoft.com/office/spreadsheetml/2009/9/main" objectType="CheckBox" fmlaLink="$C$65" lockText="1"/>
</file>

<file path=xl/ctrlProps/ctrlProp8.xml><?xml version="1.0" encoding="utf-8"?>
<formControlPr xmlns="http://schemas.microsoft.com/office/spreadsheetml/2009/9/main" objectType="CheckBox" fmlaLink="$C$68" lockText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fmlaLink="$C$70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fmlaLink="$C$69" lockText="1"/>
</file>

<file path=xl/ctrlProps/ctrlProp16.xml><?xml version="1.0" encoding="utf-8"?>
<formControlPr xmlns="http://schemas.microsoft.com/office/spreadsheetml/2009/9/main" objectType="CheckBox" fmlaLink="$C$60" lockText="1"/>
</file>

<file path=xl/ctrlProps/ctrlProp17.xml><?xml version="1.0" encoding="utf-8"?>
<formControlPr xmlns="http://schemas.microsoft.com/office/spreadsheetml/2009/9/main" objectType="CheckBox" fmlaLink="$C$54" lockText="1"/>
</file>

<file path=xl/ctrlProps/ctrlProp18.xml><?xml version="1.0" encoding="utf-8"?>
<formControlPr xmlns="http://schemas.microsoft.com/office/spreadsheetml/2009/9/main" objectType="CheckBox" fmlaLink="$C$73" lockText="1"/>
</file>

<file path=xl/ctrlProps/ctrlProp19.xml><?xml version="1.0" encoding="utf-8"?>
<formControlPr xmlns="http://schemas.microsoft.com/office/spreadsheetml/2009/9/main" objectType="CheckBox" fmlaLink="$C$61" lockText="1"/>
</file>

<file path=xl/ctrlProps/ctrlProp20.xml><?xml version="1.0" encoding="utf-8"?>
<formControlPr xmlns="http://schemas.microsoft.com/office/spreadsheetml/2009/9/main" objectType="CheckBox" fmlaLink="$C$66" lockText="1"/>
</file>

<file path=xl/ctrlProps/ctrlProp21.xml><?xml version="1.0" encoding="utf-8"?>
<formControlPr xmlns="http://schemas.microsoft.com/office/spreadsheetml/2009/9/main" objectType="CheckBox" fmlaLink="$C$63" lockText="1"/>
</file>

<file path=xl/ctrlProps/ctrlProp22.xml><?xml version="1.0" encoding="utf-8"?>
<formControlPr xmlns="http://schemas.microsoft.com/office/spreadsheetml/2009/9/main" objectType="CheckBox" fmlaLink="$C$72" lockText="1"/>
</file>

<file path=xl/ctrlProps/ctrlProp23.xml><?xml version="1.0" encoding="utf-8"?>
<formControlPr xmlns="http://schemas.microsoft.com/office/spreadsheetml/2009/9/main" objectType="CheckBox" fmlaLink="$C$53" lockText="1"/>
</file>

<file path=xl/ctrlProps/ctrlProp24.xml><?xml version="1.0" encoding="utf-8"?>
<formControlPr xmlns="http://schemas.microsoft.com/office/spreadsheetml/2009/9/main" objectType="CheckBox" fmlaLink="$C$71" lockText="1"/>
</file>

<file path=xl/ctrlProps/ctrlProp25.xml><?xml version="1.0" encoding="utf-8"?>
<formControlPr xmlns="http://schemas.microsoft.com/office/spreadsheetml/2009/9/main" objectType="CheckBox" fmlaLink="$C$75" lockText="1"/>
</file>

<file path=xl/ctrlProps/ctrlProp26.xml><?xml version="1.0" encoding="utf-8"?>
<formControlPr xmlns="http://schemas.microsoft.com/office/spreadsheetml/2009/9/main" objectType="CheckBox" fmlaLink="$C$67" lockText="1"/>
</file>

<file path=xl/ctrlProps/ctrlProp27.xml><?xml version="1.0" encoding="utf-8"?>
<formControlPr xmlns="http://schemas.microsoft.com/office/spreadsheetml/2009/9/main" objectType="CheckBox" fmlaLink="$C$55" lockText="1"/>
</file>

<file path=xl/ctrlProps/ctrlProp28.xml><?xml version="1.0" encoding="utf-8"?>
<formControlPr xmlns="http://schemas.microsoft.com/office/spreadsheetml/2009/9/main" objectType="CheckBox" fmlaLink="$C$64" lockText="1"/>
</file>

<file path=xl/ctrlProps/ctrlProp29.xml><?xml version="1.0" encoding="utf-8"?>
<formControlPr xmlns="http://schemas.microsoft.com/office/spreadsheetml/2009/9/main" objectType="CheckBox" fmlaLink="$C$58" lockText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fmlaLink="$C$57" lockText="1"/>
</file>

<file path=xl/ctrlProps/ctrlProp32.xml><?xml version="1.0" encoding="utf-8"?>
<formControlPr xmlns="http://schemas.microsoft.com/office/spreadsheetml/2009/9/main" objectType="CheckBox" fmlaLink="$C$56" lockText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fmlaLink="$C$59" lockText="1"/>
</file>

<file path=xl/ctrlProps/ctrlProp35.xml><?xml version="1.0" encoding="utf-8"?>
<formControlPr xmlns="http://schemas.microsoft.com/office/spreadsheetml/2009/9/main" objectType="CheckBox" fmlaLink="$C$76" lockText="1"/>
</file>

<file path=xl/ctrlProps/ctrlProp36.xml><?xml version="1.0" encoding="utf-8"?>
<formControlPr xmlns="http://schemas.microsoft.com/office/spreadsheetml/2009/9/main" objectType="Radio" firstButton="1" fmlaLink="$C$3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checked="Checked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CheckBox" checked="Checked" fmlaLink="$F$3" lockText="1" noThreeD="1"/>
</file>

<file path=xl/ctrlProps/ctrlProp43.xml><?xml version="1.0" encoding="utf-8"?>
<formControlPr xmlns="http://schemas.microsoft.com/office/spreadsheetml/2009/9/main" objectType="CheckBox" checked="Checked" fmlaLink="$F$4" lockText="1" noThreeD="1"/>
</file>

<file path=xl/ctrlProps/ctrlProp44.xml><?xml version="1.0" encoding="utf-8"?>
<formControlPr xmlns="http://schemas.microsoft.com/office/spreadsheetml/2009/9/main" objectType="CheckBox" checked="Checked" fmlaLink="$F$5" lockText="1" noThreeD="1"/>
</file>

<file path=xl/ctrlProps/ctrlProp45.xml><?xml version="1.0" encoding="utf-8"?>
<formControlPr xmlns="http://schemas.microsoft.com/office/spreadsheetml/2009/9/main" objectType="CheckBox" checked="Checked" fmlaLink="$F$6" lockText="1" noThreeD="1"/>
</file>

<file path=xl/ctrlProps/ctrlProp46.xml><?xml version="1.0" encoding="utf-8"?>
<formControlPr xmlns="http://schemas.microsoft.com/office/spreadsheetml/2009/9/main" objectType="CheckBox" checked="Checked" fmlaLink="$F$7" lockText="1" noThreeD="1"/>
</file>

<file path=xl/ctrlProps/ctrlProp47.xml><?xml version="1.0" encoding="utf-8"?>
<formControlPr xmlns="http://schemas.microsoft.com/office/spreadsheetml/2009/9/main" objectType="CheckBox" checked="Checked" fmlaLink="$F$8" lockText="1" noThreeD="1"/>
</file>

<file path=xl/ctrlProps/ctrlProp48.xml><?xml version="1.0" encoding="utf-8"?>
<formControlPr xmlns="http://schemas.microsoft.com/office/spreadsheetml/2009/9/main" objectType="CheckBox" checked="Checked" fmlaLink="$F$9" lockText="1" noThreeD="1"/>
</file>

<file path=xl/ctrlProps/ctrlProp49.xml><?xml version="1.0" encoding="utf-8"?>
<formControlPr xmlns="http://schemas.microsoft.com/office/spreadsheetml/2009/9/main" objectType="CheckBox" checked="Checked" fmlaLink="$F$10" lockText="1" noThreeD="1"/>
</file>

<file path=xl/ctrlProps/ctrlProp50.xml><?xml version="1.0" encoding="utf-8"?>
<formControlPr xmlns="http://schemas.microsoft.com/office/spreadsheetml/2009/9/main" objectType="CheckBox" checked="Checked" fmlaLink="$F$11" lockText="1" noThreeD="1"/>
</file>

<file path=xl/ctrlProps/ctrlProp51.xml><?xml version="1.0" encoding="utf-8"?>
<formControlPr xmlns="http://schemas.microsoft.com/office/spreadsheetml/2009/9/main" objectType="CheckBox" checked="Checked" fmlaLink="$F$12" lockText="1" noThreeD="1"/>
</file>

<file path=xl/ctrlProps/ctrlProp52.xml><?xml version="1.0" encoding="utf-8"?>
<formControlPr xmlns="http://schemas.microsoft.com/office/spreadsheetml/2009/9/main" objectType="CheckBox" checked="Checked" fmlaLink="$F$13" lockText="1" noThreeD="1"/>
</file>

<file path=xl/ctrlProps/ctrlProp53.xml><?xml version="1.0" encoding="utf-8"?>
<formControlPr xmlns="http://schemas.microsoft.com/office/spreadsheetml/2009/9/main" objectType="CheckBox" checked="Checked" fmlaLink="$F$14" lockText="1" noThreeD="1"/>
</file>

<file path=xl/ctrlProps/ctrlProp54.xml><?xml version="1.0" encoding="utf-8"?>
<formControlPr xmlns="http://schemas.microsoft.com/office/spreadsheetml/2009/9/main" objectType="CheckBox" checked="Checked" fmlaLink="$F$15" lockText="1" noThreeD="1"/>
</file>

<file path=xl/ctrlProps/ctrlProp55.xml><?xml version="1.0" encoding="utf-8"?>
<formControlPr xmlns="http://schemas.microsoft.com/office/spreadsheetml/2009/9/main" objectType="CheckBox" checked="Checked" fmlaLink="$F$16" lockText="1" noThreeD="1"/>
</file>

<file path=xl/ctrlProps/ctrlProp56.xml><?xml version="1.0" encoding="utf-8"?>
<formControlPr xmlns="http://schemas.microsoft.com/office/spreadsheetml/2009/9/main" objectType="CheckBox" checked="Checked" fmlaLink="$F$17" lockText="1" noThreeD="1"/>
</file>

<file path=xl/ctrlProps/ctrlProp57.xml><?xml version="1.0" encoding="utf-8"?>
<formControlPr xmlns="http://schemas.microsoft.com/office/spreadsheetml/2009/9/main" objectType="CheckBox" checked="Checked" fmlaLink="$F$18" lockText="1" noThreeD="1"/>
</file>

<file path=xl/ctrlProps/ctrlProp58.xml><?xml version="1.0" encoding="utf-8"?>
<formControlPr xmlns="http://schemas.microsoft.com/office/spreadsheetml/2009/9/main" objectType="CheckBox" checked="Checked" fmlaLink="$F$19" lockText="1" noThreeD="1"/>
</file>

<file path=xl/ctrlProps/ctrlProp59.xml><?xml version="1.0" encoding="utf-8"?>
<formControlPr xmlns="http://schemas.microsoft.com/office/spreadsheetml/2009/9/main" objectType="CheckBox" checked="Checked" fmlaLink="$F$20" lockText="1" noThreeD="1"/>
</file>

<file path=xl/ctrlProps/ctrlProp60.xml><?xml version="1.0" encoding="utf-8"?>
<formControlPr xmlns="http://schemas.microsoft.com/office/spreadsheetml/2009/9/main" objectType="CheckBox" checked="Checked" fmlaLink="$F$21" lockText="1" noThreeD="1"/>
</file>

<file path=xl/ctrlProps/ctrlProp61.xml><?xml version="1.0" encoding="utf-8"?>
<formControlPr xmlns="http://schemas.microsoft.com/office/spreadsheetml/2009/9/main" objectType="CheckBox" checked="Checked" fmlaLink="$F$22" lockText="1" noThreeD="1"/>
</file>

<file path=xl/ctrlProps/ctrlProp62.xml><?xml version="1.0" encoding="utf-8"?>
<formControlPr xmlns="http://schemas.microsoft.com/office/spreadsheetml/2009/9/main" objectType="CheckBox" checked="Checked" fmlaLink="$F$23" lockText="1" noThreeD="1"/>
</file>

<file path=xl/ctrlProps/ctrlProp63.xml><?xml version="1.0" encoding="utf-8"?>
<formControlPr xmlns="http://schemas.microsoft.com/office/spreadsheetml/2009/9/main" objectType="CheckBox" checked="Checked" fmlaLink="$F$24" lockText="1" noThreeD="1"/>
</file>

<file path=xl/ctrlProps/ctrlProp64.xml><?xml version="1.0" encoding="utf-8"?>
<formControlPr xmlns="http://schemas.microsoft.com/office/spreadsheetml/2009/9/main" objectType="CheckBox" checked="Checked" fmlaLink="$F$25" lockText="1" noThreeD="1"/>
</file>

<file path=xl/ctrlProps/ctrlProp65.xml><?xml version="1.0" encoding="utf-8"?>
<formControlPr xmlns="http://schemas.microsoft.com/office/spreadsheetml/2009/9/main" objectType="CheckBox" checked="Checked" fmlaLink="$F$26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25972;&#20307;&#38144;&#21806;&#20998;&#24067;&#22270;!A1"/><Relationship Id="rId1" Type="http://schemas.openxmlformats.org/officeDocument/2006/relationships/hyperlink" Target="#&#23553;&#38754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&#22320;&#21306;&#20998;&#24067;&#65288;&#38144;&#37327;&#21644;&#38144;&#21806;&#21033;&#28070;&#65289;'!A1"/><Relationship Id="rId2" Type="http://schemas.openxmlformats.org/officeDocument/2006/relationships/hyperlink" Target="#&#23553;&#38754;!A1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&#34892;&#19994;&#21033;&#28070;&#25972;&#20307;&#20998;&#26512; '!A1"/><Relationship Id="rId3" Type="http://schemas.openxmlformats.org/officeDocument/2006/relationships/chart" Target="../charts/chart4.xml"/><Relationship Id="rId7" Type="http://schemas.openxmlformats.org/officeDocument/2006/relationships/hyperlink" Target="#&#25972;&#20307;&#38144;&#21806;&#20998;&#24067;&#22270;!A1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&#22320;&#21306;&#38144;&#37327;&#20998;&#26512;!A1"/><Relationship Id="rId3" Type="http://schemas.openxmlformats.org/officeDocument/2006/relationships/chart" Target="../charts/chart10.xml"/><Relationship Id="rId7" Type="http://schemas.openxmlformats.org/officeDocument/2006/relationships/hyperlink" Target="#&#34892;&#19994;&#38144;&#37327;&#25972;&#20307;&#20998;&#26512;!A1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hyperlink" Target="#&#34892;&#19994;&#21508;&#22320;&#21306;&#20998;&#24067;&#22270;!A1"/><Relationship Id="rId2" Type="http://schemas.openxmlformats.org/officeDocument/2006/relationships/image" Target="../media/image3.emf"/><Relationship Id="rId16" Type="http://schemas.openxmlformats.org/officeDocument/2006/relationships/hyperlink" Target="#&#25972;&#20307;&#38144;&#21806;&#20998;&#24067;&#22270;!A1"/><Relationship Id="rId1" Type="http://schemas.openxmlformats.org/officeDocument/2006/relationships/image" Target="../media/image2.jpeg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hyperlink" Target="#'&#34892;&#19994;&#21033;&#28070;&#25972;&#20307;&#20998;&#26512; '!A1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30.emf"/><Relationship Id="rId7" Type="http://schemas.openxmlformats.org/officeDocument/2006/relationships/image" Target="../media/image33.emf"/><Relationship Id="rId2" Type="http://schemas.openxmlformats.org/officeDocument/2006/relationships/image" Target="../media/image29.emf"/><Relationship Id="rId1" Type="http://schemas.openxmlformats.org/officeDocument/2006/relationships/chart" Target="../charts/chart14.xml"/><Relationship Id="rId6" Type="http://schemas.openxmlformats.org/officeDocument/2006/relationships/image" Target="../media/image32.emf"/><Relationship Id="rId11" Type="http://schemas.openxmlformats.org/officeDocument/2006/relationships/hyperlink" Target="#'&#22320;&#21306;&#20998;&#24067;&#65288;&#38144;&#37327;&#21644;&#38144;&#21806;&#21033;&#28070;&#65289;'!A1"/><Relationship Id="rId5" Type="http://schemas.openxmlformats.org/officeDocument/2006/relationships/image" Target="../media/image31.emf"/><Relationship Id="rId10" Type="http://schemas.openxmlformats.org/officeDocument/2006/relationships/image" Target="../media/image36.emf"/><Relationship Id="rId4" Type="http://schemas.openxmlformats.org/officeDocument/2006/relationships/image" Target="../media/image2.jpeg"/><Relationship Id="rId9" Type="http://schemas.openxmlformats.org/officeDocument/2006/relationships/image" Target="../media/image3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3" Type="http://schemas.openxmlformats.org/officeDocument/2006/relationships/image" Target="../media/image18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21.emf"/><Relationship Id="rId11" Type="http://schemas.openxmlformats.org/officeDocument/2006/relationships/image" Target="../media/image26.emf"/><Relationship Id="rId5" Type="http://schemas.openxmlformats.org/officeDocument/2006/relationships/image" Target="../media/image20.emf"/><Relationship Id="rId10" Type="http://schemas.openxmlformats.org/officeDocument/2006/relationships/image" Target="../media/image25.emf"/><Relationship Id="rId4" Type="http://schemas.openxmlformats.org/officeDocument/2006/relationships/image" Target="../media/image19.emf"/><Relationship Id="rId9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39.emf"/><Relationship Id="rId7" Type="http://schemas.openxmlformats.org/officeDocument/2006/relationships/image" Target="../media/image43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6" Type="http://schemas.openxmlformats.org/officeDocument/2006/relationships/image" Target="../media/image42.emf"/><Relationship Id="rId5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323850</xdr:colOff>
      <xdr:row>0</xdr:row>
      <xdr:rowOff>0</xdr:rowOff>
    </xdr:from>
    <xdr:to>
      <xdr:col>17</xdr:col>
      <xdr:colOff>133350</xdr:colOff>
      <xdr:row>34</xdr:row>
      <xdr:rowOff>47625</xdr:rowOff>
    </xdr:to>
    <xdr:pic>
      <xdr:nvPicPr>
        <xdr:cNvPr id="3" name="图片 2" descr="C:\Users\Administrator\AppData\Roaming\Tencent\Users\382291189\QQ\WinTemp\RichOle\5A9%1Y]L$]A8UTP$KC7R[T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0"/>
          <a:ext cx="9410700" cy="5876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409575</xdr:colOff>
      <xdr:row>37</xdr:row>
      <xdr:rowOff>114300</xdr:rowOff>
    </xdr:from>
    <xdr:to>
      <xdr:col>14</xdr:col>
      <xdr:colOff>409575</xdr:colOff>
      <xdr:row>44</xdr:row>
      <xdr:rowOff>0</xdr:rowOff>
    </xdr:to>
    <xdr:sp macro="[0]!进入系统" textlink="">
      <xdr:nvSpPr>
        <xdr:cNvPr id="4" name="矩形 3"/>
        <xdr:cNvSpPr/>
      </xdr:nvSpPr>
      <xdr:spPr>
        <a:xfrm>
          <a:off x="3838575" y="6457950"/>
          <a:ext cx="6172200" cy="1085850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6000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进入系统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8</xdr:row>
      <xdr:rowOff>19051</xdr:rowOff>
    </xdr:from>
    <xdr:to>
      <xdr:col>6</xdr:col>
      <xdr:colOff>1066800</xdr:colOff>
      <xdr:row>10</xdr:row>
      <xdr:rowOff>9525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7620000" y="3600451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  <xdr:twoCellAnchor>
    <xdr:from>
      <xdr:col>7</xdr:col>
      <xdr:colOff>0</xdr:colOff>
      <xdr:row>8</xdr:row>
      <xdr:rowOff>19051</xdr:rowOff>
    </xdr:from>
    <xdr:to>
      <xdr:col>7</xdr:col>
      <xdr:colOff>1009650</xdr:colOff>
      <xdr:row>10</xdr:row>
      <xdr:rowOff>9525</xdr:rowOff>
    </xdr:to>
    <xdr:sp macro="" textlink="">
      <xdr:nvSpPr>
        <xdr:cNvPr id="3" name="矩形 2">
          <a:hlinkClick xmlns:r="http://schemas.openxmlformats.org/officeDocument/2006/relationships" r:id="rId2"/>
        </xdr:cNvPr>
        <xdr:cNvSpPr/>
      </xdr:nvSpPr>
      <xdr:spPr>
        <a:xfrm>
          <a:off x="8639175" y="3600451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下一页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8</xdr:row>
      <xdr:rowOff>175895</xdr:rowOff>
    </xdr:from>
    <xdr:to>
      <xdr:col>6</xdr:col>
      <xdr:colOff>819150</xdr:colOff>
      <xdr:row>24</xdr:row>
      <xdr:rowOff>166370</xdr:rowOff>
    </xdr:to>
    <xdr:graphicFrame macro="">
      <xdr:nvGraphicFramePr>
        <xdr:cNvPr id="10237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19050</xdr:rowOff>
        </xdr:from>
        <xdr:to>
          <xdr:col>2</xdr:col>
          <xdr:colOff>885825</xdr:colOff>
          <xdr:row>11</xdr:row>
          <xdr:rowOff>28575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104775</xdr:colOff>
      <xdr:row>27</xdr:row>
      <xdr:rowOff>0</xdr:rowOff>
    </xdr:from>
    <xdr:to>
      <xdr:col>7</xdr:col>
      <xdr:colOff>19050</xdr:colOff>
      <xdr:row>28</xdr:row>
      <xdr:rowOff>161924</xdr:rowOff>
    </xdr:to>
    <xdr:sp macro="" textlink="">
      <xdr:nvSpPr>
        <xdr:cNvPr id="14" name="矩形 13">
          <a:hlinkClick xmlns:r="http://schemas.openxmlformats.org/officeDocument/2006/relationships" r:id="rId2"/>
        </xdr:cNvPr>
        <xdr:cNvSpPr/>
      </xdr:nvSpPr>
      <xdr:spPr>
        <a:xfrm>
          <a:off x="7219950" y="10334625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7</xdr:col>
      <xdr:colOff>1009650</xdr:colOff>
      <xdr:row>28</xdr:row>
      <xdr:rowOff>161924</xdr:rowOff>
    </xdr:to>
    <xdr:sp macro="" textlink="">
      <xdr:nvSpPr>
        <xdr:cNvPr id="18" name="矩形 17">
          <a:hlinkClick xmlns:r="http://schemas.openxmlformats.org/officeDocument/2006/relationships" r:id="rId3"/>
        </xdr:cNvPr>
        <xdr:cNvSpPr/>
      </xdr:nvSpPr>
      <xdr:spPr>
        <a:xfrm>
          <a:off x="8210550" y="10334625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下一页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68</xdr:row>
      <xdr:rowOff>0</xdr:rowOff>
    </xdr:from>
    <xdr:to>
      <xdr:col>3</xdr:col>
      <xdr:colOff>733425</xdr:colOff>
      <xdr:row>82</xdr:row>
      <xdr:rowOff>133350</xdr:rowOff>
    </xdr:to>
    <xdr:graphicFrame macro="">
      <xdr:nvGraphicFramePr>
        <xdr:cNvPr id="5" name="图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68</xdr:row>
      <xdr:rowOff>0</xdr:rowOff>
    </xdr:from>
    <xdr:to>
      <xdr:col>7</xdr:col>
      <xdr:colOff>533400</xdr:colOff>
      <xdr:row>82</xdr:row>
      <xdr:rowOff>133350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619125</xdr:colOff>
      <xdr:row>68</xdr:row>
      <xdr:rowOff>0</xdr:rowOff>
    </xdr:from>
    <xdr:to>
      <xdr:col>12</xdr:col>
      <xdr:colOff>0</xdr:colOff>
      <xdr:row>82</xdr:row>
      <xdr:rowOff>133350</xdr:rowOff>
    </xdr:to>
    <xdr:graphicFrame macro="">
      <xdr:nvGraphicFramePr>
        <xdr:cNvPr id="9" name="图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0</xdr:rowOff>
        </xdr:from>
        <xdr:to>
          <xdr:col>1</xdr:col>
          <xdr:colOff>0</xdr:colOff>
          <xdr:row>86</xdr:row>
          <xdr:rowOff>9525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89</xdr:row>
      <xdr:rowOff>9525</xdr:rowOff>
    </xdr:from>
    <xdr:to>
      <xdr:col>4</xdr:col>
      <xdr:colOff>0</xdr:colOff>
      <xdr:row>103</xdr:row>
      <xdr:rowOff>114300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89</xdr:row>
      <xdr:rowOff>9525</xdr:rowOff>
    </xdr:from>
    <xdr:to>
      <xdr:col>8</xdr:col>
      <xdr:colOff>0</xdr:colOff>
      <xdr:row>103</xdr:row>
      <xdr:rowOff>114300</xdr:rowOff>
    </xdr:to>
    <xdr:graphicFrame macro="">
      <xdr:nvGraphicFramePr>
        <xdr:cNvPr id="16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171449</xdr:rowOff>
    </xdr:from>
    <xdr:to>
      <xdr:col>7</xdr:col>
      <xdr:colOff>942974</xdr:colOff>
      <xdr:row>137</xdr:row>
      <xdr:rowOff>9525</xdr:rowOff>
    </xdr:to>
    <xdr:graphicFrame macro="">
      <xdr:nvGraphicFramePr>
        <xdr:cNvPr id="18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140</xdr:row>
      <xdr:rowOff>0</xdr:rowOff>
    </xdr:from>
    <xdr:to>
      <xdr:col>8</xdr:col>
      <xdr:colOff>66675</xdr:colOff>
      <xdr:row>141</xdr:row>
      <xdr:rowOff>161924</xdr:rowOff>
    </xdr:to>
    <xdr:sp macro="" textlink="">
      <xdr:nvSpPr>
        <xdr:cNvPr id="12" name="矩形 11">
          <a:hlinkClick xmlns:r="http://schemas.openxmlformats.org/officeDocument/2006/relationships" r:id="rId7"/>
        </xdr:cNvPr>
        <xdr:cNvSpPr/>
      </xdr:nvSpPr>
      <xdr:spPr>
        <a:xfrm>
          <a:off x="7105650" y="25222200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  <xdr:twoCellAnchor>
    <xdr:from>
      <xdr:col>8</xdr:col>
      <xdr:colOff>47625</xdr:colOff>
      <xdr:row>140</xdr:row>
      <xdr:rowOff>0</xdr:rowOff>
    </xdr:from>
    <xdr:to>
      <xdr:col>9</xdr:col>
      <xdr:colOff>190500</xdr:colOff>
      <xdr:row>141</xdr:row>
      <xdr:rowOff>161924</xdr:rowOff>
    </xdr:to>
    <xdr:sp macro="" textlink="">
      <xdr:nvSpPr>
        <xdr:cNvPr id="13" name="矩形 12">
          <a:hlinkClick xmlns:r="http://schemas.openxmlformats.org/officeDocument/2006/relationships" r:id="rId8"/>
        </xdr:cNvPr>
        <xdr:cNvSpPr/>
      </xdr:nvSpPr>
      <xdr:spPr>
        <a:xfrm>
          <a:off x="8096250" y="25222200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下一页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68</xdr:row>
      <xdr:rowOff>0</xdr:rowOff>
    </xdr:from>
    <xdr:to>
      <xdr:col>3</xdr:col>
      <xdr:colOff>733425</xdr:colOff>
      <xdr:row>82</xdr:row>
      <xdr:rowOff>133350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68</xdr:row>
      <xdr:rowOff>0</xdr:rowOff>
    </xdr:from>
    <xdr:to>
      <xdr:col>7</xdr:col>
      <xdr:colOff>533400</xdr:colOff>
      <xdr:row>82</xdr:row>
      <xdr:rowOff>133350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619125</xdr:colOff>
      <xdr:row>68</xdr:row>
      <xdr:rowOff>0</xdr:rowOff>
    </xdr:from>
    <xdr:to>
      <xdr:col>12</xdr:col>
      <xdr:colOff>0</xdr:colOff>
      <xdr:row>82</xdr:row>
      <xdr:rowOff>133350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85</xdr:row>
          <xdr:rowOff>0</xdr:rowOff>
        </xdr:from>
        <xdr:to>
          <xdr:col>1</xdr:col>
          <xdr:colOff>0</xdr:colOff>
          <xdr:row>86</xdr:row>
          <xdr:rowOff>9525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0</xdr:colOff>
      <xdr:row>89</xdr:row>
      <xdr:rowOff>9525</xdr:rowOff>
    </xdr:from>
    <xdr:to>
      <xdr:col>4</xdr:col>
      <xdr:colOff>0</xdr:colOff>
      <xdr:row>103</xdr:row>
      <xdr:rowOff>114300</xdr:rowOff>
    </xdr:to>
    <xdr:graphicFrame macro="">
      <xdr:nvGraphicFramePr>
        <xdr:cNvPr id="6" name="图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89</xdr:row>
      <xdr:rowOff>9525</xdr:rowOff>
    </xdr:from>
    <xdr:to>
      <xdr:col>8</xdr:col>
      <xdr:colOff>0</xdr:colOff>
      <xdr:row>103</xdr:row>
      <xdr:rowOff>114300</xdr:rowOff>
    </xdr:to>
    <xdr:graphicFrame macro="">
      <xdr:nvGraphicFramePr>
        <xdr:cNvPr id="7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171449</xdr:rowOff>
    </xdr:from>
    <xdr:to>
      <xdr:col>7</xdr:col>
      <xdr:colOff>942974</xdr:colOff>
      <xdr:row>137</xdr:row>
      <xdr:rowOff>9525</xdr:rowOff>
    </xdr:to>
    <xdr:graphicFrame macro="">
      <xdr:nvGraphicFramePr>
        <xdr:cNvPr id="8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0</xdr:colOff>
      <xdr:row>140</xdr:row>
      <xdr:rowOff>0</xdr:rowOff>
    </xdr:from>
    <xdr:to>
      <xdr:col>7</xdr:col>
      <xdr:colOff>66675</xdr:colOff>
      <xdr:row>141</xdr:row>
      <xdr:rowOff>161924</xdr:rowOff>
    </xdr:to>
    <xdr:sp macro="" textlink="">
      <xdr:nvSpPr>
        <xdr:cNvPr id="11" name="矩形 10">
          <a:hlinkClick xmlns:r="http://schemas.openxmlformats.org/officeDocument/2006/relationships" r:id="rId7"/>
        </xdr:cNvPr>
        <xdr:cNvSpPr/>
      </xdr:nvSpPr>
      <xdr:spPr>
        <a:xfrm>
          <a:off x="6162675" y="25193625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  <xdr:twoCellAnchor>
    <xdr:from>
      <xdr:col>7</xdr:col>
      <xdr:colOff>47625</xdr:colOff>
      <xdr:row>140</xdr:row>
      <xdr:rowOff>0</xdr:rowOff>
    </xdr:from>
    <xdr:to>
      <xdr:col>8</xdr:col>
      <xdr:colOff>114300</xdr:colOff>
      <xdr:row>141</xdr:row>
      <xdr:rowOff>161924</xdr:rowOff>
    </xdr:to>
    <xdr:sp macro="" textlink="">
      <xdr:nvSpPr>
        <xdr:cNvPr id="12" name="矩形 11">
          <a:hlinkClick xmlns:r="http://schemas.openxmlformats.org/officeDocument/2006/relationships" r:id="rId8"/>
        </xdr:cNvPr>
        <xdr:cNvSpPr/>
      </xdr:nvSpPr>
      <xdr:spPr>
        <a:xfrm>
          <a:off x="7153275" y="25193625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下一页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609600</xdr:colOff>
      <xdr:row>49</xdr:row>
      <xdr:rowOff>39750</xdr:rowOff>
    </xdr:to>
    <xdr:grpSp>
      <xdr:nvGrpSpPr>
        <xdr:cNvPr id="28" name="组合 27"/>
        <xdr:cNvGrpSpPr/>
      </xdr:nvGrpSpPr>
      <xdr:grpSpPr>
        <a:xfrm>
          <a:off x="0" y="0"/>
          <a:ext cx="9525000" cy="8974200"/>
          <a:chOff x="0" y="0"/>
          <a:chExt cx="9525000" cy="8974200"/>
        </a:xfrm>
      </xdr:grpSpPr>
      <xdr:grpSp>
        <xdr:nvGrpSpPr>
          <xdr:cNvPr id="29" name="组合 28"/>
          <xdr:cNvGrpSpPr/>
        </xdr:nvGrpSpPr>
        <xdr:grpSpPr>
          <a:xfrm>
            <a:off x="0" y="0"/>
            <a:ext cx="9525000" cy="8974200"/>
            <a:chOff x="0" y="0"/>
            <a:chExt cx="9525000" cy="8974200"/>
          </a:xfrm>
        </xdr:grpSpPr>
        <xdr:grpSp>
          <xdr:nvGrpSpPr>
            <xdr:cNvPr id="31" name="组合 30"/>
            <xdr:cNvGrpSpPr/>
          </xdr:nvGrpSpPr>
          <xdr:grpSpPr>
            <a:xfrm>
              <a:off x="0" y="0"/>
              <a:ext cx="9525000" cy="8974200"/>
              <a:chOff x="0" y="0"/>
              <a:chExt cx="9525000" cy="8974200"/>
            </a:xfrm>
          </xdr:grpSpPr>
          <xdr:grpSp>
            <xdr:nvGrpSpPr>
              <xdr:cNvPr id="43" name="组合 42"/>
              <xdr:cNvGrpSpPr/>
            </xdr:nvGrpSpPr>
            <xdr:grpSpPr>
              <a:xfrm>
                <a:off x="0" y="0"/>
                <a:ext cx="9525000" cy="8974200"/>
                <a:chOff x="0" y="484125"/>
                <a:chExt cx="9525000" cy="8974200"/>
              </a:xfrm>
            </xdr:grpSpPr>
            <xdr:grpSp>
              <xdr:nvGrpSpPr>
                <xdr:cNvPr id="57" name="组合 56"/>
                <xdr:cNvGrpSpPr/>
              </xdr:nvGrpSpPr>
              <xdr:grpSpPr>
                <a:xfrm>
                  <a:off x="0" y="485775"/>
                  <a:ext cx="9525000" cy="8972550"/>
                  <a:chOff x="38100" y="0"/>
                  <a:chExt cx="9525000" cy="8439150"/>
                </a:xfrm>
              </xdr:grpSpPr>
              <xdr:pic>
                <xdr:nvPicPr>
                  <xdr:cNvPr id="65" name="图片 64" descr="http://www.onegreen.net/maps/Upload_maps/201508/2015081011511979.jpg"/>
                  <xdr:cNvPicPr>
                    <a:picLocks noChangeAspect="1" noChangeArrowheads="1"/>
                  </xdr:cNvPicPr>
                </xdr:nvPicPr>
                <xdr:blipFill>
                  <a:blip xmlns:r="http://schemas.openxmlformats.org/officeDocument/2006/relationships" r:embed="rId1">
                    <a:extLst>
                      <a:ext uri="{28A0092B-C50C-407E-A947-70E740481C1C}">
                        <a14:useLocalDpi xmlns:a14="http://schemas.microsoft.com/office/drawing/2010/main" val="0"/>
                      </a:ext>
                    </a:extLst>
                  </a:blip>
                  <a:srcRect/>
                  <a:stretch>
                    <a:fillRect/>
                  </a:stretch>
                </xdr:blipFill>
                <xdr:spPr bwMode="auto">
                  <a:xfrm>
                    <a:off x="38100" y="0"/>
                    <a:ext cx="9525000" cy="8439150"/>
                  </a:xfrm>
                  <a:prstGeom prst="rect">
                    <a:avLst/>
                  </a:prstGeom>
                  <a:noFill/>
                  <a:extLst>
                    <a:ext uri="{909E8E84-426E-40DD-AFC4-6F175D3DCCD1}">
                      <a14:hiddenFill xmlns:a14="http://schemas.microsoft.com/office/drawing/2010/main">
                        <a:solidFill>
                          <a:srgbClr val="FFFFFF"/>
                        </a:solidFill>
                      </a14:hiddenFill>
                    </a:ext>
                  </a:extLst>
                </xdr:spPr>
              </xdr:pic>
              <mc:AlternateContent xmlns:mc="http://schemas.openxmlformats.org/markup-compatibility/2006">
                <mc:Choice xmlns:a14="http://schemas.microsoft.com/office/drawing/2010/main" Requires="a14">
                  <xdr:grpSp>
                    <xdr:nvGrpSpPr>
                      <xdr:cNvPr id="66" name="组合 65"/>
                      <xdr:cNvGrpSpPr/>
                    </xdr:nvGrpSpPr>
                    <xdr:grpSpPr>
                      <a:xfrm>
                        <a:off x="1304925" y="1800226"/>
                        <a:ext cx="7429500" cy="3686171"/>
                        <a:chOff x="1304925" y="1800226"/>
                        <a:chExt cx="7429500" cy="3686171"/>
                      </a:xfrm>
                    </xdr:grpSpPr>
                    <xdr:sp macro="" textlink="">
                      <xdr:nvSpPr>
                        <xdr:cNvPr id="58370" name="Check Box 2" hidden="1">
                          <a:extLst>
                            <a:ext uri="{63B3BB69-23CF-44E3-9099-C40C66FF867C}">
                              <a14:compatExt spid="_x0000_s58370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457450" y="24384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1" name="Check Box 3" hidden="1">
                          <a:extLst>
                            <a:ext uri="{63B3BB69-23CF-44E3-9099-C40C66FF867C}">
                              <a14:compatExt spid="_x0000_s58371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200650" y="296227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2" name="Check Box 4" hidden="1">
                          <a:extLst>
                            <a:ext uri="{63B3BB69-23CF-44E3-9099-C40C66FF867C}">
                              <a14:compatExt spid="_x0000_s58372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8096250" y="1800226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3" name="Check Box 5" hidden="1">
                          <a:extLst>
                            <a:ext uri="{63B3BB69-23CF-44E3-9099-C40C66FF867C}">
                              <a14:compatExt spid="_x0000_s58373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696200" y="21717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4" name="Check Box 6" hidden="1">
                          <a:extLst>
                            <a:ext uri="{63B3BB69-23CF-44E3-9099-C40C66FF867C}">
                              <a14:compatExt spid="_x0000_s58374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353300" y="287655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5" name="Check Box 7" hidden="1">
                          <a:extLst>
                            <a:ext uri="{63B3BB69-23CF-44E3-9099-C40C66FF867C}">
                              <a14:compatExt spid="_x0000_s58375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304925" y="44577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6" name="Check Box 8" hidden="1">
                          <a:extLst>
                            <a:ext uri="{63B3BB69-23CF-44E3-9099-C40C66FF867C}">
                              <a14:compatExt spid="_x0000_s58376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86075" y="402907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7" name="Check Box 9" hidden="1">
                          <a:extLst>
                            <a:ext uri="{63B3BB69-23CF-44E3-9099-C40C66FF867C}">
                              <a14:compatExt spid="_x0000_s58377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429125" y="36195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8" name="Check Box 10" hidden="1">
                          <a:extLst>
                            <a:ext uri="{63B3BB69-23CF-44E3-9099-C40C66FF867C}">
                              <a14:compatExt spid="_x0000_s58378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62525" y="385762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79" name="Check Box 11" hidden="1">
                          <a:extLst>
                            <a:ext uri="{63B3BB69-23CF-44E3-9099-C40C66FF867C}">
                              <a14:compatExt spid="_x0000_s58379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276850" y="455295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0" name="Check Box 12" hidden="1">
                          <a:extLst>
                            <a:ext uri="{63B3BB69-23CF-44E3-9099-C40C66FF867C}">
                              <a14:compatExt spid="_x0000_s58380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915025" y="389572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1" name="Check Box 13" hidden="1">
                          <a:extLst>
                            <a:ext uri="{63B3BB69-23CF-44E3-9099-C40C66FF867C}">
                              <a14:compatExt spid="_x0000_s58381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753225" y="401002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2" name="Check Box 14" hidden="1">
                          <a:extLst>
                            <a:ext uri="{63B3BB69-23CF-44E3-9099-C40C66FF867C}">
                              <a14:compatExt spid="_x0000_s58382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419850" y="355282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3" name="Check Box 15" hidden="1">
                          <a:extLst>
                            <a:ext uri="{63B3BB69-23CF-44E3-9099-C40C66FF867C}">
                              <a14:compatExt spid="_x0000_s58383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762750" y="32004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4" name="Check Box 16" hidden="1">
                          <a:extLst>
                            <a:ext uri="{63B3BB69-23CF-44E3-9099-C40C66FF867C}">
                              <a14:compatExt spid="_x0000_s58384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915150" y="33909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5" name="Check Box 17" hidden="1">
                          <a:extLst>
                            <a:ext uri="{63B3BB69-23CF-44E3-9099-C40C66FF867C}">
                              <a14:compatExt spid="_x0000_s58385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067425" y="448627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6" name="Check Box 18" hidden="1">
                          <a:extLst>
                            <a:ext uri="{63B3BB69-23CF-44E3-9099-C40C66FF867C}">
                              <a14:compatExt spid="_x0000_s58386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72325" y="466725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7" name="Check Box 19" hidden="1">
                          <a:extLst>
                            <a:ext uri="{63B3BB69-23CF-44E3-9099-C40C66FF867C}">
                              <a14:compatExt spid="_x0000_s58387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810250" y="504825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8" name="Check Box 20" hidden="1">
                          <a:extLst>
                            <a:ext uri="{63B3BB69-23CF-44E3-9099-C40C66FF867C}">
                              <a14:compatExt spid="_x0000_s58388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076700" y="5219697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89" name="Check Box 21" hidden="1">
                          <a:extLst>
                            <a:ext uri="{63B3BB69-23CF-44E3-9099-C40C66FF867C}">
                              <a14:compatExt spid="_x0000_s58389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772275" y="4876800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  <xdr:sp macro="" textlink="">
                      <xdr:nvSpPr>
                        <xdr:cNvPr id="58390" name="Check Box 22" hidden="1">
                          <a:extLst>
                            <a:ext uri="{63B3BB69-23CF-44E3-9099-C40C66FF867C}">
                              <a14:compatExt spid="_x0000_s58390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562850" y="4962525"/>
                          <a:ext cx="638175" cy="266700"/>
                        </a:xfrm>
                        <a:prstGeom prst="rect">
                          <a:avLst/>
                        </a:prstGeom>
                      </xdr:spPr>
                    </xdr:sp>
                  </xdr:grp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1" name="Check Box 23" hidden="1">
                        <a:extLst>
                          <a:ext uri="{63B3BB69-23CF-44E3-9099-C40C66FF867C}">
                            <a14:compatExt spid="_x0000_s58391"/>
                          </a:ext>
                        </a:extLst>
                      </xdr:cNvPr>
                      <xdr:cNvSpPr/>
                    </xdr:nvSpPr>
                    <xdr:spPr>
                      <a:xfrm>
                        <a:off x="7353300" y="5495925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2" name="Check Box 24" hidden="1">
                        <a:extLst>
                          <a:ext uri="{63B3BB69-23CF-44E3-9099-C40C66FF867C}">
                            <a14:compatExt spid="_x0000_s58392"/>
                          </a:ext>
                        </a:extLst>
                      </xdr:cNvPr>
                      <xdr:cNvSpPr/>
                    </xdr:nvSpPr>
                    <xdr:spPr>
                      <a:xfrm>
                        <a:off x="6524625" y="5934075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3" name="Check Box 25" hidden="1">
                        <a:extLst>
                          <a:ext uri="{63B3BB69-23CF-44E3-9099-C40C66FF867C}">
                            <a14:compatExt spid="_x0000_s58393"/>
                          </a:ext>
                        </a:extLst>
                      </xdr:cNvPr>
                      <xdr:cNvSpPr/>
                    </xdr:nvSpPr>
                    <xdr:spPr>
                      <a:xfrm>
                        <a:off x="7077075" y="6029325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4" name="Check Box 26" hidden="1">
                        <a:extLst>
                          <a:ext uri="{63B3BB69-23CF-44E3-9099-C40C66FF867C}">
                            <a14:compatExt spid="_x0000_s58394"/>
                          </a:ext>
                        </a:extLst>
                      </xdr:cNvPr>
                      <xdr:cNvSpPr/>
                    </xdr:nvSpPr>
                    <xdr:spPr>
                      <a:xfrm>
                        <a:off x="5657850" y="5772150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5" name="Check Box 27" hidden="1">
                        <a:extLst>
                          <a:ext uri="{63B3BB69-23CF-44E3-9099-C40C66FF867C}">
                            <a14:compatExt spid="_x0000_s58395"/>
                          </a:ext>
                        </a:extLst>
                      </xdr:cNvPr>
                      <xdr:cNvSpPr/>
                    </xdr:nvSpPr>
                    <xdr:spPr>
                      <a:xfrm>
                        <a:off x="4800600" y="6067425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6" name="Check Box 28" hidden="1">
                        <a:extLst>
                          <a:ext uri="{63B3BB69-23CF-44E3-9099-C40C66FF867C}">
                            <a14:compatExt spid="_x0000_s58396"/>
                          </a:ext>
                        </a:extLst>
                      </xdr:cNvPr>
                      <xdr:cNvSpPr/>
                    </xdr:nvSpPr>
                    <xdr:spPr>
                      <a:xfrm>
                        <a:off x="3895725" y="6677025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7" name="Check Box 29" hidden="1">
                        <a:extLst>
                          <a:ext uri="{63B3BB69-23CF-44E3-9099-C40C66FF867C}">
                            <a14:compatExt spid="_x0000_s58397"/>
                          </a:ext>
                        </a:extLst>
                      </xdr:cNvPr>
                      <xdr:cNvSpPr/>
                    </xdr:nvSpPr>
                    <xdr:spPr>
                      <a:xfrm>
                        <a:off x="5048250" y="6648450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8" name="Check Box 30" hidden="1">
                        <a:extLst>
                          <a:ext uri="{63B3BB69-23CF-44E3-9099-C40C66FF867C}">
                            <a14:compatExt spid="_x0000_s58398"/>
                          </a:ext>
                        </a:extLst>
                      </xdr:cNvPr>
                      <xdr:cNvSpPr/>
                    </xdr:nvSpPr>
                    <xdr:spPr>
                      <a:xfrm>
                        <a:off x="6076950" y="6762750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399" name="Check Box 31" hidden="1">
                        <a:extLst>
                          <a:ext uri="{63B3BB69-23CF-44E3-9099-C40C66FF867C}">
                            <a14:compatExt spid="_x0000_s58399"/>
                          </a:ext>
                        </a:extLst>
                      </xdr:cNvPr>
                      <xdr:cNvSpPr/>
                    </xdr:nvSpPr>
                    <xdr:spPr>
                      <a:xfrm>
                        <a:off x="7743825" y="6391275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58400" name="Check Box 32" hidden="1">
                        <a:extLst>
                          <a:ext uri="{63B3BB69-23CF-44E3-9099-C40C66FF867C}">
                            <a14:compatExt spid="_x0000_s58400"/>
                          </a:ext>
                        </a:extLst>
                      </xdr:cNvPr>
                      <xdr:cNvSpPr/>
                    </xdr:nvSpPr>
                    <xdr:spPr>
                      <a:xfrm>
                        <a:off x="5600700" y="7562850"/>
                        <a:ext cx="638175" cy="266700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</xdr:grpSp>
            <xdr:grpSp>
              <xdr:nvGrpSpPr>
                <xdr:cNvPr id="58" name="组合 57"/>
                <xdr:cNvGrpSpPr/>
              </xdr:nvGrpSpPr>
              <xdr:grpSpPr>
                <a:xfrm>
                  <a:off x="0" y="484125"/>
                  <a:ext cx="4639874" cy="363600"/>
                  <a:chOff x="38100" y="45975"/>
                  <a:chExt cx="4639874" cy="363600"/>
                </a:xfrm>
              </xdr:grpSpPr>
              <xdr:sp macro="[0]!_xludf.clear" textlink="">
                <xdr:nvSpPr>
                  <xdr:cNvPr id="59" name="矩形 58"/>
                  <xdr:cNvSpPr/>
                </xdr:nvSpPr>
                <xdr:spPr>
                  <a:xfrm>
                    <a:off x="3914774" y="45975"/>
                    <a:ext cx="763200" cy="363600"/>
                  </a:xfrm>
                  <a:prstGeom prst="rect">
                    <a:avLst/>
                  </a:prstGeom>
                  <a:gradFill rotWithShape="0">
                    <a:gsLst>
                      <a:gs pos="0">
                        <a:srgbClr val="BBD5F0"/>
                      </a:gs>
                      <a:gs pos="100000">
                        <a:srgbClr val="9CBEE0"/>
                      </a:gs>
                    </a:gsLst>
                    <a:lin ang="5400000" scaled="0"/>
                  </a:gradFill>
                  <a:ln w="15875" cap="flat" cmpd="sng" algn="ctr">
                    <a:solidFill>
                      <a:srgbClr val="739CC3"/>
                    </a:solidFill>
                    <a:prstDash val="solid"/>
                    <a:miter lim="200000"/>
                  </a:ln>
                </xdr:spPr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zh-CN" altLang="en-US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清空</a:t>
                    </a:r>
                  </a:p>
                </xdr:txBody>
              </xdr:sp>
              <xdr:sp macro="[0]!YEAR2012" textlink="">
                <xdr:nvSpPr>
                  <xdr:cNvPr id="60" name="矩形 59"/>
                  <xdr:cNvSpPr/>
                </xdr:nvSpPr>
                <xdr:spPr>
                  <a:xfrm>
                    <a:off x="38100" y="47625"/>
                    <a:ext cx="762000" cy="361950"/>
                  </a:xfrm>
                  <a:prstGeom prst="rect">
                    <a:avLst/>
                  </a:prstGeom>
                  <a:gradFill rotWithShape="0">
                    <a:gsLst>
                      <a:gs pos="0">
                        <a:srgbClr val="BBD5F0"/>
                      </a:gs>
                      <a:gs pos="100000">
                        <a:srgbClr val="9CBEE0"/>
                      </a:gs>
                    </a:gsLst>
                    <a:lin ang="5400000" scaled="0"/>
                  </a:gradFill>
                  <a:ln w="15875" cap="flat" cmpd="sng" algn="ctr">
                    <a:solidFill>
                      <a:srgbClr val="739CC3"/>
                    </a:solidFill>
                    <a:prstDash val="solid"/>
                    <a:miter lim="200000"/>
                  </a:ln>
                </xdr:spPr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altLang="zh-CN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2012</a:t>
                    </a:r>
                    <a:r>
                      <a:rPr lang="zh-CN" altLang="en-US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年</a:t>
                    </a:r>
                  </a:p>
                </xdr:txBody>
              </xdr:sp>
              <xdr:sp macro="[0]!YEAR2013" textlink="">
                <xdr:nvSpPr>
                  <xdr:cNvPr id="61" name="矩形 60"/>
                  <xdr:cNvSpPr/>
                </xdr:nvSpPr>
                <xdr:spPr>
                  <a:xfrm>
                    <a:off x="800100" y="47625"/>
                    <a:ext cx="762000" cy="361950"/>
                  </a:xfrm>
                  <a:prstGeom prst="rect">
                    <a:avLst/>
                  </a:prstGeom>
                  <a:gradFill rotWithShape="0">
                    <a:gsLst>
                      <a:gs pos="0">
                        <a:srgbClr val="BBD5F0"/>
                      </a:gs>
                      <a:gs pos="100000">
                        <a:srgbClr val="9CBEE0"/>
                      </a:gs>
                    </a:gsLst>
                    <a:lin ang="5400000" scaled="0"/>
                  </a:gradFill>
                  <a:ln w="15875" cap="flat" cmpd="sng" algn="ctr">
                    <a:solidFill>
                      <a:srgbClr val="739CC3"/>
                    </a:solidFill>
                    <a:prstDash val="solid"/>
                    <a:miter lim="200000"/>
                  </a:ln>
                </xdr:spPr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altLang="zh-CN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2013</a:t>
                    </a:r>
                    <a:r>
                      <a:rPr lang="zh-CN" altLang="en-US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年</a:t>
                    </a:r>
                  </a:p>
                </xdr:txBody>
              </xdr:sp>
              <xdr:sp macro="[0]!YEAR2014" textlink="">
                <xdr:nvSpPr>
                  <xdr:cNvPr id="62" name="矩形 61"/>
                  <xdr:cNvSpPr/>
                </xdr:nvSpPr>
                <xdr:spPr>
                  <a:xfrm>
                    <a:off x="1581150" y="47625"/>
                    <a:ext cx="762000" cy="361950"/>
                  </a:xfrm>
                  <a:prstGeom prst="rect">
                    <a:avLst/>
                  </a:prstGeom>
                  <a:gradFill rotWithShape="0">
                    <a:gsLst>
                      <a:gs pos="0">
                        <a:srgbClr val="BBD5F0"/>
                      </a:gs>
                      <a:gs pos="100000">
                        <a:srgbClr val="9CBEE0"/>
                      </a:gs>
                    </a:gsLst>
                    <a:lin ang="5400000" scaled="0"/>
                  </a:gradFill>
                  <a:ln w="15875" cap="flat" cmpd="sng" algn="ctr">
                    <a:solidFill>
                      <a:srgbClr val="739CC3"/>
                    </a:solidFill>
                    <a:prstDash val="solid"/>
                    <a:miter lim="200000"/>
                  </a:ln>
                </xdr:spPr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altLang="zh-CN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2014</a:t>
                    </a:r>
                    <a:r>
                      <a:rPr lang="zh-CN" altLang="en-US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年</a:t>
                    </a:r>
                  </a:p>
                </xdr:txBody>
              </xdr:sp>
              <xdr:sp macro="[0]!YEAR2015" textlink="">
                <xdr:nvSpPr>
                  <xdr:cNvPr id="63" name="矩形 62"/>
                  <xdr:cNvSpPr/>
                </xdr:nvSpPr>
                <xdr:spPr>
                  <a:xfrm>
                    <a:off x="2352675" y="47625"/>
                    <a:ext cx="762000" cy="361950"/>
                  </a:xfrm>
                  <a:prstGeom prst="rect">
                    <a:avLst/>
                  </a:prstGeom>
                  <a:gradFill rotWithShape="0">
                    <a:gsLst>
                      <a:gs pos="0">
                        <a:srgbClr val="BBD5F0"/>
                      </a:gs>
                      <a:gs pos="100000">
                        <a:srgbClr val="9CBEE0"/>
                      </a:gs>
                    </a:gsLst>
                    <a:lin ang="5400000" scaled="0"/>
                  </a:gradFill>
                  <a:ln w="15875" cap="flat" cmpd="sng" algn="ctr">
                    <a:solidFill>
                      <a:srgbClr val="739CC3"/>
                    </a:solidFill>
                    <a:prstDash val="solid"/>
                    <a:miter lim="200000"/>
                  </a:ln>
                </xdr:spPr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altLang="zh-CN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2015</a:t>
                    </a:r>
                    <a:r>
                      <a:rPr lang="zh-CN" altLang="en-US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年</a:t>
                    </a:r>
                  </a:p>
                </xdr:txBody>
              </xdr:sp>
              <xdr:sp macro="[0]!YEAR2016" textlink="">
                <xdr:nvSpPr>
                  <xdr:cNvPr id="64" name="矩形 63"/>
                  <xdr:cNvSpPr/>
                </xdr:nvSpPr>
                <xdr:spPr>
                  <a:xfrm>
                    <a:off x="3133725" y="47625"/>
                    <a:ext cx="762000" cy="361950"/>
                  </a:xfrm>
                  <a:prstGeom prst="rect">
                    <a:avLst/>
                  </a:prstGeom>
                  <a:gradFill rotWithShape="0">
                    <a:gsLst>
                      <a:gs pos="0">
                        <a:srgbClr val="BBD5F0"/>
                      </a:gs>
                      <a:gs pos="100000">
                        <a:srgbClr val="9CBEE0"/>
                      </a:gs>
                    </a:gsLst>
                    <a:lin ang="5400000" scaled="0"/>
                  </a:gradFill>
                  <a:ln w="15875" cap="flat" cmpd="sng" algn="ctr">
                    <a:solidFill>
                      <a:srgbClr val="739CC3"/>
                    </a:solidFill>
                    <a:prstDash val="solid"/>
                    <a:miter lim="200000"/>
                  </a:ln>
                </xdr:spPr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US" altLang="zh-CN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2016</a:t>
                    </a:r>
                    <a:r>
                      <a:rPr lang="zh-CN" altLang="en-US" sz="1100" b="1">
                        <a:latin typeface="Arial Unicode MS" panose="020B0604020202020204" pitchFamily="34" charset="-122"/>
                        <a:ea typeface="Arial Unicode MS" panose="020B0604020202020204" pitchFamily="34" charset="-122"/>
                        <a:cs typeface="Arial Unicode MS" panose="020B0604020202020204" pitchFamily="34" charset="-122"/>
                      </a:rPr>
                      <a:t>年</a:t>
                    </a:r>
                  </a:p>
                </xdr:txBody>
              </xdr:sp>
            </xdr:grpSp>
          </xdr:grpSp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44" name="图片 43"/>
                  <xdr:cNvPicPr>
                    <a:picLocks noChangeAspect="1" noChangeArrowheads="1"/>
                    <a:extLst>
                      <a:ext uri="{84589F7E-364E-4C9E-8A38-B11213B215E9}">
                        <a14:cameraTool cellRange="$Q$12" spid="_x0000_s58690"/>
                      </a:ext>
                    </a:extLst>
                  </xdr:cNvPicPr>
                </xdr:nvPicPr>
                <xdr:blipFill>
                  <a:blip xmlns:r="http://schemas.openxmlformats.org/officeDocument/2006/relationships" r:embed="rId2"/>
                  <a:srcRect/>
                  <a:stretch>
                    <a:fillRect/>
                  </a:stretch>
                </xdr:blipFill>
                <xdr:spPr bwMode="auto">
                  <a:xfrm>
                    <a:off x="8258175" y="1990725"/>
                    <a:ext cx="952500" cy="209550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45" name="图片 44"/>
                  <xdr:cNvPicPr>
                    <a:picLocks noChangeAspect="1" noChangeArrowheads="1"/>
                    <a:extLst>
                      <a:ext uri="{84589F7E-364E-4C9E-8A38-B11213B215E9}">
                        <a14:cameraTool cellRange="$S$3" spid="_x0000_s58691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7848600" y="2381251"/>
                    <a:ext cx="720000" cy="204443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46" name="图片 45"/>
                  <xdr:cNvPicPr>
                    <a:picLocks noChangeAspect="1" noChangeArrowheads="1"/>
                    <a:extLst>
                      <a:ext uri="{84589F7E-364E-4C9E-8A38-B11213B215E9}">
                        <a14:cameraTool cellRange="$S$6" spid="_x0000_s58692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7524750" y="2962275"/>
                    <a:ext cx="720000" cy="204445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47" name="图片 46"/>
                  <xdr:cNvPicPr>
                    <a:picLocks noChangeAspect="1" noChangeArrowheads="1"/>
                    <a:extLst>
                      <a:ext uri="{84589F7E-364E-4C9E-8A38-B11213B215E9}">
                        <a14:cameraTool cellRange="$Q$4" spid="_x0000_s58693"/>
                      </a:ext>
                    </a:extLst>
                  </xdr:cNvPicPr>
                </xdr:nvPicPr>
                <xdr:blipFill>
                  <a:blip xmlns:r="http://schemas.openxmlformats.org/officeDocument/2006/relationships" r:embed="rId4"/>
                  <a:srcRect/>
                  <a:stretch>
                    <a:fillRect/>
                  </a:stretch>
                </xdr:blipFill>
                <xdr:spPr bwMode="auto">
                  <a:xfrm>
                    <a:off x="6915149" y="3476624"/>
                    <a:ext cx="720000" cy="199518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48" name="图片 47"/>
                  <xdr:cNvPicPr>
                    <a:picLocks noChangeAspect="1" noChangeArrowheads="1"/>
                    <a:extLst>
                      <a:ext uri="{84589F7E-364E-4C9E-8A38-B11213B215E9}">
                        <a14:cameraTool cellRange="$S$11" spid="_x0000_s58694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7077075" y="3743325"/>
                    <a:ext cx="720000" cy="204445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49" name="图片 48"/>
                  <xdr:cNvPicPr>
                    <a:picLocks noChangeAspect="1" noChangeArrowheads="1"/>
                    <a:extLst>
                      <a:ext uri="{84589F7E-364E-4C9E-8A38-B11213B215E9}">
                        <a14:cameraTool cellRange="$Q$10" spid="_x0000_s58695"/>
                      </a:ext>
                    </a:extLst>
                  </xdr:cNvPicPr>
                </xdr:nvPicPr>
                <xdr:blipFill>
                  <a:blip xmlns:r="http://schemas.openxmlformats.org/officeDocument/2006/relationships" r:embed="rId5"/>
                  <a:srcRect/>
                  <a:stretch>
                    <a:fillRect/>
                  </a:stretch>
                </xdr:blipFill>
                <xdr:spPr bwMode="auto">
                  <a:xfrm>
                    <a:off x="6438899" y="4038599"/>
                    <a:ext cx="720000" cy="199518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0" name="图片 49"/>
                  <xdr:cNvPicPr>
                    <a:picLocks noChangeAspect="1" noChangeArrowheads="1"/>
                    <a:extLst>
                      <a:ext uri="{84589F7E-364E-4C9E-8A38-B11213B215E9}">
                        <a14:cameraTool cellRange="$S$7" spid="_x0000_s58696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6743700" y="4514849"/>
                    <a:ext cx="1095375" cy="209550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1" name="图片 50"/>
                  <xdr:cNvPicPr>
                    <a:picLocks noChangeAspect="1" noChangeArrowheads="1"/>
                    <a:extLst>
                      <a:ext uri="{84589F7E-364E-4C9E-8A38-B11213B215E9}">
                        <a14:cameraTool cellRange="$S$12" spid="_x0000_s58697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2609850" y="2667000"/>
                    <a:ext cx="720000" cy="204445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2" name="图片 51"/>
                  <xdr:cNvPicPr>
                    <a:picLocks noChangeAspect="1" noChangeArrowheads="1"/>
                    <a:extLst>
                      <a:ext uri="{84589F7E-364E-4C9E-8A38-B11213B215E9}">
                        <a14:cameraTool cellRange="$S$8" spid="_x0000_s58698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5248275" y="5086350"/>
                    <a:ext cx="720000" cy="204445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3" name="图片 52"/>
                  <xdr:cNvPicPr>
                    <a:picLocks noChangeAspect="1" noChangeArrowheads="1"/>
                    <a:extLst>
                      <a:ext uri="{84589F7E-364E-4C9E-8A38-B11213B215E9}">
                        <a14:cameraTool cellRange="$Q$11" spid="_x0000_s58699"/>
                      </a:ext>
                    </a:extLst>
                  </xdr:cNvPicPr>
                </xdr:nvPicPr>
                <xdr:blipFill>
                  <a:blip xmlns:r="http://schemas.openxmlformats.org/officeDocument/2006/relationships" r:embed="rId6"/>
                  <a:srcRect/>
                  <a:stretch>
                    <a:fillRect/>
                  </a:stretch>
                </xdr:blipFill>
                <xdr:spPr bwMode="auto">
                  <a:xfrm>
                    <a:off x="6124574" y="5067299"/>
                    <a:ext cx="720000" cy="199518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4" name="图片 53"/>
                  <xdr:cNvPicPr>
                    <a:picLocks noChangeAspect="1" noChangeArrowheads="1"/>
                    <a:extLst>
                      <a:ext uri="{84589F7E-364E-4C9E-8A38-B11213B215E9}">
                        <a14:cameraTool cellRange="$Q$3" spid="_x0000_s58700"/>
                      </a:ext>
                    </a:extLst>
                  </xdr:cNvPicPr>
                </xdr:nvPicPr>
                <xdr:blipFill>
                  <a:blip xmlns:r="http://schemas.openxmlformats.org/officeDocument/2006/relationships" r:embed="rId7"/>
                  <a:srcRect/>
                  <a:stretch>
                    <a:fillRect/>
                  </a:stretch>
                </xdr:blipFill>
                <xdr:spPr bwMode="auto">
                  <a:xfrm>
                    <a:off x="6772274" y="5514974"/>
                    <a:ext cx="720000" cy="199518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5" name="图片 54"/>
                  <xdr:cNvPicPr>
                    <a:picLocks noChangeAspect="1" noChangeArrowheads="1"/>
                    <a:extLst>
                      <a:ext uri="{84589F7E-364E-4C9E-8A38-B11213B215E9}">
                        <a14:cameraTool cellRange="$S$4" spid="_x0000_s58701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7334250" y="5038725"/>
                    <a:ext cx="720000" cy="204445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56" name="图片 55"/>
                  <xdr:cNvPicPr>
                    <a:picLocks noChangeAspect="1" noChangeArrowheads="1"/>
                    <a:extLst>
                      <a:ext uri="{84589F7E-364E-4C9E-8A38-B11213B215E9}">
                        <a14:cameraTool cellRange="$S$9" spid="_x0000_s58702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7734300" y="5353050"/>
                    <a:ext cx="720000" cy="204445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2857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2" name="图片 31"/>
                <xdr:cNvPicPr>
                  <a:picLocks noChangeAspect="1" noChangeArrowheads="1"/>
                  <a:extLst>
                    <a:ext uri="{84589F7E-364E-4C9E-8A38-B11213B215E9}">
                      <a14:cameraTool cellRange="$Q$14" spid="_x0000_s58703"/>
                    </a:ext>
                  </a:extLst>
                </xdr:cNvPicPr>
              </xdr:nvPicPr>
              <xdr:blipFill>
                <a:blip xmlns:r="http://schemas.openxmlformats.org/officeDocument/2006/relationships" r:embed="rId8"/>
                <a:srcRect/>
                <a:stretch>
                  <a:fillRect/>
                </a:stretch>
              </xdr:blipFill>
              <xdr:spPr bwMode="auto">
                <a:xfrm>
                  <a:off x="5676899" y="6400799"/>
                  <a:ext cx="952500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3" name="图片 32"/>
                <xdr:cNvPicPr>
                  <a:picLocks noChangeAspect="1" noChangeArrowheads="1"/>
                  <a:extLst>
                    <a:ext uri="{84589F7E-364E-4C9E-8A38-B11213B215E9}">
                      <a14:cameraTool cellRange="$Q$13" spid="_x0000_s58704"/>
                    </a:ext>
                  </a:extLst>
                </xdr:cNvPicPr>
              </xdr:nvPicPr>
              <xdr:blipFill>
                <a:blip xmlns:r="http://schemas.openxmlformats.org/officeDocument/2006/relationships" r:embed="rId9"/>
                <a:srcRect/>
                <a:stretch>
                  <a:fillRect/>
                </a:stretch>
              </xdr:blipFill>
              <xdr:spPr bwMode="auto">
                <a:xfrm>
                  <a:off x="5972175" y="5448299"/>
                  <a:ext cx="720000" cy="199518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4" name="图片 33"/>
                <xdr:cNvPicPr>
                  <a:picLocks noChangeAspect="1" noChangeArrowheads="1"/>
                  <a:extLst>
                    <a:ext uri="{84589F7E-364E-4C9E-8A38-B11213B215E9}">
                      <a14:cameraTool cellRange="$S$14" spid="_x0000_s58705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rcRect/>
                <a:stretch>
                  <a:fillRect/>
                </a:stretch>
              </xdr:blipFill>
              <xdr:spPr bwMode="auto">
                <a:xfrm>
                  <a:off x="4876800" y="5962649"/>
                  <a:ext cx="1095375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5" name="图片 34"/>
                <xdr:cNvPicPr>
                  <a:picLocks noChangeAspect="1" noChangeArrowheads="1"/>
                  <a:extLst>
                    <a:ext uri="{84589F7E-364E-4C9E-8A38-B11213B215E9}">
                      <a14:cameraTool cellRange="$S$10" spid="_x0000_s58706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rcRect/>
                <a:stretch>
                  <a:fillRect/>
                </a:stretch>
              </xdr:blipFill>
              <xdr:spPr bwMode="auto">
                <a:xfrm>
                  <a:off x="4067175" y="5829299"/>
                  <a:ext cx="1095375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6" name="图片 35"/>
                <xdr:cNvPicPr>
                  <a:picLocks noChangeAspect="1" noChangeArrowheads="1"/>
                  <a:extLst>
                    <a:ext uri="{84589F7E-364E-4C9E-8A38-B11213B215E9}">
                      <a14:cameraTool cellRange="$S$5" spid="_x0000_s58707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rcRect/>
                <a:stretch>
                  <a:fillRect/>
                </a:stretch>
              </xdr:blipFill>
              <xdr:spPr bwMode="auto">
                <a:xfrm>
                  <a:off x="6448425" y="6019799"/>
                  <a:ext cx="1095375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7" name="图片 36"/>
                <xdr:cNvPicPr>
                  <a:picLocks noChangeAspect="1" noChangeArrowheads="1"/>
                  <a:extLst>
                    <a:ext uri="{84589F7E-364E-4C9E-8A38-B11213B215E9}">
                      <a14:cameraTool cellRange="$S$13" spid="_x0000_s58708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rcRect/>
                <a:stretch>
                  <a:fillRect/>
                </a:stretch>
              </xdr:blipFill>
              <xdr:spPr bwMode="auto">
                <a:xfrm>
                  <a:off x="7515225" y="5934074"/>
                  <a:ext cx="1095375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8" name="图片 37"/>
                <xdr:cNvPicPr>
                  <a:picLocks noChangeAspect="1" noChangeArrowheads="1"/>
                  <a:extLst>
                    <a:ext uri="{84589F7E-364E-4C9E-8A38-B11213B215E9}">
                      <a14:cameraTool cellRange="$Q$8" spid="_x0000_s58709"/>
                    </a:ext>
                  </a:extLst>
                </xdr:cNvPicPr>
              </xdr:nvPicPr>
              <xdr:blipFill>
                <a:blip xmlns:r="http://schemas.openxmlformats.org/officeDocument/2006/relationships" r:embed="rId10"/>
                <a:srcRect/>
                <a:stretch>
                  <a:fillRect/>
                </a:stretch>
              </xdr:blipFill>
              <xdr:spPr bwMode="auto">
                <a:xfrm>
                  <a:off x="4800599" y="6677024"/>
                  <a:ext cx="952500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9" name="图片 38"/>
                <xdr:cNvPicPr>
                  <a:picLocks noChangeAspect="1" noChangeArrowheads="1"/>
                  <a:extLst>
                    <a:ext uri="{84589F7E-364E-4C9E-8A38-B11213B215E9}">
                      <a14:cameraTool cellRange="$Q$9" spid="_x0000_s58710"/>
                    </a:ext>
                  </a:extLst>
                </xdr:cNvPicPr>
              </xdr:nvPicPr>
              <xdr:blipFill>
                <a:blip xmlns:r="http://schemas.openxmlformats.org/officeDocument/2006/relationships" r:embed="rId11"/>
                <a:srcRect/>
                <a:stretch>
                  <a:fillRect/>
                </a:stretch>
              </xdr:blipFill>
              <xdr:spPr bwMode="auto">
                <a:xfrm>
                  <a:off x="5753099" y="8124824"/>
                  <a:ext cx="952500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0" name="图片 39"/>
                <xdr:cNvPicPr>
                  <a:picLocks noChangeAspect="1" noChangeArrowheads="1"/>
                  <a:extLst>
                    <a:ext uri="{84589F7E-364E-4C9E-8A38-B11213B215E9}">
                      <a14:cameraTool cellRange="$Q$5" spid="_x0000_s58711"/>
                    </a:ext>
                  </a:extLst>
                </xdr:cNvPicPr>
              </xdr:nvPicPr>
              <xdr:blipFill>
                <a:blip xmlns:r="http://schemas.openxmlformats.org/officeDocument/2006/relationships" r:embed="rId12"/>
                <a:srcRect/>
                <a:stretch>
                  <a:fillRect/>
                </a:stretch>
              </xdr:blipFill>
              <xdr:spPr bwMode="auto">
                <a:xfrm>
                  <a:off x="6953249" y="6772274"/>
                  <a:ext cx="952500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1" name="图片 40"/>
                <xdr:cNvPicPr>
                  <a:picLocks noChangeAspect="1" noChangeArrowheads="1"/>
                  <a:extLst>
                    <a:ext uri="{84589F7E-364E-4C9E-8A38-B11213B215E9}">
                      <a14:cameraTool cellRange="$Q$6" spid="_x0000_s58712"/>
                    </a:ext>
                  </a:extLst>
                </xdr:cNvPicPr>
              </xdr:nvPicPr>
              <xdr:blipFill>
                <a:blip xmlns:r="http://schemas.openxmlformats.org/officeDocument/2006/relationships" r:embed="rId13"/>
                <a:srcRect/>
                <a:stretch>
                  <a:fillRect/>
                </a:stretch>
              </xdr:blipFill>
              <xdr:spPr bwMode="auto">
                <a:xfrm>
                  <a:off x="6143624" y="7038974"/>
                  <a:ext cx="952500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2" name="图片 41"/>
                <xdr:cNvPicPr>
                  <a:picLocks noChangeAspect="1" noChangeArrowheads="1"/>
                  <a:extLst>
                    <a:ext uri="{84589F7E-364E-4C9E-8A38-B11213B215E9}">
                      <a14:cameraTool cellRange="$Q$7" spid="_x0000_s58713"/>
                    </a:ext>
                  </a:extLst>
                </xdr:cNvPicPr>
              </xdr:nvPicPr>
              <xdr:blipFill>
                <a:blip xmlns:r="http://schemas.openxmlformats.org/officeDocument/2006/relationships" r:embed="rId14"/>
                <a:srcRect/>
                <a:stretch>
                  <a:fillRect/>
                </a:stretch>
              </xdr:blipFill>
              <xdr:spPr bwMode="auto">
                <a:xfrm>
                  <a:off x="5238749" y="7353299"/>
                  <a:ext cx="952500" cy="20955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8401" name="Check Box 33" hidden="1">
                <a:extLst>
                  <a:ext uri="{63B3BB69-23CF-44E3-9099-C40C66FF867C}">
                    <a14:compatExt spid="_x0000_s58401"/>
                  </a:ext>
                </a:extLst>
              </xdr:cNvPr>
              <xdr:cNvSpPr/>
            </xdr:nvSpPr>
            <xdr:spPr>
              <a:xfrm>
                <a:off x="5324474" y="5743575"/>
                <a:ext cx="581025" cy="228600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xdr:twoCellAnchor>
    <xdr:from>
      <xdr:col>11</xdr:col>
      <xdr:colOff>0</xdr:colOff>
      <xdr:row>80</xdr:row>
      <xdr:rowOff>0</xdr:rowOff>
    </xdr:from>
    <xdr:to>
      <xdr:col>12</xdr:col>
      <xdr:colOff>323850</xdr:colOff>
      <xdr:row>81</xdr:row>
      <xdr:rowOff>161924</xdr:rowOff>
    </xdr:to>
    <xdr:sp macro="" textlink="">
      <xdr:nvSpPr>
        <xdr:cNvPr id="98" name="矩形 97">
          <a:hlinkClick xmlns:r="http://schemas.openxmlformats.org/officeDocument/2006/relationships" r:id="rId15"/>
        </xdr:cNvPr>
        <xdr:cNvSpPr/>
      </xdr:nvSpPr>
      <xdr:spPr>
        <a:xfrm>
          <a:off x="7543800" y="14249400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16</xdr:col>
      <xdr:colOff>323850</xdr:colOff>
      <xdr:row>17</xdr:row>
      <xdr:rowOff>161924</xdr:rowOff>
    </xdr:to>
    <xdr:sp macro="" textlink="">
      <xdr:nvSpPr>
        <xdr:cNvPr id="99" name="矩形 98">
          <a:hlinkClick xmlns:r="http://schemas.openxmlformats.org/officeDocument/2006/relationships" r:id="rId16"/>
        </xdr:cNvPr>
        <xdr:cNvSpPr/>
      </xdr:nvSpPr>
      <xdr:spPr>
        <a:xfrm>
          <a:off x="10287000" y="3276600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  <xdr:twoCellAnchor>
    <xdr:from>
      <xdr:col>16</xdr:col>
      <xdr:colOff>304800</xdr:colOff>
      <xdr:row>16</xdr:row>
      <xdr:rowOff>0</xdr:rowOff>
    </xdr:from>
    <xdr:to>
      <xdr:col>17</xdr:col>
      <xdr:colOff>361950</xdr:colOff>
      <xdr:row>17</xdr:row>
      <xdr:rowOff>161924</xdr:rowOff>
    </xdr:to>
    <xdr:sp macro="" textlink="">
      <xdr:nvSpPr>
        <xdr:cNvPr id="100" name="矩形 99">
          <a:hlinkClick xmlns:r="http://schemas.openxmlformats.org/officeDocument/2006/relationships" r:id="rId17"/>
        </xdr:cNvPr>
        <xdr:cNvSpPr/>
      </xdr:nvSpPr>
      <xdr:spPr>
        <a:xfrm>
          <a:off x="11277600" y="3276600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下一页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523874</xdr:colOff>
      <xdr:row>2</xdr:row>
      <xdr:rowOff>118744</xdr:rowOff>
    </xdr:from>
    <xdr:to>
      <xdr:col>16</xdr:col>
      <xdr:colOff>9524</xdr:colOff>
      <xdr:row>13</xdr:row>
      <xdr:rowOff>85725</xdr:rowOff>
    </xdr:to>
    <xdr:graphicFrame macro="">
      <xdr:nvGraphicFramePr>
        <xdr:cNvPr id="2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</xdr:row>
          <xdr:rowOff>28575</xdr:rowOff>
        </xdr:from>
        <xdr:to>
          <xdr:col>1</xdr:col>
          <xdr:colOff>752475</xdr:colOff>
          <xdr:row>2</xdr:row>
          <xdr:rowOff>200025</xdr:rowOff>
        </xdr:to>
        <xdr:sp macro="" textlink="">
          <xdr:nvSpPr>
            <xdr:cNvPr id="45057" name="Option Button 3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IT数码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3</xdr:row>
          <xdr:rowOff>76200</xdr:rowOff>
        </xdr:from>
        <xdr:to>
          <xdr:col>1</xdr:col>
          <xdr:colOff>695325</xdr:colOff>
          <xdr:row>3</xdr:row>
          <xdr:rowOff>228600</xdr:rowOff>
        </xdr:to>
        <xdr:sp macro="" textlink="">
          <xdr:nvSpPr>
            <xdr:cNvPr id="45058" name="Option Button 4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安防用品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4</xdr:row>
          <xdr:rowOff>85725</xdr:rowOff>
        </xdr:from>
        <xdr:to>
          <xdr:col>1</xdr:col>
          <xdr:colOff>552450</xdr:colOff>
          <xdr:row>5</xdr:row>
          <xdr:rowOff>9525</xdr:rowOff>
        </xdr:to>
        <xdr:sp macro="" textlink="">
          <xdr:nvSpPr>
            <xdr:cNvPr id="45059" name="Option Button 5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板材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5</xdr:row>
          <xdr:rowOff>66675</xdr:rowOff>
        </xdr:from>
        <xdr:to>
          <xdr:col>1</xdr:col>
          <xdr:colOff>171450</xdr:colOff>
          <xdr:row>6</xdr:row>
          <xdr:rowOff>28575</xdr:rowOff>
        </xdr:to>
        <xdr:sp macro="" textlink="">
          <xdr:nvSpPr>
            <xdr:cNvPr id="45060" name="Option Button 6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厨房家电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6</xdr:row>
          <xdr:rowOff>57150</xdr:rowOff>
        </xdr:from>
        <xdr:to>
          <xdr:col>1</xdr:col>
          <xdr:colOff>266700</xdr:colOff>
          <xdr:row>7</xdr:row>
          <xdr:rowOff>19050</xdr:rowOff>
        </xdr:to>
        <xdr:sp macro="" textlink="">
          <xdr:nvSpPr>
            <xdr:cNvPr id="45061" name="Option Button 7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灯具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47625</xdr:rowOff>
        </xdr:from>
        <xdr:to>
          <xdr:col>1</xdr:col>
          <xdr:colOff>152400</xdr:colOff>
          <xdr:row>8</xdr:row>
          <xdr:rowOff>9525</xdr:rowOff>
        </xdr:to>
        <xdr:sp macro="" textlink="">
          <xdr:nvSpPr>
            <xdr:cNvPr id="45062" name="Option Button 8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电动车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</xdr:row>
          <xdr:rowOff>47625</xdr:rowOff>
        </xdr:from>
        <xdr:to>
          <xdr:col>4</xdr:col>
          <xdr:colOff>57150</xdr:colOff>
          <xdr:row>3</xdr:row>
          <xdr:rowOff>9525</xdr:rowOff>
        </xdr:to>
        <xdr:sp macro="" textlink="">
          <xdr:nvSpPr>
            <xdr:cNvPr id="45063" name="Check Box 9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安徽区域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3</xdr:row>
          <xdr:rowOff>104775</xdr:rowOff>
        </xdr:from>
        <xdr:to>
          <xdr:col>3</xdr:col>
          <xdr:colOff>638175</xdr:colOff>
          <xdr:row>4</xdr:row>
          <xdr:rowOff>57150</xdr:rowOff>
        </xdr:to>
        <xdr:sp macro="" textlink="">
          <xdr:nvSpPr>
            <xdr:cNvPr id="45064" name="Check Box 10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北京区域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66675</xdr:rowOff>
        </xdr:from>
        <xdr:to>
          <xdr:col>4</xdr:col>
          <xdr:colOff>209550</xdr:colOff>
          <xdr:row>5</xdr:row>
          <xdr:rowOff>19050</xdr:rowOff>
        </xdr:to>
        <xdr:sp macro="" textlink="">
          <xdr:nvSpPr>
            <xdr:cNvPr id="45065" name="Check Box 11" hidden="1">
              <a:extLst>
                <a:ext uri="{63B3BB69-23CF-44E3-9099-C40C66FF867C}">
                  <a14:compatExt spid="_x0000_s45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福建区域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5</xdr:row>
          <xdr:rowOff>28575</xdr:rowOff>
        </xdr:from>
        <xdr:to>
          <xdr:col>4</xdr:col>
          <xdr:colOff>390525</xdr:colOff>
          <xdr:row>5</xdr:row>
          <xdr:rowOff>209550</xdr:rowOff>
        </xdr:to>
        <xdr:sp macro="" textlink="">
          <xdr:nvSpPr>
            <xdr:cNvPr id="45066" name="Check Box 12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广东区域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</xdr:row>
          <xdr:rowOff>238125</xdr:rowOff>
        </xdr:from>
        <xdr:to>
          <xdr:col>4</xdr:col>
          <xdr:colOff>19050</xdr:colOff>
          <xdr:row>6</xdr:row>
          <xdr:rowOff>200025</xdr:rowOff>
        </xdr:to>
        <xdr:sp macro="" textlink="">
          <xdr:nvSpPr>
            <xdr:cNvPr id="45067" name="Check Box 13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广西区域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</xdr:row>
          <xdr:rowOff>238125</xdr:rowOff>
        </xdr:from>
        <xdr:to>
          <xdr:col>4</xdr:col>
          <xdr:colOff>19050</xdr:colOff>
          <xdr:row>7</xdr:row>
          <xdr:rowOff>200025</xdr:rowOff>
        </xdr:to>
        <xdr:sp macro="" textlink="">
          <xdr:nvSpPr>
            <xdr:cNvPr id="45068" name="Check Box 13" hidden="1">
              <a:extLst>
                <a:ext uri="{63B3BB69-23CF-44E3-9099-C40C66FF867C}">
                  <a14:compatExt spid="_x0000_s45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贵州区域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</xdr:row>
          <xdr:rowOff>85725</xdr:rowOff>
        </xdr:from>
        <xdr:to>
          <xdr:col>4</xdr:col>
          <xdr:colOff>19050</xdr:colOff>
          <xdr:row>8</xdr:row>
          <xdr:rowOff>295275</xdr:rowOff>
        </xdr:to>
        <xdr:sp macro="" textlink="">
          <xdr:nvSpPr>
            <xdr:cNvPr id="45069" name="Check Box 13" hidden="1">
              <a:extLst>
                <a:ext uri="{63B3BB69-23CF-44E3-9099-C40C66FF867C}">
                  <a14:compatExt spid="_x0000_s45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海南区域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9</xdr:row>
          <xdr:rowOff>114300</xdr:rowOff>
        </xdr:from>
        <xdr:to>
          <xdr:col>4</xdr:col>
          <xdr:colOff>28575</xdr:colOff>
          <xdr:row>9</xdr:row>
          <xdr:rowOff>323850</xdr:rowOff>
        </xdr:to>
        <xdr:sp macro="" textlink="">
          <xdr:nvSpPr>
            <xdr:cNvPr id="45070" name="Check Box 13" hidden="1">
              <a:extLst>
                <a:ext uri="{63B3BB69-23CF-44E3-9099-C40C66FF867C}">
                  <a14:compatExt spid="_x0000_s45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河北区域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114300</xdr:rowOff>
        </xdr:from>
        <xdr:to>
          <xdr:col>4</xdr:col>
          <xdr:colOff>133350</xdr:colOff>
          <xdr:row>11</xdr:row>
          <xdr:rowOff>9525</xdr:rowOff>
        </xdr:to>
        <xdr:sp macro="" textlink="">
          <xdr:nvSpPr>
            <xdr:cNvPr id="45072" name="Check Box 13" hidden="1">
              <a:extLst>
                <a:ext uri="{63B3BB69-23CF-44E3-9099-C40C66FF867C}">
                  <a14:compatExt spid="_x0000_s45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河南区域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11</xdr:row>
          <xdr:rowOff>142875</xdr:rowOff>
        </xdr:from>
        <xdr:to>
          <xdr:col>4</xdr:col>
          <xdr:colOff>19050</xdr:colOff>
          <xdr:row>11</xdr:row>
          <xdr:rowOff>352425</xdr:rowOff>
        </xdr:to>
        <xdr:sp macro="" textlink="">
          <xdr:nvSpPr>
            <xdr:cNvPr id="45074" name="Check Box 13" hidden="1">
              <a:extLst>
                <a:ext uri="{63B3BB69-23CF-44E3-9099-C40C66FF867C}">
                  <a14:compatExt spid="_x0000_s45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黑龙江区域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12</xdr:row>
          <xdr:rowOff>257175</xdr:rowOff>
        </xdr:from>
        <xdr:to>
          <xdr:col>4</xdr:col>
          <xdr:colOff>19050</xdr:colOff>
          <xdr:row>13</xdr:row>
          <xdr:rowOff>66675</xdr:rowOff>
        </xdr:to>
        <xdr:sp macro="" textlink="">
          <xdr:nvSpPr>
            <xdr:cNvPr id="45075" name="Check Box 13" hidden="1">
              <a:extLst>
                <a:ext uri="{63B3BB69-23CF-44E3-9099-C40C66FF867C}">
                  <a14:compatExt spid="_x0000_s45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湖北区域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13</xdr:row>
          <xdr:rowOff>257175</xdr:rowOff>
        </xdr:from>
        <xdr:to>
          <xdr:col>4</xdr:col>
          <xdr:colOff>19050</xdr:colOff>
          <xdr:row>14</xdr:row>
          <xdr:rowOff>66675</xdr:rowOff>
        </xdr:to>
        <xdr:sp macro="" textlink="">
          <xdr:nvSpPr>
            <xdr:cNvPr id="45077" name="Check Box 13" hidden="1">
              <a:extLst>
                <a:ext uri="{63B3BB69-23CF-44E3-9099-C40C66FF867C}">
                  <a14:compatExt spid="_x0000_s45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湖南区域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14</xdr:row>
          <xdr:rowOff>257175</xdr:rowOff>
        </xdr:from>
        <xdr:to>
          <xdr:col>4</xdr:col>
          <xdr:colOff>19050</xdr:colOff>
          <xdr:row>15</xdr:row>
          <xdr:rowOff>66675</xdr:rowOff>
        </xdr:to>
        <xdr:sp macro="" textlink="">
          <xdr:nvSpPr>
            <xdr:cNvPr id="45078" name="Check Box 13" hidden="1">
              <a:extLst>
                <a:ext uri="{63B3BB69-23CF-44E3-9099-C40C66FF867C}">
                  <a14:compatExt spid="_x0000_s45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吉林区域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15</xdr:row>
          <xdr:rowOff>161925</xdr:rowOff>
        </xdr:from>
        <xdr:to>
          <xdr:col>4</xdr:col>
          <xdr:colOff>28575</xdr:colOff>
          <xdr:row>15</xdr:row>
          <xdr:rowOff>371475</xdr:rowOff>
        </xdr:to>
        <xdr:sp macro="" textlink="">
          <xdr:nvSpPr>
            <xdr:cNvPr id="45086" name="Check Box 13" hidden="1">
              <a:extLst>
                <a:ext uri="{63B3BB69-23CF-44E3-9099-C40C66FF867C}">
                  <a14:compatExt spid="_x0000_s45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江苏区域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16</xdr:row>
          <xdr:rowOff>57150</xdr:rowOff>
        </xdr:from>
        <xdr:to>
          <xdr:col>4</xdr:col>
          <xdr:colOff>28575</xdr:colOff>
          <xdr:row>16</xdr:row>
          <xdr:rowOff>266700</xdr:rowOff>
        </xdr:to>
        <xdr:sp macro="" textlink="">
          <xdr:nvSpPr>
            <xdr:cNvPr id="45087" name="Check Box 13" hidden="1">
              <a:extLst>
                <a:ext uri="{63B3BB69-23CF-44E3-9099-C40C66FF867C}">
                  <a14:compatExt spid="_x0000_s45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江西区域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17</xdr:row>
          <xdr:rowOff>47625</xdr:rowOff>
        </xdr:from>
        <xdr:to>
          <xdr:col>4</xdr:col>
          <xdr:colOff>19050</xdr:colOff>
          <xdr:row>17</xdr:row>
          <xdr:rowOff>257175</xdr:rowOff>
        </xdr:to>
        <xdr:sp macro="" textlink="">
          <xdr:nvSpPr>
            <xdr:cNvPr id="45088" name="Check Box 13" hidden="1">
              <a:extLst>
                <a:ext uri="{63B3BB69-23CF-44E3-9099-C40C66FF867C}">
                  <a14:compatExt spid="_x0000_s45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辽宁区域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18</xdr:row>
          <xdr:rowOff>142875</xdr:rowOff>
        </xdr:from>
        <xdr:to>
          <xdr:col>4</xdr:col>
          <xdr:colOff>28575</xdr:colOff>
          <xdr:row>18</xdr:row>
          <xdr:rowOff>352425</xdr:rowOff>
        </xdr:to>
        <xdr:sp macro="" textlink="">
          <xdr:nvSpPr>
            <xdr:cNvPr id="45089" name="Check Box 13" hidden="1">
              <a:extLst>
                <a:ext uri="{63B3BB69-23CF-44E3-9099-C40C66FF867C}">
                  <a14:compatExt spid="_x0000_s45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山东区域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19</xdr:row>
          <xdr:rowOff>238125</xdr:rowOff>
        </xdr:from>
        <xdr:to>
          <xdr:col>4</xdr:col>
          <xdr:colOff>19050</xdr:colOff>
          <xdr:row>20</xdr:row>
          <xdr:rowOff>47625</xdr:rowOff>
        </xdr:to>
        <xdr:sp macro="" textlink="">
          <xdr:nvSpPr>
            <xdr:cNvPr id="45090" name="Check Box 13" hidden="1">
              <a:extLst>
                <a:ext uri="{63B3BB69-23CF-44E3-9099-C40C66FF867C}">
                  <a14:compatExt spid="_x0000_s45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陕西区域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20</xdr:row>
          <xdr:rowOff>238125</xdr:rowOff>
        </xdr:from>
        <xdr:to>
          <xdr:col>4</xdr:col>
          <xdr:colOff>19050</xdr:colOff>
          <xdr:row>21</xdr:row>
          <xdr:rowOff>47625</xdr:rowOff>
        </xdr:to>
        <xdr:sp macro="" textlink="">
          <xdr:nvSpPr>
            <xdr:cNvPr id="45092" name="Check Box 36" hidden="1">
              <a:extLst>
                <a:ext uri="{63B3BB69-23CF-44E3-9099-C40C66FF867C}">
                  <a14:compatExt spid="_x0000_s45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上海区域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21</xdr:row>
          <xdr:rowOff>238125</xdr:rowOff>
        </xdr:from>
        <xdr:to>
          <xdr:col>4</xdr:col>
          <xdr:colOff>19050</xdr:colOff>
          <xdr:row>22</xdr:row>
          <xdr:rowOff>47625</xdr:rowOff>
        </xdr:to>
        <xdr:sp macro="" textlink="">
          <xdr:nvSpPr>
            <xdr:cNvPr id="45094" name="Check Box 38" hidden="1">
              <a:extLst>
                <a:ext uri="{63B3BB69-23CF-44E3-9099-C40C66FF867C}">
                  <a14:compatExt spid="_x0000_s45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四川区域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22</xdr:row>
          <xdr:rowOff>238125</xdr:rowOff>
        </xdr:from>
        <xdr:to>
          <xdr:col>4</xdr:col>
          <xdr:colOff>19050</xdr:colOff>
          <xdr:row>23</xdr:row>
          <xdr:rowOff>47625</xdr:rowOff>
        </xdr:to>
        <xdr:sp macro="" textlink="">
          <xdr:nvSpPr>
            <xdr:cNvPr id="45097" name="Check Box 41" hidden="1">
              <a:extLst>
                <a:ext uri="{63B3BB69-23CF-44E3-9099-C40C66FF867C}">
                  <a14:compatExt spid="_x0000_s45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天津区域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23</xdr:row>
          <xdr:rowOff>238125</xdr:rowOff>
        </xdr:from>
        <xdr:to>
          <xdr:col>4</xdr:col>
          <xdr:colOff>19050</xdr:colOff>
          <xdr:row>24</xdr:row>
          <xdr:rowOff>47625</xdr:rowOff>
        </xdr:to>
        <xdr:sp macro="" textlink="">
          <xdr:nvSpPr>
            <xdr:cNvPr id="45100" name="Check Box 44" hidden="1">
              <a:extLst>
                <a:ext uri="{63B3BB69-23CF-44E3-9099-C40C66FF867C}">
                  <a14:compatExt spid="_x0000_s45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新疆区域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24</xdr:row>
          <xdr:rowOff>238125</xdr:rowOff>
        </xdr:from>
        <xdr:to>
          <xdr:col>4</xdr:col>
          <xdr:colOff>19050</xdr:colOff>
          <xdr:row>25</xdr:row>
          <xdr:rowOff>47625</xdr:rowOff>
        </xdr:to>
        <xdr:sp macro="" textlink="">
          <xdr:nvSpPr>
            <xdr:cNvPr id="45106" name="Check Box 50" hidden="1">
              <a:extLst>
                <a:ext uri="{63B3BB69-23CF-44E3-9099-C40C66FF867C}">
                  <a14:compatExt spid="_x0000_s45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浙江区域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25</xdr:row>
          <xdr:rowOff>238125</xdr:rowOff>
        </xdr:from>
        <xdr:to>
          <xdr:col>4</xdr:col>
          <xdr:colOff>19050</xdr:colOff>
          <xdr:row>26</xdr:row>
          <xdr:rowOff>47625</xdr:rowOff>
        </xdr:to>
        <xdr:sp macro="" textlink="">
          <xdr:nvSpPr>
            <xdr:cNvPr id="45107" name="Check Box 51" hidden="1">
              <a:extLst>
                <a:ext uri="{63B3BB69-23CF-44E3-9099-C40C66FF867C}">
                  <a14:compatExt spid="_x0000_s45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重庆区域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8</xdr:row>
          <xdr:rowOff>47625</xdr:rowOff>
        </xdr:from>
        <xdr:to>
          <xdr:col>1</xdr:col>
          <xdr:colOff>152400</xdr:colOff>
          <xdr:row>8</xdr:row>
          <xdr:rowOff>257175</xdr:rowOff>
        </xdr:to>
        <xdr:sp macro="" textlink="">
          <xdr:nvSpPr>
            <xdr:cNvPr id="45230" name="Option Button 8" hidden="1">
              <a:extLst>
                <a:ext uri="{63B3BB69-23CF-44E3-9099-C40C66FF867C}">
                  <a14:compatExt spid="_x0000_s45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电子电气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9</xdr:row>
          <xdr:rowOff>28575</xdr:rowOff>
        </xdr:from>
        <xdr:to>
          <xdr:col>1</xdr:col>
          <xdr:colOff>752475</xdr:colOff>
          <xdr:row>9</xdr:row>
          <xdr:rowOff>200025</xdr:rowOff>
        </xdr:to>
        <xdr:sp macro="" textlink="">
          <xdr:nvSpPr>
            <xdr:cNvPr id="45238" name="Option Button 3" hidden="1">
              <a:extLst>
                <a:ext uri="{63B3BB69-23CF-44E3-9099-C40C66FF867C}">
                  <a14:compatExt spid="_x0000_s45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纺织器材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10</xdr:row>
          <xdr:rowOff>76200</xdr:rowOff>
        </xdr:from>
        <xdr:to>
          <xdr:col>1</xdr:col>
          <xdr:colOff>695325</xdr:colOff>
          <xdr:row>10</xdr:row>
          <xdr:rowOff>228600</xdr:rowOff>
        </xdr:to>
        <xdr:sp macro="" textlink="">
          <xdr:nvSpPr>
            <xdr:cNvPr id="45239" name="Option Button 4" hidden="1">
              <a:extLst>
                <a:ext uri="{63B3BB69-23CF-44E3-9099-C40C66FF867C}">
                  <a14:compatExt spid="_x0000_s45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改性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11</xdr:row>
          <xdr:rowOff>85725</xdr:rowOff>
        </xdr:from>
        <xdr:to>
          <xdr:col>1</xdr:col>
          <xdr:colOff>552450</xdr:colOff>
          <xdr:row>11</xdr:row>
          <xdr:rowOff>257175</xdr:rowOff>
        </xdr:to>
        <xdr:sp macro="" textlink="">
          <xdr:nvSpPr>
            <xdr:cNvPr id="45240" name="Option Button 5" hidden="1">
              <a:extLst>
                <a:ext uri="{63B3BB69-23CF-44E3-9099-C40C66FF867C}">
                  <a14:compatExt spid="_x0000_s45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个护健康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12</xdr:row>
          <xdr:rowOff>66675</xdr:rowOff>
        </xdr:from>
        <xdr:to>
          <xdr:col>1</xdr:col>
          <xdr:colOff>171450</xdr:colOff>
          <xdr:row>12</xdr:row>
          <xdr:rowOff>276225</xdr:rowOff>
        </xdr:to>
        <xdr:sp macro="" textlink="">
          <xdr:nvSpPr>
            <xdr:cNvPr id="45241" name="Option Button 6" hidden="1">
              <a:extLst>
                <a:ext uri="{63B3BB69-23CF-44E3-9099-C40C66FF867C}">
                  <a14:compatExt spid="_x0000_s45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工具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13</xdr:row>
          <xdr:rowOff>57150</xdr:rowOff>
        </xdr:from>
        <xdr:to>
          <xdr:col>1</xdr:col>
          <xdr:colOff>266700</xdr:colOff>
          <xdr:row>13</xdr:row>
          <xdr:rowOff>266700</xdr:rowOff>
        </xdr:to>
        <xdr:sp macro="" textlink="">
          <xdr:nvSpPr>
            <xdr:cNvPr id="45242" name="Option Button 7" hidden="1">
              <a:extLst>
                <a:ext uri="{63B3BB69-23CF-44E3-9099-C40C66FF867C}">
                  <a14:compatExt spid="_x0000_s45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化妆品包装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14</xdr:row>
          <xdr:rowOff>47625</xdr:rowOff>
        </xdr:from>
        <xdr:to>
          <xdr:col>1</xdr:col>
          <xdr:colOff>152400</xdr:colOff>
          <xdr:row>14</xdr:row>
          <xdr:rowOff>257175</xdr:rowOff>
        </xdr:to>
        <xdr:sp macro="" textlink="">
          <xdr:nvSpPr>
            <xdr:cNvPr id="45243" name="Option Button 8" hidden="1">
              <a:extLst>
                <a:ext uri="{63B3BB69-23CF-44E3-9099-C40C66FF867C}">
                  <a14:compatExt spid="_x0000_s45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环保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15</xdr:row>
          <xdr:rowOff>47625</xdr:rowOff>
        </xdr:from>
        <xdr:to>
          <xdr:col>1</xdr:col>
          <xdr:colOff>152400</xdr:colOff>
          <xdr:row>15</xdr:row>
          <xdr:rowOff>257175</xdr:rowOff>
        </xdr:to>
        <xdr:sp macro="" textlink="">
          <xdr:nvSpPr>
            <xdr:cNvPr id="45244" name="Option Button 8" hidden="1">
              <a:extLst>
                <a:ext uri="{63B3BB69-23CF-44E3-9099-C40C66FF867C}">
                  <a14:compatExt spid="_x0000_s45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家具用品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16</xdr:row>
          <xdr:rowOff>28575</xdr:rowOff>
        </xdr:from>
        <xdr:to>
          <xdr:col>1</xdr:col>
          <xdr:colOff>752475</xdr:colOff>
          <xdr:row>16</xdr:row>
          <xdr:rowOff>200025</xdr:rowOff>
        </xdr:to>
        <xdr:sp macro="" textlink="">
          <xdr:nvSpPr>
            <xdr:cNvPr id="45252" name="Option Button 3" hidden="1">
              <a:extLst>
                <a:ext uri="{63B3BB69-23CF-44E3-9099-C40C66FF867C}">
                  <a14:compatExt spid="_x0000_s45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17</xdr:row>
          <xdr:rowOff>76200</xdr:rowOff>
        </xdr:from>
        <xdr:to>
          <xdr:col>1</xdr:col>
          <xdr:colOff>695325</xdr:colOff>
          <xdr:row>17</xdr:row>
          <xdr:rowOff>228600</xdr:rowOff>
        </xdr:to>
        <xdr:sp macro="" textlink="">
          <xdr:nvSpPr>
            <xdr:cNvPr id="45253" name="Option Button 4" hidden="1">
              <a:extLst>
                <a:ext uri="{63B3BB69-23CF-44E3-9099-C40C66FF867C}">
                  <a14:compatExt spid="_x0000_s45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贸易商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18</xdr:row>
          <xdr:rowOff>85725</xdr:rowOff>
        </xdr:from>
        <xdr:to>
          <xdr:col>1</xdr:col>
          <xdr:colOff>552450</xdr:colOff>
          <xdr:row>18</xdr:row>
          <xdr:rowOff>257175</xdr:rowOff>
        </xdr:to>
        <xdr:sp macro="" textlink="">
          <xdr:nvSpPr>
            <xdr:cNvPr id="45254" name="Option Button 5" hidden="1">
              <a:extLst>
                <a:ext uri="{63B3BB69-23CF-44E3-9099-C40C66FF867C}">
                  <a14:compatExt spid="_x0000_s45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模具加工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19</xdr:row>
          <xdr:rowOff>66675</xdr:rowOff>
        </xdr:from>
        <xdr:to>
          <xdr:col>1</xdr:col>
          <xdr:colOff>171450</xdr:colOff>
          <xdr:row>19</xdr:row>
          <xdr:rowOff>276225</xdr:rowOff>
        </xdr:to>
        <xdr:sp macro="" textlink="">
          <xdr:nvSpPr>
            <xdr:cNvPr id="45255" name="Option Button 6" hidden="1">
              <a:extLst>
                <a:ext uri="{63B3BB69-23CF-44E3-9099-C40C66FF867C}">
                  <a14:compatExt spid="_x0000_s45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摩托车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20</xdr:row>
          <xdr:rowOff>57150</xdr:rowOff>
        </xdr:from>
        <xdr:to>
          <xdr:col>1</xdr:col>
          <xdr:colOff>266700</xdr:colOff>
          <xdr:row>20</xdr:row>
          <xdr:rowOff>266700</xdr:rowOff>
        </xdr:to>
        <xdr:sp macro="" textlink="">
          <xdr:nvSpPr>
            <xdr:cNvPr id="45256" name="Option Button 7" hidden="1">
              <a:extLst>
                <a:ext uri="{63B3BB69-23CF-44E3-9099-C40C66FF867C}">
                  <a14:compatExt spid="_x0000_s45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汽车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21</xdr:row>
          <xdr:rowOff>47625</xdr:rowOff>
        </xdr:from>
        <xdr:to>
          <xdr:col>1</xdr:col>
          <xdr:colOff>152400</xdr:colOff>
          <xdr:row>21</xdr:row>
          <xdr:rowOff>257175</xdr:rowOff>
        </xdr:to>
        <xdr:sp macro="" textlink="">
          <xdr:nvSpPr>
            <xdr:cNvPr id="45257" name="Option Button 8" hidden="1">
              <a:extLst>
                <a:ext uri="{63B3BB69-23CF-44E3-9099-C40C66FF867C}">
                  <a14:compatExt spid="_x0000_s45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日化包装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47625</xdr:rowOff>
        </xdr:from>
        <xdr:to>
          <xdr:col>1</xdr:col>
          <xdr:colOff>152400</xdr:colOff>
          <xdr:row>22</xdr:row>
          <xdr:rowOff>257175</xdr:rowOff>
        </xdr:to>
        <xdr:sp macro="" textlink="">
          <xdr:nvSpPr>
            <xdr:cNvPr id="45258" name="Option Button 8" hidden="1">
              <a:extLst>
                <a:ext uri="{63B3BB69-23CF-44E3-9099-C40C66FF867C}">
                  <a14:compatExt spid="_x0000_s45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生活电器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57150</xdr:rowOff>
        </xdr:from>
        <xdr:to>
          <xdr:col>1</xdr:col>
          <xdr:colOff>266700</xdr:colOff>
          <xdr:row>23</xdr:row>
          <xdr:rowOff>266700</xdr:rowOff>
        </xdr:to>
        <xdr:sp macro="" textlink="">
          <xdr:nvSpPr>
            <xdr:cNvPr id="45269" name="Option Button 7" hidden="1">
              <a:extLst>
                <a:ext uri="{63B3BB69-23CF-44E3-9099-C40C66FF867C}">
                  <a14:compatExt spid="_x0000_s45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塑料制品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47625</xdr:rowOff>
        </xdr:from>
        <xdr:to>
          <xdr:col>1</xdr:col>
          <xdr:colOff>152400</xdr:colOff>
          <xdr:row>24</xdr:row>
          <xdr:rowOff>257175</xdr:rowOff>
        </xdr:to>
        <xdr:sp macro="" textlink="">
          <xdr:nvSpPr>
            <xdr:cNvPr id="45270" name="Option Button 8" hidden="1">
              <a:extLst>
                <a:ext uri="{63B3BB69-23CF-44E3-9099-C40C66FF867C}">
                  <a14:compatExt spid="_x0000_s45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玩具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25</xdr:row>
          <xdr:rowOff>47625</xdr:rowOff>
        </xdr:from>
        <xdr:to>
          <xdr:col>1</xdr:col>
          <xdr:colOff>152400</xdr:colOff>
          <xdr:row>25</xdr:row>
          <xdr:rowOff>257175</xdr:rowOff>
        </xdr:to>
        <xdr:sp macro="" textlink="">
          <xdr:nvSpPr>
            <xdr:cNvPr id="45271" name="Option Button 8" hidden="1">
              <a:extLst>
                <a:ext uri="{63B3BB69-23CF-44E3-9099-C40C66FF867C}">
                  <a14:compatExt spid="_x0000_s45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卫浴厨卫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26</xdr:row>
          <xdr:rowOff>28575</xdr:rowOff>
        </xdr:from>
        <xdr:to>
          <xdr:col>1</xdr:col>
          <xdr:colOff>752475</xdr:colOff>
          <xdr:row>26</xdr:row>
          <xdr:rowOff>200025</xdr:rowOff>
        </xdr:to>
        <xdr:sp macro="" textlink="">
          <xdr:nvSpPr>
            <xdr:cNvPr id="45272" name="Option Button 3" hidden="1">
              <a:extLst>
                <a:ext uri="{63B3BB69-23CF-44E3-9099-C40C66FF867C}">
                  <a14:compatExt spid="_x0000_s45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27</xdr:row>
          <xdr:rowOff>76200</xdr:rowOff>
        </xdr:from>
        <xdr:to>
          <xdr:col>1</xdr:col>
          <xdr:colOff>695325</xdr:colOff>
          <xdr:row>27</xdr:row>
          <xdr:rowOff>228600</xdr:rowOff>
        </xdr:to>
        <xdr:sp macro="" textlink="">
          <xdr:nvSpPr>
            <xdr:cNvPr id="45273" name="Option Button 4" hidden="1">
              <a:extLst>
                <a:ext uri="{63B3BB69-23CF-44E3-9099-C40C66FF867C}">
                  <a14:compatExt spid="_x0000_s45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箱包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28</xdr:row>
          <xdr:rowOff>85725</xdr:rowOff>
        </xdr:from>
        <xdr:to>
          <xdr:col>1</xdr:col>
          <xdr:colOff>552450</xdr:colOff>
          <xdr:row>28</xdr:row>
          <xdr:rowOff>257175</xdr:rowOff>
        </xdr:to>
        <xdr:sp macro="" textlink="">
          <xdr:nvSpPr>
            <xdr:cNvPr id="45274" name="Option Button 5" hidden="1">
              <a:extLst>
                <a:ext uri="{63B3BB69-23CF-44E3-9099-C40C66FF867C}">
                  <a14:compatExt spid="_x0000_s45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鞋类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29</xdr:row>
          <xdr:rowOff>66675</xdr:rowOff>
        </xdr:from>
        <xdr:to>
          <xdr:col>1</xdr:col>
          <xdr:colOff>171450</xdr:colOff>
          <xdr:row>29</xdr:row>
          <xdr:rowOff>276225</xdr:rowOff>
        </xdr:to>
        <xdr:sp macro="" textlink="">
          <xdr:nvSpPr>
            <xdr:cNvPr id="45275" name="Option Button 6" hidden="1">
              <a:extLst>
                <a:ext uri="{63B3BB69-23CF-44E3-9099-C40C66FF867C}">
                  <a14:compatExt spid="_x0000_s45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医疗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30</xdr:row>
          <xdr:rowOff>57150</xdr:rowOff>
        </xdr:from>
        <xdr:to>
          <xdr:col>1</xdr:col>
          <xdr:colOff>266700</xdr:colOff>
          <xdr:row>30</xdr:row>
          <xdr:rowOff>266700</xdr:rowOff>
        </xdr:to>
        <xdr:sp macro="" textlink="">
          <xdr:nvSpPr>
            <xdr:cNvPr id="45276" name="Option Button 7" hidden="1">
              <a:extLst>
                <a:ext uri="{63B3BB69-23CF-44E3-9099-C40C66FF867C}">
                  <a14:compatExt spid="_x0000_s45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婴童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31</xdr:row>
          <xdr:rowOff>47625</xdr:rowOff>
        </xdr:from>
        <xdr:to>
          <xdr:col>1</xdr:col>
          <xdr:colOff>152400</xdr:colOff>
          <xdr:row>31</xdr:row>
          <xdr:rowOff>257175</xdr:rowOff>
        </xdr:to>
        <xdr:sp macro="" textlink="">
          <xdr:nvSpPr>
            <xdr:cNvPr id="45277" name="Option Button 8" hidden="1">
              <a:extLst>
                <a:ext uri="{63B3BB69-23CF-44E3-9099-C40C66FF867C}">
                  <a14:compatExt spid="_x0000_s45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运动户外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1</xdr:row>
          <xdr:rowOff>66675</xdr:rowOff>
        </xdr:from>
        <xdr:to>
          <xdr:col>6</xdr:col>
          <xdr:colOff>542925</xdr:colOff>
          <xdr:row>2</xdr:row>
          <xdr:rowOff>104775</xdr:rowOff>
        </xdr:to>
        <xdr:sp macro="" textlink="">
          <xdr:nvSpPr>
            <xdr:cNvPr id="45279" name="Button 223" hidden="1">
              <a:extLst>
                <a:ext uri="{63B3BB69-23CF-44E3-9099-C40C66FF867C}">
                  <a14:compatExt spid="_x0000_s45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2014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</xdr:row>
          <xdr:rowOff>66675</xdr:rowOff>
        </xdr:from>
        <xdr:to>
          <xdr:col>7</xdr:col>
          <xdr:colOff>285750</xdr:colOff>
          <xdr:row>2</xdr:row>
          <xdr:rowOff>104775</xdr:rowOff>
        </xdr:to>
        <xdr:sp macro="" textlink="">
          <xdr:nvSpPr>
            <xdr:cNvPr id="45281" name="Button 225" hidden="1">
              <a:extLst>
                <a:ext uri="{63B3BB69-23CF-44E3-9099-C40C66FF867C}">
                  <a14:compatExt spid="_x0000_s45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2015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</xdr:row>
          <xdr:rowOff>66675</xdr:rowOff>
        </xdr:from>
        <xdr:to>
          <xdr:col>8</xdr:col>
          <xdr:colOff>295275</xdr:colOff>
          <xdr:row>2</xdr:row>
          <xdr:rowOff>104775</xdr:rowOff>
        </xdr:to>
        <xdr:sp macro="" textlink="">
          <xdr:nvSpPr>
            <xdr:cNvPr id="45283" name="Button 227" hidden="1">
              <a:extLst>
                <a:ext uri="{63B3BB69-23CF-44E3-9099-C40C66FF867C}">
                  <a14:compatExt spid="_x0000_s45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2016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642637</xdr:colOff>
          <xdr:row>23</xdr:row>
          <xdr:rowOff>247649</xdr:rowOff>
        </xdr:from>
        <xdr:to>
          <xdr:col>13</xdr:col>
          <xdr:colOff>316837</xdr:colOff>
          <xdr:row>23</xdr:row>
          <xdr:rowOff>393509</xdr:rowOff>
        </xdr:to>
        <xdr:pic>
          <xdr:nvPicPr>
            <xdr:cNvPr id="202" name="图片 201"/>
            <xdr:cNvPicPr>
              <a:picLocks noChangeAspect="1" noChangeArrowheads="1"/>
              <a:extLst>
                <a:ext uri="{84589F7E-364E-4C9E-8A38-B11213B215E9}">
                  <a14:cameraTool cellRange="$B$40" spid="_x0000_s6361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415162" y="8315324"/>
              <a:ext cx="360000" cy="1458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29</xdr:row>
          <xdr:rowOff>142875</xdr:rowOff>
        </xdr:from>
        <xdr:to>
          <xdr:col>12</xdr:col>
          <xdr:colOff>447675</xdr:colOff>
          <xdr:row>29</xdr:row>
          <xdr:rowOff>352425</xdr:rowOff>
        </xdr:to>
        <xdr:pic>
          <xdr:nvPicPr>
            <xdr:cNvPr id="208" name="图片 207"/>
            <xdr:cNvPicPr>
              <a:picLocks noChangeAspect="1" noChangeArrowheads="1"/>
              <a:extLst>
                <a:ext uri="{84589F7E-364E-4C9E-8A38-B11213B215E9}">
                  <a14:cameraTool cellRange="$B$46" spid="_x0000_s6361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458200" y="10610850"/>
              <a:ext cx="762000" cy="209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16</xdr:row>
          <xdr:rowOff>190500</xdr:rowOff>
        </xdr:from>
        <xdr:to>
          <xdr:col>15</xdr:col>
          <xdr:colOff>200025</xdr:colOff>
          <xdr:row>17</xdr:row>
          <xdr:rowOff>0</xdr:rowOff>
        </xdr:to>
        <xdr:pic>
          <xdr:nvPicPr>
            <xdr:cNvPr id="211" name="图片 210"/>
            <xdr:cNvPicPr>
              <a:picLocks noChangeAspect="1" noChangeArrowheads="1"/>
              <a:extLst>
                <a:ext uri="{84589F7E-364E-4C9E-8A38-B11213B215E9}">
                  <a14:cameraTool cellRange="$B$49" spid="_x0000_s6361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267950" y="5457825"/>
              <a:ext cx="762000" cy="209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5</xdr:col>
      <xdr:colOff>533400</xdr:colOff>
      <xdr:row>13</xdr:row>
      <xdr:rowOff>95250</xdr:rowOff>
    </xdr:from>
    <xdr:to>
      <xdr:col>16</xdr:col>
      <xdr:colOff>32902</xdr:colOff>
      <xdr:row>30</xdr:row>
      <xdr:rowOff>171450</xdr:rowOff>
    </xdr:to>
    <xdr:grpSp>
      <xdr:nvGrpSpPr>
        <xdr:cNvPr id="6" name="组合 5"/>
        <xdr:cNvGrpSpPr/>
      </xdr:nvGrpSpPr>
      <xdr:grpSpPr>
        <a:xfrm>
          <a:off x="4248150" y="4162425"/>
          <a:ext cx="7300477" cy="6877050"/>
          <a:chOff x="4038600" y="4362450"/>
          <a:chExt cx="7300477" cy="6877050"/>
        </a:xfrm>
      </xdr:grpSpPr>
      <xdr:grpSp>
        <xdr:nvGrpSpPr>
          <xdr:cNvPr id="5" name="组合 4"/>
          <xdr:cNvGrpSpPr/>
        </xdr:nvGrpSpPr>
        <xdr:grpSpPr>
          <a:xfrm>
            <a:off x="4038600" y="4362450"/>
            <a:ext cx="7300477" cy="6877050"/>
            <a:chOff x="4038600" y="4362450"/>
            <a:chExt cx="7300477" cy="6877050"/>
          </a:xfrm>
        </xdr:grpSpPr>
        <xdr:grpSp>
          <xdr:nvGrpSpPr>
            <xdr:cNvPr id="4" name="组合 3"/>
            <xdr:cNvGrpSpPr/>
          </xdr:nvGrpSpPr>
          <xdr:grpSpPr>
            <a:xfrm>
              <a:off x="4038600" y="4362450"/>
              <a:ext cx="7300477" cy="6877050"/>
              <a:chOff x="4038600" y="4362450"/>
              <a:chExt cx="7300477" cy="6877050"/>
            </a:xfrm>
          </xdr:grpSpPr>
          <xdr:grpSp>
            <xdr:nvGrpSpPr>
              <xdr:cNvPr id="3" name="组合 2"/>
              <xdr:cNvGrpSpPr/>
            </xdr:nvGrpSpPr>
            <xdr:grpSpPr>
              <a:xfrm>
                <a:off x="4038600" y="4362450"/>
                <a:ext cx="7300477" cy="6877050"/>
                <a:chOff x="4248150" y="4286250"/>
                <a:chExt cx="7300477" cy="6877050"/>
              </a:xfrm>
            </xdr:grpSpPr>
            <xdr:pic>
              <xdr:nvPicPr>
                <xdr:cNvPr id="201" name="图片 200" descr="http://www.onegreen.net/maps/Upload_maps/201508/2015081011511979.jpg"/>
                <xdr:cNvPicPr>
                  <a:picLocks noChangeAspect="1" noChangeArrowheads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/>
                <a:stretch>
                  <a:fillRect/>
                </a:stretch>
              </xdr:blipFill>
              <xdr:spPr bwMode="auto">
                <a:xfrm>
                  <a:off x="4248150" y="4286250"/>
                  <a:ext cx="7300477" cy="6877050"/>
                </a:xfrm>
                <a:prstGeom prst="rect">
                  <a:avLst/>
                </a:prstGeom>
                <a:noFill/>
                <a:extLst>
                  <a:ext uri="{909E8E84-426E-40DD-AFC4-6F175D3DCCD1}">
                    <a14:hiddenFill xmlns:a14="http://schemas.microsoft.com/office/drawing/2010/main">
                      <a:solidFill>
                        <a:srgbClr val="FFFFFF"/>
                      </a:solidFill>
                    </a14:hiddenFill>
                  </a:ext>
                </a:extLst>
              </xdr:spPr>
            </xdr:pic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03" name="图片 202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1" spid="_x0000_s63613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9248775" y="6657977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04" name="图片 203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2" spid="_x0000_s63614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9515475" y="9486901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05" name="图片 204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3" spid="_x0000_s63615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8820150" y="99345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06" name="图片 205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4" spid="_x0000_s63616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8172450" y="9906001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07" name="图片 206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5" spid="_x0000_s63617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7991475" y="911542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09" name="图片 208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7" spid="_x0000_s63618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5"/>
                    <a:srcRect/>
                    <a:stretch>
                      <a:fillRect/>
                    </a:stretch>
                  </xdr:blipFill>
                  <xdr:spPr bwMode="auto">
                    <a:xfrm>
                      <a:off x="9039226" y="7200900"/>
                      <a:ext cx="540000" cy="126666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0" name="图片 209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48" spid="_x0000_s63619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8829675" y="8172451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2" name="图片 211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0" spid="_x0000_s63620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8553450" y="85248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3" name="图片 212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1" spid="_x0000_s63621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8620125" y="919162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4" name="图片 213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2" spid="_x0000_s63622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3"/>
                    <a:srcRect/>
                    <a:stretch>
                      <a:fillRect/>
                    </a:stretch>
                  </xdr:blipFill>
                  <xdr:spPr bwMode="auto">
                    <a:xfrm>
                      <a:off x="10001249" y="6057899"/>
                      <a:ext cx="540000" cy="126668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5" name="图片 214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3" spid="_x0000_s63623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6"/>
                    <a:srcRect/>
                    <a:stretch>
                      <a:fillRect/>
                    </a:stretch>
                  </xdr:blipFill>
                  <xdr:spPr bwMode="auto">
                    <a:xfrm>
                      <a:off x="9839325" y="80676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6" name="图片 215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4" spid="_x0000_s63624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9210676" y="8896352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7" name="图片 216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5" spid="_x0000_s63625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9915526" y="6572250"/>
                      <a:ext cx="540000" cy="126666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8" name="图片 217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6" spid="_x0000_s63626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9448800" y="76485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19" name="图片 218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7" spid="_x0000_s63627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8201025" y="8096251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20" name="图片 219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8" spid="_x0000_s63628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8"/>
                    <a:srcRect/>
                    <a:stretch>
                      <a:fillRect/>
                    </a:stretch>
                  </xdr:blipFill>
                  <xdr:spPr bwMode="auto">
                    <a:xfrm>
                      <a:off x="9896475" y="842962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21" name="图片 220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59" spid="_x0000_s63629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7315200" y="84105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22" name="图片 221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60" spid="_x0000_s63630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9667876" y="7067550"/>
                      <a:ext cx="540000" cy="126666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23" name="图片 222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61" spid="_x0000_s63631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rcRect/>
                    <a:stretch>
                      <a:fillRect/>
                    </a:stretch>
                  </xdr:blipFill>
                  <xdr:spPr bwMode="auto">
                    <a:xfrm>
                      <a:off x="5648325" y="61245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24" name="图片 223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62" spid="_x0000_s63632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9"/>
                    <a:srcRect/>
                    <a:stretch>
                      <a:fillRect/>
                    </a:stretch>
                  </xdr:blipFill>
                  <xdr:spPr bwMode="auto">
                    <a:xfrm>
                      <a:off x="9829800" y="8867776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225" name="图片 224"/>
                    <xdr:cNvPicPr>
                      <a:picLocks noChangeAspect="1" noChangeArrowheads="1"/>
                      <a:extLst>
                        <a:ext uri="{84589F7E-364E-4C9E-8A38-B11213B215E9}">
                          <a14:cameraTool cellRange="$B$63" spid="_x0000_s63633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10"/>
                    <a:srcRect/>
                    <a:stretch>
                      <a:fillRect/>
                    </a:stretch>
                  </xdr:blipFill>
                  <xdr:spPr bwMode="auto">
                    <a:xfrm>
                      <a:off x="8229600" y="8782051"/>
                      <a:ext cx="540000" cy="126667"/>
                    </a:xfrm>
                    <a:prstGeom prst="rect">
                      <a:avLst/>
                    </a:prstGeom>
                    <a:solidFill>
                      <a:srgbClr val="FFFFFF" mc:Ignorable="a14" a14:legacySpreadsheetColorIndex="9"/>
                    </a:solidFill>
                    <a:ln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:ln>
                  </xdr:spPr>
                </xdr:pic>
              </mc:Choice>
              <mc:Fallback xmlns=""/>
            </mc:AlternateContent>
          </xdr:grpSp>
          <mc:AlternateContent xmlns:mc="http://schemas.openxmlformats.org/markup-compatibility/2006" xmlns:a14="http://schemas.microsoft.com/office/drawing/2010/main">
            <mc:Choice Requires="a14">
              <xdr:pic>
                <xdr:nvPicPr>
                  <xdr:cNvPr id="227" name="图片 226"/>
                  <xdr:cNvPicPr>
                    <a:picLocks noChangeAspect="1" noChangeArrowheads="1"/>
                    <a:extLst>
                      <a:ext uri="{84589F7E-364E-4C9E-8A38-B11213B215E9}">
                        <a14:cameraTool cellRange="$B$49" spid="_x0000_s63634"/>
                      </a:ext>
                    </a:extLst>
                  </xdr:cNvPicPr>
                </xdr:nvPicPr>
                <xdr:blipFill>
                  <a:blip xmlns:r="http://schemas.openxmlformats.org/officeDocument/2006/relationships" r:embed="rId3"/>
                  <a:srcRect/>
                  <a:stretch>
                    <a:fillRect/>
                  </a:stretch>
                </xdr:blipFill>
                <xdr:spPr bwMode="auto">
                  <a:xfrm>
                    <a:off x="10163175" y="5429250"/>
                    <a:ext cx="486000" cy="114000"/>
                  </a:xfrm>
                  <a:prstGeom prst="rect">
                    <a:avLst/>
                  </a:prstGeom>
                  <a:solidFill>
                    <a:srgbClr val="FFFFFF" mc:Ignorable="a14" a14:legacySpreadsheetColorIndex="9"/>
                  </a:solidFill>
                  <a:ln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:ln>
                </xdr:spPr>
              </xdr:pic>
            </mc:Choice>
            <mc:Fallback xmlns=""/>
          </mc:AlternateContent>
        </xdr:grp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229" name="图片 228"/>
                <xdr:cNvPicPr>
                  <a:picLocks noChangeAspect="1" noChangeArrowheads="1"/>
                  <a:extLst>
                    <a:ext uri="{84589F7E-364E-4C9E-8A38-B11213B215E9}">
                      <a14:cameraTool cellRange="$B$46" spid="_x0000_s63635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rcRect/>
                <a:stretch>
                  <a:fillRect/>
                </a:stretch>
              </xdr:blipFill>
              <xdr:spPr bwMode="auto">
                <a:xfrm>
                  <a:off x="8353425" y="10515600"/>
                  <a:ext cx="486000" cy="114000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 xmlns=""/>
        </mc:AlternateContent>
      </xdr:grp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1" name="图片 230"/>
              <xdr:cNvPicPr>
                <a:picLocks noChangeAspect="1" noChangeArrowheads="1"/>
                <a:extLst>
                  <a:ext uri="{84589F7E-364E-4C9E-8A38-B11213B215E9}">
                    <a14:cameraTool cellRange="$B$40" spid="_x0000_s63636"/>
                  </a:ext>
                </a:extLst>
              </xdr:cNvPicPr>
            </xdr:nvPicPr>
            <xdr:blipFill>
              <a:blip xmlns:r="http://schemas.openxmlformats.org/officeDocument/2006/relationships" r:embed="rId2"/>
              <a:srcRect/>
              <a:stretch>
                <a:fillRect/>
              </a:stretch>
            </xdr:blipFill>
            <xdr:spPr bwMode="auto">
              <a:xfrm>
                <a:off x="9163050" y="8477250"/>
                <a:ext cx="486000" cy="1140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</xdr:grpSp>
    <xdr:clientData/>
  </xdr:twoCellAnchor>
  <xdr:twoCellAnchor>
    <xdr:from>
      <xdr:col>16</xdr:col>
      <xdr:colOff>466725</xdr:colOff>
      <xdr:row>2</xdr:row>
      <xdr:rowOff>133350</xdr:rowOff>
    </xdr:from>
    <xdr:to>
      <xdr:col>18</xdr:col>
      <xdr:colOff>104775</xdr:colOff>
      <xdr:row>3</xdr:row>
      <xdr:rowOff>219074</xdr:rowOff>
    </xdr:to>
    <xdr:sp macro="" textlink="">
      <xdr:nvSpPr>
        <xdr:cNvPr id="94" name="矩形 93">
          <a:hlinkClick xmlns:r="http://schemas.openxmlformats.org/officeDocument/2006/relationships" r:id="rId11"/>
        </xdr:cNvPr>
        <xdr:cNvSpPr/>
      </xdr:nvSpPr>
      <xdr:spPr>
        <a:xfrm>
          <a:off x="11982450" y="714375"/>
          <a:ext cx="1009650" cy="333374"/>
        </a:xfrm>
        <a:prstGeom prst="rect">
          <a:avLst/>
        </a:pr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xdr:spPr>
      <xdr:txBody>
        <a:bodyPr vertOverflow="clip" horzOverflow="clip" rtlCol="0" anchor="ctr"/>
        <a:lstStyle/>
        <a:p>
          <a:pPr algn="ctr"/>
          <a:r>
            <a:rPr lang="zh-CN" altLang="en-US" sz="1100" b="1">
              <a:latin typeface="Arial Unicode MS" panose="020B0604020202020204" pitchFamily="34" charset="-122"/>
              <a:ea typeface="Arial Unicode MS" panose="020B0604020202020204" pitchFamily="34" charset="-122"/>
              <a:cs typeface="Arial Unicode MS" panose="020B0604020202020204" pitchFamily="34" charset="-122"/>
            </a:rPr>
            <a:t>上一页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y123.Org" refreshedDate="42712.648287847223" createdVersion="4" refreshedVersion="4" minRefreshableVersion="3" recordCount="3533">
  <cacheSource type="worksheet">
    <worksheetSource ref="B1:M3534" sheet="数据透视表"/>
  </cacheSource>
  <cacheFields count="12">
    <cacheField name="客户名称" numFmtId="0">
      <sharedItems/>
    </cacheField>
    <cacheField name="所属省份" numFmtId="0">
      <sharedItems count="24">
        <s v="山东"/>
        <s v="浙江"/>
        <s v="上海"/>
        <s v="江苏"/>
        <s v="陕西"/>
        <s v="河南"/>
        <s v="广东"/>
        <s v="安徽"/>
        <s v="福建"/>
        <s v="辽宁"/>
        <s v="天津"/>
        <s v="江西"/>
        <s v="湖北"/>
        <s v="湖南"/>
        <s v="河北"/>
        <s v="广西"/>
        <s v="吉林"/>
        <s v="北京"/>
        <s v="黑龙江"/>
        <s v="重庆"/>
        <s v="新疆"/>
        <s v="四川"/>
        <s v="海南"/>
        <s v="贵州"/>
      </sharedItems>
    </cacheField>
    <cacheField name="所属行业" numFmtId="0">
      <sharedItems count="30">
        <s v="环保"/>
        <s v="电子电气"/>
        <s v="电动车"/>
        <s v="安防用品"/>
        <s v="IT数码"/>
        <s v="医疗"/>
        <s v="贸易商"/>
        <s v="化妆品包装"/>
        <s v="运动户外"/>
        <s v="婴童"/>
        <s v="文具"/>
        <s v="玩具"/>
        <s v="家居用品"/>
        <s v="工具"/>
        <s v="日化包装"/>
        <s v="生活电器"/>
        <s v="个护健康"/>
        <s v="厨房家电"/>
        <s v="鞋类"/>
        <s v="箱包"/>
        <s v="卫浴厨卫"/>
        <s v="塑料制品"/>
        <s v="模具加工"/>
        <s v="建材"/>
        <s v="灯具"/>
        <s v="板材"/>
        <s v="纺织器材"/>
        <s v="汽车"/>
        <s v="改性"/>
        <s v="摩托车"/>
      </sharedItems>
    </cacheField>
    <cacheField name="12年数量" numFmtId="0">
      <sharedItems containsString="0" containsBlank="1" containsNumber="1" minValue="0" maxValue="1297.7954" count="602">
        <m/>
        <n v="16.649999999999999"/>
        <n v="0"/>
        <n v="79.25"/>
        <n v="55"/>
        <n v="12"/>
        <n v="2.625"/>
        <n v="2"/>
        <n v="23"/>
        <n v="0.2"/>
        <n v="27"/>
        <n v="10.5"/>
        <n v="20.5"/>
        <n v="1"/>
        <n v="29.324999999999999"/>
        <n v="0.65"/>
        <n v="30.475000000000001"/>
        <n v="0.35"/>
        <n v="18"/>
        <n v="1.5"/>
        <n v="14"/>
        <n v="50"/>
        <n v="15.775"/>
        <n v="53.75"/>
        <n v="0.5"/>
        <n v="23.1"/>
        <n v="68.55"/>
        <n v="91"/>
        <n v="2.35"/>
        <n v="13.25"/>
        <n v="5"/>
        <n v="3.3250000000000002"/>
        <n v="28.125"/>
        <n v="0.25"/>
        <n v="13"/>
        <n v="25"/>
        <n v="4"/>
        <n v="3"/>
        <n v="0.3"/>
        <n v="58.024999999999999"/>
        <n v="17"/>
        <n v="152.125"/>
        <n v="2.4750000000000001"/>
        <n v="26.824999999999999"/>
        <n v="10"/>
        <n v="60.024999999999999"/>
        <n v="25.524999999999999"/>
        <n v="28.024999999999999"/>
        <n v="41"/>
        <n v="8.5250000000000004"/>
        <n v="9"/>
        <n v="73"/>
        <n v="23.25"/>
        <n v="2.2999999999999998"/>
        <n v="114.925"/>
        <n v="66"/>
        <n v="161.9"/>
        <n v="8"/>
        <n v="24.3"/>
        <n v="7"/>
        <n v="7.4999999999999997E-2"/>
        <n v="0.22500000000000001"/>
        <n v="0.45"/>
        <n v="34.875"/>
        <n v="158"/>
        <n v="95.275000000000006"/>
        <n v="238.75"/>
        <n v="20"/>
        <n v="120"/>
        <n v="80"/>
        <n v="8.5"/>
        <n v="134.9"/>
        <n v="145"/>
        <n v="59"/>
        <n v="105.05"/>
        <n v="124"/>
        <n v="138.52500000000001"/>
        <n v="2.5499999999999998"/>
        <n v="15.2"/>
        <n v="69"/>
        <n v="2.0499999999999998"/>
        <n v="24"/>
        <n v="8.3000000000000007"/>
        <n v="61.05"/>
        <n v="135.92500000000001"/>
        <n v="3.1"/>
        <n v="24.6"/>
        <n v="150"/>
        <n v="615.95000000000005"/>
        <n v="284.625"/>
        <n v="273.47500000000002"/>
        <n v="20.875"/>
        <n v="335.15"/>
        <n v="146"/>
        <n v="105.6"/>
        <n v="32.35"/>
        <n v="48"/>
        <n v="122.15"/>
        <n v="33"/>
        <n v="14.5"/>
        <n v="15"/>
        <n v="52"/>
        <n v="441.4"/>
        <n v="113.02500000000001"/>
        <n v="121.02500000000001"/>
        <n v="35"/>
        <n v="1.2"/>
        <n v="16"/>
        <n v="36"/>
        <n v="272"/>
        <n v="19.5"/>
        <n v="7.0250000000000004"/>
        <n v="16.149999999999999"/>
        <n v="79"/>
        <n v="56"/>
        <n v="2.0249999999999999"/>
        <n v="88"/>
        <n v="37"/>
        <n v="19"/>
        <n v="3.7"/>
        <n v="43.7"/>
        <n v="22"/>
        <n v="78.650000000000006"/>
        <n v="11.2"/>
        <n v="90"/>
        <n v="4.375"/>
        <n v="30"/>
        <n v="157"/>
        <n v="28"/>
        <n v="19.25"/>
        <n v="22.9"/>
        <n v="154.05000000000001"/>
        <n v="294.45"/>
        <n v="155.52500000000001"/>
        <n v="56.975000000000001"/>
        <n v="627.47500000000002"/>
        <n v="2.5000000000000001E-2"/>
        <n v="43.05"/>
        <n v="70.3"/>
        <n v="6"/>
        <n v="155.4"/>
        <n v="26"/>
        <n v="8.4250000000000007"/>
        <n v="42.225000000000001"/>
        <n v="9.0500000000000007"/>
        <n v="35.674999999999997"/>
        <n v="15.3"/>
        <n v="77"/>
        <n v="76.55"/>
        <n v="60.5"/>
        <n v="55.5"/>
        <n v="31.8"/>
        <n v="126.52500000000001"/>
        <n v="1.5249999999999999"/>
        <n v="21.5"/>
        <n v="5.6"/>
        <n v="30.8"/>
        <n v="63.5"/>
        <n v="11.5"/>
        <n v="0.92500000000000004"/>
        <n v="14.8"/>
        <n v="4.45"/>
        <n v="64.075000000000003"/>
        <n v="0.17499999999999999"/>
        <n v="1.1000000000000001"/>
        <n v="1.05"/>
        <n v="39.5"/>
        <n v="221"/>
        <n v="6.9749999999999996"/>
        <n v="54"/>
        <n v="1.75"/>
        <n v="3.8"/>
        <n v="40"/>
        <n v="97.575000000000003"/>
        <n v="6.0750000000000002"/>
        <n v="6.3"/>
        <n v="1.25"/>
        <n v="7.6"/>
        <n v="30.1"/>
        <n v="584.15"/>
        <n v="15.5"/>
        <n v="15.45"/>
        <n v="62.274999999999999"/>
        <n v="128.4"/>
        <n v="79.5"/>
        <n v="10.574999999999999"/>
        <n v="5.5"/>
        <n v="48.725000000000001"/>
        <n v="211.47499999999999"/>
        <n v="40.274999999999999"/>
        <n v="11.425000000000001"/>
        <n v="171"/>
        <n v="104.925"/>
        <n v="60.65"/>
        <n v="108.65"/>
        <n v="25.675000000000001"/>
        <n v="161.17500000000001"/>
        <n v="32.85"/>
        <n v="226.75"/>
        <n v="206.5"/>
        <n v="49.7"/>
        <n v="48.6"/>
        <n v="241.625"/>
        <n v="138.5"/>
        <n v="53.274999999999999"/>
        <n v="19.625"/>
        <n v="27.8"/>
        <n v="59.325000000000003"/>
        <n v="72.825000000000003"/>
        <n v="53.9"/>
        <n v="34.674999999999997"/>
        <n v="15.8"/>
        <n v="15.625"/>
        <n v="135.17500000000001"/>
        <n v="80.724999999999994"/>
        <n v="122.5"/>
        <n v="30.25"/>
        <n v="33.674999999999997"/>
        <n v="132.77500000000001"/>
        <n v="6.05"/>
        <n v="29"/>
        <n v="69.474999999999994"/>
        <n v="2.1"/>
        <n v="56.05"/>
        <n v="4.2"/>
        <n v="71.150000000000006"/>
        <n v="25.7"/>
        <n v="36.35"/>
        <n v="12.1"/>
        <n v="8.9499999999999993"/>
        <n v="29.375"/>
        <n v="85.4"/>
        <n v="16.3"/>
        <n v="40.5"/>
        <n v="16.2"/>
        <n v="64.674999999999997"/>
        <n v="0.125"/>
        <n v="4.0250000000000004"/>
        <n v="15.9"/>
        <n v="11.1"/>
        <n v="33.625"/>
        <n v="78.674999999999997"/>
        <n v="0.05"/>
        <n v="3.6749999999999998"/>
        <n v="10.050000000000001"/>
        <n v="2.5"/>
        <n v="315.25"/>
        <n v="4.0999999999999996"/>
        <n v="11"/>
        <n v="5.05"/>
        <n v="137.65"/>
        <n v="53.5"/>
        <n v="5.45"/>
        <n v="78.599999999999994"/>
        <n v="47.274999999999999"/>
        <n v="49.25"/>
        <n v="12.3"/>
        <n v="27.15"/>
        <n v="9.4499999999999993"/>
        <n v="1.6"/>
        <n v="0.6"/>
        <n v="10.65"/>
        <n v="20.100000000000001"/>
        <n v="0.42499999999999999"/>
        <n v="24.875"/>
        <n v="3.125"/>
        <n v="5.0250000000000004"/>
        <n v="5.3"/>
        <n v="0.1"/>
        <n v="74"/>
        <n v="234.22499999999999"/>
        <n v="4.2249999999999996"/>
        <n v="85"/>
        <n v="7.8250000000000002"/>
        <n v="4.9749999999999996"/>
        <n v="0.27500000000000002"/>
        <n v="69.8"/>
        <n v="12.7"/>
        <n v="31.65"/>
        <n v="35.475000000000001"/>
        <n v="18.75"/>
        <n v="106.27500000000001"/>
        <n v="51.55"/>
        <n v="33.575000000000003"/>
        <n v="78"/>
        <n v="9.1"/>
        <n v="23.85"/>
        <n v="34.25"/>
        <n v="36.024999999999999"/>
        <n v="364.27499999999998"/>
        <n v="37.25"/>
        <n v="301.07499999999999"/>
        <n v="243"/>
        <n v="21"/>
        <n v="15.175000000000001"/>
        <n v="64.900000000000006"/>
        <n v="383.02499999999998"/>
        <n v="279.97500000000002"/>
        <n v="89.4"/>
        <n v="124.7"/>
        <n v="301.17500000000001"/>
        <n v="5.9"/>
        <n v="29.625"/>
        <n v="7.5"/>
        <n v="6.25"/>
        <n v="180"/>
        <n v="14.074999999999999"/>
        <n v="16.425000000000001"/>
        <n v="194.3"/>
        <n v="166.125"/>
        <n v="13.5"/>
        <n v="89.9"/>
        <n v="32.825000000000003"/>
        <n v="187.02500000000001"/>
        <n v="285.32499999999999"/>
        <n v="41.75"/>
        <n v="12.425000000000001"/>
        <n v="19.524999999999999"/>
        <n v="6.7"/>
        <n v="266.42500000000001"/>
        <n v="196.1"/>
        <n v="35.1"/>
        <n v="43"/>
        <n v="112"/>
        <n v="38.950000000000003"/>
        <n v="393.6"/>
        <n v="539.5"/>
        <n v="76.5"/>
        <n v="89"/>
        <n v="82"/>
        <n v="58.25"/>
        <n v="172.5"/>
        <n v="73.05"/>
        <n v="141"/>
        <n v="8.5500000000000007"/>
        <n v="13.275"/>
        <n v="35.25"/>
        <n v="17.5"/>
        <n v="55.625"/>
        <n v="75.575000000000003"/>
        <n v="136.77500000000001"/>
        <n v="80.2"/>
        <n v="10.55"/>
        <n v="445.72500000000002"/>
        <n v="107.5"/>
        <n v="2.75"/>
        <n v="0.375"/>
        <n v="24.25"/>
        <n v="245.375"/>
        <n v="83.375"/>
        <n v="99"/>
        <n v="131.02500000000001"/>
        <n v="45"/>
        <n v="59.65"/>
        <n v="152"/>
        <n v="95.05"/>
        <n v="181.32499999999999"/>
        <n v="295.125"/>
        <n v="292.07499999999999"/>
        <n v="1297.7954"/>
        <n v="60"/>
        <n v="7.4"/>
        <n v="24.175000000000001"/>
        <n v="51"/>
        <n v="18.024999999999999"/>
        <n v="10.8"/>
        <n v="0.95"/>
        <n v="55.2"/>
        <n v="192.875"/>
        <n v="65.724999999999994"/>
        <n v="20.274999999999999"/>
        <n v="5.4249999999999998"/>
        <n v="2.4"/>
        <n v="4.5"/>
        <n v="47.774999999999999"/>
        <n v="94.55"/>
        <n v="3.1749999999999998"/>
        <n v="38"/>
        <n v="366.9"/>
        <n v="159.19999999999999"/>
        <n v="128"/>
        <n v="102"/>
        <n v="49"/>
        <n v="49.524999999999999"/>
        <n v="127"/>
        <n v="94.6"/>
        <n v="41.6"/>
        <n v="101.4"/>
        <n v="115"/>
        <n v="135.6"/>
        <n v="108.3"/>
        <n v="122.375"/>
        <n v="103.5"/>
        <n v="45.875"/>
        <n v="80.025000000000006"/>
        <n v="236.15"/>
        <n v="184.625"/>
        <n v="56.85"/>
        <n v="51.1"/>
        <n v="104"/>
        <n v="92.15"/>
        <n v="112.9"/>
        <n v="58"/>
        <n v="175"/>
        <n v="5.8"/>
        <n v="240"/>
        <n v="616.82500000000005"/>
        <n v="52.05"/>
        <n v="16.5"/>
        <n v="1.0249999999999999"/>
        <n v="33.1"/>
        <n v="18.7"/>
        <n v="48.55"/>
        <n v="47.2"/>
        <n v="61.524999999999999"/>
        <n v="91.525000000000006"/>
        <n v="370.17500000000001"/>
        <n v="63.674999999999997"/>
        <n v="28.6"/>
        <n v="52.625"/>
        <n v="95"/>
        <n v="36.799999999999997"/>
        <n v="13.025"/>
        <n v="17.475000000000001"/>
        <n v="42.1"/>
        <n v="0.15"/>
        <n v="14.525"/>
        <n v="5.2"/>
        <n v="11.225"/>
        <n v="55.65"/>
        <n v="3.5"/>
        <n v="270"/>
        <n v="11.925000000000001"/>
        <n v="39.625"/>
        <n v="22.5"/>
        <n v="66.2"/>
        <n v="100"/>
        <n v="47"/>
        <n v="5.25"/>
        <n v="8.25"/>
        <n v="94.5"/>
        <n v="16.875"/>
        <n v="17.25"/>
        <n v="41.25"/>
        <n v="122"/>
        <n v="25.25"/>
        <n v="45.1"/>
        <n v="33.200000000000003"/>
        <n v="259.7"/>
        <n v="34.5"/>
        <n v="58.5"/>
        <n v="109.075"/>
        <n v="238.7"/>
        <n v="466"/>
        <n v="163.05000000000001"/>
        <n v="616"/>
        <n v="283.45"/>
        <n v="82.3"/>
        <n v="96"/>
        <n v="347.375"/>
        <n v="119.1"/>
        <n v="190.05"/>
        <n v="366"/>
        <n v="118"/>
        <n v="121"/>
        <n v="777"/>
        <n v="262.02499999999998"/>
        <n v="53"/>
        <n v="227.5"/>
        <n v="151"/>
        <n v="43.5"/>
        <n v="125"/>
        <n v="400"/>
        <n v="78.025000000000006"/>
        <n v="480.42500000000001"/>
        <n v="57"/>
        <n v="1.65"/>
        <n v="6.5250000000000004"/>
        <n v="82.724999999999994"/>
        <n v="0.625"/>
        <n v="4.5999999999999996"/>
        <n v="3.6"/>
        <n v="4.3499999999999996"/>
        <n v="7.1"/>
        <n v="7.05"/>
        <n v="0.52500000000000002"/>
        <n v="5.875"/>
        <n v="62.25"/>
        <n v="37.9"/>
        <n v="3.05"/>
        <n v="55.774999999999999"/>
        <n v="8.1999999999999993"/>
        <n v="20.6"/>
        <n v="162"/>
        <n v="14.1"/>
        <n v="5.125"/>
        <n v="16.975000000000001"/>
        <n v="1.425"/>
        <n v="41.475000000000001"/>
        <n v="65"/>
        <n v="19.100000000000001"/>
        <n v="1.95"/>
        <n v="1.075"/>
        <n v="11.15"/>
        <n v="31"/>
        <n v="198.42500000000001"/>
        <n v="56.3"/>
        <n v="132.02500000000001"/>
        <n v="44"/>
        <n v="16.25"/>
        <n v="63"/>
        <n v="68"/>
        <n v="23.125"/>
        <n v="63.55"/>
        <n v="27.5"/>
        <n v="185.65"/>
        <n v="39"/>
        <n v="130"/>
        <n v="106.825"/>
        <n v="5.75"/>
        <n v="155.85"/>
        <n v="27.05"/>
        <n v="6.5"/>
        <n v="24.824999999999999"/>
        <n v="10.199999999999999"/>
        <n v="293.25"/>
        <n v="239"/>
        <n v="96.5"/>
        <n v="861.17499999999995"/>
        <n v="2.7250000000000001"/>
        <n v="203.27500000000001"/>
        <n v="84.075000000000003"/>
        <n v="174.625"/>
        <n v="98.2"/>
        <n v="211.55"/>
        <n v="52.8"/>
        <n v="111.575"/>
        <n v="93.825000000000003"/>
        <n v="349.65"/>
        <n v="101.55"/>
        <n v="6.4"/>
        <n v="24.5"/>
        <n v="34"/>
        <n v="30.2"/>
        <n v="69.349999999999994"/>
        <n v="57.5"/>
        <n v="19.45"/>
        <n v="136.125"/>
        <n v="34.024999999999999"/>
        <n v="118.9"/>
        <n v="4.3"/>
        <n v="0.4"/>
        <n v="61.424999999999997"/>
        <n v="19.125"/>
        <n v="16.024999999999999"/>
        <n v="13.75"/>
        <n v="116"/>
        <n v="134.5"/>
        <n v="22.074999999999999"/>
        <n v="66.599999999999994"/>
        <n v="121.8"/>
        <n v="95.924999999999997"/>
        <n v="22.2"/>
        <n v="42.274999999999999"/>
        <n v="32.924999999999997"/>
        <n v="565.02499999999998"/>
        <n v="3.25"/>
        <n v="5.7750000000000004"/>
        <n v="11.75"/>
        <n v="64"/>
        <n v="28.55"/>
        <n v="11.175000000000001"/>
        <n v="3.15"/>
        <n v="110.45"/>
        <n v="191.5"/>
        <n v="5.5750000000000002"/>
        <n v="40.024999999999999"/>
        <n v="14.175000000000001"/>
        <n v="31.05"/>
        <n v="14.9"/>
        <n v="8.8000000000000007"/>
        <n v="94"/>
        <n v="27.25"/>
        <n v="80.275000000000006"/>
        <n v="13.2"/>
        <n v="7.2"/>
        <n v="15.025"/>
        <n v="77.625"/>
        <n v="77.424999999999997"/>
        <n v="41.5"/>
        <n v="29.425000000000001"/>
        <n v="25.8"/>
        <n v="9.6"/>
        <n v="491.2"/>
        <n v="11.05"/>
        <n v="26.524999999999999"/>
        <n v="153"/>
        <n v="88.474999999999994"/>
        <n v="46.5"/>
        <n v="756"/>
        <n v="205.47499999999999"/>
        <n v="14.875"/>
      </sharedItems>
    </cacheField>
    <cacheField name="12年利润" numFmtId="0">
      <sharedItems containsSemiMixedTypes="0" containsString="0" containsNumber="1" minValue="-42844.4" maxValue="194410.25624999998"/>
    </cacheField>
    <cacheField name="13年数量" numFmtId="0">
      <sharedItems containsString="0" containsBlank="1" containsNumber="1" minValue="-0.17499999999999999" maxValue="1538.5"/>
    </cacheField>
    <cacheField name="13年利润" numFmtId="0">
      <sharedItems containsSemiMixedTypes="0" containsString="0" containsNumber="1" minValue="-3329.4975000000004" maxValue="310856.69850000006"/>
    </cacheField>
    <cacheField name="14年数量" numFmtId="0">
      <sharedItems containsString="0" containsBlank="1" containsNumber="1" minValue="0" maxValue="1725.55"/>
    </cacheField>
    <cacheField name="14年利润" numFmtId="0">
      <sharedItems containsSemiMixedTypes="0" containsString="0" containsNumber="1" minValue="-18310.490250000003" maxValue="324910.99059999996"/>
    </cacheField>
    <cacheField name="15年数量" numFmtId="0">
      <sharedItems containsString="0" containsBlank="1" containsNumber="1" minValue="0" maxValue="4340.3500000000004"/>
    </cacheField>
    <cacheField name="15年利润" numFmtId="0">
      <sharedItems containsSemiMixedTypes="0" containsString="0" containsNumber="1" minValue="-94030.609500000006" maxValue="474105.17499999999"/>
    </cacheField>
    <cacheField name="16年1-10月销量" numFmtId="0">
      <sharedItems containsString="0" containsBlank="1" containsNumber="1" minValue="0" maxValue="19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ky123.Org" refreshedDate="42719.598528009257" createdVersion="4" refreshedVersion="4" minRefreshableVersion="3" recordCount="3534">
  <cacheSource type="worksheet">
    <worksheetSource ref="A1:M1048576" sheet="数据透视表"/>
  </cacheSource>
  <cacheFields count="13">
    <cacheField name="序号" numFmtId="0">
      <sharedItems containsString="0" containsBlank="1" containsNumber="1" containsInteger="1" minValue="1" maxValue="3533"/>
    </cacheField>
    <cacheField name="客户名称" numFmtId="0">
      <sharedItems containsBlank="1"/>
    </cacheField>
    <cacheField name="所属省份" numFmtId="0">
      <sharedItems containsBlank="1" count="25">
        <s v="山东"/>
        <s v="浙江"/>
        <s v="上海"/>
        <s v="江苏"/>
        <s v="陕西"/>
        <s v="河南"/>
        <s v="广东"/>
        <s v="安徽"/>
        <s v="福建"/>
        <s v="辽宁"/>
        <s v="天津"/>
        <s v="江西"/>
        <s v="湖北"/>
        <s v="湖南"/>
        <s v="河北"/>
        <s v="广西"/>
        <s v="吉林"/>
        <s v="北京"/>
        <s v="黑龙江"/>
        <s v="重庆"/>
        <s v="新疆"/>
        <s v="四川"/>
        <s v="海南"/>
        <s v="贵州"/>
        <m/>
      </sharedItems>
    </cacheField>
    <cacheField name="所属行业" numFmtId="0">
      <sharedItems containsBlank="1" count="31">
        <s v="环保"/>
        <s v="电子电气"/>
        <s v="电动车"/>
        <s v="安防用品"/>
        <s v="IT数码"/>
        <s v="医疗"/>
        <s v="贸易商"/>
        <s v="化妆品包装"/>
        <s v="运动户外"/>
        <s v="婴童"/>
        <s v="文具"/>
        <s v="玩具"/>
        <s v="家居用品"/>
        <s v="工具"/>
        <s v="日化包装"/>
        <s v="生活电器"/>
        <s v="个护健康"/>
        <s v="厨房家电"/>
        <s v="鞋类"/>
        <s v="箱包"/>
        <s v="卫浴厨卫"/>
        <s v="塑料制品"/>
        <s v="模具加工"/>
        <s v="建材"/>
        <s v="灯具"/>
        <s v="板材"/>
        <s v="纺织器材"/>
        <s v="汽车"/>
        <s v="改性"/>
        <s v="摩托车"/>
        <m/>
      </sharedItems>
    </cacheField>
    <cacheField name="12年数量" numFmtId="0">
      <sharedItems containsString="0" containsBlank="1" containsNumber="1" minValue="0" maxValue="1297.7954"/>
    </cacheField>
    <cacheField name="12年利润" numFmtId="0">
      <sharedItems containsString="0" containsBlank="1" containsNumber="1" minValue="-42844.4" maxValue="194410.25624999998"/>
    </cacheField>
    <cacheField name="13年数量" numFmtId="0">
      <sharedItems containsString="0" containsBlank="1" containsNumber="1" minValue="-0.17499999999999999" maxValue="1538.5"/>
    </cacheField>
    <cacheField name="13年利润" numFmtId="0">
      <sharedItems containsString="0" containsBlank="1" containsNumber="1" minValue="-3329.4975000000004" maxValue="310856.69850000006"/>
    </cacheField>
    <cacheField name="14年数量" numFmtId="0">
      <sharedItems containsString="0" containsBlank="1" containsNumber="1" minValue="0" maxValue="1725.55"/>
    </cacheField>
    <cacheField name="14年利润" numFmtId="0">
      <sharedItems containsString="0" containsBlank="1" containsNumber="1" minValue="-18310.490250000003" maxValue="324910.99059999996"/>
    </cacheField>
    <cacheField name="15年数量" numFmtId="0">
      <sharedItems containsString="0" containsBlank="1" containsNumber="1" minValue="0" maxValue="4340.3500000000004"/>
    </cacheField>
    <cacheField name="15年利润" numFmtId="0">
      <sharedItems containsString="0" containsBlank="1" containsNumber="1" minValue="-94030.609500000006" maxValue="474105.17499999999"/>
    </cacheField>
    <cacheField name="16年1-10月销量" numFmtId="0">
      <sharedItems containsString="0" containsBlank="1" containsNumber="1" minValue="0" maxValue="1910" count="1037">
        <n v="0.5"/>
        <n v="9.3000000000000007"/>
        <n v="6"/>
        <n v="62"/>
        <n v="25"/>
        <n v="45"/>
        <n v="71"/>
        <n v="40"/>
        <n v="0"/>
        <n v="5"/>
        <n v="16"/>
        <n v="2"/>
        <n v="0.32500000000000001"/>
        <n v="2.0499999999999998"/>
        <n v="0.625"/>
        <n v="0.375"/>
        <n v="0.55000000000000004"/>
        <n v="2.5000000000000001E-2"/>
        <n v="0.30000000000000004"/>
        <n v="14.899999999999999"/>
        <n v="1"/>
        <n v="10"/>
        <n v="0.2"/>
        <n v="3"/>
        <n v="21"/>
        <n v="8.5"/>
        <n v="19"/>
        <n v="98.724999999999994"/>
        <n v="96"/>
        <n v="11.2"/>
        <n v="11.5"/>
        <n v="1.175"/>
        <n v="12"/>
        <n v="0.25"/>
        <n v="24"/>
        <n v="36.5"/>
        <n v="38"/>
        <n v="5.5"/>
        <n v="1.05"/>
        <n v="3.1"/>
        <n v="0.05"/>
        <n v="6.5"/>
        <n v="4.6500000000000004"/>
        <n v="71.025000000000006"/>
        <n v="3.5"/>
        <n v="7"/>
        <n v="11.4"/>
        <n v="11"/>
        <n v="12.2"/>
        <n v="15"/>
        <n v="41"/>
        <n v="1.55"/>
        <n v="6.1750000000000007"/>
        <n v="32"/>
        <n v="0.1"/>
        <n v="17.024999999999999"/>
        <n v="4"/>
        <n v="4.3"/>
        <n v="9"/>
        <n v="18.2"/>
        <n v="25.024999999999999"/>
        <n v="2.2749999999999999"/>
        <n v="30.024999999999999"/>
        <n v="0.4"/>
        <n v="1.9"/>
        <n v="0.42499999999999999"/>
        <n v="43"/>
        <n v="9.0500000000000007"/>
        <n v="13.85"/>
        <n v="12.675000000000001"/>
        <n v="20.5"/>
        <n v="2.6"/>
        <n v="0.75"/>
        <n v="55.15"/>
        <n v="0.27500000000000002"/>
        <n v="20.625"/>
        <n v="1.3"/>
        <n v="20"/>
        <n v="0.125"/>
        <n v="0.3"/>
        <n v="14.9"/>
        <n v="18.574999999999999"/>
        <n v="24.125"/>
        <n v="4.5750000000000002"/>
        <n v="35"/>
        <n v="23.575000000000003"/>
        <n v="135.82500000000002"/>
        <n v="400.02499999999998"/>
        <n v="73.150000000000006"/>
        <n v="5.55"/>
        <n v="8"/>
        <n v="13"/>
        <n v="0.65"/>
        <n v="4.25"/>
        <n v="0.6"/>
        <n v="29"/>
        <n v="9.0750000000000011"/>
        <n v="30.75"/>
        <n v="210"/>
        <n v="2.7"/>
        <n v="222"/>
        <n v="17.2"/>
        <n v="25.1"/>
        <n v="151.62500000000003"/>
        <n v="33"/>
        <n v="185.5"/>
        <n v="31"/>
        <n v="0.97499999999999998"/>
        <n v="24.2"/>
        <n v="270"/>
        <n v="15.05"/>
        <n v="86"/>
        <n v="45.05"/>
        <n v="7.5"/>
        <n v="34"/>
        <n v="53"/>
        <n v="27.424999999999997"/>
        <n v="79"/>
        <n v="10.9"/>
        <n v="214"/>
        <n v="1.425"/>
        <n v="7.1"/>
        <n v="14"/>
        <n v="32.15"/>
        <n v="71.825000000000003"/>
        <n v="64.025000000000006"/>
        <n v="82.949999999999989"/>
        <n v="10.55"/>
        <n v="21.15"/>
        <n v="80"/>
        <n v="38.024999999999999"/>
        <n v="9.0250000000000004"/>
        <n v="37.5"/>
        <n v="21.6"/>
        <n v="50"/>
        <n v="27.3"/>
        <n v="44.8"/>
        <n v="67"/>
        <n v="155.52500000000001"/>
        <n v="157"/>
        <n v="70"/>
        <n v="42"/>
        <n v="252"/>
        <n v="220"/>
        <n v="115.2"/>
        <n v="273.45"/>
        <n v="75.099999999999994"/>
        <n v="17.05"/>
        <n v="17"/>
        <n v="26.9"/>
        <n v="12.025"/>
        <n v="139.30000000000001"/>
        <n v="28"/>
        <n v="37.25"/>
        <n v="498.79999999999995"/>
        <n v="129.625"/>
        <n v="75.25"/>
        <n v="4.5"/>
        <n v="1.5"/>
        <m/>
        <n v="0.9"/>
        <n v="0.15"/>
        <n v="31.524999999999999"/>
        <n v="13.8"/>
        <n v="7.2750000000000004"/>
        <n v="12.5"/>
        <n v="10.025"/>
        <n v="8.0250000000000004"/>
        <n v="144.5"/>
        <n v="9.375"/>
        <n v="0.17499999999999999"/>
        <n v="1.8"/>
        <n v="527.95000000000005"/>
        <n v="62.125"/>
        <n v="126.95"/>
        <n v="11.55"/>
        <n v="156.5"/>
        <n v="25.25"/>
        <n v="2.75"/>
        <n v="301.8"/>
        <n v="92"/>
        <n v="83"/>
        <n v="1.25"/>
        <n v="664.4"/>
        <n v="440.7"/>
        <n v="314.07499999999999"/>
        <n v="110.8"/>
        <n v="176.375"/>
        <n v="19.05"/>
        <n v="33.1"/>
        <n v="72"/>
        <n v="104.7"/>
        <n v="378"/>
        <n v="23"/>
        <n v="130"/>
        <n v="34.5"/>
        <n v="24.25"/>
        <n v="0.95"/>
        <n v="1.2"/>
        <n v="577.625"/>
        <n v="771.55"/>
        <n v="485.32499999999999"/>
        <n v="31.45"/>
        <n v="15.074999999999999"/>
        <n v="15.275"/>
        <n v="145.52500000000001"/>
        <n v="33.375"/>
        <n v="54"/>
        <n v="18"/>
        <n v="1.7"/>
        <n v="60.375"/>
        <n v="170"/>
        <n v="22.075000000000003"/>
        <n v="1145.2750000000001"/>
        <n v="228"/>
        <n v="67.375"/>
        <n v="5.75"/>
        <n v="4.7"/>
        <n v="18.475000000000001"/>
        <n v="16.5"/>
        <n v="69.05"/>
        <n v="51"/>
        <n v="17.25"/>
        <n v="39"/>
        <n v="47.35"/>
        <n v="35.375"/>
        <n v="11.175000000000001"/>
        <n v="5.7249999999999996"/>
        <n v="91"/>
        <n v="30"/>
        <n v="27"/>
        <n v="4.3499999999999996"/>
        <n v="37.4"/>
        <n v="112.5"/>
        <n v="75"/>
        <n v="178"/>
        <n v="28.2"/>
        <n v="57.074999999999996"/>
        <n v="4.2249999999999996"/>
        <n v="26.024999999999999"/>
        <n v="22.05"/>
        <n v="19.5"/>
        <n v="19.024999999999999"/>
        <n v="53.024999999999999"/>
        <n v="20.05"/>
        <n v="5.05"/>
        <n v="80.025000000000006"/>
        <n v="267.39999999999998"/>
        <n v="56"/>
        <n v="102"/>
        <n v="26"/>
        <n v="89"/>
        <n v="178.82500000000002"/>
        <n v="183"/>
        <n v="131.80000000000001"/>
        <n v="99"/>
        <n v="90.05"/>
        <n v="243"/>
        <n v="53.2"/>
        <n v="400.79999999999995"/>
        <n v="25.049999999999997"/>
        <n v="77.5"/>
        <n v="68"/>
        <n v="65"/>
        <n v="3.2250000000000001"/>
        <n v="7.5000000000000011E-2"/>
        <n v="0.15000000000000002"/>
        <n v="135.5"/>
        <n v="10.5"/>
        <n v="47"/>
        <n v="8.5250000000000004"/>
        <n v="422.07500000000005"/>
        <n v="96.1"/>
        <n v="4.1749999999999998"/>
        <n v="25.95"/>
        <n v="115.625"/>
        <n v="17.5"/>
        <n v="6.3"/>
        <n v="163"/>
        <n v="187.6"/>
        <n v="5.0250000000000004"/>
        <n v="55.5"/>
        <n v="10.824999999999999"/>
        <n v="320"/>
        <n v="124.27499999999999"/>
        <n v="61.375"/>
        <n v="13.375"/>
        <n v="377.75"/>
        <n v="106"/>
        <n v="0.71"/>
        <n v="17.299999999999997"/>
        <n v="7.6"/>
        <n v="7.4999999999999997E-2"/>
        <n v="10.25"/>
        <n v="1.1499999999999999"/>
        <n v="22"/>
        <n v="59.875"/>
        <n v="2.2000000000000002"/>
        <n v="58.55"/>
        <n v="36"/>
        <n v="2.4000000000000004"/>
        <n v="55.75"/>
        <n v="193.02500000000001"/>
        <n v="4.1000000000000005"/>
        <n v="15.25"/>
        <n v="1.925"/>
        <n v="69"/>
        <n v="4.0250000000000004"/>
        <n v="53.424999999999997"/>
        <n v="491"/>
        <n v="2.1749999999999998"/>
        <n v="44.5"/>
        <n v="89.025000000000006"/>
        <n v="4.0750000000000002"/>
        <n v="146"/>
        <n v="2.125"/>
        <n v="37.200000000000003"/>
        <n v="304.42500000000001"/>
        <n v="9.5"/>
        <n v="13.625"/>
        <n v="32.1"/>
        <n v="250.1"/>
        <n v="0.85"/>
        <n v="3.0249999999999999"/>
        <n v="341"/>
        <n v="1.85"/>
        <n v="2.5"/>
        <n v="5.7"/>
        <n v="48.3"/>
        <n v="35.024999999999999"/>
        <n v="34.299999999999997"/>
        <n v="52.35"/>
        <n v="21.5"/>
        <n v="23.6"/>
        <n v="36.25"/>
        <n v="296.54999999999995"/>
        <n v="220.75"/>
        <n v="22.2"/>
        <n v="99.75"/>
        <n v="20.674999999999997"/>
        <n v="87"/>
        <n v="96.825000000000003"/>
        <n v="27.625"/>
        <n v="32.075000000000003"/>
        <n v="31.900000000000002"/>
        <n v="32.674999999999997"/>
        <n v="35.799999999999997"/>
        <n v="36.274999999999999"/>
        <n v="35.4"/>
        <n v="26.5"/>
        <n v="54.9"/>
        <n v="396.45000000000005"/>
        <n v="38.75"/>
        <n v="52.5"/>
        <n v="57.35"/>
        <n v="55.65"/>
        <n v="93.424999999999997"/>
        <n v="22.25"/>
        <n v="34.925000000000004"/>
        <n v="457.5"/>
        <n v="51.174999999999997"/>
        <n v="28.75"/>
        <n v="36.200000000000003"/>
        <n v="27.75"/>
        <n v="64.599999999999994"/>
        <n v="173.50000000000003"/>
        <n v="22.6"/>
        <n v="27.224999999999998"/>
        <n v="54.5"/>
        <n v="105.30000000000001"/>
        <n v="95.125"/>
        <n v="224.27500000000006"/>
        <n v="39.200000000000003"/>
        <n v="62.375"/>
        <n v="51.9"/>
        <n v="68.949999999999989"/>
        <n v="53.55"/>
        <n v="31.35"/>
        <n v="90.75"/>
        <n v="37.125"/>
        <n v="44.25"/>
        <n v="62.55"/>
        <n v="21.7"/>
        <n v="211.39999999999998"/>
        <n v="99.674999999999997"/>
        <n v="96.325000000000003"/>
        <n v="138.94"/>
        <n v="25.5"/>
        <n v="60.8"/>
        <n v="36.65"/>
        <n v="60.024999999999999"/>
        <n v="96.399999999999991"/>
        <n v="76.849999999999994"/>
        <n v="55.2"/>
        <n v="24.274999999999999"/>
        <n v="62.925000000000004"/>
        <n v="77.650000000000006"/>
        <n v="483.42500000000001"/>
        <n v="103.22500000000001"/>
        <n v="88.75"/>
        <n v="65.2"/>
        <n v="41.05"/>
        <n v="385.25"/>
        <n v="28.5"/>
        <n v="81.75"/>
        <n v="20.275000000000002"/>
        <n v="295"/>
        <n v="138.5"/>
        <n v="107"/>
        <n v="175"/>
        <n v="222.2"/>
        <n v="76"/>
        <n v="20.024999999999999"/>
        <n v="123.2"/>
        <n v="58.324999999999996"/>
        <n v="228.55"/>
        <n v="219.97500000000002"/>
        <n v="180.7"/>
        <n v="20.55"/>
        <n v="9.9749999999999996"/>
        <n v="14.05"/>
        <n v="1.9750000000000001"/>
        <n v="15.2"/>
        <n v="9.65"/>
        <n v="12.95"/>
        <n v="11.025"/>
        <n v="3.8000000000000003"/>
        <n v="4.6750000000000007"/>
        <n v="4.875"/>
        <n v="7.5250000000000004"/>
        <n v="4.2750000000000004"/>
        <n v="1.2250000000000001"/>
        <n v="16.274999999999999"/>
        <n v="5.3999999999999995"/>
        <n v="16.974999999999998"/>
        <n v="0.32499999999999996"/>
        <n v="7.25"/>
        <n v="3.15"/>
        <n v="3.8249999999999997"/>
        <n v="0.22500000000000001"/>
        <n v="1.625"/>
        <n v="1.075"/>
        <n v="17.75"/>
        <n v="14.575000000000001"/>
        <n v="11.75"/>
        <n v="0.7"/>
        <n v="1.125"/>
        <n v="2.25"/>
        <n v="16.3"/>
        <n v="4.55"/>
        <n v="17.55"/>
        <n v="16.524999999999999"/>
        <n v="0.35000000000000009"/>
        <n v="0.52500000000000002"/>
        <n v="14.125"/>
        <n v="5.4"/>
        <n v="5.7750000000000004"/>
        <n v="19.75"/>
        <n v="10.3"/>
        <n v="12.649999999999999"/>
        <n v="11.25"/>
        <n v="12.525"/>
        <n v="14.725"/>
        <n v="7.7249999999999996"/>
        <n v="2.2999999999999998"/>
        <n v="8.3000000000000007"/>
        <n v="7.3"/>
        <n v="12.7"/>
        <n v="6.6"/>
        <n v="9.6999999999999993"/>
        <n v="19.625"/>
        <n v="9.4499999999999993"/>
        <n v="8.65"/>
        <n v="3.6"/>
        <n v="3.2"/>
        <n v="4.7750000000000004"/>
        <n v="10.1"/>
        <n v="3.3"/>
        <n v="13.7"/>
        <n v="13.100000000000001"/>
        <n v="4.5999999999999996"/>
        <n v="7.7"/>
        <n v="464.02499999999998"/>
        <n v="76.424999999999997"/>
        <n v="174.72499999999999"/>
        <n v="340.875"/>
        <n v="35.700000000000003"/>
        <n v="48"/>
        <n v="94.05"/>
        <n v="404.125"/>
        <n v="38.799999999999997"/>
        <n v="51.65"/>
        <n v="333.77500000000003"/>
        <n v="7.75"/>
        <n v="471.75"/>
        <n v="162.5"/>
        <n v="9.75"/>
        <n v="13.125"/>
        <n v="381.6"/>
        <n v="189.52500000000001"/>
        <n v="66"/>
        <n v="5.8250000000000002"/>
        <n v="151.44999999999999"/>
        <n v="46.4"/>
        <n v="26.7"/>
        <n v="134.42500000000001"/>
        <n v="115.925"/>
        <n v="4.1500000000000004"/>
        <n v="57"/>
        <n v="73"/>
        <n v="17.8"/>
        <n v="87.199999999999989"/>
        <n v="43.3"/>
        <n v="26.875"/>
        <n v="180.4"/>
        <n v="435.25000000000006"/>
        <n v="3.25"/>
        <n v="148.32500000000002"/>
        <n v="413.7"/>
        <n v="94.875"/>
        <n v="283.65000000000015"/>
        <n v="324.07499999999999"/>
        <n v="169.5"/>
        <n v="78"/>
        <n v="332.77500000000003"/>
        <n v="115.875"/>
        <n v="39.549999999999997"/>
        <n v="2.3250000000000002"/>
        <n v="294.14999999999998"/>
        <n v="139.89999999999998"/>
        <n v="116"/>
        <n v="3.05"/>
        <n v="242.67500000000001"/>
        <n v="28.125"/>
        <n v="15.5"/>
        <n v="97"/>
        <n v="246.82499999999999"/>
        <n v="6.5750000000000002"/>
        <n v="99.5"/>
        <n v="43.75"/>
        <n v="281.25"/>
        <n v="244"/>
        <n v="504.5"/>
        <n v="133"/>
        <n v="94.95"/>
        <n v="63.275000000000006"/>
        <n v="113"/>
        <n v="9.9"/>
        <n v="102.125"/>
        <n v="72.524999999999991"/>
        <n v="53.524999999999991"/>
        <n v="76.5"/>
        <n v="173"/>
        <n v="69.775000000000006"/>
        <n v="64.5"/>
        <n v="3.6749999999999998"/>
        <n v="182.05"/>
        <n v="392.72999999999996"/>
        <n v="108.125"/>
        <n v="2.0249999999999999"/>
        <n v="64"/>
        <n v="2.1"/>
        <n v="73.025000000000006"/>
        <n v="0.35"/>
        <n v="7.6999999999999993"/>
        <n v="29.6"/>
        <n v="58.65"/>
        <n v="128.94999999999999"/>
        <n v="84"/>
        <n v="43.2"/>
        <n v="38.975000000000001"/>
        <n v="311.72500000000002"/>
        <n v="151.05000000000001"/>
        <n v="156.15"/>
        <n v="0.92500000000000004"/>
        <n v="146.6"/>
        <n v="105.02500000000001"/>
        <n v="190.35"/>
        <n v="22.1"/>
        <n v="94"/>
        <n v="82.025000000000006"/>
        <n v="201.20000000000002"/>
        <n v="1191"/>
        <n v="49.75"/>
        <n v="1907.3"/>
        <n v="44"/>
        <n v="278.75"/>
        <n v="77.900000000000006"/>
        <n v="1910"/>
        <n v="815"/>
        <n v="120"/>
        <n v="475"/>
        <n v="304"/>
        <n v="46"/>
        <n v="14.775"/>
        <n v="0.72499999999999998"/>
        <n v="1.7999999999999998"/>
        <n v="53.5"/>
        <n v="52.024999999999999"/>
        <n v="74"/>
        <n v="33.274999999999999"/>
        <n v="24.049999999999997"/>
        <n v="115.02500000000001"/>
        <n v="13.5"/>
        <n v="652.80000000000007"/>
        <n v="3.75"/>
        <n v="30.3"/>
        <n v="201"/>
        <n v="0.77500000000000002"/>
        <n v="370.17500000000001"/>
        <n v="1213.0500000000002"/>
        <n v="99.85"/>
        <n v="216"/>
        <n v="63"/>
        <n v="295.67500000000001"/>
        <n v="1.75"/>
        <n v="85.5"/>
        <n v="162.07500000000002"/>
        <n v="126"/>
        <n v="155.25000000000003"/>
        <n v="6.45"/>
        <n v="134"/>
        <n v="95.025000000000006"/>
        <n v="61"/>
        <n v="21.824999999999999"/>
        <n v="72.25"/>
        <n v="57.5"/>
        <n v="13.4"/>
        <n v="4.0500000000000007"/>
        <n v="2E-3"/>
        <n v="2.85"/>
        <n v="29.024999999999999"/>
        <n v="21.35"/>
        <n v="5.2"/>
        <n v="37"/>
        <n v="1E-3"/>
        <n v="38.049999999999997"/>
        <n v="60"/>
        <n v="30.5"/>
        <n v="59.475000000000001"/>
        <n v="13.825000000000001"/>
        <n v="181.1"/>
        <n v="13.799999999999999"/>
        <n v="227.2"/>
        <n v="91.450000000000017"/>
        <n v="56.674999999999997"/>
        <n v="140.07499999999999"/>
        <n v="124"/>
        <n v="41.9"/>
        <n v="126.675"/>
        <n v="92.55"/>
        <n v="46.325000000000003"/>
        <n v="169"/>
        <n v="40.074999999999996"/>
        <n v="82"/>
        <n v="46.9"/>
        <n v="142.625"/>
        <n v="150"/>
        <n v="142.25"/>
        <n v="64.875"/>
        <n v="205.2"/>
        <n v="151.9"/>
        <n v="177.5"/>
        <n v="39.650000000000006"/>
        <n v="90"/>
        <n v="116.52500000000001"/>
        <n v="32.5"/>
        <n v="14.025"/>
        <n v="219.75"/>
        <n v="10.074999999999999"/>
        <n v="29.150000000000002"/>
        <n v="29.05"/>
        <n v="35.049999999999997"/>
        <n v="18.8"/>
        <n v="168.05"/>
        <n v="278"/>
        <n v="176.1"/>
        <n v="190.77500000000001"/>
        <n v="52"/>
        <n v="180"/>
        <n v="43.6"/>
        <n v="100"/>
        <n v="455"/>
        <n v="91.274999999999991"/>
        <n v="29.5"/>
        <n v="42.25"/>
        <n v="164.5"/>
        <n v="174.25000000000006"/>
        <n v="42.099999999999994"/>
        <n v="115"/>
        <n v="46.024999999999999"/>
        <n v="458"/>
        <n v="132"/>
        <n v="500.22499999999997"/>
        <n v="35.25"/>
        <n v="306.95"/>
        <n v="243.72500000000005"/>
        <n v="32.25"/>
        <n v="328.25"/>
        <n v="171"/>
        <n v="14.549999999999999"/>
        <n v="13.675000000000001"/>
        <n v="1885.7249999999995"/>
        <n v="136.07500000000002"/>
        <n v="101.20000000000003"/>
        <n v="158"/>
        <n v="103"/>
        <n v="51.4"/>
        <n v="85.25"/>
        <n v="34.25"/>
        <n v="35.099999999999994"/>
        <n v="88.575000000000003"/>
        <n v="60.274999999999991"/>
        <n v="101.54999999999998"/>
        <n v="55.05"/>
        <n v="183.17500000000001"/>
        <n v="3.9499999999999997"/>
        <n v="1.0249999999999999"/>
        <n v="5.625"/>
        <n v="1.375"/>
        <n v="10.225"/>
        <n v="0.67500000000000004"/>
        <n v="0.87500000000000011"/>
        <n v="2.95"/>
        <n v="0.17500000000000002"/>
        <n v="2.0449999999999999"/>
        <n v="6.1749999999999998"/>
        <n v="1.325"/>
        <n v="12.75"/>
        <n v="80.625"/>
        <n v="0.39999999999999997"/>
        <n v="1.2499999999999996"/>
        <n v="12.725"/>
        <n v="5.45"/>
        <n v="0.45"/>
        <n v="5.9"/>
        <n v="1.6"/>
        <n v="14.65"/>
        <n v="27.475000000000005"/>
        <n v="516.70000000000005"/>
        <n v="17.7"/>
        <n v="30.624999999999996"/>
        <n v="81.25"/>
        <n v="76.400000000000006"/>
        <n v="40.049999999999997"/>
        <n v="39.5"/>
        <n v="209.05"/>
        <n v="20.25"/>
        <n v="138"/>
        <n v="42.674999999999997"/>
        <n v="170.2"/>
        <n v="75.45"/>
        <n v="32.024999999999999"/>
        <n v="31.6"/>
        <n v="27.524999999999999"/>
        <n v="39.049999999999997"/>
        <n v="239"/>
        <n v="447.17500000000001"/>
        <n v="21.024999999999999"/>
        <n v="24.524999999999999"/>
        <n v="147"/>
        <n v="19.600000000000001"/>
        <n v="43.099999999999994"/>
        <n v="14.5"/>
        <n v="425.09999999999997"/>
        <n v="151.15"/>
        <n v="255.8"/>
        <n v="18.100000000000001"/>
        <n v="557.125"/>
        <n v="255.52500000000001"/>
        <n v="836.77499999999998"/>
        <n v="145.1"/>
        <n v="1304.0250000000001"/>
        <n v="132.30000000000001"/>
        <n v="307.5"/>
        <n v="164.02500000000001"/>
        <n v="82.525000000000006"/>
        <n v="467.59999999999997"/>
        <n v="688.25"/>
        <n v="463"/>
        <n v="611.01499999999999"/>
        <n v="48.9"/>
        <n v="60.475000000000001"/>
        <n v="489.07499999999999"/>
        <n v="2.02"/>
        <n v="614.9"/>
        <n v="200"/>
        <n v="233.125"/>
        <n v="155.02500000000001"/>
        <n v="254"/>
        <n v="439.25"/>
        <n v="669"/>
        <n v="681"/>
        <n v="276"/>
        <n v="267.37500000000006"/>
        <n v="118.02500000000001"/>
        <n v="47.8"/>
        <n v="354"/>
        <n v="133.97499999999999"/>
        <n v="462"/>
        <n v="236.2"/>
        <n v="96.025000000000006"/>
        <n v="95"/>
        <n v="117"/>
        <n v="402"/>
        <n v="306"/>
        <n v="51.5"/>
        <n v="45.7"/>
        <n v="4.2250000000000005"/>
        <n v="112"/>
        <n v="30.4"/>
        <n v="28.25"/>
        <n v="159.47499999999999"/>
        <n v="37.300000000000004"/>
        <n v="25.324999999999999"/>
        <n v="33.6"/>
        <n v="94.7"/>
        <n v="7.55"/>
        <n v="61.05"/>
        <n v="189"/>
        <n v="283"/>
        <n v="534.5"/>
        <n v="15.56"/>
        <n v="362"/>
        <n v="99.05"/>
        <n v="313"/>
        <n v="442.5"/>
        <n v="158.05000000000001"/>
        <n v="149.4"/>
        <n v="37.799999999999997"/>
        <n v="246.55"/>
        <n v="24.7"/>
        <n v="75.599999999999994"/>
        <n v="604.79999999999995"/>
        <n v="302.39999999999998"/>
        <n v="718.2"/>
        <n v="151.19999999999999"/>
        <n v="91.224999999999994"/>
        <n v="117.6"/>
        <n v="1.2749999999999999"/>
        <n v="77"/>
        <n v="4.0999999999999996"/>
        <n v="48.4"/>
        <n v="152.9"/>
        <n v="101"/>
        <n v="13.275"/>
        <n v="23.024999999999999"/>
        <n v="16.75"/>
        <n v="0.47500000000000003"/>
        <n v="1.7000000000000002"/>
        <n v="25.125"/>
        <n v="7.9749999999999996"/>
        <n v="1.1000000000000001"/>
        <n v="0.89999999999999991"/>
        <n v="3.9749999999999996"/>
        <n v="15.175000000000001"/>
        <n v="4.4250000000000007"/>
        <n v="5.8249999999999993"/>
        <n v="2.8"/>
        <n v="18.849999999999998"/>
        <n v="6.8"/>
        <n v="3.85"/>
        <n v="4.05"/>
        <n v="6.4249999999999998"/>
        <n v="3.5750000000000002"/>
        <n v="8.625"/>
        <n v="46.349999999999994"/>
        <n v="22.5"/>
        <n v="60.5"/>
        <n v="136.70000000000002"/>
        <n v="10.775"/>
        <n v="10.375"/>
        <n v="7.0750000000000002"/>
        <n v="212.02500000000001"/>
        <n v="48.024999999999999"/>
        <n v="39.024999999999999"/>
        <n v="98"/>
        <n v="56.95"/>
        <n v="87.5"/>
        <n v="205.92500000000001"/>
        <n v="11.1"/>
        <n v="2.9"/>
        <n v="0.42500000000000004"/>
        <n v="4.2"/>
        <n v="156.19999999999999"/>
        <n v="1.95"/>
        <n v="13.875"/>
        <n v="54.174999999999997"/>
        <n v="78.344999999999999"/>
        <n v="9.1199999999999992"/>
        <n v="5.84"/>
        <n v="250.15"/>
        <n v="61.900000000000006"/>
        <n v="538.15000000000009"/>
        <n v="4.32"/>
        <n v="50.02"/>
        <n v="160"/>
        <n v="54.15"/>
        <n v="219.8"/>
        <n v="85"/>
        <n v="192"/>
        <n v="1334.2249999999999"/>
        <n v="135.79999999999998"/>
        <n v="107.02500000000001"/>
        <n v="1.875"/>
        <n v="403.72500000000002"/>
        <n v="12.200000000000001"/>
        <n v="118.55"/>
        <n v="29.825000000000003"/>
        <n v="185.125"/>
        <n v="55"/>
        <n v="52.3"/>
        <n v="148"/>
        <n v="113.02500000000001"/>
        <n v="206.5"/>
        <n v="162.02500000000001"/>
        <n v="282.27500000000003"/>
        <n v="108.925"/>
        <n v="90.424999999999997"/>
        <n v="67.924999999999997"/>
        <n v="248.85000000000002"/>
        <n v="259.89999999999998"/>
        <n v="94.575000000000003"/>
        <n v="335.54999999999995"/>
        <n v="80.050000000000011"/>
        <n v="171.2"/>
        <n v="202"/>
        <n v="87.075000000000003"/>
        <n v="79.5"/>
        <n v="72.099999999999994"/>
        <n v="10.050000000000001"/>
        <n v="0.60000000000000009"/>
        <n v="0.44999999999999996"/>
        <n v="2.625"/>
        <n v="11.875"/>
        <n v="73.974999999999994"/>
        <n v="149.5"/>
        <n v="4.6000000000000005"/>
        <n v="5.375"/>
        <n v="9.9499999999999993"/>
        <n v="209.4"/>
        <n v="2.875"/>
        <n v="5.125"/>
        <n v="73.875"/>
        <n v="44.024999999999999"/>
        <n v="3.375"/>
        <n v="43.5"/>
        <n v="6.2"/>
        <n v="148.5"/>
        <n v="80.5"/>
        <n v="3.22"/>
        <n v="0.53"/>
        <n v="7.15"/>
        <n v="11.92"/>
        <n v="42.78"/>
        <n v="44.05"/>
        <n v="13.05"/>
        <n v="40.424999999999997"/>
        <n v="7.8"/>
        <n v="47.75"/>
        <n v="11.9"/>
        <n v="29.675000000000001"/>
        <n v="309.05"/>
        <n v="444"/>
        <n v="357.1"/>
        <n v="17.215"/>
        <n v="18.7"/>
        <n v="374"/>
        <n v="65.275000000000006"/>
        <n v="31.425000000000001"/>
        <n v="1301.1750000000002"/>
        <n v="1069.31"/>
        <n v="45.65"/>
        <n v="13.3"/>
        <n v="5.3000000000000007"/>
        <n v="45.725000000000001"/>
        <n v="46.6"/>
        <n v="109.95"/>
        <n v="5.25"/>
        <n v="10.199999999999999"/>
        <n v="53.774999999999999"/>
        <n v="4.4000000000000004"/>
        <n v="45.3"/>
        <n v="38.325000000000003"/>
        <n v="3.4249999999999998"/>
        <n v="28.599999999999998"/>
        <n v="27.5"/>
        <n v="4.1999999999999993"/>
        <n v="2.0750000000000002"/>
        <n v="49.524999999999999"/>
        <n v="49.050000000000004"/>
        <n v="38.1"/>
        <n v="39.375"/>
        <n v="27.2"/>
        <n v="62.45"/>
        <n v="10.4"/>
        <n v="1.6500000000000001"/>
        <n v="87.424999999999997"/>
        <n v="15.025"/>
        <n v="34.274999999999999"/>
        <n v="25.05"/>
        <n v="13.2"/>
        <n v="158.55000000000001"/>
        <n v="42.524999999999999"/>
        <n v="34.575000000000003"/>
        <n v="27.024999999999999"/>
        <n v="128.75"/>
        <n v="188.6"/>
        <n v="95.5"/>
        <n v="82.4"/>
        <n v="66.3"/>
        <n v="30.074999999999999"/>
        <n v="57.4"/>
        <n v="151"/>
        <n v="118"/>
        <n v="21.675000000000001"/>
        <n v="81.150000000000006"/>
        <n v="57.2"/>
        <n v="52.65"/>
        <n v="170.9"/>
        <n v="33.024999999999999"/>
        <n v="212"/>
        <n v="71.05"/>
        <n v="171.3"/>
        <n v="83.1"/>
        <n v="78.5"/>
        <n v="58"/>
        <n v="411"/>
        <n v="272"/>
        <n v="179.25"/>
        <n v="94.2"/>
        <n v="81.8"/>
        <n v="1.1500000000000001"/>
        <n v="29.75"/>
        <n v="70.5"/>
        <n v="25.15"/>
        <n v="160.800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33">
  <r>
    <s v="济南瑞达过滤器材有限公司"/>
    <x v="0"/>
    <x v="0"/>
    <x v="0"/>
    <n v="0"/>
    <m/>
    <n v="0"/>
    <m/>
    <n v="0"/>
    <m/>
    <n v="0"/>
    <n v="0.5"/>
  </r>
  <r>
    <s v="宁波威尔康水处理用品有限公司"/>
    <x v="1"/>
    <x v="0"/>
    <x v="1"/>
    <n v="545.78699999999992"/>
    <n v="22.5"/>
    <n v="2328.0749999999998"/>
    <n v="16"/>
    <n v="1086.56"/>
    <n v="14.35"/>
    <n v="1487.3775000000001"/>
    <n v="9.3000000000000007"/>
  </r>
  <r>
    <s v="上海道恩模具有限公司"/>
    <x v="2"/>
    <x v="0"/>
    <x v="2"/>
    <n v="0"/>
    <n v="0"/>
    <n v="0"/>
    <n v="12"/>
    <n v="304.68"/>
    <n v="6"/>
    <n v="763.56000000000006"/>
    <n v="6"/>
  </r>
  <r>
    <s v="余姚市捷达环保设备有限公司"/>
    <x v="1"/>
    <x v="0"/>
    <x v="3"/>
    <n v="6542.88"/>
    <n v="50.774999999999999"/>
    <n v="7916.33025"/>
    <n v="54"/>
    <n v="6315.3"/>
    <n v="77"/>
    <n v="7443.59"/>
    <n v="62"/>
  </r>
  <r>
    <s v="浙江中亚实业有限公司"/>
    <x v="1"/>
    <x v="0"/>
    <x v="4"/>
    <n v="6410.25"/>
    <n v="20"/>
    <n v="1831.8000000000002"/>
    <n v="46"/>
    <n v="1679.4599999999998"/>
    <n v="43.25"/>
    <n v="4073.2850000000003"/>
    <n v="25"/>
  </r>
  <r>
    <s v="金剑环保有限公司"/>
    <x v="1"/>
    <x v="0"/>
    <x v="2"/>
    <n v="0"/>
    <n v="0"/>
    <n v="0"/>
    <n v="0"/>
    <n v="0"/>
    <n v="67"/>
    <n v="4801.2199999999993"/>
    <n v="45"/>
  </r>
  <r>
    <s v="金山环保集团有限公司"/>
    <x v="1"/>
    <x v="0"/>
    <x v="5"/>
    <n v="800.28"/>
    <n v="8"/>
    <n v="1298.8800000000001"/>
    <n v="41"/>
    <n v="-841.73"/>
    <n v="140"/>
    <n v="11058.599999999999"/>
    <n v="71"/>
  </r>
  <r>
    <s v="景津环保股份有限公司"/>
    <x v="0"/>
    <x v="0"/>
    <x v="2"/>
    <n v="0"/>
    <n v="0"/>
    <n v="0"/>
    <n v="30"/>
    <n v="1604.3999999999999"/>
    <n v="60"/>
    <n v="1650"/>
    <n v="40"/>
  </r>
  <r>
    <s v="安吉艾索电子有限公司"/>
    <x v="1"/>
    <x v="1"/>
    <x v="2"/>
    <n v="0"/>
    <n v="5.125"/>
    <n v="582.91750000000002"/>
    <n v="0"/>
    <n v="0"/>
    <n v="0.5"/>
    <n v="54.094999999999999"/>
    <n v="0"/>
  </r>
  <r>
    <s v="常州市金录电子有限公司"/>
    <x v="3"/>
    <x v="1"/>
    <x v="2"/>
    <n v="0"/>
    <n v="10"/>
    <n v="533.69999999999993"/>
    <n v="25"/>
    <n v="2731"/>
    <n v="25"/>
    <n v="2377"/>
    <n v="0"/>
  </r>
  <r>
    <s v="慈溪市吉格斯塑料制品有限公司"/>
    <x v="1"/>
    <x v="1"/>
    <x v="0"/>
    <n v="0"/>
    <m/>
    <n v="0"/>
    <m/>
    <n v="0"/>
    <m/>
    <n v="0"/>
    <n v="5"/>
  </r>
  <r>
    <s v="慈溪市全盛壳体有限公司"/>
    <x v="1"/>
    <x v="1"/>
    <x v="6"/>
    <n v="169.86374999999998"/>
    <n v="0"/>
    <n v="0"/>
    <n v="4"/>
    <n v="484.6"/>
    <n v="0"/>
    <n v="0"/>
    <n v="0"/>
  </r>
  <r>
    <s v="慈溪市三新汽车零部件有限公司"/>
    <x v="1"/>
    <x v="1"/>
    <x v="0"/>
    <n v="0"/>
    <m/>
    <n v="0"/>
    <m/>
    <n v="0"/>
    <m/>
    <n v="0"/>
    <n v="16"/>
  </r>
  <r>
    <s v="慈溪市腾发电子科技有限公司"/>
    <x v="1"/>
    <x v="1"/>
    <x v="0"/>
    <n v="0"/>
    <m/>
    <n v="0"/>
    <m/>
    <n v="0"/>
    <m/>
    <n v="0"/>
    <n v="2"/>
  </r>
  <r>
    <s v="慈溪市宇威塑料电器厂（普通合伙）"/>
    <x v="1"/>
    <x v="1"/>
    <x v="2"/>
    <n v="0"/>
    <n v="0"/>
    <n v="0"/>
    <n v="0"/>
    <n v="0"/>
    <n v="3"/>
    <n v="705.84"/>
    <n v="0"/>
  </r>
  <r>
    <s v="奉化市豪源电子有限公司"/>
    <x v="1"/>
    <x v="1"/>
    <x v="0"/>
    <n v="0"/>
    <m/>
    <n v="0"/>
    <m/>
    <n v="0"/>
    <m/>
    <n v="0"/>
    <n v="0.32500000000000001"/>
  </r>
  <r>
    <s v="奉化市天铸五金工具有限公司"/>
    <x v="1"/>
    <x v="1"/>
    <x v="2"/>
    <n v="0"/>
    <n v="0"/>
    <n v="0"/>
    <n v="0"/>
    <n v="0"/>
    <n v="22"/>
    <n v="1460.14"/>
    <n v="0"/>
  </r>
  <r>
    <s v="富阳精密仪器厂"/>
    <x v="1"/>
    <x v="1"/>
    <x v="7"/>
    <n v="104.98"/>
    <n v="4"/>
    <n v="345.92"/>
    <n v="4"/>
    <n v="608.6"/>
    <n v="3"/>
    <n v="440.31000000000006"/>
    <n v="0"/>
  </r>
  <r>
    <s v="海门市铭辉塑料厂"/>
    <x v="3"/>
    <x v="1"/>
    <x v="8"/>
    <n v="1666.12"/>
    <n v="4"/>
    <n v="448.84"/>
    <n v="3.0249999999999999"/>
    <n v="152.702"/>
    <n v="0"/>
    <n v="0"/>
    <n v="0"/>
  </r>
  <r>
    <s v="杭州晟旭光电有限公司"/>
    <x v="1"/>
    <x v="1"/>
    <x v="2"/>
    <n v="0"/>
    <n v="0"/>
    <n v="0"/>
    <n v="0"/>
    <n v="0"/>
    <n v="0.17499999999999999"/>
    <n v="28.713999999999999"/>
    <n v="0"/>
  </r>
  <r>
    <s v="嘉善爱友塑胶有限公司"/>
    <x v="1"/>
    <x v="1"/>
    <x v="2"/>
    <n v="0"/>
    <n v="0"/>
    <n v="0"/>
    <n v="5"/>
    <n v="376.1"/>
    <n v="2"/>
    <n v="217.98"/>
    <n v="0"/>
  </r>
  <r>
    <s v="嘉兴百佳塑业有限公司"/>
    <x v="1"/>
    <x v="1"/>
    <x v="2"/>
    <n v="0"/>
    <n v="0"/>
    <n v="0"/>
    <n v="0"/>
    <n v="0"/>
    <n v="0.5"/>
    <n v="29.25"/>
    <n v="0"/>
  </r>
  <r>
    <s v="嘉兴市今日塑业有限公司"/>
    <x v="1"/>
    <x v="1"/>
    <x v="2"/>
    <n v="0"/>
    <n v="0"/>
    <n v="0"/>
    <n v="1.55"/>
    <n v="394.24250000000001"/>
    <n v="8"/>
    <n v="490.8"/>
    <n v="0"/>
  </r>
  <r>
    <s v="建德市朝宇塑料制品厂"/>
    <x v="1"/>
    <x v="1"/>
    <x v="2"/>
    <n v="0"/>
    <n v="0"/>
    <n v="0"/>
    <n v="0"/>
    <n v="0"/>
    <n v="1.8"/>
    <n v="249.40800000000002"/>
    <n v="0"/>
  </r>
  <r>
    <s v="建德市铭格电器有限公司"/>
    <x v="1"/>
    <x v="1"/>
    <x v="2"/>
    <n v="0"/>
    <n v="0"/>
    <n v="0"/>
    <n v="1.25"/>
    <n v="186.1"/>
    <n v="4.4000000000000004"/>
    <n v="1394.4040000000002"/>
    <n v="0"/>
  </r>
  <r>
    <s v="乐清市正启电气有限公司"/>
    <x v="1"/>
    <x v="1"/>
    <x v="0"/>
    <n v="0"/>
    <m/>
    <n v="0"/>
    <m/>
    <n v="0"/>
    <m/>
    <n v="0"/>
    <n v="5"/>
  </r>
  <r>
    <s v="宁波彩谊薄膜开关有限公司"/>
    <x v="1"/>
    <x v="1"/>
    <x v="2"/>
    <n v="0"/>
    <n v="0"/>
    <n v="0"/>
    <n v="0"/>
    <n v="0"/>
    <n v="4"/>
    <n v="560.79999999999995"/>
    <n v="0"/>
  </r>
  <r>
    <s v="宁波佳和壳体有限公司"/>
    <x v="1"/>
    <x v="1"/>
    <x v="2"/>
    <n v="0"/>
    <n v="0"/>
    <n v="0"/>
    <n v="0"/>
    <n v="0"/>
    <n v="2"/>
    <n v="55.26"/>
    <n v="0"/>
  </r>
  <r>
    <s v="宁波科隆光电科技有限公司"/>
    <x v="1"/>
    <x v="1"/>
    <x v="2"/>
    <n v="0"/>
    <n v="0"/>
    <n v="0"/>
    <n v="0"/>
    <n v="0"/>
    <n v="7"/>
    <n v="926.10000000000014"/>
    <n v="0"/>
  </r>
  <r>
    <s v="宁波市鄞州精亮喷涂厂（普通合伙）"/>
    <x v="1"/>
    <x v="1"/>
    <x v="2"/>
    <n v="0"/>
    <n v="0"/>
    <n v="0"/>
    <n v="3"/>
    <n v="452.70000000000005"/>
    <n v="0"/>
    <n v="0"/>
    <n v="0"/>
  </r>
  <r>
    <s v="宁波思莱富电子制造有限公司"/>
    <x v="1"/>
    <x v="1"/>
    <x v="2"/>
    <n v="0"/>
    <n v="0"/>
    <n v="0"/>
    <n v="0.3"/>
    <n v="39.438000000000002"/>
    <n v="5"/>
    <n v="546.19999999999993"/>
    <n v="0"/>
  </r>
  <r>
    <s v="宁波天翔通讯设备有限公司"/>
    <x v="1"/>
    <x v="1"/>
    <x v="2"/>
    <n v="0"/>
    <n v="0"/>
    <n v="0"/>
    <n v="0"/>
    <n v="0"/>
    <n v="32.024999999999999"/>
    <n v="2725.3274999999999"/>
    <n v="0"/>
  </r>
  <r>
    <s v="宁波新剑电子科技有限公司"/>
    <x v="1"/>
    <x v="1"/>
    <x v="2"/>
    <n v="0"/>
    <n v="0"/>
    <n v="0"/>
    <n v="1.85"/>
    <n v="87.893500000000003"/>
    <n v="0"/>
    <n v="0"/>
    <n v="0"/>
  </r>
  <r>
    <s v="宁波业广惟勤电器科技有限公司"/>
    <x v="1"/>
    <x v="1"/>
    <x v="0"/>
    <n v="0"/>
    <m/>
    <n v="0"/>
    <m/>
    <n v="0"/>
    <m/>
    <n v="0"/>
    <n v="2"/>
  </r>
  <r>
    <s v="宁海县吉普五金厂（普通合伙）"/>
    <x v="1"/>
    <x v="1"/>
    <x v="2"/>
    <n v="0"/>
    <n v="0"/>
    <n v="0"/>
    <n v="0"/>
    <n v="0"/>
    <n v="13"/>
    <n v="1086.02"/>
    <n v="0"/>
  </r>
  <r>
    <s v="宁海县美丁模塑有限公司"/>
    <x v="1"/>
    <x v="1"/>
    <x v="2"/>
    <n v="0"/>
    <n v="0"/>
    <n v="0"/>
    <n v="0.75"/>
    <n v="18.412500000000001"/>
    <n v="11.6"/>
    <n v="1143.0640000000001"/>
    <n v="0"/>
  </r>
  <r>
    <s v="纽森电气制造（杭州）有限公司"/>
    <x v="1"/>
    <x v="1"/>
    <x v="2"/>
    <n v="0"/>
    <n v="0"/>
    <n v="0"/>
    <n v="18"/>
    <n v="561.06000000000006"/>
    <n v="8"/>
    <n v="1083.2"/>
    <n v="0"/>
  </r>
  <r>
    <s v="青岛嘉源电气有限公司"/>
    <x v="0"/>
    <x v="1"/>
    <x v="2"/>
    <n v="0"/>
    <n v="0"/>
    <n v="0"/>
    <n v="0"/>
    <n v="0"/>
    <n v="7.5"/>
    <n v="1203.75"/>
    <n v="0"/>
  </r>
  <r>
    <s v="上海威贸电子有限公司"/>
    <x v="2"/>
    <x v="1"/>
    <x v="9"/>
    <n v="3.6780000000000004"/>
    <n v="24.5"/>
    <n v="2054.3249999999998"/>
    <n v="10"/>
    <n v="357.29999999999995"/>
    <n v="6"/>
    <n v="722.09999999999991"/>
    <n v="0"/>
  </r>
  <r>
    <s v="上海志雪电子有限公司"/>
    <x v="2"/>
    <x v="1"/>
    <x v="2"/>
    <n v="0"/>
    <n v="0"/>
    <n v="0"/>
    <n v="0"/>
    <n v="0"/>
    <n v="10"/>
    <n v="719.30000000000007"/>
    <n v="0"/>
  </r>
  <r>
    <s v="嵊州市恒伟太阳能科技有限公司"/>
    <x v="1"/>
    <x v="1"/>
    <x v="2"/>
    <n v="0"/>
    <n v="0"/>
    <n v="0"/>
    <n v="3"/>
    <n v="-35.160000000000004"/>
    <n v="10"/>
    <n v="303.8"/>
    <n v="0"/>
  </r>
  <r>
    <s v="嵊州市三正电讯器材厂"/>
    <x v="1"/>
    <x v="1"/>
    <x v="2"/>
    <n v="0"/>
    <n v="2.5000000000000001E-2"/>
    <n v="6.8025000000000011"/>
    <n v="8.125"/>
    <n v="627.65625"/>
    <n v="1"/>
    <n v="72.319999999999993"/>
    <n v="0"/>
  </r>
  <r>
    <s v="苏州市雅思精密模具有限公司"/>
    <x v="3"/>
    <x v="1"/>
    <x v="2"/>
    <n v="0"/>
    <n v="0"/>
    <n v="0"/>
    <n v="1.0249999999999999"/>
    <n v="196.43099999999998"/>
    <n v="0"/>
    <n v="0"/>
    <n v="0"/>
  </r>
  <r>
    <s v="苏州英品塑胶电子科技有限公司"/>
    <x v="3"/>
    <x v="1"/>
    <x v="2"/>
    <n v="0"/>
    <n v="0"/>
    <n v="0"/>
    <n v="0"/>
    <n v="0"/>
    <n v="0.6"/>
    <n v="87.095999999999989"/>
    <n v="0"/>
  </r>
  <r>
    <s v="台州爱力生电器有限公司"/>
    <x v="1"/>
    <x v="1"/>
    <x v="2"/>
    <n v="0"/>
    <n v="0"/>
    <n v="0"/>
    <n v="0"/>
    <n v="0"/>
    <n v="2"/>
    <n v="155.36000000000001"/>
    <n v="0"/>
  </r>
  <r>
    <s v="天台县金安塑胶制品厂"/>
    <x v="1"/>
    <x v="1"/>
    <x v="10"/>
    <n v="2455.11"/>
    <n v="17"/>
    <n v="1712.75"/>
    <n v="0"/>
    <n v="0"/>
    <n v="0"/>
    <n v="0"/>
    <n v="0"/>
  </r>
  <r>
    <s v="吴江市翔宇塑胶有限公司"/>
    <x v="3"/>
    <x v="1"/>
    <x v="2"/>
    <n v="0"/>
    <n v="0"/>
    <n v="0"/>
    <n v="13.324999999999999"/>
    <n v="2681.9227500000002"/>
    <n v="2.1"/>
    <n v="131.85900000000001"/>
    <n v="0"/>
  </r>
  <r>
    <s v="余姚市冯电波模具厂"/>
    <x v="1"/>
    <x v="1"/>
    <x v="2"/>
    <n v="0"/>
    <n v="0"/>
    <n v="0"/>
    <n v="3"/>
    <n v="318.71999999999997"/>
    <n v="0"/>
    <n v="0"/>
    <n v="0"/>
  </r>
  <r>
    <s v="余姚市金浓塑料厂"/>
    <x v="1"/>
    <x v="1"/>
    <x v="11"/>
    <n v="401.31"/>
    <n v="8.0749999999999993"/>
    <n v="587.53700000000003"/>
    <n v="4.5"/>
    <n v="264.51"/>
    <n v="0"/>
    <n v="0"/>
    <n v="0"/>
  </r>
  <r>
    <s v="余姚市久丰无线电有限公司"/>
    <x v="1"/>
    <x v="1"/>
    <x v="12"/>
    <n v="2161.9299999999998"/>
    <n v="35"/>
    <n v="4537.3999999999996"/>
    <n v="18"/>
    <n v="1708.02"/>
    <n v="5"/>
    <n v="679.95"/>
    <n v="0"/>
  </r>
  <r>
    <s v="余姚市朗霞诚利塑胶五金厂"/>
    <x v="1"/>
    <x v="1"/>
    <x v="0"/>
    <n v="0"/>
    <m/>
    <n v="0"/>
    <m/>
    <n v="0"/>
    <m/>
    <n v="0"/>
    <n v="2.0499999999999998"/>
  </r>
  <r>
    <s v="余姚市蓬杰塑料厂（普通合伙）"/>
    <x v="1"/>
    <x v="1"/>
    <x v="2"/>
    <n v="0"/>
    <n v="1"/>
    <n v="122.74"/>
    <n v="3.5"/>
    <n v="161.84"/>
    <n v="0"/>
    <n v="0"/>
    <n v="0"/>
  </r>
  <r>
    <s v="余姚市振艳电器厂（普通合伙）"/>
    <x v="1"/>
    <x v="1"/>
    <x v="0"/>
    <n v="0"/>
    <m/>
    <n v="0"/>
    <m/>
    <n v="0"/>
    <m/>
    <n v="0"/>
    <n v="0.625"/>
  </r>
  <r>
    <s v="余姚双宏电池配件厂（普通合伙）"/>
    <x v="1"/>
    <x v="1"/>
    <x v="0"/>
    <n v="0"/>
    <m/>
    <n v="0"/>
    <m/>
    <n v="0"/>
    <m/>
    <n v="0"/>
    <n v="0"/>
  </r>
  <r>
    <s v="浙江凯美特电器科技有限公司"/>
    <x v="1"/>
    <x v="1"/>
    <x v="2"/>
    <n v="0"/>
    <n v="0"/>
    <n v="0"/>
    <n v="0"/>
    <n v="0"/>
    <n v="6"/>
    <n v="872.46"/>
    <n v="0"/>
  </r>
  <r>
    <s v="浙江泰康电子有限公司"/>
    <x v="1"/>
    <x v="1"/>
    <x v="2"/>
    <n v="0"/>
    <n v="0"/>
    <n v="0"/>
    <n v="0"/>
    <n v="0"/>
    <n v="6.5"/>
    <n v="546.71500000000003"/>
    <n v="0"/>
  </r>
  <r>
    <s v="浙江阳光纳米科技有限公司"/>
    <x v="1"/>
    <x v="1"/>
    <x v="13"/>
    <n v="120.3"/>
    <n v="4.0250000000000004"/>
    <n v="209.34025"/>
    <n v="2"/>
    <n v="87.72"/>
    <n v="3"/>
    <n v="187.95"/>
    <n v="0"/>
  </r>
  <r>
    <s v="钻宝电子有限公司"/>
    <x v="1"/>
    <x v="1"/>
    <x v="14"/>
    <n v="1744.5442499999999"/>
    <n v="37.65"/>
    <n v="4937.0445"/>
    <n v="0"/>
    <n v="0"/>
    <n v="0"/>
    <n v="0"/>
    <n v="2"/>
  </r>
  <r>
    <s v="慈溪市普盛电子有限公司"/>
    <x v="1"/>
    <x v="1"/>
    <x v="2"/>
    <n v="0"/>
    <n v="0"/>
    <n v="0"/>
    <n v="0"/>
    <n v="0"/>
    <n v="3.9"/>
    <n v="821.57399999999996"/>
    <n v="0.375"/>
  </r>
  <r>
    <s v="余姚市君超电器塑料厂"/>
    <x v="1"/>
    <x v="1"/>
    <x v="15"/>
    <n v="41.099499999999999"/>
    <n v="1.575"/>
    <n v="182.62125"/>
    <n v="58.6"/>
    <n v="3149.75"/>
    <n v="25.4"/>
    <n v="1989.836"/>
    <n v="0.55000000000000004"/>
  </r>
  <r>
    <s v="陕西华陆科技有限责任公司"/>
    <x v="4"/>
    <x v="1"/>
    <x v="0"/>
    <n v="0"/>
    <m/>
    <n v="0"/>
    <m/>
    <n v="0"/>
    <m/>
    <n v="0"/>
    <n v="2.5000000000000001E-2"/>
  </r>
  <r>
    <s v="宁波乐博电子塑料有限公司"/>
    <x v="1"/>
    <x v="1"/>
    <x v="16"/>
    <n v="4574.6022500000008"/>
    <n v="29"/>
    <n v="4597.37"/>
    <n v="7.5"/>
    <n v="656.55000000000007"/>
    <n v="3"/>
    <n v="642.96"/>
    <n v="2"/>
  </r>
  <r>
    <s v="余姚市浩凯塑模配件厂"/>
    <x v="1"/>
    <x v="1"/>
    <x v="17"/>
    <n v="14.35"/>
    <n v="4.2249999999999996"/>
    <n v="498.21199999999999"/>
    <n v="5.55"/>
    <n v="668.16449999999998"/>
    <n v="1.9"/>
    <n v="209.93099999999998"/>
    <n v="0.30000000000000004"/>
  </r>
  <r>
    <s v="山东信多达电子科技有限公司"/>
    <x v="0"/>
    <x v="1"/>
    <x v="2"/>
    <n v="0"/>
    <n v="0"/>
    <n v="0"/>
    <n v="47.9"/>
    <n v="2514.75"/>
    <n v="94"/>
    <n v="33095.519999999997"/>
    <n v="14.899999999999999"/>
  </r>
  <r>
    <s v="天能集团（濮阳）再生资源有限公司"/>
    <x v="5"/>
    <x v="1"/>
    <x v="0"/>
    <n v="0"/>
    <m/>
    <n v="0"/>
    <m/>
    <n v="0"/>
    <m/>
    <n v="0"/>
    <n v="25"/>
  </r>
  <r>
    <s v="杭州谷口精工模具有限公司"/>
    <x v="1"/>
    <x v="1"/>
    <x v="2"/>
    <n v="0"/>
    <n v="0"/>
    <n v="0"/>
    <n v="0"/>
    <n v="0"/>
    <n v="8.2249999999999996"/>
    <n v="1743.6999999999998"/>
    <n v="1"/>
  </r>
  <r>
    <s v="上虞市宏达塑业有限公司"/>
    <x v="1"/>
    <x v="1"/>
    <x v="2"/>
    <n v="0"/>
    <n v="20"/>
    <n v="2800"/>
    <n v="143"/>
    <n v="17474.600000000002"/>
    <n v="20"/>
    <n v="935.19999999999993"/>
    <n v="10"/>
  </r>
  <r>
    <s v="三门峡市宏达电器有限公司"/>
    <x v="5"/>
    <x v="1"/>
    <x v="13"/>
    <n v="53.06"/>
    <n v="1.75"/>
    <n v="266.59500000000003"/>
    <n v="1"/>
    <n v="105.99"/>
    <n v="1.1000000000000001"/>
    <n v="275.34100000000001"/>
    <n v="0.2"/>
  </r>
  <r>
    <s v="乐清市博邦科技有限公司"/>
    <x v="1"/>
    <x v="1"/>
    <x v="0"/>
    <n v="0"/>
    <m/>
    <n v="0"/>
    <m/>
    <n v="0"/>
    <m/>
    <n v="0"/>
    <n v="3"/>
  </r>
  <r>
    <s v="余姚劳特电器有限公司"/>
    <x v="1"/>
    <x v="1"/>
    <x v="18"/>
    <n v="2311.2000000000003"/>
    <n v="79"/>
    <n v="10017.99"/>
    <n v="177.92500000000001"/>
    <n v="13766.057250000002"/>
    <n v="77.025000000000006"/>
    <n v="38689.657500000001"/>
    <n v="21"/>
  </r>
  <r>
    <s v="无锡市庆翔电器材料有限公司"/>
    <x v="3"/>
    <x v="1"/>
    <x v="2"/>
    <n v="0"/>
    <n v="0"/>
    <n v="0"/>
    <n v="0"/>
    <n v="0"/>
    <n v="3"/>
    <n v="454.04999999999995"/>
    <n v="8.5"/>
  </r>
  <r>
    <s v="宁波纽时达火花塞有限公司"/>
    <x v="1"/>
    <x v="1"/>
    <x v="2"/>
    <n v="0"/>
    <n v="0"/>
    <n v="0"/>
    <n v="11.5"/>
    <n v="980.375"/>
    <n v="20"/>
    <n v="3378.2"/>
    <n v="19"/>
  </r>
  <r>
    <s v="余姚市龙泽精密模具厂"/>
    <x v="1"/>
    <x v="1"/>
    <x v="19"/>
    <n v="67.38"/>
    <n v="19.75"/>
    <n v="3097.7874999999999"/>
    <n v="35.774999999999999"/>
    <n v="4860.0337499999996"/>
    <n v="45.2"/>
    <n v="17325.16"/>
    <n v="98.724999999999994"/>
  </r>
  <r>
    <s v="余姚市美日电器厂"/>
    <x v="1"/>
    <x v="1"/>
    <x v="0"/>
    <n v="0"/>
    <m/>
    <n v="0"/>
    <m/>
    <n v="0"/>
    <m/>
    <n v="0"/>
    <n v="2"/>
  </r>
  <r>
    <s v="余姚市泗门镇麒祥电器厂"/>
    <x v="1"/>
    <x v="1"/>
    <x v="2"/>
    <n v="0"/>
    <n v="0"/>
    <n v="0"/>
    <n v="0"/>
    <n v="0"/>
    <n v="3"/>
    <n v="417.45000000000005"/>
    <n v="3"/>
  </r>
  <r>
    <s v="宁波博晨车辆部件有限公司"/>
    <x v="1"/>
    <x v="1"/>
    <x v="0"/>
    <n v="0"/>
    <m/>
    <n v="0"/>
    <m/>
    <n v="0"/>
    <m/>
    <n v="0"/>
    <n v="96"/>
  </r>
  <r>
    <s v="苏州上兴塑胶电子有限公司"/>
    <x v="3"/>
    <x v="1"/>
    <x v="0"/>
    <n v="0"/>
    <m/>
    <n v="0"/>
    <m/>
    <n v="0"/>
    <m/>
    <n v="0"/>
    <n v="3"/>
  </r>
  <r>
    <s v="杭州凯特电器有限公司"/>
    <x v="1"/>
    <x v="1"/>
    <x v="2"/>
    <n v="0"/>
    <n v="0.5"/>
    <n v="30.58"/>
    <n v="21.15"/>
    <n v="1137.8699999999999"/>
    <n v="5"/>
    <n v="321.10000000000002"/>
    <n v="11.2"/>
  </r>
  <r>
    <s v="余姚市子缘电器厂"/>
    <x v="1"/>
    <x v="1"/>
    <x v="2"/>
    <n v="0"/>
    <n v="0.55000000000000004"/>
    <n v="23.5565"/>
    <n v="0.25"/>
    <n v="4.0049999999999999"/>
    <n v="10.525"/>
    <n v="1705.05"/>
    <n v="11.5"/>
  </r>
  <r>
    <s v="宁波丰乐日用品有限公司"/>
    <x v="1"/>
    <x v="1"/>
    <x v="2"/>
    <n v="0"/>
    <n v="0"/>
    <n v="0"/>
    <n v="0"/>
    <n v="0"/>
    <n v="8.3000000000000007"/>
    <n v="590.96"/>
    <n v="1.175"/>
  </r>
  <r>
    <s v="常州盛拓电子科技有限公司"/>
    <x v="3"/>
    <x v="1"/>
    <x v="20"/>
    <n v="882.56"/>
    <n v="4"/>
    <n v="403.56"/>
    <n v="7.4"/>
    <n v="473.74799999999999"/>
    <n v="35.5"/>
    <n v="9380.875"/>
    <n v="12"/>
  </r>
  <r>
    <s v="海宁市悦达塑料制品厂"/>
    <x v="1"/>
    <x v="1"/>
    <x v="2"/>
    <n v="0"/>
    <n v="0"/>
    <n v="0"/>
    <n v="0"/>
    <n v="0"/>
    <n v="0.125"/>
    <n v="262.8125"/>
    <n v="0.25"/>
  </r>
  <r>
    <s v="宁波永辰电器有限公司"/>
    <x v="1"/>
    <x v="1"/>
    <x v="0"/>
    <n v="0"/>
    <m/>
    <n v="0"/>
    <m/>
    <n v="0"/>
    <m/>
    <n v="0"/>
    <n v="24"/>
  </r>
  <r>
    <s v="乐清市宇球数码科技有限公司"/>
    <x v="1"/>
    <x v="1"/>
    <x v="21"/>
    <n v="6071"/>
    <n v="61"/>
    <n v="6667.3"/>
    <n v="67"/>
    <n v="9176.99"/>
    <n v="40"/>
    <n v="8520.4"/>
    <n v="36.5"/>
  </r>
  <r>
    <s v="东莞市三基电子有限公司"/>
    <x v="6"/>
    <x v="1"/>
    <x v="0"/>
    <n v="0"/>
    <m/>
    <n v="0"/>
    <m/>
    <n v="0"/>
    <m/>
    <n v="0"/>
    <n v="2"/>
  </r>
  <r>
    <s v="乐清市神州电子有限公司"/>
    <x v="1"/>
    <x v="1"/>
    <x v="2"/>
    <n v="0"/>
    <n v="0"/>
    <n v="0"/>
    <n v="2.2000000000000002"/>
    <n v="373.45000000000005"/>
    <n v="46.05"/>
    <n v="4239.8234999999995"/>
    <n v="38"/>
  </r>
  <r>
    <s v="杭州立升塑胶制品有限公司"/>
    <x v="1"/>
    <x v="1"/>
    <x v="22"/>
    <n v="1477.3287500000001"/>
    <n v="11.824999999999999"/>
    <n v="2640.2860000000001"/>
    <n v="3.0750000000000002"/>
    <n v="812.38425000000007"/>
    <n v="2.5"/>
    <n v="740.3"/>
    <n v="5.5"/>
  </r>
  <r>
    <s v="湖州华耀塑料电器有限公司"/>
    <x v="1"/>
    <x v="1"/>
    <x v="18"/>
    <n v="677.87999999999988"/>
    <n v="19.5"/>
    <n v="1876.0949999999998"/>
    <n v="8.0500000000000007"/>
    <n v="884.93650000000014"/>
    <n v="3"/>
    <n v="658.11"/>
    <n v="1.05"/>
  </r>
  <r>
    <s v="东莞宇球电子股份有限公司"/>
    <x v="6"/>
    <x v="1"/>
    <x v="2"/>
    <n v="0"/>
    <n v="28.3"/>
    <n v="7037.9269999999997"/>
    <n v="36"/>
    <n v="11264.76"/>
    <n v="31"/>
    <n v="8241.9699999999993"/>
    <n v="38"/>
  </r>
  <r>
    <s v="安徽徽一通讯科技有限公司"/>
    <x v="7"/>
    <x v="1"/>
    <x v="7"/>
    <n v="255.36"/>
    <n v="2.0499999999999998"/>
    <n v="262.78949999999998"/>
    <n v="3"/>
    <n v="372.54"/>
    <n v="0"/>
    <n v="0"/>
    <n v="3.1"/>
  </r>
  <r>
    <s v="宁波凯布利亚电器有限公司"/>
    <x v="1"/>
    <x v="1"/>
    <x v="0"/>
    <n v="0"/>
    <m/>
    <n v="0"/>
    <m/>
    <n v="0"/>
    <m/>
    <n v="0"/>
    <n v="0.05"/>
  </r>
  <r>
    <s v="慈溪市绿绿电子有限公司"/>
    <x v="1"/>
    <x v="1"/>
    <x v="18"/>
    <n v="616.5"/>
    <n v="9"/>
    <n v="644.66999999999996"/>
    <n v="9"/>
    <n v="1428.57"/>
    <n v="6.45"/>
    <n v="990.78450000000009"/>
    <n v="6.5"/>
  </r>
  <r>
    <s v="宁海县凯晟塑料制品有限公司"/>
    <x v="1"/>
    <x v="1"/>
    <x v="0"/>
    <n v="0"/>
    <m/>
    <n v="0"/>
    <m/>
    <n v="0"/>
    <m/>
    <n v="0"/>
    <n v="6"/>
  </r>
  <r>
    <s v="桐乡市晶圆塑料制品厂（普通合伙）"/>
    <x v="1"/>
    <x v="1"/>
    <x v="2"/>
    <n v="0"/>
    <n v="0"/>
    <n v="0"/>
    <n v="6"/>
    <n v="-299.39999999999998"/>
    <n v="6"/>
    <n v="79.92"/>
    <n v="4.6500000000000004"/>
  </r>
  <r>
    <s v="奉化佳纳密封科技有限公司"/>
    <x v="1"/>
    <x v="1"/>
    <x v="2"/>
    <n v="0"/>
    <n v="0"/>
    <n v="0"/>
    <n v="0"/>
    <n v="0"/>
    <n v="68.724999999999994"/>
    <n v="7891.691749999999"/>
    <n v="71.025000000000006"/>
  </r>
  <r>
    <s v="余姚市富豪工具有限公司"/>
    <x v="1"/>
    <x v="1"/>
    <x v="0"/>
    <n v="0"/>
    <m/>
    <n v="0"/>
    <m/>
    <n v="0"/>
    <m/>
    <n v="0"/>
    <n v="3.5"/>
  </r>
  <r>
    <s v="慈溪市长河聚能塑料制品厂"/>
    <x v="1"/>
    <x v="1"/>
    <x v="2"/>
    <n v="0"/>
    <n v="0"/>
    <n v="0"/>
    <n v="0"/>
    <n v="0"/>
    <n v="7.5"/>
    <n v="1206.825"/>
    <n v="8.5"/>
  </r>
  <r>
    <s v="浙江正威电子电器有限公司"/>
    <x v="1"/>
    <x v="1"/>
    <x v="23"/>
    <n v="2635.3625000000002"/>
    <n v="39.924999999999997"/>
    <n v="4910.3757499999992"/>
    <n v="24.75"/>
    <n v="3627.8550000000005"/>
    <n v="33.5"/>
    <n v="7734.8149999999996"/>
    <n v="7"/>
  </r>
  <r>
    <s v="宁波天炬塑业有限公司"/>
    <x v="1"/>
    <x v="1"/>
    <x v="24"/>
    <n v="-104.3"/>
    <n v="0"/>
    <n v="0"/>
    <n v="0"/>
    <n v="0"/>
    <n v="29.274999999999999"/>
    <n v="3933.3890000000001"/>
    <n v="11.4"/>
  </r>
  <r>
    <s v="浙江王氏电器有限公司"/>
    <x v="1"/>
    <x v="1"/>
    <x v="0"/>
    <n v="0"/>
    <m/>
    <n v="0"/>
    <m/>
    <n v="0"/>
    <m/>
    <n v="0"/>
    <n v="3"/>
  </r>
  <r>
    <s v="余姚海科仪表有限公司"/>
    <x v="1"/>
    <x v="1"/>
    <x v="0"/>
    <n v="0"/>
    <m/>
    <n v="0"/>
    <m/>
    <n v="0"/>
    <m/>
    <n v="0"/>
    <n v="0.5"/>
  </r>
  <r>
    <s v="苏州市龙飞塑料制品有限公司"/>
    <x v="3"/>
    <x v="1"/>
    <x v="25"/>
    <n v="2454.375"/>
    <n v="27.85"/>
    <n v="4344.6000000000004"/>
    <n v="20.024999999999999"/>
    <n v="2937.6674999999996"/>
    <n v="18"/>
    <n v="2193.66"/>
    <n v="11"/>
  </r>
  <r>
    <s v="杭州富阳云飞电器有限公司"/>
    <x v="1"/>
    <x v="1"/>
    <x v="0"/>
    <n v="0"/>
    <m/>
    <n v="0"/>
    <m/>
    <n v="0"/>
    <m/>
    <n v="0"/>
    <n v="0.05"/>
  </r>
  <r>
    <s v="苏州市吴中区甪直弘邦精密模具厂"/>
    <x v="3"/>
    <x v="1"/>
    <x v="0"/>
    <n v="0"/>
    <m/>
    <n v="0"/>
    <m/>
    <n v="0"/>
    <m/>
    <n v="0"/>
    <n v="12.2"/>
  </r>
  <r>
    <s v="宁波市鄞州奉廷塑胶配件厂（普通合伙）"/>
    <x v="1"/>
    <x v="1"/>
    <x v="2"/>
    <n v="0"/>
    <n v="0"/>
    <n v="0"/>
    <n v="5"/>
    <n v="298.64999999999998"/>
    <n v="10"/>
    <n v="1639.9"/>
    <n v="10"/>
  </r>
  <r>
    <s v="浙江多格电气有限公司"/>
    <x v="1"/>
    <x v="1"/>
    <x v="0"/>
    <n v="0"/>
    <m/>
    <n v="0"/>
    <m/>
    <n v="0"/>
    <m/>
    <n v="0"/>
    <n v="15"/>
  </r>
  <r>
    <s v="嘉兴恒达电子有限公司"/>
    <x v="1"/>
    <x v="1"/>
    <x v="26"/>
    <n v="5569.6875"/>
    <n v="51.05"/>
    <n v="4664.9489999999996"/>
    <n v="53.825000000000003"/>
    <n v="5570.3492500000002"/>
    <n v="64.599999999999994"/>
    <n v="10100.209999999999"/>
    <n v="41"/>
  </r>
  <r>
    <s v="海盐嘉盛电子有限公司"/>
    <x v="1"/>
    <x v="1"/>
    <x v="2"/>
    <n v="0"/>
    <n v="0"/>
    <n v="0"/>
    <n v="0.4"/>
    <n v="55.884000000000007"/>
    <n v="1.7"/>
    <n v="410.63499999999999"/>
    <n v="1.55"/>
  </r>
  <r>
    <s v="奉化市科博光电配件厂"/>
    <x v="1"/>
    <x v="1"/>
    <x v="2"/>
    <n v="0"/>
    <n v="0"/>
    <n v="0"/>
    <n v="0"/>
    <n v="0"/>
    <n v="5.1749999999999998"/>
    <n v="822.61800000000005"/>
    <n v="2"/>
  </r>
  <r>
    <s v="宁波明日通信器材有限公司"/>
    <x v="1"/>
    <x v="1"/>
    <x v="2"/>
    <n v="0"/>
    <n v="0"/>
    <n v="0"/>
    <n v="0"/>
    <n v="0"/>
    <n v="0.05"/>
    <n v="32.054500000000004"/>
    <n v="6.1750000000000007"/>
  </r>
  <r>
    <s v="常州市晶腾电子有限公司"/>
    <x v="3"/>
    <x v="1"/>
    <x v="2"/>
    <n v="0"/>
    <n v="0"/>
    <n v="0"/>
    <n v="2"/>
    <n v="133.56"/>
    <n v="0"/>
    <n v="0"/>
    <n v="6"/>
  </r>
  <r>
    <s v="浙江松成电子有限公司"/>
    <x v="1"/>
    <x v="1"/>
    <x v="27"/>
    <n v="14.56"/>
    <n v="41"/>
    <n v="319.8"/>
    <n v="25"/>
    <n v="696.25"/>
    <n v="49"/>
    <n v="5410.09"/>
    <n v="32"/>
  </r>
  <r>
    <s v="余姚市灵燕电器有限公司"/>
    <x v="1"/>
    <x v="1"/>
    <x v="28"/>
    <n v="316.23950000000002"/>
    <n v="0.4"/>
    <n v="28.616000000000003"/>
    <n v="0.2"/>
    <n v="12.708"/>
    <n v="0.1"/>
    <n v="11.591000000000001"/>
    <n v="0.1"/>
  </r>
  <r>
    <s v="杭州合力电子有限公司"/>
    <x v="1"/>
    <x v="1"/>
    <x v="2"/>
    <n v="0"/>
    <n v="0"/>
    <n v="0"/>
    <n v="0"/>
    <n v="0"/>
    <n v="0.05"/>
    <n v="27.999000000000002"/>
    <n v="17.024999999999999"/>
  </r>
  <r>
    <s v="慈溪双锦通信设备有限公司"/>
    <x v="1"/>
    <x v="1"/>
    <x v="0"/>
    <n v="0"/>
    <m/>
    <n v="0"/>
    <m/>
    <n v="0"/>
    <m/>
    <n v="0"/>
    <n v="4"/>
  </r>
  <r>
    <s v="余姚市国昌电器有限公司"/>
    <x v="1"/>
    <x v="1"/>
    <x v="29"/>
    <n v="1549.8525"/>
    <n v="8.75"/>
    <n v="854.4375"/>
    <n v="2"/>
    <n v="210.44"/>
    <n v="5.2750000000000004"/>
    <n v="618.38825000000008"/>
    <n v="4.3"/>
  </r>
  <r>
    <s v="嵊州市兴科塑胶电器有限公司"/>
    <x v="1"/>
    <x v="1"/>
    <x v="0"/>
    <n v="0"/>
    <m/>
    <n v="0"/>
    <m/>
    <n v="0"/>
    <m/>
    <n v="0"/>
    <n v="32"/>
  </r>
  <r>
    <s v="霸士电器(昆山)有限公司"/>
    <x v="3"/>
    <x v="1"/>
    <x v="2"/>
    <n v="0"/>
    <n v="0"/>
    <n v="0"/>
    <n v="4"/>
    <n v="1044.24"/>
    <n v="12"/>
    <n v="2904.2400000000002"/>
    <n v="9"/>
  </r>
  <r>
    <s v="桐乡广腾塑料制品有限公司"/>
    <x v="1"/>
    <x v="1"/>
    <x v="2"/>
    <n v="0"/>
    <n v="0"/>
    <n v="0"/>
    <n v="25.375"/>
    <n v="1085.2887500000002"/>
    <n v="38.524999999999999"/>
    <n v="3176.38625"/>
    <n v="18.2"/>
  </r>
  <r>
    <s v="泰州富林化工塑料制品有限公司"/>
    <x v="3"/>
    <x v="1"/>
    <x v="2"/>
    <n v="0"/>
    <n v="0"/>
    <n v="0"/>
    <n v="0"/>
    <n v="0"/>
    <n v="26.2"/>
    <n v="3591.7579999999998"/>
    <n v="25.024999999999999"/>
  </r>
  <r>
    <s v="乐清市华有电子有限公司"/>
    <x v="1"/>
    <x v="1"/>
    <x v="2"/>
    <n v="0"/>
    <n v="3"/>
    <n v="422.64"/>
    <n v="2"/>
    <n v="269.32"/>
    <n v="28"/>
    <n v="4889.92"/>
    <n v="24"/>
  </r>
  <r>
    <s v="宁海麦肯电子有限公司"/>
    <x v="1"/>
    <x v="1"/>
    <x v="0"/>
    <n v="0"/>
    <m/>
    <n v="0"/>
    <m/>
    <n v="0"/>
    <m/>
    <n v="0"/>
    <n v="5"/>
  </r>
  <r>
    <s v="余姚市港泰电器有限公司"/>
    <x v="1"/>
    <x v="1"/>
    <x v="2"/>
    <n v="0"/>
    <n v="0"/>
    <n v="0"/>
    <n v="0.8"/>
    <n v="98.408000000000015"/>
    <n v="5.5750000000000002"/>
    <n v="872.54324999999994"/>
    <n v="2.2749999999999999"/>
  </r>
  <r>
    <s v="余姚市泗门镇新市光电仪器厂"/>
    <x v="1"/>
    <x v="1"/>
    <x v="2"/>
    <n v="0"/>
    <n v="0"/>
    <n v="0"/>
    <n v="0"/>
    <n v="0"/>
    <n v="12.05"/>
    <n v="1033.7695000000001"/>
    <n v="30.024999999999999"/>
  </r>
  <r>
    <s v="苏州兴茂塑胶有限公司"/>
    <x v="3"/>
    <x v="1"/>
    <x v="0"/>
    <n v="0"/>
    <m/>
    <n v="0"/>
    <m/>
    <n v="0"/>
    <m/>
    <n v="0"/>
    <n v="4"/>
  </r>
  <r>
    <s v="宁波金雄塑料有限公司"/>
    <x v="1"/>
    <x v="1"/>
    <x v="30"/>
    <n v="4.6000000000000005"/>
    <n v="0"/>
    <n v="0"/>
    <n v="17"/>
    <n v="1734.34"/>
    <n v="2.5"/>
    <n v="313.92499999999995"/>
    <n v="10"/>
  </r>
  <r>
    <s v="乐清市沪江电器仪表有限公司"/>
    <x v="1"/>
    <x v="1"/>
    <x v="2"/>
    <n v="0"/>
    <n v="0"/>
    <n v="0"/>
    <n v="0"/>
    <n v="0"/>
    <n v="4.5"/>
    <n v="334.30500000000001"/>
    <n v="2"/>
  </r>
  <r>
    <s v="余姚市建标塑模厂"/>
    <x v="1"/>
    <x v="1"/>
    <x v="2"/>
    <n v="0"/>
    <n v="0"/>
    <n v="0"/>
    <n v="0.35"/>
    <n v="36.910999999999994"/>
    <n v="0.95"/>
    <n v="91.826999999999998"/>
    <n v="0.4"/>
  </r>
  <r>
    <s v="慈溪市龙马纺织机械配件有限公司"/>
    <x v="1"/>
    <x v="1"/>
    <x v="2"/>
    <n v="0"/>
    <n v="0"/>
    <n v="0"/>
    <n v="1.25"/>
    <n v="127.02500000000001"/>
    <n v="5.4749999999999996"/>
    <n v="583.74450000000002"/>
    <n v="1.9"/>
  </r>
  <r>
    <s v="浙江康格电气有限公司"/>
    <x v="1"/>
    <x v="1"/>
    <x v="0"/>
    <n v="0"/>
    <m/>
    <n v="0"/>
    <m/>
    <n v="0"/>
    <m/>
    <n v="0"/>
    <n v="32"/>
  </r>
  <r>
    <s v="慈溪市佳宁制冷设备厂"/>
    <x v="1"/>
    <x v="1"/>
    <x v="2"/>
    <n v="0"/>
    <n v="0"/>
    <n v="0"/>
    <n v="0.35"/>
    <n v="86.001999999999995"/>
    <n v="0.125"/>
    <n v="19.702500000000001"/>
    <n v="0.42499999999999999"/>
  </r>
  <r>
    <s v="上海欧隆塑料制品厂"/>
    <x v="2"/>
    <x v="1"/>
    <x v="2"/>
    <n v="0"/>
    <n v="0"/>
    <n v="0"/>
    <n v="0"/>
    <n v="0"/>
    <n v="6.0250000000000004"/>
    <n v="505.19625000000002"/>
    <n v="11"/>
  </r>
  <r>
    <s v="海盐县秦山镇五金塑料电器厂"/>
    <x v="1"/>
    <x v="1"/>
    <x v="31"/>
    <n v="1149.68525"/>
    <n v="8.125"/>
    <n v="1254.0125"/>
    <n v="9"/>
    <n v="1124.9099999999999"/>
    <n v="7"/>
    <n v="757.68"/>
    <n v="3"/>
  </r>
  <r>
    <s v="海门市中德电子发展有限公司"/>
    <x v="3"/>
    <x v="1"/>
    <x v="2"/>
    <n v="0"/>
    <n v="0"/>
    <n v="0"/>
    <n v="0"/>
    <n v="0"/>
    <n v="30"/>
    <n v="3107.1"/>
    <n v="2"/>
  </r>
  <r>
    <s v="慈溪市宇兴电器有限公司"/>
    <x v="1"/>
    <x v="1"/>
    <x v="0"/>
    <n v="0"/>
    <m/>
    <n v="0"/>
    <m/>
    <n v="0"/>
    <m/>
    <n v="0"/>
    <n v="43"/>
  </r>
  <r>
    <s v="宁波市全盛壳体有限公司"/>
    <x v="1"/>
    <x v="1"/>
    <x v="2"/>
    <n v="0"/>
    <n v="2.5000000000000001E-2"/>
    <n v="5.8515000000000006"/>
    <n v="7.625"/>
    <n v="1306.8487499999999"/>
    <n v="10.375"/>
    <n v="1580.7350000000001"/>
    <n v="9.0500000000000007"/>
  </r>
  <r>
    <s v="宁波百诺电气有限公司"/>
    <x v="1"/>
    <x v="1"/>
    <x v="2"/>
    <n v="0"/>
    <n v="6.2"/>
    <n v="453.90199999999999"/>
    <n v="5.05"/>
    <n v="525.55349999999999"/>
    <n v="3.5"/>
    <n v="465.815"/>
    <n v="1"/>
  </r>
  <r>
    <s v="宁波泽雄塑料科技有限公司"/>
    <x v="1"/>
    <x v="1"/>
    <x v="2"/>
    <n v="0"/>
    <n v="0"/>
    <n v="0"/>
    <n v="5"/>
    <n v="656.94999999999993"/>
    <n v="23"/>
    <n v="2432.48"/>
    <n v="13.85"/>
  </r>
  <r>
    <s v="余姚艺兆塑料加工厂（普通合伙）"/>
    <x v="1"/>
    <x v="1"/>
    <x v="2"/>
    <n v="0"/>
    <n v="0"/>
    <n v="0"/>
    <n v="0"/>
    <n v="0"/>
    <n v="5.25"/>
    <n v="687.54000000000008"/>
    <n v="12.675000000000001"/>
  </r>
  <r>
    <s v="东莞塘厦东宝电子有限公司"/>
    <x v="6"/>
    <x v="1"/>
    <x v="0"/>
    <n v="0"/>
    <m/>
    <n v="0"/>
    <m/>
    <n v="0"/>
    <m/>
    <n v="0"/>
    <n v="1"/>
  </r>
  <r>
    <s v="上海威贸电子股份有限公司"/>
    <x v="2"/>
    <x v="1"/>
    <x v="2"/>
    <n v="0"/>
    <n v="0"/>
    <n v="0"/>
    <n v="0"/>
    <n v="0"/>
    <n v="23"/>
    <n v="2130.4899999999998"/>
    <n v="20.5"/>
  </r>
  <r>
    <s v="余姚市浪涛电器有限公司"/>
    <x v="1"/>
    <x v="1"/>
    <x v="2"/>
    <n v="0"/>
    <n v="0"/>
    <n v="0"/>
    <n v="0"/>
    <n v="0"/>
    <n v="3.55"/>
    <n v="437.78599999999994"/>
    <n v="2.6"/>
  </r>
  <r>
    <s v="扬州市新联运塑料厂"/>
    <x v="3"/>
    <x v="1"/>
    <x v="0"/>
    <n v="0"/>
    <m/>
    <n v="0"/>
    <m/>
    <n v="0"/>
    <m/>
    <n v="0"/>
    <n v="0.75"/>
  </r>
  <r>
    <s v="余姚市精钢塑料模具厂"/>
    <x v="1"/>
    <x v="1"/>
    <x v="32"/>
    <n v="2490.1875"/>
    <n v="59.1"/>
    <n v="4976.8109999999997"/>
    <n v="105.52500000000001"/>
    <n v="6040.2510000000002"/>
    <n v="70.099999999999994"/>
    <n v="6632.8620000000001"/>
    <n v="55.15"/>
  </r>
  <r>
    <s v="慈溪市启德塑料制品有限公司"/>
    <x v="1"/>
    <x v="1"/>
    <x v="0"/>
    <n v="0"/>
    <m/>
    <n v="0"/>
    <m/>
    <n v="0"/>
    <m/>
    <n v="0"/>
    <n v="0.27500000000000002"/>
  </r>
  <r>
    <s v="上海智慧塑料制品有限公司"/>
    <x v="2"/>
    <x v="1"/>
    <x v="2"/>
    <n v="0"/>
    <n v="0"/>
    <n v="0"/>
    <n v="8.5"/>
    <n v="211.48"/>
    <n v="20.7"/>
    <n v="1218.816"/>
    <n v="3"/>
  </r>
  <r>
    <s v="宁波志伦电子有限公司"/>
    <x v="1"/>
    <x v="1"/>
    <x v="33"/>
    <n v="25.16"/>
    <n v="65.025000000000006"/>
    <n v="9294.023250000002"/>
    <n v="75.55"/>
    <n v="10026.2405"/>
    <n v="101.9"/>
    <n v="19220.378000000001"/>
    <n v="20.625"/>
  </r>
  <r>
    <s v="余姚市气动元件厂"/>
    <x v="1"/>
    <x v="1"/>
    <x v="7"/>
    <n v="64.16"/>
    <n v="1.5"/>
    <n v="176.73"/>
    <n v="1.5"/>
    <n v="217.92000000000002"/>
    <n v="2.7250000000000001"/>
    <n v="192.167"/>
    <n v="1.3"/>
  </r>
  <r>
    <s v="浙江矛牌电子科技有限公司"/>
    <x v="1"/>
    <x v="1"/>
    <x v="2"/>
    <n v="0"/>
    <n v="0"/>
    <n v="0"/>
    <n v="67"/>
    <n v="5806.89"/>
    <n v="160"/>
    <n v="21404.799999999999"/>
    <n v="20"/>
  </r>
  <r>
    <s v="台州市黄岩川页工贸有限公司"/>
    <x v="1"/>
    <x v="1"/>
    <x v="0"/>
    <n v="0"/>
    <m/>
    <n v="0"/>
    <m/>
    <n v="0"/>
    <m/>
    <n v="0"/>
    <n v="0.125"/>
  </r>
  <r>
    <s v="慈溪市横河银业电器配件厂"/>
    <x v="1"/>
    <x v="1"/>
    <x v="2"/>
    <n v="0"/>
    <n v="0"/>
    <n v="0"/>
    <n v="0.6"/>
    <n v="58.541999999999994"/>
    <n v="12.35"/>
    <n v="170.55350000000001"/>
    <n v="0.3"/>
  </r>
  <r>
    <s v="余姚市宏基塑胶制模有限公司"/>
    <x v="1"/>
    <x v="1"/>
    <x v="2"/>
    <n v="0"/>
    <n v="6.5750000000000002"/>
    <n v="550.65625"/>
    <n v="3.7"/>
    <n v="216.93100000000001"/>
    <n v="27.375"/>
    <n v="2243.3812499999999"/>
    <n v="14.9"/>
  </r>
  <r>
    <s v="苏州市华亿电子有限公司"/>
    <x v="3"/>
    <x v="1"/>
    <x v="2"/>
    <n v="0"/>
    <n v="0"/>
    <n v="0"/>
    <n v="0"/>
    <n v="0"/>
    <n v="14.574999999999999"/>
    <n v="2810.643"/>
    <n v="18.574999999999999"/>
  </r>
  <r>
    <s v="浙江佳奔电子有限公司"/>
    <x v="1"/>
    <x v="1"/>
    <x v="34"/>
    <n v="901.68"/>
    <n v="15.074999999999999"/>
    <n v="1536.444"/>
    <n v="0"/>
    <n v="0"/>
    <n v="0"/>
    <n v="0"/>
    <n v="11"/>
  </r>
  <r>
    <s v="慈溪市新城开关厂（普通合伙）"/>
    <x v="1"/>
    <x v="1"/>
    <x v="35"/>
    <n v="2309.5"/>
    <n v="32"/>
    <n v="1720"/>
    <n v="45"/>
    <n v="3075.3"/>
    <n v="29"/>
    <n v="2328.12"/>
    <n v="24.125"/>
  </r>
  <r>
    <s v="慈溪市韦特电子有限公司"/>
    <x v="1"/>
    <x v="1"/>
    <x v="2"/>
    <n v="0"/>
    <n v="0"/>
    <n v="0"/>
    <n v="0"/>
    <n v="0"/>
    <n v="1.7250000000000001"/>
    <n v="67.930500000000009"/>
    <n v="4.5750000000000002"/>
  </r>
  <r>
    <s v="宁波圣兰特电子科技有限公司"/>
    <x v="1"/>
    <x v="1"/>
    <x v="36"/>
    <n v="122.64"/>
    <n v="22"/>
    <n v="2263.3599999999997"/>
    <n v="11"/>
    <n v="1753.0700000000002"/>
    <n v="9.6750000000000007"/>
    <n v="1823.8342500000001"/>
    <n v="7"/>
  </r>
  <r>
    <s v="余姚市马渚镇丰盈电子电器厂"/>
    <x v="1"/>
    <x v="1"/>
    <x v="2"/>
    <n v="0"/>
    <n v="0"/>
    <n v="0"/>
    <n v="0"/>
    <n v="0"/>
    <n v="3.5"/>
    <n v="379.26"/>
    <n v="1"/>
  </r>
  <r>
    <s v="海宁市美越电子有限公司"/>
    <x v="1"/>
    <x v="1"/>
    <x v="37"/>
    <n v="275.49"/>
    <n v="34"/>
    <n v="3208.92"/>
    <n v="45.25"/>
    <n v="3681.54"/>
    <n v="68"/>
    <n v="6640.2000000000007"/>
    <n v="35"/>
  </r>
  <r>
    <s v="宁海县存义模塑有限公司"/>
    <x v="1"/>
    <x v="1"/>
    <x v="38"/>
    <n v="94.403999999999996"/>
    <n v="2.7"/>
    <n v="409.86000000000007"/>
    <n v="18"/>
    <n v="1761.48"/>
    <n v="2.0750000000000002"/>
    <n v="230.26275000000001"/>
    <n v="23.575000000000003"/>
  </r>
  <r>
    <s v="浙江三基电子有限公司"/>
    <x v="1"/>
    <x v="1"/>
    <x v="39"/>
    <n v="5893.0190000000002"/>
    <n v="43.424999999999997"/>
    <n v="5566.2164999999995"/>
    <n v="43.5"/>
    <n v="4814.1450000000004"/>
    <n v="32.125"/>
    <n v="5827.7962500000003"/>
    <n v="135.82500000000002"/>
  </r>
  <r>
    <s v="常州爱德普科技有限公司"/>
    <x v="3"/>
    <x v="1"/>
    <x v="0"/>
    <n v="0"/>
    <m/>
    <n v="0"/>
    <m/>
    <n v="0"/>
    <m/>
    <n v="0"/>
    <n v="5"/>
  </r>
  <r>
    <s v="宁波国力通讯科技有限公司"/>
    <x v="1"/>
    <x v="1"/>
    <x v="40"/>
    <n v="3254.99"/>
    <n v="84"/>
    <n v="8820"/>
    <n v="58"/>
    <n v="5104"/>
    <n v="261"/>
    <n v="15714.81"/>
    <n v="400.02499999999998"/>
  </r>
  <r>
    <s v="宁波五云电器有限公司"/>
    <x v="1"/>
    <x v="1"/>
    <x v="41"/>
    <n v="13945.29875"/>
    <n v="51.325000000000003"/>
    <n v="5757.6385000000009"/>
    <n v="136.02500000000001"/>
    <n v="12239.529500000001"/>
    <n v="172.6"/>
    <n v="11543.487999999999"/>
    <n v="73.150000000000006"/>
  </r>
  <r>
    <s v="慈溪市天和塑料厂"/>
    <x v="1"/>
    <x v="1"/>
    <x v="0"/>
    <n v="0"/>
    <m/>
    <n v="0"/>
    <m/>
    <n v="0"/>
    <m/>
    <n v="0"/>
    <n v="0.75"/>
  </r>
  <r>
    <s v="宁波锦春智能科技有限公司"/>
    <x v="1"/>
    <x v="1"/>
    <x v="0"/>
    <n v="0"/>
    <m/>
    <n v="0"/>
    <m/>
    <n v="0"/>
    <m/>
    <n v="0"/>
    <n v="5.55"/>
  </r>
  <r>
    <s v="余姚市德虹电器有限公司"/>
    <x v="1"/>
    <x v="1"/>
    <x v="2"/>
    <n v="0"/>
    <n v="0"/>
    <n v="0"/>
    <n v="0"/>
    <n v="0"/>
    <n v="15"/>
    <n v="861"/>
    <n v="40"/>
  </r>
  <r>
    <s v="余姚市长元按键厂"/>
    <x v="1"/>
    <x v="1"/>
    <x v="42"/>
    <n v="145.38150000000002"/>
    <n v="0.125"/>
    <n v="22.728750000000002"/>
    <n v="0.17499999999999999"/>
    <n v="25.724999999999998"/>
    <n v="1.25"/>
    <n v="171.3125"/>
    <n v="2"/>
  </r>
  <r>
    <s v="杭州驰鑫塑胶电子有限公司"/>
    <x v="1"/>
    <x v="1"/>
    <x v="43"/>
    <n v="3461.4979999999996"/>
    <n v="5"/>
    <n v="851.3"/>
    <n v="0"/>
    <n v="0"/>
    <n v="7"/>
    <n v="608.09"/>
    <n v="2"/>
  </r>
  <r>
    <s v="桐乡市爱贝斯电暖科技有限公司"/>
    <x v="1"/>
    <x v="1"/>
    <x v="2"/>
    <n v="0"/>
    <n v="0"/>
    <n v="0"/>
    <n v="1.5"/>
    <n v="100.39500000000001"/>
    <n v="0"/>
    <n v="0"/>
    <n v="6"/>
  </r>
  <r>
    <s v="余姚市余姚镇永吉塑料模具厂"/>
    <x v="1"/>
    <x v="1"/>
    <x v="13"/>
    <n v="52.25"/>
    <n v="0"/>
    <n v="0"/>
    <n v="2.25"/>
    <n v="663.43500000000006"/>
    <n v="14"/>
    <n v="1535.8"/>
    <n v="3"/>
  </r>
  <r>
    <s v="余姚双宏电池配件厂"/>
    <x v="1"/>
    <x v="1"/>
    <x v="0"/>
    <n v="0"/>
    <m/>
    <n v="0"/>
    <m/>
    <n v="0"/>
    <m/>
    <n v="0"/>
    <n v="0.25"/>
  </r>
  <r>
    <s v="余姚市依波电子有限公司"/>
    <x v="1"/>
    <x v="1"/>
    <x v="0"/>
    <n v="0"/>
    <m/>
    <n v="0"/>
    <m/>
    <n v="0"/>
    <m/>
    <n v="0"/>
    <n v="1"/>
  </r>
  <r>
    <s v="嵊州市凯萨电子科技有限公司"/>
    <x v="1"/>
    <x v="1"/>
    <x v="0"/>
    <n v="0"/>
    <m/>
    <n v="0"/>
    <m/>
    <n v="0"/>
    <m/>
    <n v="0"/>
    <n v="8"/>
  </r>
  <r>
    <s v="余姚市沪舜工具有限公司"/>
    <x v="1"/>
    <x v="1"/>
    <x v="2"/>
    <n v="0"/>
    <n v="0"/>
    <n v="0"/>
    <n v="0"/>
    <n v="0"/>
    <n v="8"/>
    <n v="521.91999999999996"/>
    <n v="13"/>
  </r>
  <r>
    <s v="宁波市鄞州洪贸塑料厂（普通合伙）"/>
    <x v="1"/>
    <x v="1"/>
    <x v="2"/>
    <n v="0"/>
    <n v="0"/>
    <n v="0"/>
    <n v="11"/>
    <n v="1109.6799999999998"/>
    <n v="16"/>
    <n v="1154.08"/>
    <n v="6"/>
  </r>
  <r>
    <s v="慈溪市万士汽配有限公司"/>
    <x v="1"/>
    <x v="1"/>
    <x v="2"/>
    <n v="0"/>
    <n v="1"/>
    <n v="47.56"/>
    <n v="1"/>
    <n v="75.25"/>
    <n v="7.4999999999999997E-2"/>
    <n v="11.217000000000001"/>
    <n v="0.05"/>
  </r>
  <r>
    <s v="宁波豪洋智能科技有限公司"/>
    <x v="1"/>
    <x v="1"/>
    <x v="2"/>
    <n v="0"/>
    <n v="22.5"/>
    <n v="1827.6750000000002"/>
    <n v="2"/>
    <n v="82.48"/>
    <n v="6"/>
    <n v="258.24"/>
    <n v="0.75"/>
  </r>
  <r>
    <s v="余姚市科达光学仪器厂"/>
    <x v="1"/>
    <x v="1"/>
    <x v="2"/>
    <n v="0"/>
    <n v="0.2"/>
    <n v="19.504000000000001"/>
    <n v="1.625"/>
    <n v="267.21499999999997"/>
    <n v="3.8"/>
    <n v="416.47999999999996"/>
    <n v="0.65"/>
  </r>
  <r>
    <s v="绍兴上虞舜亮电器有限公司"/>
    <x v="1"/>
    <x v="1"/>
    <x v="0"/>
    <n v="0"/>
    <m/>
    <n v="0"/>
    <m/>
    <n v="0"/>
    <m/>
    <n v="0"/>
    <n v="8"/>
  </r>
  <r>
    <s v="余姚市格格电器厂"/>
    <x v="1"/>
    <x v="1"/>
    <x v="19"/>
    <n v="69.599999999999994"/>
    <n v="1.75"/>
    <n v="240.25749999999999"/>
    <n v="2"/>
    <n v="225.66"/>
    <n v="0.97499999999999998"/>
    <n v="92.04"/>
    <n v="0.4"/>
  </r>
  <r>
    <s v="余姚市舜邦塑料制品厂"/>
    <x v="1"/>
    <x v="1"/>
    <x v="44"/>
    <n v="1411.8000000000002"/>
    <n v="5"/>
    <n v="-165.15"/>
    <n v="1"/>
    <n v="49.26"/>
    <n v="0"/>
    <n v="0"/>
    <n v="5"/>
  </r>
  <r>
    <s v="余姚市临山镇中友电讯按键厂"/>
    <x v="1"/>
    <x v="1"/>
    <x v="2"/>
    <n v="0"/>
    <n v="0"/>
    <n v="0"/>
    <n v="0"/>
    <n v="0"/>
    <n v="5.5"/>
    <n v="354.03500000000003"/>
    <n v="4.25"/>
  </r>
  <r>
    <s v="宁波中凯壳体有限公司"/>
    <x v="1"/>
    <x v="1"/>
    <x v="2"/>
    <n v="0"/>
    <n v="0"/>
    <n v="0"/>
    <n v="20"/>
    <n v="1604.1999999999998"/>
    <n v="0"/>
    <n v="0"/>
    <n v="5"/>
  </r>
  <r>
    <s v="宁波康尔丽电器有限公司"/>
    <x v="1"/>
    <x v="1"/>
    <x v="45"/>
    <n v="4457.4565000000002"/>
    <n v="65"/>
    <n v="6379.75"/>
    <n v="15"/>
    <n v="1817.1"/>
    <n v="0.8"/>
    <n v="82"/>
    <n v="0.5"/>
  </r>
  <r>
    <s v="沃柏模塑科技（苏州）有限公司"/>
    <x v="3"/>
    <x v="1"/>
    <x v="2"/>
    <n v="0"/>
    <n v="0"/>
    <n v="0"/>
    <n v="0"/>
    <n v="0"/>
    <n v="0.47499999999999998"/>
    <n v="449.97699999999998"/>
    <n v="0.6"/>
  </r>
  <r>
    <s v="上虞市小越剑华五金塑料元件厂"/>
    <x v="1"/>
    <x v="1"/>
    <x v="2"/>
    <n v="0"/>
    <n v="17"/>
    <n v="999.94"/>
    <n v="6"/>
    <n v="352.44"/>
    <n v="3.5"/>
    <n v="244.44"/>
    <n v="5"/>
  </r>
  <r>
    <s v="厦门鸿友塑胶制品有限公司"/>
    <x v="8"/>
    <x v="1"/>
    <x v="46"/>
    <n v="2337.83475"/>
    <n v="16"/>
    <n v="-756.96"/>
    <n v="35.575000000000003"/>
    <n v="1425.846"/>
    <n v="26"/>
    <n v="446.42000000000007"/>
    <n v="29"/>
  </r>
  <r>
    <s v="余姚市夏岭电器厂"/>
    <x v="1"/>
    <x v="1"/>
    <x v="0"/>
    <n v="0"/>
    <m/>
    <n v="0"/>
    <m/>
    <n v="0"/>
    <m/>
    <n v="0"/>
    <n v="3"/>
  </r>
  <r>
    <s v="宁海多达电子有限公司"/>
    <x v="1"/>
    <x v="1"/>
    <x v="2"/>
    <n v="0"/>
    <n v="0"/>
    <n v="0"/>
    <n v="0"/>
    <n v="0"/>
    <n v="6.0250000000000004"/>
    <n v="1146.6177500000001"/>
    <n v="9.0750000000000011"/>
  </r>
  <r>
    <s v="宁波正蓝电器有限公司"/>
    <x v="1"/>
    <x v="1"/>
    <x v="47"/>
    <n v="4226.7304999999997"/>
    <n v="6"/>
    <n v="581.16"/>
    <n v="27"/>
    <n v="4489.83"/>
    <n v="17"/>
    <n v="1436.67"/>
    <n v="9"/>
  </r>
  <r>
    <s v="慈溪市清风电子有限公司"/>
    <x v="1"/>
    <x v="1"/>
    <x v="48"/>
    <n v="1416.96"/>
    <n v="0"/>
    <n v="0"/>
    <n v="40"/>
    <n v="2450.8000000000002"/>
    <n v="50"/>
    <n v="3372"/>
    <n v="30.75"/>
  </r>
  <r>
    <s v="苏州市吴中区东山宏达塑料厂"/>
    <x v="3"/>
    <x v="1"/>
    <x v="49"/>
    <n v="756.08225000000004"/>
    <n v="6"/>
    <n v="507.12"/>
    <n v="0"/>
    <n v="0"/>
    <n v="5"/>
    <n v="213.85000000000002"/>
    <n v="15"/>
  </r>
  <r>
    <s v="宁波宇达圣火电器有限公司"/>
    <x v="1"/>
    <x v="1"/>
    <x v="2"/>
    <n v="0"/>
    <n v="0"/>
    <n v="0"/>
    <n v="1"/>
    <n v="150.43"/>
    <n v="0"/>
    <n v="0"/>
    <n v="3"/>
  </r>
  <r>
    <s v="浙江天齐电气有限公司"/>
    <x v="1"/>
    <x v="1"/>
    <x v="2"/>
    <n v="0"/>
    <n v="0"/>
    <n v="0"/>
    <n v="75"/>
    <n v="4465.5"/>
    <n v="225"/>
    <n v="13306.5"/>
    <n v="210"/>
  </r>
  <r>
    <s v="余姚市弘程电器厂"/>
    <x v="1"/>
    <x v="1"/>
    <x v="50"/>
    <n v="276.93"/>
    <n v="6"/>
    <n v="129.60000000000002"/>
    <n v="2"/>
    <n v="52.78"/>
    <n v="0"/>
    <n v="0"/>
    <n v="5"/>
  </r>
  <r>
    <s v="宁波市鄞州金润轴承厂（普通合伙）"/>
    <x v="1"/>
    <x v="1"/>
    <x v="2"/>
    <n v="0"/>
    <n v="4.5"/>
    <n v="219.6"/>
    <n v="5.4"/>
    <n v="792.66600000000005"/>
    <n v="7"/>
    <n v="503.09000000000003"/>
    <n v="1"/>
  </r>
  <r>
    <s v="宁波宏一电子科技有限公司"/>
    <x v="1"/>
    <x v="1"/>
    <x v="0"/>
    <n v="0"/>
    <m/>
    <n v="0"/>
    <m/>
    <n v="0"/>
    <m/>
    <n v="0"/>
    <n v="2.7"/>
  </r>
  <r>
    <s v="慈溪市长河博翔壳体厂（普通合伙）"/>
    <x v="1"/>
    <x v="1"/>
    <x v="2"/>
    <n v="0"/>
    <n v="0"/>
    <n v="0"/>
    <n v="0"/>
    <n v="0"/>
    <n v="2.25"/>
    <n v="219.98249999999999"/>
    <n v="4"/>
  </r>
  <r>
    <s v="浙江超前通信设备有限公司"/>
    <x v="1"/>
    <x v="1"/>
    <x v="51"/>
    <n v="6030.53"/>
    <n v="131"/>
    <n v="12838"/>
    <n v="254"/>
    <n v="22217.38"/>
    <n v="263.14999999999998"/>
    <n v="25649.230499999998"/>
    <n v="222"/>
  </r>
  <r>
    <s v="大连佳林机械科技开发有限公司"/>
    <x v="9"/>
    <x v="1"/>
    <x v="52"/>
    <n v="2973.21"/>
    <n v="23.875"/>
    <n v="3944.1499999999996"/>
    <n v="6"/>
    <n v="2174.16"/>
    <n v="8"/>
    <n v="1117.1199999999999"/>
    <n v="1"/>
  </r>
  <r>
    <s v="乐清市长盛电子有限公司"/>
    <x v="1"/>
    <x v="1"/>
    <x v="2"/>
    <n v="0"/>
    <n v="0"/>
    <n v="0"/>
    <n v="0"/>
    <n v="0"/>
    <n v="0.5"/>
    <n v="69.834999999999994"/>
    <n v="0.5"/>
  </r>
  <r>
    <s v="余姚市尚品通信设备有限公司"/>
    <x v="1"/>
    <x v="1"/>
    <x v="2"/>
    <n v="0"/>
    <n v="0"/>
    <n v="0"/>
    <n v="0"/>
    <n v="0"/>
    <n v="1.5"/>
    <n v="128.08500000000001"/>
    <n v="2"/>
  </r>
  <r>
    <s v="平阳县圣元注塑厂"/>
    <x v="1"/>
    <x v="1"/>
    <x v="0"/>
    <n v="0"/>
    <m/>
    <n v="0"/>
    <m/>
    <n v="0"/>
    <m/>
    <n v="0"/>
    <n v="12"/>
  </r>
  <r>
    <s v="台州市三鼎模塑有限公司"/>
    <x v="1"/>
    <x v="2"/>
    <x v="2"/>
    <n v="0"/>
    <n v="0"/>
    <n v="0"/>
    <n v="0"/>
    <n v="0"/>
    <n v="5"/>
    <n v="993.40000000000009"/>
    <n v="0"/>
  </r>
  <r>
    <s v="台州市东南汽摩配件有限公司"/>
    <x v="1"/>
    <x v="2"/>
    <x v="2"/>
    <n v="0"/>
    <n v="0"/>
    <n v="0"/>
    <n v="0"/>
    <n v="0"/>
    <n v="31"/>
    <n v="1826.52"/>
    <n v="10"/>
  </r>
  <r>
    <s v="慈溪市金泽电器有限公司"/>
    <x v="1"/>
    <x v="2"/>
    <x v="48"/>
    <n v="3170.94"/>
    <n v="43.2"/>
    <n v="3339.7920000000004"/>
    <n v="10"/>
    <n v="332.70000000000005"/>
    <n v="10"/>
    <n v="659.59999999999991"/>
    <n v="17.2"/>
  </r>
  <r>
    <s v="台州市星星模具有限公司"/>
    <x v="1"/>
    <x v="2"/>
    <x v="53"/>
    <n v="697.84299999999996"/>
    <n v="0"/>
    <n v="0"/>
    <n v="0"/>
    <n v="0"/>
    <n v="0"/>
    <n v="0"/>
    <n v="1"/>
  </r>
  <r>
    <s v="金华市大千塑料模具有限公司"/>
    <x v="1"/>
    <x v="2"/>
    <x v="2"/>
    <n v="0"/>
    <n v="0"/>
    <n v="0"/>
    <n v="0"/>
    <n v="0"/>
    <n v="4"/>
    <n v="321.24"/>
    <n v="2"/>
  </r>
  <r>
    <s v="慈溪市友拓塑料有限公司"/>
    <x v="1"/>
    <x v="2"/>
    <x v="0"/>
    <n v="0"/>
    <m/>
    <n v="0"/>
    <m/>
    <n v="0"/>
    <m/>
    <n v="0"/>
    <n v="25.1"/>
  </r>
  <r>
    <s v="天津新大洋模具有限公司静海分公司"/>
    <x v="10"/>
    <x v="2"/>
    <x v="0"/>
    <n v="0"/>
    <m/>
    <n v="0"/>
    <m/>
    <n v="0"/>
    <m/>
    <n v="0"/>
    <n v="10"/>
  </r>
  <r>
    <s v="常州市禄美劳保用品厂"/>
    <x v="3"/>
    <x v="3"/>
    <x v="2"/>
    <n v="0"/>
    <n v="0"/>
    <n v="0"/>
    <n v="23"/>
    <n v="3172.85"/>
    <n v="20"/>
    <n v="1663.8"/>
    <n v="0"/>
  </r>
  <r>
    <s v="慈溪市观海卫镇公羽塑料五金制品厂"/>
    <x v="1"/>
    <x v="3"/>
    <x v="2"/>
    <n v="0"/>
    <n v="0"/>
    <n v="0"/>
    <n v="0"/>
    <n v="0"/>
    <n v="13"/>
    <n v="759.19999999999993"/>
    <n v="0"/>
  </r>
  <r>
    <s v="沈阳市金三星施封锁厂"/>
    <x v="9"/>
    <x v="3"/>
    <x v="2"/>
    <n v="0"/>
    <n v="0"/>
    <n v="0"/>
    <n v="0"/>
    <n v="0"/>
    <n v="61.1"/>
    <n v="10099.218999999999"/>
    <n v="0"/>
  </r>
  <r>
    <s v="浙江华安旨立安全设备有限公司"/>
    <x v="1"/>
    <x v="3"/>
    <x v="2"/>
    <n v="0"/>
    <n v="0"/>
    <n v="0"/>
    <n v="0"/>
    <n v="0"/>
    <n v="12.25"/>
    <n v="5407.15"/>
    <n v="0"/>
  </r>
  <r>
    <s v="慈溪盛安电子有限公司"/>
    <x v="1"/>
    <x v="3"/>
    <x v="54"/>
    <n v="10509.891250000001"/>
    <n v="133.05000000000001"/>
    <n v="11422.342500000001"/>
    <n v="138.32499999999999"/>
    <n v="8007.6342499999992"/>
    <n v="237.72499999999999"/>
    <n v="25467.479249999997"/>
    <n v="151.62500000000003"/>
  </r>
  <r>
    <s v="意华控股集团有限公司"/>
    <x v="1"/>
    <x v="3"/>
    <x v="2"/>
    <n v="0"/>
    <n v="1"/>
    <n v="-28.67"/>
    <n v="3.5"/>
    <n v="-145.565"/>
    <n v="12"/>
    <n v="10883.400000000001"/>
    <n v="5.5"/>
  </r>
  <r>
    <s v="无锡市维尔赛福安全科技有限公司"/>
    <x v="3"/>
    <x v="3"/>
    <x v="55"/>
    <n v="6083.88"/>
    <n v="51"/>
    <n v="5648.76"/>
    <n v="50"/>
    <n v="5993.5"/>
    <n v="56"/>
    <n v="5938.8"/>
    <n v="33"/>
  </r>
  <r>
    <s v="宁波捷瑞特体育用品有限公司"/>
    <x v="1"/>
    <x v="3"/>
    <x v="0"/>
    <n v="0"/>
    <m/>
    <n v="0"/>
    <m/>
    <n v="0"/>
    <m/>
    <n v="0"/>
    <n v="0.1"/>
  </r>
  <r>
    <s v="绍兴永顺电子有限公司"/>
    <x v="1"/>
    <x v="3"/>
    <x v="0"/>
    <n v="0"/>
    <m/>
    <n v="0"/>
    <m/>
    <n v="0"/>
    <m/>
    <n v="0"/>
    <n v="5"/>
  </r>
  <r>
    <s v="安徽华信安全设备有限公司"/>
    <x v="7"/>
    <x v="3"/>
    <x v="56"/>
    <n v="22157.634000000002"/>
    <n v="143.625"/>
    <n v="13528.03875"/>
    <n v="81.5"/>
    <n v="4662.6149999999998"/>
    <n v="159.5"/>
    <n v="15846.324999999999"/>
    <n v="185.5"/>
  </r>
  <r>
    <s v="上海崇安安全设备有限公司"/>
    <x v="2"/>
    <x v="3"/>
    <x v="36"/>
    <n v="401.52"/>
    <n v="10"/>
    <n v="993"/>
    <n v="17"/>
    <n v="1230.97"/>
    <n v="25"/>
    <n v="2594"/>
    <n v="31"/>
  </r>
  <r>
    <s v="余姚市刚嘉塑料制品厂（普通合伙）"/>
    <x v="1"/>
    <x v="3"/>
    <x v="0"/>
    <n v="0"/>
    <m/>
    <n v="0"/>
    <m/>
    <n v="0"/>
    <m/>
    <n v="0"/>
    <n v="0.97499999999999998"/>
  </r>
  <r>
    <s v="浙江华安安全设备有限公司"/>
    <x v="1"/>
    <x v="3"/>
    <x v="57"/>
    <n v="1195.92"/>
    <n v="71"/>
    <n v="8941.74"/>
    <n v="97"/>
    <n v="9769.84"/>
    <n v="28"/>
    <n v="5162.08"/>
    <n v="24.2"/>
  </r>
  <r>
    <s v="慈溪市鑫驹电子厂"/>
    <x v="1"/>
    <x v="3"/>
    <x v="58"/>
    <n v="1033.9649999999999"/>
    <n v="51.25"/>
    <n v="4121.5249999999996"/>
    <n v="108.55"/>
    <n v="6788.7169999999996"/>
    <n v="367.1"/>
    <n v="25722.697"/>
    <n v="270"/>
  </r>
  <r>
    <s v="宁波弘驰运动用品有限公司"/>
    <x v="1"/>
    <x v="3"/>
    <x v="0"/>
    <n v="0"/>
    <m/>
    <n v="0"/>
    <m/>
    <n v="0"/>
    <m/>
    <n v="0"/>
    <n v="15.05"/>
  </r>
  <r>
    <s v="无锡市赛邦安全设备有限公司"/>
    <x v="3"/>
    <x v="3"/>
    <x v="7"/>
    <n v="126.4"/>
    <n v="85"/>
    <n v="9681.5"/>
    <n v="46"/>
    <n v="4414.62"/>
    <n v="46"/>
    <n v="3653.32"/>
    <n v="86"/>
  </r>
  <r>
    <s v="桐庐明星塑料电器有限公司"/>
    <x v="1"/>
    <x v="3"/>
    <x v="2"/>
    <n v="0"/>
    <n v="0"/>
    <n v="0"/>
    <n v="0"/>
    <n v="0"/>
    <n v="46"/>
    <n v="3994.18"/>
    <n v="2"/>
  </r>
  <r>
    <s v="宁波艾芙龙科技有限公司"/>
    <x v="1"/>
    <x v="3"/>
    <x v="0"/>
    <n v="0"/>
    <m/>
    <n v="0"/>
    <m/>
    <n v="0"/>
    <m/>
    <n v="0"/>
    <n v="6"/>
  </r>
  <r>
    <s v="宁波自立模塑有限公司"/>
    <x v="1"/>
    <x v="3"/>
    <x v="2"/>
    <n v="0"/>
    <n v="0"/>
    <n v="0"/>
    <n v="0"/>
    <n v="0"/>
    <n v="5"/>
    <n v="325.09999999999997"/>
    <n v="2"/>
  </r>
  <r>
    <s v="宁波飓鹏五金塑料制品有限公司"/>
    <x v="1"/>
    <x v="3"/>
    <x v="2"/>
    <n v="0"/>
    <n v="0"/>
    <n v="0"/>
    <n v="0"/>
    <n v="0"/>
    <n v="93.45"/>
    <n v="6120.0405000000001"/>
    <n v="45.05"/>
  </r>
  <r>
    <s v="江苏每时安全设备有限公司"/>
    <x v="3"/>
    <x v="3"/>
    <x v="0"/>
    <n v="0"/>
    <m/>
    <n v="0"/>
    <m/>
    <n v="0"/>
    <m/>
    <n v="0"/>
    <n v="7.5"/>
  </r>
  <r>
    <s v="常州市新安安全用品有限公司"/>
    <x v="3"/>
    <x v="3"/>
    <x v="4"/>
    <n v="3621.7499999999995"/>
    <n v="47"/>
    <n v="4566.5199999999995"/>
    <n v="44"/>
    <n v="4630.12"/>
    <n v="45"/>
    <n v="3268.35"/>
    <n v="34"/>
  </r>
  <r>
    <s v="温州劳来斯安全防护装备有限公司"/>
    <x v="1"/>
    <x v="3"/>
    <x v="2"/>
    <n v="0"/>
    <n v="0"/>
    <n v="0"/>
    <n v="19"/>
    <n v="3175.09"/>
    <n v="30"/>
    <n v="1525.5"/>
    <n v="43"/>
  </r>
  <r>
    <s v="浙江永顺电力器材有限公司"/>
    <x v="1"/>
    <x v="3"/>
    <x v="0"/>
    <n v="0"/>
    <m/>
    <n v="0"/>
    <m/>
    <n v="0"/>
    <m/>
    <n v="0"/>
    <n v="10"/>
  </r>
  <r>
    <s v="温州市隆达汽摩配有限公司"/>
    <x v="1"/>
    <x v="3"/>
    <x v="44"/>
    <n v="2205"/>
    <n v="2.5000000000000001E-2"/>
    <n v="2.6524999999999999"/>
    <n v="25"/>
    <n v="1936"/>
    <n v="25"/>
    <n v="1967.0000000000002"/>
    <n v="10"/>
  </r>
  <r>
    <s v="无锡市斯特安安全用品有限公司"/>
    <x v="3"/>
    <x v="3"/>
    <x v="2"/>
    <n v="0"/>
    <n v="0"/>
    <n v="0"/>
    <n v="3.05"/>
    <n v="194.49850000000001"/>
    <n v="16"/>
    <n v="674.24"/>
    <n v="5"/>
  </r>
  <r>
    <s v="无锡市每时安全设备有限公司"/>
    <x v="3"/>
    <x v="3"/>
    <x v="40"/>
    <n v="1770.38"/>
    <n v="46.5"/>
    <n v="8278.3950000000004"/>
    <n v="3"/>
    <n v="599.64"/>
    <n v="31.1"/>
    <n v="1590.1430000000003"/>
    <n v="10"/>
  </r>
  <r>
    <s v="杭州科盾电子有限公司"/>
    <x v="1"/>
    <x v="4"/>
    <x v="2"/>
    <n v="0"/>
    <n v="0"/>
    <n v="0"/>
    <n v="10"/>
    <n v="303.89999999999998"/>
    <n v="0"/>
    <n v="0"/>
    <n v="0"/>
  </r>
  <r>
    <s v="杭州新星光电有限公司"/>
    <x v="1"/>
    <x v="4"/>
    <x v="2"/>
    <n v="0"/>
    <n v="1"/>
    <n v="94.49"/>
    <n v="0"/>
    <n v="0"/>
    <n v="0"/>
    <n v="0"/>
    <n v="0"/>
  </r>
  <r>
    <s v="杭州志晟精密塑胶工业有限公司"/>
    <x v="1"/>
    <x v="4"/>
    <x v="2"/>
    <n v="0"/>
    <n v="0"/>
    <n v="0"/>
    <n v="0"/>
    <n v="0"/>
    <n v="15.5"/>
    <n v="3070.395"/>
    <n v="0"/>
  </r>
  <r>
    <s v="宁波韩塑电子有限公司"/>
    <x v="1"/>
    <x v="4"/>
    <x v="0"/>
    <n v="0"/>
    <m/>
    <n v="0"/>
    <m/>
    <n v="0"/>
    <m/>
    <n v="0"/>
    <n v="1"/>
  </r>
  <r>
    <s v="宁波金辉摄影器材有限公司"/>
    <x v="1"/>
    <x v="4"/>
    <x v="2"/>
    <n v="0"/>
    <n v="6.0250000000000004"/>
    <n v="840.36699999999996"/>
    <n v="0.82499999999999996"/>
    <n v="87.614999999999995"/>
    <n v="1"/>
    <n v="164.95"/>
    <n v="0"/>
  </r>
  <r>
    <s v="宁波久杰树脂制品有限公司"/>
    <x v="1"/>
    <x v="4"/>
    <x v="2"/>
    <n v="0"/>
    <n v="3.1749999999999998"/>
    <n v="452.4375"/>
    <n v="0"/>
    <n v="0"/>
    <n v="1"/>
    <n v="557.28"/>
    <n v="0"/>
  </r>
  <r>
    <s v="苏州凯迪塑胶有限公司"/>
    <x v="3"/>
    <x v="4"/>
    <x v="30"/>
    <n v="-859.30000000000007"/>
    <n v="0"/>
    <n v="0"/>
    <n v="5"/>
    <n v="-564.85"/>
    <n v="0"/>
    <n v="0"/>
    <n v="0"/>
  </r>
  <r>
    <s v="余姚贝佳摄影器材有限公司"/>
    <x v="1"/>
    <x v="4"/>
    <x v="0"/>
    <n v="0"/>
    <m/>
    <n v="0"/>
    <m/>
    <n v="0"/>
    <m/>
    <n v="0"/>
    <n v="1"/>
  </r>
  <r>
    <s v="余姚贝思影视器材有限公司"/>
    <x v="1"/>
    <x v="4"/>
    <x v="2"/>
    <n v="0"/>
    <n v="3"/>
    <n v="344.25"/>
    <n v="8"/>
    <n v="725.52"/>
    <n v="0"/>
    <n v="0"/>
    <n v="0"/>
  </r>
  <r>
    <s v="余姚铭博通讯设备有限公司"/>
    <x v="1"/>
    <x v="4"/>
    <x v="2"/>
    <n v="0"/>
    <n v="11"/>
    <n v="863.61"/>
    <n v="0"/>
    <n v="0"/>
    <n v="4"/>
    <n v="457.56"/>
    <n v="18.2"/>
  </r>
  <r>
    <s v="宁海西店明廷塑料五金厂"/>
    <x v="1"/>
    <x v="4"/>
    <x v="2"/>
    <n v="0"/>
    <n v="0"/>
    <n v="0"/>
    <n v="0"/>
    <n v="0"/>
    <n v="0.05"/>
    <n v="74.311999999999998"/>
    <n v="0.1"/>
  </r>
  <r>
    <s v="昆山市张浦镇汤诚精密模具厂"/>
    <x v="3"/>
    <x v="4"/>
    <x v="0"/>
    <n v="0"/>
    <m/>
    <n v="0"/>
    <m/>
    <n v="0"/>
    <m/>
    <n v="0"/>
    <n v="0.5"/>
  </r>
  <r>
    <s v="余姚市力天模具厂"/>
    <x v="1"/>
    <x v="4"/>
    <x v="2"/>
    <n v="0"/>
    <n v="0"/>
    <n v="0"/>
    <n v="0"/>
    <n v="0"/>
    <n v="19"/>
    <n v="7479.5400000000009"/>
    <n v="53"/>
  </r>
  <r>
    <s v="余姚市杭雁金属有限公司"/>
    <x v="1"/>
    <x v="4"/>
    <x v="2"/>
    <n v="0"/>
    <n v="1.9"/>
    <n v="177.46"/>
    <n v="0"/>
    <n v="0"/>
    <n v="30.05"/>
    <n v="2413.616"/>
    <n v="27.424999999999997"/>
  </r>
  <r>
    <s v="余姚市凯中电器有限公司"/>
    <x v="1"/>
    <x v="4"/>
    <x v="59"/>
    <n v="-202.16"/>
    <n v="67.5"/>
    <n v="3438.45"/>
    <n v="41"/>
    <n v="4112.71"/>
    <n v="191.75"/>
    <n v="70893.810000000012"/>
    <n v="79"/>
  </r>
  <r>
    <s v="昆山维讯塑胶电子有限公司"/>
    <x v="3"/>
    <x v="4"/>
    <x v="2"/>
    <n v="0"/>
    <n v="0"/>
    <n v="0"/>
    <n v="0"/>
    <n v="0"/>
    <n v="11.6"/>
    <n v="3006.72"/>
    <n v="10.9"/>
  </r>
  <r>
    <s v="余姚市凯一国际贸易有限公司"/>
    <x v="1"/>
    <x v="4"/>
    <x v="0"/>
    <n v="0"/>
    <m/>
    <n v="0"/>
    <m/>
    <n v="0"/>
    <m/>
    <n v="0"/>
    <n v="214"/>
  </r>
  <r>
    <s v="余姚市博森模具有限公司"/>
    <x v="1"/>
    <x v="4"/>
    <x v="60"/>
    <n v="2.9287499999999995"/>
    <n v="2.4249999999999998"/>
    <n v="177.4615"/>
    <n v="0"/>
    <n v="0"/>
    <n v="0.32500000000000001"/>
    <n v="25.544999999999998"/>
    <n v="1.425"/>
  </r>
  <r>
    <s v="歌特伟精密塑胶（苏州）有限公司"/>
    <x v="3"/>
    <x v="4"/>
    <x v="2"/>
    <n v="0"/>
    <n v="0.05"/>
    <n v="7.1965000000000003"/>
    <n v="0.32500000000000001"/>
    <n v="9.6135000000000002"/>
    <n v="1.65"/>
    <n v="356.16899999999998"/>
    <n v="7.1"/>
  </r>
  <r>
    <s v="浙江天煌科技实业有限公司"/>
    <x v="1"/>
    <x v="4"/>
    <x v="40"/>
    <n v="1908.42"/>
    <n v="23"/>
    <n v="1946.72"/>
    <n v="34"/>
    <n v="4304.3999999999996"/>
    <n v="26.05"/>
    <n v="2744.107"/>
    <n v="14"/>
  </r>
  <r>
    <s v="宁波赛特尔教学仪器有限公司"/>
    <x v="1"/>
    <x v="4"/>
    <x v="61"/>
    <n v="43.701749999999997"/>
    <n v="0.05"/>
    <n v="0.75450000000000006"/>
    <n v="7.4999999999999997E-2"/>
    <n v="1.9379999999999999"/>
    <n v="0.05"/>
    <n v="7.4685000000000006"/>
    <n v="0.1"/>
  </r>
  <r>
    <s v="杭州戎密科技有限公司"/>
    <x v="1"/>
    <x v="4"/>
    <x v="2"/>
    <n v="0"/>
    <n v="0"/>
    <n v="0"/>
    <n v="0"/>
    <n v="0"/>
    <n v="2"/>
    <n v="255.68"/>
    <n v="3"/>
  </r>
  <r>
    <s v="慈溪市格美塑料制品厂（普通合伙）"/>
    <x v="1"/>
    <x v="4"/>
    <x v="0"/>
    <n v="0"/>
    <m/>
    <n v="0"/>
    <m/>
    <n v="0"/>
    <m/>
    <n v="0"/>
    <n v="0.625"/>
  </r>
  <r>
    <s v="余姚市华福工贸有限公司"/>
    <x v="1"/>
    <x v="4"/>
    <x v="0"/>
    <n v="0"/>
    <m/>
    <n v="0"/>
    <m/>
    <n v="0"/>
    <m/>
    <n v="0"/>
    <n v="15"/>
  </r>
  <r>
    <s v="余姚市奥巴塑钢制品有限公司"/>
    <x v="1"/>
    <x v="4"/>
    <x v="2"/>
    <n v="0"/>
    <n v="0"/>
    <n v="0"/>
    <n v="0"/>
    <n v="0"/>
    <n v="0.5"/>
    <n v="565.62"/>
    <n v="5"/>
  </r>
  <r>
    <s v="杭州创奇展示用品有限公司"/>
    <x v="1"/>
    <x v="4"/>
    <x v="2"/>
    <n v="0"/>
    <n v="0"/>
    <n v="0"/>
    <n v="12"/>
    <n v="397.91999999999996"/>
    <n v="12.175000000000001"/>
    <n v="1401.70775"/>
    <n v="33"/>
  </r>
  <r>
    <s v="宁波大洋壳体有限公司"/>
    <x v="1"/>
    <x v="4"/>
    <x v="13"/>
    <n v="46.92"/>
    <n v="3"/>
    <n v="340.44"/>
    <n v="0"/>
    <n v="0"/>
    <n v="0"/>
    <n v="0"/>
    <n v="2"/>
  </r>
  <r>
    <s v="余姚市临山镇杰威按键厂"/>
    <x v="1"/>
    <x v="4"/>
    <x v="62"/>
    <n v="-6.9479999999999995"/>
    <n v="2.2999999999999998"/>
    <n v="241.91399999999999"/>
    <n v="1.4"/>
    <n v="148.35799999999998"/>
    <n v="0.42499999999999999"/>
    <n v="40.651250000000005"/>
    <n v="0.625"/>
  </r>
  <r>
    <s v="苏州焕鑫精密模塑有限公司"/>
    <x v="3"/>
    <x v="4"/>
    <x v="63"/>
    <n v="1602.855"/>
    <n v="34.024999999999999"/>
    <n v="2438.9120000000003"/>
    <n v="37.475000000000001"/>
    <n v="3397.1087500000003"/>
    <n v="39.299999999999997"/>
    <n v="4402.3859999999995"/>
    <n v="32.15"/>
  </r>
  <r>
    <s v="宁海县松立模塑厂"/>
    <x v="1"/>
    <x v="4"/>
    <x v="0"/>
    <n v="0"/>
    <m/>
    <n v="0"/>
    <m/>
    <n v="0"/>
    <m/>
    <n v="0"/>
    <n v="5.5"/>
  </r>
  <r>
    <s v="宁波普元电子技术有限公司"/>
    <x v="1"/>
    <x v="4"/>
    <x v="2"/>
    <n v="0"/>
    <n v="0"/>
    <n v="0"/>
    <n v="0"/>
    <n v="0"/>
    <n v="52.625"/>
    <n v="2778.07375"/>
    <n v="71.825000000000003"/>
  </r>
  <r>
    <s v="温州市盛博科技有限公司"/>
    <x v="1"/>
    <x v="4"/>
    <x v="2"/>
    <n v="0"/>
    <n v="23"/>
    <n v="1793.08"/>
    <n v="95"/>
    <n v="8122.5"/>
    <n v="91.025000000000006"/>
    <n v="4523.0322500000002"/>
    <n v="64.025000000000006"/>
  </r>
  <r>
    <s v="台州市黄岩西诺模具有限公司"/>
    <x v="1"/>
    <x v="4"/>
    <x v="2"/>
    <n v="0"/>
    <n v="0"/>
    <n v="0"/>
    <n v="0"/>
    <n v="0"/>
    <n v="8.5"/>
    <n v="547.14499999999998"/>
    <n v="82.949999999999989"/>
  </r>
  <r>
    <s v="余姚米多勒电器有限公司"/>
    <x v="1"/>
    <x v="4"/>
    <x v="13"/>
    <n v="112.22"/>
    <n v="1"/>
    <n v="94.1"/>
    <n v="2"/>
    <n v="202.76"/>
    <n v="4.25"/>
    <n v="381.35250000000002"/>
    <n v="10.55"/>
  </r>
  <r>
    <s v="余姚市一诺通讯设备有限公司"/>
    <x v="1"/>
    <x v="4"/>
    <x v="0"/>
    <n v="0"/>
    <m/>
    <n v="0"/>
    <m/>
    <n v="0"/>
    <m/>
    <n v="0"/>
    <n v="1"/>
  </r>
  <r>
    <s v="温州博览展示器材有限公司"/>
    <x v="1"/>
    <x v="4"/>
    <x v="20"/>
    <n v="642.17999999999995"/>
    <n v="8"/>
    <n v="649.44000000000005"/>
    <n v="8"/>
    <n v="219.44"/>
    <n v="21.875"/>
    <n v="1660.09375"/>
    <n v="21.15"/>
  </r>
  <r>
    <s v="余姚市龙泽光电汽配厂（普通合伙）"/>
    <x v="1"/>
    <x v="4"/>
    <x v="2"/>
    <n v="0"/>
    <n v="0"/>
    <n v="0"/>
    <n v="1.65"/>
    <n v="124.52549999999999"/>
    <n v="0"/>
    <n v="0"/>
    <n v="1"/>
  </r>
  <r>
    <s v="张家港市嘉洋精密科技有限公司"/>
    <x v="3"/>
    <x v="4"/>
    <x v="2"/>
    <n v="0"/>
    <n v="0"/>
    <n v="0"/>
    <n v="0"/>
    <n v="0"/>
    <n v="15"/>
    <n v="729"/>
    <n v="80"/>
  </r>
  <r>
    <s v="浙江立博生物技术有限公司"/>
    <x v="1"/>
    <x v="4"/>
    <x v="2"/>
    <n v="0"/>
    <n v="0"/>
    <n v="0"/>
    <n v="0"/>
    <n v="0"/>
    <n v="8.0749999999999993"/>
    <n v="995.08224999999993"/>
    <n v="25"/>
  </r>
  <r>
    <s v="杭州科凡电子有限公司"/>
    <x v="1"/>
    <x v="4"/>
    <x v="2"/>
    <n v="0"/>
    <n v="0"/>
    <n v="0"/>
    <n v="88.55"/>
    <n v="-1014.783"/>
    <n v="115"/>
    <n v="8505.4"/>
    <n v="38.024999999999999"/>
  </r>
  <r>
    <s v="宁波富赛尔照相器材有限公司"/>
    <x v="1"/>
    <x v="4"/>
    <x v="2"/>
    <n v="0"/>
    <n v="0"/>
    <n v="0"/>
    <n v="0"/>
    <n v="0"/>
    <n v="12"/>
    <n v="895.68000000000006"/>
    <n v="9.0250000000000004"/>
  </r>
  <r>
    <s v="张家港市海俊塑胶科技有限公司"/>
    <x v="3"/>
    <x v="4"/>
    <x v="2"/>
    <n v="0"/>
    <n v="0"/>
    <n v="0"/>
    <n v="0"/>
    <n v="0"/>
    <n v="6"/>
    <n v="517.5"/>
    <n v="7"/>
  </r>
  <r>
    <s v="张家港市百事达塑料五金有限公司"/>
    <x v="3"/>
    <x v="4"/>
    <x v="0"/>
    <n v="0"/>
    <m/>
    <n v="0"/>
    <m/>
    <n v="0"/>
    <m/>
    <n v="0"/>
    <n v="2"/>
  </r>
  <r>
    <s v="安徽宏宇五洲医用器材有限公司"/>
    <x v="3"/>
    <x v="5"/>
    <x v="64"/>
    <n v="6.32"/>
    <n v="0"/>
    <n v="0"/>
    <n v="0"/>
    <n v="0"/>
    <n v="10"/>
    <n v="1047.2"/>
    <n v="0"/>
  </r>
  <r>
    <s v="江苏世德南化功能包装材料有限公司"/>
    <x v="3"/>
    <x v="5"/>
    <x v="0"/>
    <n v="0"/>
    <m/>
    <n v="0"/>
    <m/>
    <n v="0"/>
    <m/>
    <n v="0"/>
    <n v="33"/>
  </r>
  <r>
    <s v="江苏蔚百世医疗器械有限公司"/>
    <x v="3"/>
    <x v="5"/>
    <x v="0"/>
    <n v="0"/>
    <m/>
    <n v="0"/>
    <m/>
    <n v="0"/>
    <m/>
    <n v="0"/>
    <n v="0.125"/>
  </r>
  <r>
    <s v="江西益康医疗器械集团有限公司"/>
    <x v="11"/>
    <x v="5"/>
    <x v="2"/>
    <n v="0"/>
    <n v="0"/>
    <n v="0"/>
    <n v="70"/>
    <n v="3224.9"/>
    <n v="0"/>
    <n v="0"/>
    <n v="0"/>
  </r>
  <r>
    <s v="圣光医用制品有限公司潢川分公司"/>
    <x v="5"/>
    <x v="5"/>
    <x v="2"/>
    <n v="0"/>
    <n v="0"/>
    <n v="0"/>
    <n v="1"/>
    <n v="19.63"/>
    <n v="0"/>
    <n v="0"/>
    <n v="0"/>
  </r>
  <r>
    <s v="温州京环科技有限公司"/>
    <x v="1"/>
    <x v="5"/>
    <x v="2"/>
    <n v="0"/>
    <n v="0"/>
    <n v="0"/>
    <n v="136"/>
    <n v="5620.88"/>
    <n v="68"/>
    <n v="2121.6"/>
    <n v="0"/>
  </r>
  <r>
    <s v="无锡市宇寿医疗器械股份有限公司"/>
    <x v="3"/>
    <x v="5"/>
    <x v="65"/>
    <n v="5404.95075"/>
    <n v="85"/>
    <n v="6443"/>
    <n v="93"/>
    <n v="7816.65"/>
    <n v="29"/>
    <n v="12264.099999999999"/>
    <n v="0"/>
  </r>
  <r>
    <s v="新客户目标"/>
    <x v="11"/>
    <x v="5"/>
    <x v="0"/>
    <n v="0"/>
    <m/>
    <n v="0"/>
    <m/>
    <n v="0"/>
    <m/>
    <n v="0"/>
    <n v="0"/>
  </r>
  <r>
    <s v="河南省驼人血滤医疗器械有限公司"/>
    <x v="1"/>
    <x v="5"/>
    <x v="2"/>
    <n v="0"/>
    <n v="0"/>
    <n v="0"/>
    <n v="0"/>
    <n v="0"/>
    <n v="15"/>
    <n v="13437.9"/>
    <n v="7"/>
  </r>
  <r>
    <s v="宁波禾采医疗器械有限公司"/>
    <x v="11"/>
    <x v="5"/>
    <x v="66"/>
    <n v="8654.6875"/>
    <n v="514.17499999999995"/>
    <n v="56286.737249999991"/>
    <n v="95"/>
    <n v="2131.8000000000002"/>
    <n v="12"/>
    <n v="999.24"/>
    <n v="37.5"/>
  </r>
  <r>
    <s v="河南驼人医疗器械集团有限公司"/>
    <x v="2"/>
    <x v="5"/>
    <x v="2"/>
    <n v="0"/>
    <n v="0"/>
    <n v="0"/>
    <n v="0"/>
    <n v="0"/>
    <n v="3.9750000000000001"/>
    <n v="3807.8910000000001"/>
    <n v="21.6"/>
  </r>
  <r>
    <s v="上海凯乐输液器厂"/>
    <x v="0"/>
    <x v="5"/>
    <x v="67"/>
    <n v="-36.4"/>
    <n v="100"/>
    <n v="7598.9999999999991"/>
    <n v="30.15"/>
    <n v="6093.3149999999996"/>
    <n v="20"/>
    <n v="1342.8"/>
    <n v="50"/>
  </r>
  <r>
    <s v="山东新华安得医疗用品有限公司"/>
    <x v="5"/>
    <x v="5"/>
    <x v="2"/>
    <n v="0"/>
    <n v="0"/>
    <n v="0"/>
    <n v="0"/>
    <n v="0"/>
    <n v="5"/>
    <n v="344.4"/>
    <n v="27.3"/>
  </r>
  <r>
    <s v="河南强森微创医疗器械有限公司"/>
    <x v="5"/>
    <x v="5"/>
    <x v="0"/>
    <n v="0"/>
    <m/>
    <n v="0"/>
    <m/>
    <n v="0"/>
    <m/>
    <n v="0"/>
    <n v="44.8"/>
  </r>
  <r>
    <s v="河南曙光汇知康生物科技股份有限公司"/>
    <x v="7"/>
    <x v="5"/>
    <x v="0"/>
    <n v="0"/>
    <m/>
    <n v="0"/>
    <m/>
    <n v="0"/>
    <m/>
    <n v="0"/>
    <n v="67"/>
  </r>
  <r>
    <s v="安徽省康达医疗用品有限公司"/>
    <x v="5"/>
    <x v="5"/>
    <x v="35"/>
    <n v="2948.75"/>
    <n v="50"/>
    <n v="3952.5"/>
    <n v="40"/>
    <n v="8228"/>
    <n v="25"/>
    <n v="2994.75"/>
    <n v="5"/>
  </r>
  <r>
    <s v="河南曙光健士医疗器械集团股份有限公司"/>
    <x v="3"/>
    <x v="5"/>
    <x v="8"/>
    <n v="1078.01"/>
    <n v="140"/>
    <n v="7919.8"/>
    <n v="163"/>
    <n v="5796.2800000000007"/>
    <n v="252"/>
    <n v="6637.68"/>
    <n v="155.52500000000001"/>
  </r>
  <r>
    <s v="英普亿塑胶电子（苏州）有限公司"/>
    <x v="3"/>
    <x v="5"/>
    <x v="68"/>
    <n v="7176"/>
    <n v="259"/>
    <n v="25742.01"/>
    <n v="117.05"/>
    <n v="8239.1494999999995"/>
    <n v="77"/>
    <n v="4853.3100000000004"/>
    <n v="157"/>
  </r>
  <r>
    <s v="江苏康华医疗器材有限公司"/>
    <x v="12"/>
    <x v="5"/>
    <x v="69"/>
    <n v="4562.3999999999996"/>
    <n v="3"/>
    <n v="1225.4100000000001"/>
    <n v="35"/>
    <n v="6676.9500000000007"/>
    <n v="35"/>
    <n v="2815.75"/>
    <n v="70"/>
  </r>
  <r>
    <s v="湖北福鑫医疗器械有限公司"/>
    <x v="2"/>
    <x v="5"/>
    <x v="70"/>
    <n v="313.64999999999998"/>
    <n v="33"/>
    <n v="2051.2799999999997"/>
    <n v="38"/>
    <n v="2551.3200000000002"/>
    <n v="35"/>
    <n v="3049.9"/>
    <n v="42"/>
  </r>
  <r>
    <s v="上海金塔医用器材有限公司"/>
    <x v="11"/>
    <x v="5"/>
    <x v="71"/>
    <n v="2316.2330000000002"/>
    <n v="10"/>
    <n v="1248.9000000000001"/>
    <n v="0"/>
    <n v="0"/>
    <n v="0.2"/>
    <n v="21.602000000000004"/>
    <n v="8"/>
  </r>
  <r>
    <s v="江西洪达医疗器械集团有限公司"/>
    <x v="11"/>
    <x v="5"/>
    <x v="72"/>
    <n v="15948.55"/>
    <n v="420"/>
    <n v="8076.6"/>
    <n v="280"/>
    <n v="30198"/>
    <n v="55"/>
    <n v="2857.8"/>
    <n v="252"/>
  </r>
  <r>
    <s v="江西丰临医疗科技股份有限公司"/>
    <x v="11"/>
    <x v="5"/>
    <x v="0"/>
    <n v="0"/>
    <m/>
    <n v="0"/>
    <m/>
    <n v="0"/>
    <m/>
    <n v="0"/>
    <n v="20"/>
  </r>
  <r>
    <s v="江西丰源实业集团有限公司"/>
    <x v="0"/>
    <x v="5"/>
    <x v="67"/>
    <n v="190"/>
    <n v="0"/>
    <n v="0"/>
    <n v="40"/>
    <n v="2762.4"/>
    <n v="40"/>
    <n v="1869.6000000000001"/>
    <n v="40"/>
  </r>
  <r>
    <s v="威高集团（威海）医用制品材料供应有限公司"/>
    <x v="5"/>
    <x v="5"/>
    <x v="2"/>
    <n v="0"/>
    <n v="0"/>
    <n v="0"/>
    <n v="0"/>
    <n v="0"/>
    <n v="118"/>
    <n v="28748.34"/>
    <n v="220"/>
  </r>
  <r>
    <s v="圣光医用制品股份有限公司"/>
    <x v="2"/>
    <x v="5"/>
    <x v="0"/>
    <n v="0"/>
    <m/>
    <n v="0"/>
    <m/>
    <n v="0"/>
    <m/>
    <n v="0"/>
    <n v="115.2"/>
  </r>
  <r>
    <s v="上海匹麦商务咨询有限公司"/>
    <x v="1"/>
    <x v="6"/>
    <x v="2"/>
    <n v="0"/>
    <n v="0"/>
    <n v="0"/>
    <n v="0"/>
    <n v="0"/>
    <n v="15"/>
    <n v="1338"/>
    <n v="273.45"/>
  </r>
  <r>
    <s v="金华市兴桥塑业有限公司"/>
    <x v="1"/>
    <x v="7"/>
    <x v="0"/>
    <n v="0"/>
    <m/>
    <n v="0"/>
    <m/>
    <n v="0"/>
    <m/>
    <n v="0"/>
    <n v="2"/>
  </r>
  <r>
    <s v="兰溪市天兰塑业有限公司"/>
    <x v="1"/>
    <x v="7"/>
    <x v="0"/>
    <n v="0"/>
    <m/>
    <n v="0"/>
    <m/>
    <n v="0"/>
    <m/>
    <n v="0"/>
    <n v="6"/>
  </r>
  <r>
    <s v="宁波市云雾塑业有限公司"/>
    <x v="1"/>
    <x v="7"/>
    <x v="2"/>
    <n v="0"/>
    <n v="34.049999999999997"/>
    <n v="4265.4434999999994"/>
    <n v="48"/>
    <n v="4036.32"/>
    <n v="0"/>
    <n v="0"/>
    <n v="0"/>
  </r>
  <r>
    <s v="上虞市恒隆塑业有限责任公司"/>
    <x v="1"/>
    <x v="7"/>
    <x v="73"/>
    <n v="2271.5"/>
    <n v="16"/>
    <n v="860.32"/>
    <n v="94"/>
    <n v="5279.9800000000005"/>
    <n v="0"/>
    <n v="0"/>
    <n v="0"/>
  </r>
  <r>
    <s v="上虞市欣昱塑业有限公司"/>
    <x v="1"/>
    <x v="7"/>
    <x v="74"/>
    <n v="6748.4119999999994"/>
    <n v="100"/>
    <n v="7209.9999999999991"/>
    <n v="86.05"/>
    <n v="5851.4"/>
    <n v="10"/>
    <n v="832.69999999999993"/>
    <n v="0"/>
  </r>
  <r>
    <s v="绍兴市天晨塑胶有限公司"/>
    <x v="3"/>
    <x v="7"/>
    <x v="0"/>
    <n v="0"/>
    <m/>
    <n v="0"/>
    <m/>
    <n v="0"/>
    <m/>
    <n v="0"/>
    <n v="5"/>
  </r>
  <r>
    <s v="苏州市洽兴塑胶有限公司"/>
    <x v="3"/>
    <x v="7"/>
    <x v="0"/>
    <n v="0"/>
    <m/>
    <n v="0"/>
    <m/>
    <n v="0"/>
    <m/>
    <n v="0"/>
    <n v="0"/>
  </r>
  <r>
    <s v="阿普拉（江苏）塑料制品有限公司"/>
    <x v="1"/>
    <x v="7"/>
    <x v="0"/>
    <n v="0"/>
    <m/>
    <n v="0"/>
    <m/>
    <n v="0"/>
    <m/>
    <n v="0"/>
    <n v="35"/>
  </r>
  <r>
    <s v="余姚纳美化妆品包装用品有限公司"/>
    <x v="3"/>
    <x v="7"/>
    <x v="2"/>
    <n v="0"/>
    <n v="0"/>
    <n v="0"/>
    <n v="1.9"/>
    <n v="-367.17499999999995"/>
    <n v="0"/>
    <n v="0"/>
    <n v="75.099999999999994"/>
  </r>
  <r>
    <s v="东台力工液压机械有限公司"/>
    <x v="1"/>
    <x v="7"/>
    <x v="0"/>
    <n v="0"/>
    <m/>
    <n v="0"/>
    <m/>
    <n v="0"/>
    <m/>
    <n v="0"/>
    <n v="17.05"/>
  </r>
  <r>
    <s v="绍兴市上虞中信塑料厂"/>
    <x v="1"/>
    <x v="7"/>
    <x v="0"/>
    <n v="0"/>
    <m/>
    <n v="0"/>
    <m/>
    <n v="0"/>
    <m/>
    <n v="0"/>
    <n v="17"/>
  </r>
  <r>
    <s v="上虞伊姿包装有限公司"/>
    <x v="1"/>
    <x v="7"/>
    <x v="2"/>
    <n v="0"/>
    <n v="0"/>
    <n v="0"/>
    <n v="27.024999999999999"/>
    <n v="1761.7597499999999"/>
    <n v="3"/>
    <n v="561.81000000000006"/>
    <n v="2"/>
  </r>
  <r>
    <s v="金华创意塑胶有限公司"/>
    <x v="1"/>
    <x v="7"/>
    <x v="2"/>
    <n v="0"/>
    <n v="0"/>
    <n v="0"/>
    <n v="6"/>
    <n v="348.29999999999995"/>
    <n v="25.375"/>
    <n v="3082.8087499999997"/>
    <n v="26.9"/>
  </r>
  <r>
    <s v="余姚市夏莎塑业有限公司"/>
    <x v="6"/>
    <x v="7"/>
    <x v="0"/>
    <n v="0"/>
    <m/>
    <n v="0"/>
    <m/>
    <n v="0"/>
    <m/>
    <n v="0"/>
    <n v="12.025"/>
  </r>
  <r>
    <s v="东莞市卓比塑胶制品有限公司"/>
    <x v="3"/>
    <x v="7"/>
    <x v="2"/>
    <n v="0"/>
    <n v="0"/>
    <n v="0"/>
    <n v="2.5000000000000001E-2"/>
    <n v="2.4337499999999999"/>
    <n v="16"/>
    <n v="771.84"/>
    <n v="10"/>
  </r>
  <r>
    <s v="苏州德丽雅塑胶科技有限公司"/>
    <x v="1"/>
    <x v="7"/>
    <x v="2"/>
    <n v="0"/>
    <n v="0"/>
    <n v="0"/>
    <n v="11.5"/>
    <n v="598.34500000000003"/>
    <n v="163.19999999999999"/>
    <n v="18715.775999999998"/>
    <n v="139.30000000000001"/>
  </r>
  <r>
    <s v="宁波弗岚塑业有限公司"/>
    <x v="1"/>
    <x v="7"/>
    <x v="0"/>
    <n v="0"/>
    <m/>
    <n v="0"/>
    <m/>
    <n v="0"/>
    <m/>
    <n v="0"/>
    <n v="5"/>
  </r>
  <r>
    <s v="余姚市青硕塑料制品厂"/>
    <x v="1"/>
    <x v="7"/>
    <x v="7"/>
    <n v="-107.18"/>
    <n v="5"/>
    <n v="502.04999999999995"/>
    <n v="40"/>
    <n v="3319.2000000000003"/>
    <n v="39"/>
    <n v="2744.04"/>
    <n v="28"/>
  </r>
  <r>
    <s v="余姚市薇诺日化包装厂"/>
    <x v="1"/>
    <x v="7"/>
    <x v="2"/>
    <n v="0"/>
    <n v="0"/>
    <n v="0"/>
    <n v="0"/>
    <n v="0"/>
    <n v="1"/>
    <n v="142.51"/>
    <n v="17"/>
  </r>
  <r>
    <s v="金华市兆亿塑业有限公司"/>
    <x v="1"/>
    <x v="7"/>
    <x v="0"/>
    <n v="0"/>
    <m/>
    <n v="0"/>
    <m/>
    <n v="0"/>
    <m/>
    <n v="0"/>
    <n v="37.25"/>
  </r>
  <r>
    <s v="余姚市富兰德包装有限公司"/>
    <x v="1"/>
    <x v="7"/>
    <x v="0"/>
    <n v="0"/>
    <m/>
    <n v="0"/>
    <m/>
    <n v="0"/>
    <m/>
    <n v="0"/>
    <n v="4"/>
  </r>
  <r>
    <s v="兰溪市金兰塑胶有限公司"/>
    <x v="1"/>
    <x v="7"/>
    <x v="2"/>
    <n v="0"/>
    <n v="0"/>
    <n v="0"/>
    <n v="0"/>
    <n v="0"/>
    <n v="115"/>
    <n v="5754.5999999999995"/>
    <n v="498.79999999999995"/>
  </r>
  <r>
    <s v="上虞市薇笑化妆品包装有限公司"/>
    <x v="1"/>
    <x v="7"/>
    <x v="2"/>
    <n v="0"/>
    <n v="0"/>
    <n v="0"/>
    <n v="46.25"/>
    <n v="1001.775"/>
    <n v="116.5"/>
    <n v="5009.5"/>
    <n v="25"/>
  </r>
  <r>
    <s v="金华市瑞鑫塑业有限公司"/>
    <x v="3"/>
    <x v="7"/>
    <x v="2"/>
    <n v="0"/>
    <n v="0"/>
    <n v="0"/>
    <n v="0"/>
    <n v="0"/>
    <n v="54.274999999999999"/>
    <n v="2765.3112500000002"/>
    <n v="129.625"/>
  </r>
  <r>
    <s v="南通博一日用品包装容器有限公司"/>
    <x v="1"/>
    <x v="7"/>
    <x v="2"/>
    <n v="0"/>
    <n v="0"/>
    <n v="0"/>
    <n v="0"/>
    <n v="0"/>
    <n v="124"/>
    <n v="3289.7200000000003"/>
    <n v="75.25"/>
  </r>
  <r>
    <s v="绍兴市上虞薇笑化妆品包装有限公司"/>
    <x v="1"/>
    <x v="7"/>
    <x v="0"/>
    <n v="0"/>
    <m/>
    <n v="0"/>
    <m/>
    <n v="0"/>
    <m/>
    <n v="0"/>
    <n v="20"/>
  </r>
  <r>
    <s v="浙江申达化妆品包装有限公司"/>
    <x v="1"/>
    <x v="7"/>
    <x v="75"/>
    <n v="12387.6"/>
    <n v="208"/>
    <n v="15005.12"/>
    <n v="147"/>
    <n v="8276.1"/>
    <n v="64"/>
    <n v="2871.68"/>
    <n v="20"/>
  </r>
  <r>
    <s v="慈溪市康博塑料实业有限公司"/>
    <x v="6"/>
    <x v="7"/>
    <x v="57"/>
    <n v="354"/>
    <n v="32"/>
    <n v="2288.96"/>
    <n v="7"/>
    <n v="651.07000000000005"/>
    <n v="0"/>
    <n v="0"/>
    <n v="0"/>
  </r>
  <r>
    <s v="广州市白云区竹料时尚佳美塑料包装厂"/>
    <x v="1"/>
    <x v="7"/>
    <x v="2"/>
    <n v="0"/>
    <n v="0"/>
    <n v="0"/>
    <n v="13"/>
    <n v="-1269.45"/>
    <n v="0"/>
    <n v="0"/>
    <n v="0"/>
  </r>
  <r>
    <s v="杭州奋一塑胶有限公司"/>
    <x v="1"/>
    <x v="7"/>
    <x v="2"/>
    <n v="0"/>
    <n v="0"/>
    <n v="0"/>
    <n v="0"/>
    <n v="0"/>
    <n v="3.9"/>
    <n v="527.553"/>
    <n v="0"/>
  </r>
  <r>
    <s v="杭州伊贝实业有限公司"/>
    <x v="1"/>
    <x v="7"/>
    <x v="76"/>
    <n v="1424.037"/>
    <n v="0"/>
    <n v="0"/>
    <n v="0"/>
    <n v="0"/>
    <n v="1"/>
    <n v="81.73"/>
    <n v="0"/>
  </r>
  <r>
    <s v="杭州振华日化包装科技有限公司"/>
    <x v="1"/>
    <x v="7"/>
    <x v="2"/>
    <n v="0"/>
    <n v="0"/>
    <n v="0"/>
    <n v="0"/>
    <n v="0"/>
    <n v="52.6"/>
    <n v="5100.6220000000003"/>
    <n v="0"/>
  </r>
  <r>
    <s v="杭州卓品科技有限公司"/>
    <x v="1"/>
    <x v="7"/>
    <x v="2"/>
    <n v="0"/>
    <n v="0"/>
    <n v="0"/>
    <n v="0"/>
    <n v="0"/>
    <n v="5"/>
    <n v="810.5"/>
    <n v="0"/>
  </r>
  <r>
    <s v="宁波美洁莱日用品有限公司"/>
    <x v="1"/>
    <x v="7"/>
    <x v="0"/>
    <n v="0"/>
    <m/>
    <n v="0"/>
    <m/>
    <n v="0"/>
    <m/>
    <n v="0"/>
    <n v="2"/>
  </r>
  <r>
    <s v="宁波山水工艺塑料制品有限公司"/>
    <x v="2"/>
    <x v="7"/>
    <x v="77"/>
    <n v="-57.222000000000001"/>
    <n v="42.825000000000003"/>
    <n v="3146.7810000000004"/>
    <n v="32.200000000000003"/>
    <n v="2181.2280000000001"/>
    <n v="8.8000000000000007"/>
    <n v="653.48800000000006"/>
    <n v="0"/>
  </r>
  <r>
    <s v="上海坤玺工贸有限公司"/>
    <x v="2"/>
    <x v="7"/>
    <x v="2"/>
    <n v="0"/>
    <n v="0"/>
    <n v="0"/>
    <n v="5"/>
    <n v="883.94999999999993"/>
    <n v="0"/>
    <n v="0"/>
    <n v="0"/>
  </r>
  <r>
    <s v="上海仕之桥塑胶制品有限公司"/>
    <x v="1"/>
    <x v="7"/>
    <x v="78"/>
    <n v="931.75999999999988"/>
    <n v="4.0999999999999996"/>
    <n v="201.72"/>
    <n v="7"/>
    <n v="161.98000000000002"/>
    <n v="5.5"/>
    <n v="503.745"/>
    <n v="0"/>
  </r>
  <r>
    <s v="上虞市嘉禾塑料制品有限公司"/>
    <x v="1"/>
    <x v="7"/>
    <x v="2"/>
    <n v="0"/>
    <n v="0"/>
    <n v="0"/>
    <n v="26"/>
    <n v="2613.2600000000002"/>
    <n v="16"/>
    <n v="791.2"/>
    <n v="0"/>
  </r>
  <r>
    <s v="上虞市京煜塑业有限公司"/>
    <x v="1"/>
    <x v="7"/>
    <x v="2"/>
    <n v="0"/>
    <n v="0"/>
    <n v="0"/>
    <n v="12"/>
    <n v="610.20000000000005"/>
    <n v="0"/>
    <n v="0"/>
    <n v="0"/>
  </r>
  <r>
    <s v="上虞市万特塑业有限公司"/>
    <x v="1"/>
    <x v="7"/>
    <x v="79"/>
    <n v="3822.6"/>
    <n v="56.524999999999999"/>
    <n v="4797.8419999999996"/>
    <n v="9"/>
    <n v="908.1"/>
    <n v="0"/>
    <n v="0"/>
    <n v="0"/>
  </r>
  <r>
    <s v="上虞市小越镇鸿鑫精密模塑厂"/>
    <x v="1"/>
    <x v="7"/>
    <x v="2"/>
    <n v="0"/>
    <n v="0"/>
    <n v="0"/>
    <n v="0"/>
    <n v="0"/>
    <n v="14.1"/>
    <n v="1529.85"/>
    <n v="0"/>
  </r>
  <r>
    <s v="上虞市桢乐塑业有限公司"/>
    <x v="1"/>
    <x v="7"/>
    <x v="2"/>
    <n v="0"/>
    <n v="0"/>
    <n v="0"/>
    <n v="8.4"/>
    <n v="622.86000000000013"/>
    <n v="0"/>
    <n v="0"/>
    <n v="0"/>
  </r>
  <r>
    <s v="绍兴市建钰塑业有限公司"/>
    <x v="1"/>
    <x v="7"/>
    <x v="0"/>
    <n v="0"/>
    <m/>
    <n v="0"/>
    <m/>
    <n v="0"/>
    <m/>
    <n v="0"/>
    <n v="4"/>
  </r>
  <r>
    <s v="绍兴市上虞区丰惠如苗化妆品包装制品厂"/>
    <x v="1"/>
    <x v="7"/>
    <x v="0"/>
    <n v="0"/>
    <m/>
    <n v="0"/>
    <m/>
    <n v="0"/>
    <m/>
    <n v="0"/>
    <n v="4.5"/>
  </r>
  <r>
    <s v="绍兴市上虞舜晖五金仪表厂"/>
    <x v="1"/>
    <x v="7"/>
    <x v="0"/>
    <n v="0"/>
    <m/>
    <n v="0"/>
    <m/>
    <n v="0"/>
    <m/>
    <n v="0"/>
    <n v="1.5"/>
  </r>
  <r>
    <s v="绍兴泰和铝塑包装有限公司"/>
    <x v="10"/>
    <x v="7"/>
    <x v="0"/>
    <n v="0"/>
    <m/>
    <n v="0"/>
    <m/>
    <n v="0"/>
    <m/>
    <n v="0"/>
    <n v="12"/>
  </r>
  <r>
    <s v="顺安(天津）塑胶制品有限公司"/>
    <x v="3"/>
    <x v="7"/>
    <x v="2"/>
    <n v="0"/>
    <n v="0"/>
    <n v="0"/>
    <n v="0"/>
    <n v="0"/>
    <n v="0.55000000000000004"/>
    <n v="159.85749999999999"/>
    <n v="0"/>
  </r>
  <r>
    <s v="苏州纽森德电子科技有限公司"/>
    <x v="3"/>
    <x v="7"/>
    <x v="2"/>
    <n v="0"/>
    <n v="0"/>
    <n v="0"/>
    <n v="0"/>
    <n v="0"/>
    <n v="1.1000000000000001"/>
    <n v="484.69300000000004"/>
    <n v="0"/>
  </r>
  <r>
    <s v="苏州宜美包装制品有限公司"/>
    <x v="3"/>
    <x v="7"/>
    <x v="2"/>
    <n v="0"/>
    <n v="4"/>
    <n v="472.44"/>
    <n v="7.2"/>
    <n v="688.60800000000006"/>
    <n v="0"/>
    <n v="0"/>
    <n v="0"/>
  </r>
  <r>
    <s v="泰州许氏塑业有限公司"/>
    <x v="1"/>
    <x v="7"/>
    <x v="0"/>
    <n v="0"/>
    <m/>
    <n v="0"/>
    <m/>
    <n v="0"/>
    <m/>
    <n v="0"/>
    <m/>
  </r>
  <r>
    <s v="余姚市德利模具厂"/>
    <x v="1"/>
    <x v="7"/>
    <x v="80"/>
    <n v="239.33749999999998"/>
    <n v="7.8"/>
    <n v="1029.1320000000001"/>
    <n v="0.35"/>
    <n v="53.094999999999992"/>
    <n v="0"/>
    <n v="0"/>
    <n v="0"/>
  </r>
  <r>
    <s v="余姚市乐淘塑料厂"/>
    <x v="1"/>
    <x v="7"/>
    <x v="2"/>
    <n v="0"/>
    <n v="0"/>
    <n v="0"/>
    <n v="4"/>
    <n v="192.88"/>
    <n v="23.55"/>
    <n v="2440.9575"/>
    <n v="0"/>
  </r>
  <r>
    <s v="余姚市临山镇帅胜塑料厂"/>
    <x v="1"/>
    <x v="7"/>
    <x v="0"/>
    <n v="0"/>
    <m/>
    <n v="0"/>
    <m/>
    <n v="0"/>
    <m/>
    <n v="0"/>
    <n v="4"/>
  </r>
  <r>
    <s v="余姚市铭恩五金厂"/>
    <x v="1"/>
    <x v="7"/>
    <x v="0"/>
    <n v="0"/>
    <m/>
    <n v="0"/>
    <m/>
    <n v="0"/>
    <m/>
    <n v="0"/>
    <n v="2"/>
  </r>
  <r>
    <s v="余姚市万镇橡塑制品厂（普通合伙)"/>
    <x v="1"/>
    <x v="7"/>
    <x v="0"/>
    <n v="0"/>
    <m/>
    <n v="0"/>
    <m/>
    <n v="0"/>
    <m/>
    <n v="0"/>
    <n v="0"/>
  </r>
  <r>
    <s v="余姚市伟达喷雾器有限公司"/>
    <x v="1"/>
    <x v="7"/>
    <x v="44"/>
    <n v="632.6"/>
    <n v="6"/>
    <n v="533.88"/>
    <n v="5.0750000000000002"/>
    <n v="540.995"/>
    <n v="0"/>
    <n v="0"/>
    <n v="0"/>
  </r>
  <r>
    <s v="余姚市妍诺塑业有限公司"/>
    <x v="1"/>
    <x v="7"/>
    <x v="19"/>
    <n v="108.03"/>
    <n v="4.5"/>
    <n v="498.82499999999999"/>
    <n v="17"/>
    <n v="2990.98"/>
    <n v="17.100000000000001"/>
    <n v="1918.6200000000001"/>
    <n v="0"/>
  </r>
  <r>
    <s v="余姚市研威塑料制品厂"/>
    <x v="1"/>
    <x v="7"/>
    <x v="0"/>
    <n v="0"/>
    <m/>
    <n v="0"/>
    <m/>
    <n v="0"/>
    <m/>
    <n v="0"/>
    <n v="0"/>
  </r>
  <r>
    <s v="余姚市悦尔佳清洁用品有限公司"/>
    <x v="1"/>
    <x v="7"/>
    <x v="0"/>
    <n v="0"/>
    <m/>
    <n v="0"/>
    <m/>
    <n v="0"/>
    <m/>
    <n v="0"/>
    <n v="2"/>
  </r>
  <r>
    <s v="浙江笨鸟日化包装有限公司"/>
    <x v="1"/>
    <x v="7"/>
    <x v="2"/>
    <n v="0"/>
    <n v="0"/>
    <n v="0"/>
    <n v="0"/>
    <n v="0"/>
    <n v="3"/>
    <n v="242.25"/>
    <n v="0"/>
  </r>
  <r>
    <s v="浙江新空气工艺品有限公司"/>
    <x v="2"/>
    <x v="7"/>
    <x v="81"/>
    <n v="3972"/>
    <n v="0"/>
    <n v="0"/>
    <n v="5"/>
    <n v="626.85"/>
    <n v="10"/>
    <n v="1049.8"/>
    <n v="0"/>
  </r>
  <r>
    <s v="上海佳轩塑料制品有限公司"/>
    <x v="2"/>
    <x v="7"/>
    <x v="0"/>
    <n v="0"/>
    <m/>
    <n v="0"/>
    <m/>
    <n v="0"/>
    <m/>
    <n v="0"/>
    <n v="0.9"/>
  </r>
  <r>
    <s v="上海德奎精密阀门有限公司"/>
    <x v="1"/>
    <x v="7"/>
    <x v="0"/>
    <n v="0"/>
    <m/>
    <n v="0"/>
    <m/>
    <n v="0"/>
    <m/>
    <n v="0"/>
    <n v="0.15"/>
  </r>
  <r>
    <s v="上虞市佳越包装有限公司"/>
    <x v="3"/>
    <x v="7"/>
    <x v="2"/>
    <n v="0"/>
    <n v="0"/>
    <n v="0"/>
    <n v="1"/>
    <n v="54.03"/>
    <n v="0"/>
    <n v="0"/>
    <n v="2.5000000000000001E-2"/>
  </r>
  <r>
    <s v="泰进（苏州）塑料制品有限公司"/>
    <x v="1"/>
    <x v="7"/>
    <x v="2"/>
    <n v="0"/>
    <n v="0"/>
    <n v="0"/>
    <n v="1.0249999999999999"/>
    <n v="268.77550000000002"/>
    <n v="11"/>
    <n v="4167.79"/>
    <n v="4"/>
  </r>
  <r>
    <s v="浙江利蒙达科技开发有限公司"/>
    <x v="1"/>
    <x v="7"/>
    <x v="2"/>
    <n v="0"/>
    <n v="115"/>
    <n v="12575.25"/>
    <n v="100"/>
    <n v="11096"/>
    <n v="49.274999999999999"/>
    <n v="9351.4094999999998"/>
    <n v="3.5"/>
  </r>
  <r>
    <s v="嘉兴市翔茂塑料制品有限公司"/>
    <x v="3"/>
    <x v="7"/>
    <x v="2"/>
    <n v="0"/>
    <n v="0"/>
    <n v="0"/>
    <n v="0"/>
    <n v="0"/>
    <n v="2"/>
    <n v="217.56"/>
    <n v="2.5000000000000001E-2"/>
  </r>
  <r>
    <s v="苏州瑞模包装科技有限公司"/>
    <x v="1"/>
    <x v="7"/>
    <x v="2"/>
    <n v="0"/>
    <n v="0"/>
    <n v="0"/>
    <n v="0"/>
    <n v="0"/>
    <n v="29.6"/>
    <n v="11452.536000000002"/>
    <n v="42"/>
  </r>
  <r>
    <s v="上虞泰和铝塑包装有限公司"/>
    <x v="1"/>
    <x v="7"/>
    <x v="0"/>
    <n v="0"/>
    <m/>
    <n v="0"/>
    <m/>
    <n v="0"/>
    <m/>
    <n v="0"/>
    <n v="31.524999999999999"/>
  </r>
  <r>
    <s v="余姚市菲尔电子有限公司"/>
    <x v="1"/>
    <x v="7"/>
    <x v="2"/>
    <n v="0"/>
    <n v="0"/>
    <n v="0"/>
    <n v="4.625"/>
    <n v="-855.02375000000006"/>
    <n v="32.65"/>
    <n v="7231.6485000000002"/>
    <n v="13.8"/>
  </r>
  <r>
    <s v="余姚市唯美化妆品包装用品有限公司"/>
    <x v="1"/>
    <x v="7"/>
    <x v="82"/>
    <n v="808.17100000000016"/>
    <n v="31.125"/>
    <n v="4175.1074999999992"/>
    <n v="40.35"/>
    <n v="17.3505"/>
    <n v="57.325000000000003"/>
    <n v="6310.9092500000006"/>
    <n v="28"/>
  </r>
  <r>
    <s v="宁波奥立强电器有限公司"/>
    <x v="1"/>
    <x v="7"/>
    <x v="2"/>
    <n v="0"/>
    <n v="0"/>
    <n v="0"/>
    <n v="0"/>
    <n v="0"/>
    <n v="5"/>
    <n v="1953.1"/>
    <n v="8"/>
  </r>
  <r>
    <s v="宁波市茂源车辆部件有限公司"/>
    <x v="1"/>
    <x v="7"/>
    <x v="2"/>
    <n v="0"/>
    <n v="0"/>
    <n v="0"/>
    <n v="0"/>
    <n v="0"/>
    <n v="5"/>
    <n v="1533"/>
    <n v="11"/>
  </r>
  <r>
    <s v="余姚市麦迪尔电气有限公司"/>
    <x v="1"/>
    <x v="7"/>
    <x v="0"/>
    <n v="0"/>
    <m/>
    <n v="0"/>
    <m/>
    <n v="0"/>
    <m/>
    <n v="0"/>
    <n v="3"/>
  </r>
  <r>
    <s v="余姚市凯通电器厂"/>
    <x v="1"/>
    <x v="7"/>
    <x v="0"/>
    <n v="0"/>
    <m/>
    <n v="0"/>
    <m/>
    <n v="0"/>
    <m/>
    <n v="0"/>
    <n v="7.2750000000000004"/>
  </r>
  <r>
    <s v="余姚市创嘉电器有限公司"/>
    <x v="1"/>
    <x v="7"/>
    <x v="2"/>
    <n v="0"/>
    <n v="0"/>
    <n v="0"/>
    <n v="0"/>
    <n v="0"/>
    <n v="5"/>
    <n v="1533"/>
    <n v="12.5"/>
  </r>
  <r>
    <s v="余姚市泗门镇精诚插头零件厂"/>
    <x v="1"/>
    <x v="7"/>
    <x v="0"/>
    <n v="0"/>
    <m/>
    <n v="0"/>
    <m/>
    <n v="0"/>
    <m/>
    <n v="0"/>
    <n v="10.025"/>
  </r>
  <r>
    <s v="余姚市泗门镇华君电器厂"/>
    <x v="1"/>
    <x v="7"/>
    <x v="0"/>
    <n v="0"/>
    <m/>
    <n v="0"/>
    <m/>
    <n v="0"/>
    <m/>
    <n v="0"/>
    <n v="8.0250000000000004"/>
  </r>
  <r>
    <s v="宁波杰立化妆品包装用品有限公司"/>
    <x v="1"/>
    <x v="7"/>
    <x v="83"/>
    <n v="1857.7514999999999"/>
    <n v="89.5"/>
    <n v="9614.9850000000006"/>
    <n v="130.44999999999999"/>
    <n v="-8360.5404999999992"/>
    <n v="146.94999999999999"/>
    <n v="17375.367999999999"/>
    <n v="144.5"/>
  </r>
  <r>
    <s v="绍兴市上虞区崧厦镇恒可包装制品厂"/>
    <x v="1"/>
    <x v="7"/>
    <x v="0"/>
    <n v="0"/>
    <m/>
    <n v="0"/>
    <m/>
    <n v="0"/>
    <m/>
    <n v="0"/>
    <n v="9.375"/>
  </r>
  <r>
    <s v="余姚市麦穗塑料制品有限公司"/>
    <x v="1"/>
    <x v="7"/>
    <x v="0"/>
    <n v="0"/>
    <m/>
    <n v="0"/>
    <m/>
    <n v="0"/>
    <m/>
    <n v="0"/>
    <n v="4"/>
  </r>
  <r>
    <s v="绍兴华昱塑业有限公司"/>
    <x v="1"/>
    <x v="7"/>
    <x v="0"/>
    <n v="0"/>
    <m/>
    <n v="0"/>
    <m/>
    <n v="0"/>
    <m/>
    <n v="0"/>
    <n v="0.17499999999999999"/>
  </r>
  <r>
    <s v="宁波市封昱荣塑业有限公司"/>
    <x v="1"/>
    <x v="7"/>
    <x v="0"/>
    <n v="0"/>
    <m/>
    <n v="0"/>
    <m/>
    <n v="0"/>
    <m/>
    <n v="0"/>
    <n v="2.5000000000000001E-2"/>
  </r>
  <r>
    <s v="余姚市泗门镇迪波塑料电器厂"/>
    <x v="2"/>
    <x v="7"/>
    <x v="0"/>
    <n v="0"/>
    <m/>
    <n v="0"/>
    <m/>
    <n v="0"/>
    <m/>
    <n v="0"/>
    <n v="1.8"/>
  </r>
  <r>
    <s v="上海德晋塑料包装有限公司"/>
    <x v="3"/>
    <x v="7"/>
    <x v="2"/>
    <n v="0"/>
    <n v="0"/>
    <n v="0"/>
    <n v="0"/>
    <n v="0"/>
    <n v="803.5"/>
    <n v="474105.17499999999"/>
    <n v="527.95000000000005"/>
  </r>
  <r>
    <s v="苏州雅南化妆品包装工业有限公司"/>
    <x v="10"/>
    <x v="7"/>
    <x v="84"/>
    <n v="14792.717750000002"/>
    <n v="111.27500000000001"/>
    <n v="13134.901000000002"/>
    <n v="74.025000000000006"/>
    <n v="13184.592750000002"/>
    <n v="137.65"/>
    <n v="49029.553500000002"/>
    <n v="62.125"/>
  </r>
  <r>
    <s v="天津海润泓泰精密模具有限公司"/>
    <x v="1"/>
    <x v="7"/>
    <x v="85"/>
    <n v="270.351"/>
    <n v="80.25"/>
    <n v="14015.6625"/>
    <n v="104.875"/>
    <n v="16517.8125"/>
    <n v="253.17500000000001"/>
    <n v="71202.937000000005"/>
    <n v="126.95"/>
  </r>
  <r>
    <s v="余姚市晟彩文化用品厂"/>
    <x v="2"/>
    <x v="7"/>
    <x v="2"/>
    <n v="0"/>
    <n v="0"/>
    <n v="0"/>
    <n v="0"/>
    <n v="0"/>
    <n v="2.5000000000000001E-2"/>
    <n v="9.6455000000000002"/>
    <n v="11.55"/>
  </r>
  <r>
    <s v="加利派包装制品（上海）有限公司"/>
    <x v="3"/>
    <x v="7"/>
    <x v="2"/>
    <n v="0"/>
    <n v="7.5"/>
    <n v="-938.92499999999995"/>
    <n v="4"/>
    <n v="159.32"/>
    <n v="122.575"/>
    <n v="43378.066749999998"/>
    <n v="28"/>
  </r>
  <r>
    <s v="苏州艾迈实业有限公司"/>
    <x v="1"/>
    <x v="7"/>
    <x v="2"/>
    <n v="0"/>
    <n v="0"/>
    <n v="0"/>
    <n v="16"/>
    <n v="2087.6799999999998"/>
    <n v="30.5"/>
    <n v="6713.9650000000001"/>
    <n v="156.5"/>
  </r>
  <r>
    <s v="余姚市美宇日用品有限公司"/>
    <x v="1"/>
    <x v="7"/>
    <x v="86"/>
    <n v="2517.5640000000003"/>
    <n v="31"/>
    <n v="3025.91"/>
    <n v="27.024999999999999"/>
    <n v="3802.1472499999995"/>
    <n v="32.5"/>
    <n v="4672.8500000000004"/>
    <n v="25.25"/>
  </r>
  <r>
    <s v="绍兴上虞富全塑业有限公司"/>
    <x v="1"/>
    <x v="7"/>
    <x v="0"/>
    <n v="0"/>
    <m/>
    <n v="0"/>
    <m/>
    <n v="0"/>
    <m/>
    <n v="0"/>
    <n v="2.75"/>
  </r>
  <r>
    <s v="浙江永升包装有限公司"/>
    <x v="1"/>
    <x v="7"/>
    <x v="2"/>
    <n v="0"/>
    <n v="0"/>
    <n v="0"/>
    <n v="0"/>
    <n v="0"/>
    <n v="4.375"/>
    <n v="1007.825"/>
    <n v="1"/>
  </r>
  <r>
    <s v="绍兴上虞恒辉塑业有限公司"/>
    <x v="3"/>
    <x v="7"/>
    <x v="0"/>
    <n v="0"/>
    <m/>
    <n v="0"/>
    <m/>
    <n v="0"/>
    <m/>
    <n v="0"/>
    <n v="3"/>
  </r>
  <r>
    <s v="海门市天盛塑业有限公司"/>
    <x v="3"/>
    <x v="7"/>
    <x v="0"/>
    <n v="0"/>
    <m/>
    <n v="0"/>
    <m/>
    <n v="0"/>
    <m/>
    <n v="0"/>
    <n v="4"/>
  </r>
  <r>
    <s v="江苏德晋塑料包装有限公司"/>
    <x v="1"/>
    <x v="7"/>
    <x v="0"/>
    <n v="0"/>
    <m/>
    <n v="0"/>
    <m/>
    <n v="0"/>
    <m/>
    <n v="0"/>
    <n v="301.8"/>
  </r>
  <r>
    <s v="浙江世宏实业有限公司"/>
    <x v="1"/>
    <x v="7"/>
    <x v="2"/>
    <n v="0"/>
    <n v="2"/>
    <n v="206.38"/>
    <n v="0"/>
    <n v="0"/>
    <n v="22.5"/>
    <n v="2023.6499999999999"/>
    <n v="92"/>
  </r>
  <r>
    <s v="上虞市华冠塑业有限公司"/>
    <x v="1"/>
    <x v="7"/>
    <x v="87"/>
    <n v="15933"/>
    <n v="131.27500000000001"/>
    <n v="12858.386250000001"/>
    <n v="129.5"/>
    <n v="10742.025"/>
    <n v="172"/>
    <n v="17353.080000000002"/>
    <n v="83"/>
  </r>
  <r>
    <s v="绍兴上虞区创辉塑业有限公司"/>
    <x v="1"/>
    <x v="7"/>
    <x v="0"/>
    <n v="0"/>
    <m/>
    <n v="0"/>
    <m/>
    <n v="0"/>
    <m/>
    <n v="0"/>
    <n v="3.5"/>
  </r>
  <r>
    <s v="余姚市宝明日用品有限公司"/>
    <x v="1"/>
    <x v="7"/>
    <x v="2"/>
    <n v="0"/>
    <n v="0"/>
    <n v="0"/>
    <n v="0"/>
    <n v="0"/>
    <n v="3"/>
    <n v="511.79999999999995"/>
    <n v="6.5"/>
  </r>
  <r>
    <s v="余姚市凡正塑料模具厂"/>
    <x v="1"/>
    <x v="7"/>
    <x v="2"/>
    <n v="0"/>
    <n v="0"/>
    <n v="0"/>
    <n v="0"/>
    <n v="0"/>
    <n v="8"/>
    <n v="916.64"/>
    <n v="3"/>
  </r>
  <r>
    <s v="余姚一品油脂有限公司"/>
    <x v="1"/>
    <x v="7"/>
    <x v="2"/>
    <n v="0"/>
    <n v="0"/>
    <n v="0"/>
    <n v="0.27500000000000002"/>
    <n v="69.478750000000005"/>
    <n v="0"/>
    <n v="0"/>
    <n v="1.25"/>
  </r>
  <r>
    <s v="宁波凯达医疗科技有限公司"/>
    <x v="1"/>
    <x v="7"/>
    <x v="0"/>
    <n v="0"/>
    <m/>
    <n v="0"/>
    <m/>
    <n v="0"/>
    <m/>
    <n v="0"/>
    <n v="5"/>
  </r>
  <r>
    <s v="浙江阿克希龙舜华铝塑业有限公司"/>
    <x v="1"/>
    <x v="7"/>
    <x v="88"/>
    <n v="70329.171000000017"/>
    <n v="400.85"/>
    <n v="20543.5625"/>
    <n v="477.45"/>
    <n v="34576.928999999996"/>
    <n v="733.02499999999998"/>
    <n v="86738.848249999995"/>
    <n v="664.4"/>
  </r>
  <r>
    <s v="杭州三晶工艺塑料有限公司"/>
    <x v="1"/>
    <x v="7"/>
    <x v="89"/>
    <n v="25417.012500000001"/>
    <n v="219.55"/>
    <n v="44974.817500000005"/>
    <n v="159.82499999999999"/>
    <n v="13275.064499999999"/>
    <n v="295.64999999999998"/>
    <n v="45228.536999999997"/>
    <n v="440.7"/>
  </r>
  <r>
    <s v="余姚市银河日用品有限公司"/>
    <x v="1"/>
    <x v="7"/>
    <x v="90"/>
    <n v="15005.573250000001"/>
    <n v="450.05"/>
    <n v="41206.578000000001"/>
    <n v="662.55"/>
    <n v="71144.618999999992"/>
    <n v="505.57499999999999"/>
    <n v="53904.406500000005"/>
    <n v="314.07499999999999"/>
  </r>
  <r>
    <s v="浙江维力塑胶有限公司"/>
    <x v="1"/>
    <x v="7"/>
    <x v="91"/>
    <n v="1887.3087499999999"/>
    <n v="4.5"/>
    <n v="1469.835"/>
    <n v="100.825"/>
    <n v="7202.9380000000001"/>
    <n v="53.55"/>
    <n v="7177.8419999999996"/>
    <n v="110.8"/>
  </r>
  <r>
    <s v="宁波凯达橡塑工艺有限公司"/>
    <x v="1"/>
    <x v="7"/>
    <x v="92"/>
    <n v="20695.512499999997"/>
    <n v="324"/>
    <n v="30595.320000000003"/>
    <n v="498.95"/>
    <n v="86882.163499999995"/>
    <n v="349.17500000000001"/>
    <n v="136181.74175000002"/>
    <n v="176.375"/>
  </r>
  <r>
    <s v="绍兴市新凯包装有限公司"/>
    <x v="1"/>
    <x v="7"/>
    <x v="0"/>
    <n v="0"/>
    <m/>
    <n v="0"/>
    <m/>
    <n v="0"/>
    <m/>
    <n v="0"/>
    <n v="19.05"/>
  </r>
  <r>
    <s v="宁波上善塑业有限公司"/>
    <x v="1"/>
    <x v="7"/>
    <x v="2"/>
    <n v="0"/>
    <n v="0"/>
    <n v="0"/>
    <n v="0"/>
    <n v="0"/>
    <n v="6.5"/>
    <n v="552.24"/>
    <n v="30.024999999999999"/>
  </r>
  <r>
    <s v="余姚市缝通服装机械厂（普通合伙）"/>
    <x v="1"/>
    <x v="7"/>
    <x v="2"/>
    <n v="0"/>
    <n v="2"/>
    <n v="80.319999999999993"/>
    <n v="1"/>
    <n v="53.65"/>
    <n v="4"/>
    <n v="466.88"/>
    <n v="2"/>
  </r>
  <r>
    <s v="上虞市建钰塑业有限公司"/>
    <x v="1"/>
    <x v="7"/>
    <x v="13"/>
    <n v="55.64"/>
    <n v="0"/>
    <n v="0"/>
    <n v="10.5"/>
    <n v="894.07500000000005"/>
    <n v="30.975000000000001"/>
    <n v="2318.7885000000001"/>
    <n v="33.1"/>
  </r>
  <r>
    <s v="绍兴市上虞区华冠塑业有限公司"/>
    <x v="1"/>
    <x v="7"/>
    <x v="0"/>
    <n v="0"/>
    <m/>
    <n v="0"/>
    <m/>
    <n v="0"/>
    <m/>
    <n v="0"/>
    <n v="72"/>
  </r>
  <r>
    <s v="余姚市万振橡塑制品厂（普通合伙）"/>
    <x v="1"/>
    <x v="7"/>
    <x v="0"/>
    <n v="0"/>
    <m/>
    <n v="0"/>
    <m/>
    <n v="0"/>
    <m/>
    <n v="0"/>
    <n v="1"/>
  </r>
  <r>
    <s v="杭州三星化妆品包装有限公司"/>
    <x v="1"/>
    <x v="7"/>
    <x v="93"/>
    <n v="6794.84"/>
    <n v="419.07499999999999"/>
    <n v="32574.69975"/>
    <n v="399.32499999999999"/>
    <n v="23396.45175"/>
    <n v="242"/>
    <n v="28209.94"/>
    <n v="71"/>
  </r>
  <r>
    <s v="金华大华食品有限公司"/>
    <x v="1"/>
    <x v="7"/>
    <x v="0"/>
    <n v="0"/>
    <m/>
    <n v="0"/>
    <m/>
    <n v="0"/>
    <m/>
    <n v="0"/>
    <n v="104.7"/>
  </r>
  <r>
    <s v="杭州翰泽实业有限公司"/>
    <x v="1"/>
    <x v="7"/>
    <x v="2"/>
    <n v="0"/>
    <n v="0"/>
    <n v="0"/>
    <n v="0"/>
    <n v="0"/>
    <n v="106"/>
    <n v="8434.42"/>
    <n v="378"/>
  </r>
  <r>
    <s v="金华大华塑胶有限公司"/>
    <x v="3"/>
    <x v="7"/>
    <x v="94"/>
    <n v="11843.039999999999"/>
    <n v="32.024999999999999"/>
    <n v="1578.192"/>
    <n v="24.024999999999999"/>
    <n v="1829.5037500000001"/>
    <n v="110"/>
    <n v="9344.5"/>
    <n v="23"/>
  </r>
  <r>
    <s v="南通怡芙塑胶有限公司"/>
    <x v="1"/>
    <x v="7"/>
    <x v="44"/>
    <n v="-127.30000000000001"/>
    <n v="22.5"/>
    <n v="1059.75"/>
    <n v="30"/>
    <n v="1957.1999999999998"/>
    <n v="19.399999999999999"/>
    <n v="3687.1639999999998"/>
    <n v="13.8"/>
  </r>
  <r>
    <s v="余姚市里奥佳日用品有限公司"/>
    <x v="2"/>
    <x v="7"/>
    <x v="95"/>
    <n v="2225.0330000000004"/>
    <n v="0"/>
    <n v="0"/>
    <n v="4"/>
    <n v="384.24"/>
    <n v="39"/>
    <n v="3162.51"/>
    <n v="96"/>
  </r>
  <r>
    <s v="上海大菱制塑有限公司"/>
    <x v="1"/>
    <x v="7"/>
    <x v="96"/>
    <n v="1920"/>
    <n v="36"/>
    <n v="4011.4800000000005"/>
    <n v="40"/>
    <n v="3322.7999999999997"/>
    <n v="35"/>
    <n v="4401.6000000000004"/>
    <n v="33"/>
  </r>
  <r>
    <s v="宁波奇天实业有限公司"/>
    <x v="1"/>
    <x v="7"/>
    <x v="97"/>
    <n v="7475.5800000000008"/>
    <n v="111.675"/>
    <n v="10624.7595"/>
    <n v="127.7"/>
    <n v="9732.0169999999998"/>
    <n v="107.6"/>
    <n v="12498.815999999999"/>
    <n v="130"/>
  </r>
  <r>
    <s v="余姚市比特孚塑料有限公司"/>
    <x v="1"/>
    <x v="7"/>
    <x v="98"/>
    <n v="3434.31"/>
    <n v="41.05"/>
    <n v="4419.8535000000002"/>
    <n v="25"/>
    <n v="2878.75"/>
    <n v="21.024999999999999"/>
    <n v="6373.098"/>
    <n v="4"/>
  </r>
  <r>
    <s v="宁海忆阳塑料包装有限公司"/>
    <x v="1"/>
    <x v="7"/>
    <x v="2"/>
    <n v="0"/>
    <n v="1.5"/>
    <n v="117.16499999999999"/>
    <n v="1.05"/>
    <n v="-120.9495"/>
    <n v="1.5"/>
    <n v="208.33499999999998"/>
    <n v="1"/>
  </r>
  <r>
    <s v="余姚市胜凯模具塑料厂"/>
    <x v="1"/>
    <x v="7"/>
    <x v="99"/>
    <n v="1308.335"/>
    <n v="17"/>
    <n v="1512.83"/>
    <n v="24.5"/>
    <n v="2270.17"/>
    <n v="12.5"/>
    <n v="1191.375"/>
    <n v="5"/>
  </r>
  <r>
    <s v="浙江瑞昶实业有限公司"/>
    <x v="2"/>
    <x v="7"/>
    <x v="100"/>
    <n v="293.7"/>
    <n v="0"/>
    <n v="0"/>
    <n v="0"/>
    <n v="0"/>
    <n v="8"/>
    <n v="775.04"/>
    <n v="16"/>
  </r>
  <r>
    <s v="上海英宇塑料制品有限公司"/>
    <x v="1"/>
    <x v="7"/>
    <x v="2"/>
    <n v="0"/>
    <n v="175.02500000000001"/>
    <n v="11453.636"/>
    <n v="136.375"/>
    <n v="8317.5112499999996"/>
    <n v="198"/>
    <n v="11345.4"/>
    <n v="34.5"/>
  </r>
  <r>
    <s v="余姚市日袁塑料厂"/>
    <x v="1"/>
    <x v="7"/>
    <x v="2"/>
    <n v="0"/>
    <n v="0"/>
    <n v="0"/>
    <n v="33.475000000000001"/>
    <n v="-18310.490250000003"/>
    <n v="48.25"/>
    <n v="3259.77"/>
    <n v="24.25"/>
  </r>
  <r>
    <s v="余姚市灵好日用包装厂"/>
    <x v="1"/>
    <x v="7"/>
    <x v="2"/>
    <n v="0"/>
    <n v="0"/>
    <n v="0"/>
    <n v="0"/>
    <n v="0"/>
    <n v="2"/>
    <n v="146.94"/>
    <n v="0.95"/>
  </r>
  <r>
    <s v="余姚市朗霞镇前进塑料制品厂"/>
    <x v="1"/>
    <x v="7"/>
    <x v="101"/>
    <n v="4120.4799999999996"/>
    <n v="3"/>
    <n v="-5.64"/>
    <n v="5"/>
    <n v="304.85000000000002"/>
    <n v="9"/>
    <n v="798.93"/>
    <n v="1"/>
  </r>
  <r>
    <s v="上虞普罗化妆品包装有限公司"/>
    <x v="1"/>
    <x v="7"/>
    <x v="24"/>
    <n v="89.51"/>
    <n v="1.35"/>
    <n v="149.10750000000002"/>
    <n v="0.625"/>
    <n v="104.44375000000001"/>
    <n v="2.125"/>
    <n v="177.01249999999999"/>
    <n v="0.3"/>
  </r>
  <r>
    <s v="余姚市华泽模具厂"/>
    <x v="1"/>
    <x v="7"/>
    <x v="2"/>
    <n v="0"/>
    <n v="0"/>
    <n v="0"/>
    <n v="1.175"/>
    <n v="128.9915"/>
    <n v="0.27500000000000002"/>
    <n v="20.303250000000002"/>
    <n v="1.2"/>
  </r>
  <r>
    <s v="浙江宝恒塑业有限公司"/>
    <x v="1"/>
    <x v="7"/>
    <x v="2"/>
    <n v="0"/>
    <n v="0"/>
    <n v="0"/>
    <n v="0"/>
    <n v="0"/>
    <n v="59.5"/>
    <n v="4830.8050000000003"/>
    <n v="96"/>
  </r>
  <r>
    <s v="余姚市孜漪塑料制品厂"/>
    <x v="2"/>
    <x v="7"/>
    <x v="2"/>
    <n v="0"/>
    <n v="0"/>
    <n v="0"/>
    <n v="0"/>
    <n v="0"/>
    <n v="15.5"/>
    <n v="1974.855"/>
    <n v="31"/>
  </r>
  <r>
    <s v="上海闳飞塑料制品有限公司"/>
    <x v="1"/>
    <x v="7"/>
    <x v="0"/>
    <n v="0"/>
    <m/>
    <n v="0"/>
    <m/>
    <n v="0"/>
    <m/>
    <n v="0"/>
    <n v="9.3000000000000007"/>
  </r>
  <r>
    <s v="余姚市涵丰塑业有限公司"/>
    <x v="1"/>
    <x v="7"/>
    <x v="0"/>
    <n v="0"/>
    <m/>
    <n v="0"/>
    <m/>
    <n v="0"/>
    <m/>
    <n v="0"/>
    <n v="3"/>
  </r>
  <r>
    <s v="杭州中进包装制品有限公司"/>
    <x v="1"/>
    <x v="7"/>
    <x v="0"/>
    <n v="0"/>
    <m/>
    <n v="0"/>
    <m/>
    <n v="0"/>
    <m/>
    <n v="0"/>
    <n v="20"/>
  </r>
  <r>
    <s v="余姚市精艺塑业有限公司"/>
    <x v="1"/>
    <x v="7"/>
    <x v="102"/>
    <n v="10615.67"/>
    <n v="73.099999999999994"/>
    <n v="5924.7549999999992"/>
    <n v="231.05"/>
    <n v="15658.2585"/>
    <n v="167"/>
    <n v="9230.09"/>
    <n v="577.625"/>
  </r>
  <r>
    <s v="慈溪市弘泰塑料制品有限公司"/>
    <x v="1"/>
    <x v="7"/>
    <x v="103"/>
    <n v="9783.4440000000013"/>
    <n v="139.35"/>
    <n v="8890.5299999999988"/>
    <n v="155.44999999999999"/>
    <n v="10991.869499999999"/>
    <n v="86.325000000000003"/>
    <n v="3807.7957500000002"/>
    <n v="771.55"/>
  </r>
  <r>
    <s v="浙江锦盛包装有限公司"/>
    <x v="1"/>
    <x v="7"/>
    <x v="104"/>
    <n v="3930.8919999999998"/>
    <n v="256.39999999999998"/>
    <n v="12735.387999999999"/>
    <n v="332.05"/>
    <n v="32477.810500000003"/>
    <n v="524.04999999999995"/>
    <n v="32795.048999999999"/>
    <n v="485.32499999999999"/>
  </r>
  <r>
    <s v="德清新亚塑业有限公司"/>
    <x v="1"/>
    <x v="7"/>
    <x v="0"/>
    <n v="0"/>
    <m/>
    <n v="0"/>
    <m/>
    <n v="0"/>
    <m/>
    <n v="0"/>
    <n v="16"/>
  </r>
  <r>
    <s v="绍兴市嘉禾塑料制品有限公司"/>
    <x v="2"/>
    <x v="7"/>
    <x v="2"/>
    <n v="0"/>
    <n v="0"/>
    <n v="0"/>
    <n v="0"/>
    <n v="0"/>
    <n v="36"/>
    <n v="2103.48"/>
    <n v="31.45"/>
  </r>
  <r>
    <s v="上海德奎久保田模具有限公司"/>
    <x v="1"/>
    <x v="7"/>
    <x v="0"/>
    <n v="0"/>
    <m/>
    <n v="0"/>
    <m/>
    <n v="0"/>
    <m/>
    <n v="0"/>
    <n v="2"/>
  </r>
  <r>
    <s v="上虞市新凯包装有限公司"/>
    <x v="1"/>
    <x v="7"/>
    <x v="2"/>
    <n v="0"/>
    <n v="0"/>
    <n v="0"/>
    <n v="6"/>
    <n v="-523.62"/>
    <n v="22"/>
    <n v="1116.28"/>
    <n v="15.074999999999999"/>
  </r>
  <r>
    <s v="义乌市逸桐商贸有限公司"/>
    <x v="1"/>
    <x v="7"/>
    <x v="2"/>
    <n v="0"/>
    <n v="0"/>
    <n v="0"/>
    <n v="10"/>
    <n v="150.29999999999998"/>
    <n v="47.4"/>
    <n v="2859.1680000000001"/>
    <n v="15.275"/>
  </r>
  <r>
    <s v="绍兴市锦升塑业有限公司"/>
    <x v="1"/>
    <x v="7"/>
    <x v="2"/>
    <n v="0"/>
    <n v="0"/>
    <n v="0"/>
    <n v="30"/>
    <n v="2337.2999999999997"/>
    <n v="75"/>
    <n v="4578"/>
    <n v="145.52500000000001"/>
  </r>
  <r>
    <s v="杭州比易进出口有限公司"/>
    <x v="1"/>
    <x v="7"/>
    <x v="105"/>
    <n v="-802.90000000000009"/>
    <n v="57.05"/>
    <n v="2055.5115000000001"/>
    <n v="14"/>
    <n v="343.56"/>
    <n v="16.25"/>
    <n v="1236.3"/>
    <n v="33.375"/>
  </r>
  <r>
    <s v="杭州余杭振华日化玻璃有限公司"/>
    <x v="1"/>
    <x v="7"/>
    <x v="2"/>
    <n v="0"/>
    <n v="0"/>
    <n v="0"/>
    <n v="0"/>
    <n v="0"/>
    <n v="22"/>
    <n v="3236.42"/>
    <n v="11"/>
  </r>
  <r>
    <s v="浙江美奇可塑业有限公司"/>
    <x v="1"/>
    <x v="7"/>
    <x v="2"/>
    <n v="0"/>
    <n v="0"/>
    <n v="0"/>
    <n v="8"/>
    <n v="1103.28"/>
    <n v="0"/>
    <n v="0"/>
    <n v="54"/>
  </r>
  <r>
    <s v="杭州顺帆包装制品有限公司"/>
    <x v="7"/>
    <x v="7"/>
    <x v="0"/>
    <n v="0"/>
    <m/>
    <n v="0"/>
    <m/>
    <n v="0"/>
    <m/>
    <n v="0"/>
    <n v="1"/>
  </r>
  <r>
    <s v="安徽探索医疗器械科技有限公司"/>
    <x v="3"/>
    <x v="5"/>
    <x v="2"/>
    <n v="0"/>
    <n v="0"/>
    <n v="0"/>
    <n v="0"/>
    <n v="0"/>
    <n v="6.2"/>
    <n v="1351.662"/>
    <n v="0"/>
  </r>
  <r>
    <s v="常州市德群医疗器械有限公司"/>
    <x v="3"/>
    <x v="5"/>
    <x v="5"/>
    <n v="1749.6000000000001"/>
    <n v="0"/>
    <n v="0"/>
    <n v="0"/>
    <n v="0"/>
    <n v="0"/>
    <n v="0"/>
    <n v="0"/>
  </r>
  <r>
    <s v="常州市绿英医疗器械有限公司"/>
    <x v="3"/>
    <x v="5"/>
    <x v="2"/>
    <n v="0"/>
    <n v="0"/>
    <n v="0"/>
    <n v="0"/>
    <n v="0"/>
    <n v="1.0249999999999999"/>
    <n v="88.139749999999992"/>
    <n v="0"/>
  </r>
  <r>
    <s v="常州市武进区焦溪鑫盛塑料模具厂"/>
    <x v="3"/>
    <x v="5"/>
    <x v="2"/>
    <n v="0"/>
    <n v="0"/>
    <n v="0"/>
    <n v="8"/>
    <n v="649.20000000000005"/>
    <n v="2"/>
    <n v="177.24"/>
    <n v="0"/>
  </r>
  <r>
    <s v="常州医疗器材总厂有限公司"/>
    <x v="6"/>
    <x v="5"/>
    <x v="98"/>
    <n v="-306.90000000000003"/>
    <n v="15"/>
    <n v="1236.1499999999999"/>
    <n v="5"/>
    <n v="629"/>
    <n v="10"/>
    <n v="674.4"/>
    <n v="0"/>
  </r>
  <r>
    <s v="广州太沃生物科技有限公司"/>
    <x v="1"/>
    <x v="5"/>
    <x v="0"/>
    <n v="0"/>
    <m/>
    <n v="0"/>
    <m/>
    <n v="0"/>
    <m/>
    <n v="0"/>
    <n v="2"/>
  </r>
  <r>
    <s v="杭州格莱电器制造有限公司"/>
    <x v="1"/>
    <x v="5"/>
    <x v="2"/>
    <n v="0"/>
    <n v="2.5"/>
    <n v="484.6"/>
    <n v="3"/>
    <n v="585.68999999999994"/>
    <n v="3"/>
    <n v="1597.1100000000001"/>
    <n v="0"/>
  </r>
  <r>
    <s v="杭州世佳电子有限公司"/>
    <x v="1"/>
    <x v="5"/>
    <x v="2"/>
    <n v="0"/>
    <n v="0"/>
    <n v="0"/>
    <n v="0.55000000000000004"/>
    <n v="7.6725000000000003"/>
    <n v="0"/>
    <n v="0"/>
    <n v="0"/>
  </r>
  <r>
    <s v="杭州泰林生物技术设备有限公司"/>
    <x v="1"/>
    <x v="5"/>
    <x v="106"/>
    <n v="2673.0239999999999"/>
    <n v="0"/>
    <n v="0"/>
    <n v="31.05"/>
    <n v="5776.8525000000009"/>
    <n v="21.4"/>
    <n v="1402.1279999999999"/>
    <n v="0"/>
  </r>
  <r>
    <s v="杭州同济医疗器械有限公司"/>
    <x v="12"/>
    <x v="5"/>
    <x v="107"/>
    <n v="518.55999999999995"/>
    <n v="0"/>
    <n v="0"/>
    <n v="6"/>
    <n v="502.20000000000005"/>
    <n v="5"/>
    <n v="666.2"/>
    <n v="0"/>
  </r>
  <r>
    <s v="湖北仙明医疗器械有限公司"/>
    <x v="13"/>
    <x v="5"/>
    <x v="108"/>
    <n v="-2090.88"/>
    <n v="22"/>
    <n v="-566.72"/>
    <n v="6"/>
    <n v="702.24"/>
    <n v="12"/>
    <n v="1504.1999999999998"/>
    <n v="0"/>
  </r>
  <r>
    <s v="湖南康利来医疗器械有限公司"/>
    <x v="3"/>
    <x v="5"/>
    <x v="13"/>
    <n v="194.49"/>
    <n v="0"/>
    <n v="0"/>
    <n v="0"/>
    <n v="0"/>
    <n v="8"/>
    <n v="909.36"/>
    <n v="0"/>
  </r>
  <r>
    <s v="江苏康宝医疗器械有限公司"/>
    <x v="3"/>
    <x v="5"/>
    <x v="7"/>
    <n v="298.88"/>
    <n v="1"/>
    <n v="82.2"/>
    <n v="10"/>
    <n v="1976.3"/>
    <n v="53"/>
    <n v="-2423.69"/>
    <n v="0"/>
  </r>
  <r>
    <s v="江苏康健医疗用品有限公司"/>
    <x v="3"/>
    <x v="5"/>
    <x v="2"/>
    <n v="0"/>
    <n v="0"/>
    <n v="0"/>
    <n v="0"/>
    <n v="0"/>
    <n v="2.5000000000000001E-2"/>
    <n v="8.6940000000000008"/>
    <n v="0"/>
  </r>
  <r>
    <s v="江苏康捷医疗器械有限公司"/>
    <x v="11"/>
    <x v="5"/>
    <x v="2"/>
    <n v="0"/>
    <n v="0"/>
    <n v="0"/>
    <n v="0"/>
    <n v="0"/>
    <n v="0.25"/>
    <n v="36.122500000000002"/>
    <n v="0"/>
  </r>
  <r>
    <s v="南昌麦迪康医疗器械厂"/>
    <x v="8"/>
    <x v="5"/>
    <x v="109"/>
    <n v="44670.559999999998"/>
    <n v="178"/>
    <n v="28807.52"/>
    <n v="26"/>
    <n v="9194.1200000000008"/>
    <n v="69"/>
    <n v="10298.939999999999"/>
    <n v="0"/>
  </r>
  <r>
    <s v="厦门唯科模塑科技有限公司"/>
    <x v="0"/>
    <x v="5"/>
    <x v="2"/>
    <n v="0"/>
    <n v="0"/>
    <n v="0"/>
    <n v="2.5"/>
    <n v="-105.05000000000001"/>
    <n v="0"/>
    <n v="0"/>
    <n v="0"/>
  </r>
  <r>
    <s v="山东科锐医疗用品有限公司"/>
    <x v="0"/>
    <x v="5"/>
    <x v="2"/>
    <n v="0"/>
    <n v="0"/>
    <n v="0"/>
    <n v="0"/>
    <n v="0"/>
    <n v="7"/>
    <n v="1796.27"/>
    <n v="0"/>
  </r>
  <r>
    <s v="山东中保康医疗器具有限公司"/>
    <x v="2"/>
    <x v="5"/>
    <x v="0"/>
    <n v="0"/>
    <m/>
    <n v="0"/>
    <m/>
    <n v="0"/>
    <m/>
    <n v="0"/>
    <n v="3"/>
  </r>
  <r>
    <s v="上海达美医用塑料厂"/>
    <x v="2"/>
    <x v="5"/>
    <x v="2"/>
    <n v="0"/>
    <n v="0"/>
    <n v="0"/>
    <n v="15"/>
    <n v="2893.5"/>
    <n v="61.5"/>
    <n v="6204.7349999999997"/>
    <n v="0"/>
  </r>
  <r>
    <s v="上海富达医用塑料有限公司"/>
    <x v="2"/>
    <x v="5"/>
    <x v="59"/>
    <n v="999.81000000000006"/>
    <n v="0"/>
    <n v="0"/>
    <n v="3"/>
    <n v="198.09"/>
    <n v="0"/>
    <n v="0"/>
    <n v="0"/>
  </r>
  <r>
    <s v="上海康德莱企业发展集团医疗器械有限公司"/>
    <x v="2"/>
    <x v="5"/>
    <x v="110"/>
    <n v="2660.3850000000002"/>
    <n v="34.5"/>
    <n v="2797.605"/>
    <n v="27.35"/>
    <n v="3300.5980000000004"/>
    <n v="3"/>
    <n v="438.57"/>
    <n v="0"/>
  </r>
  <r>
    <s v="上海康德莱医疗器械自动化研究所有限公司"/>
    <x v="2"/>
    <x v="5"/>
    <x v="2"/>
    <n v="0"/>
    <n v="0"/>
    <n v="0"/>
    <n v="0.05"/>
    <n v="19.827500000000001"/>
    <n v="0.15"/>
    <n v="61.432499999999997"/>
    <n v="0"/>
  </r>
  <r>
    <s v="上海浦东新区新成模具厂"/>
    <x v="2"/>
    <x v="5"/>
    <x v="2"/>
    <n v="0"/>
    <n v="0"/>
    <n v="0"/>
    <n v="14.5"/>
    <n v="1813.9499999999998"/>
    <n v="0"/>
    <n v="0"/>
    <n v="0"/>
  </r>
  <r>
    <s v="上海威尔逊光电仪器有限公司"/>
    <x v="2"/>
    <x v="5"/>
    <x v="2"/>
    <n v="0"/>
    <n v="0"/>
    <n v="0"/>
    <n v="0"/>
    <n v="0"/>
    <n v="0.05"/>
    <n v="16.463000000000001"/>
    <n v="0"/>
  </r>
  <r>
    <s v="上海医药进出口有限公司"/>
    <x v="1"/>
    <x v="5"/>
    <x v="2"/>
    <n v="0"/>
    <n v="0"/>
    <n v="0"/>
    <n v="70"/>
    <n v="8160.5999999999995"/>
    <n v="84"/>
    <n v="6567.1200000000008"/>
    <n v="0"/>
  </r>
  <r>
    <s v="上虞市皂湖医用器材有限公司"/>
    <x v="1"/>
    <x v="5"/>
    <x v="2"/>
    <n v="0"/>
    <n v="0"/>
    <n v="0"/>
    <n v="1.5"/>
    <n v="793.26"/>
    <n v="0"/>
    <n v="0"/>
    <n v="0"/>
  </r>
  <r>
    <s v="苏州博伦科技有限公司"/>
    <x v="3"/>
    <x v="5"/>
    <x v="2"/>
    <n v="0"/>
    <n v="12"/>
    <n v="801.96"/>
    <n v="3"/>
    <n v="428.64"/>
    <n v="0"/>
    <n v="0"/>
    <n v="0"/>
  </r>
  <r>
    <s v="苏州施莱医疗器械有限公司"/>
    <x v="1"/>
    <x v="5"/>
    <x v="111"/>
    <n v="407.09875000000005"/>
    <n v="40.049999999999997"/>
    <n v="1042.1009999999999"/>
    <n v="0"/>
    <n v="0"/>
    <n v="0"/>
    <n v="0"/>
    <n v="0"/>
  </r>
  <r>
    <s v="桐乡市洲泉易虎电器厂"/>
    <x v="1"/>
    <x v="5"/>
    <x v="112"/>
    <n v="1371.9424999999999"/>
    <n v="7.0250000000000004"/>
    <n v="361.22550000000001"/>
    <n v="8"/>
    <n v="385.76"/>
    <n v="31.25"/>
    <n v="3885.9375"/>
    <n v="0"/>
  </r>
  <r>
    <s v="温州市贝普科技有限公司"/>
    <x v="7"/>
    <x v="5"/>
    <x v="2"/>
    <n v="0"/>
    <n v="0"/>
    <n v="0"/>
    <n v="5"/>
    <n v="596.59999999999991"/>
    <n v="10"/>
    <n v="964.59999999999991"/>
    <n v="0"/>
  </r>
  <r>
    <s v="宣城市江南医疗器械有限公司"/>
    <x v="1"/>
    <x v="5"/>
    <x v="2"/>
    <n v="0"/>
    <n v="0"/>
    <n v="0"/>
    <n v="11"/>
    <n v="468.93"/>
    <n v="0"/>
    <n v="0"/>
    <n v="0"/>
  </r>
  <r>
    <s v="浙江海圣医疗器械有限公司"/>
    <x v="1"/>
    <x v="5"/>
    <x v="5"/>
    <n v="1632.96"/>
    <n v="13.55"/>
    <n v="2751.5985000000001"/>
    <n v="20"/>
    <n v="3781.3999999999996"/>
    <n v="6"/>
    <n v="957.18000000000006"/>
    <n v="0"/>
  </r>
  <r>
    <s v="浙江京环医疗用品有限公司"/>
    <x v="1"/>
    <x v="5"/>
    <x v="2"/>
    <n v="0"/>
    <n v="0"/>
    <n v="0"/>
    <n v="0"/>
    <n v="0"/>
    <n v="10"/>
    <n v="632.6"/>
    <n v="0"/>
  </r>
  <r>
    <s v="浙江康康医疗器械有限公司"/>
    <x v="1"/>
    <x v="5"/>
    <x v="113"/>
    <n v="7177.94"/>
    <n v="33.5"/>
    <n v="856.59500000000003"/>
    <n v="0"/>
    <n v="0"/>
    <n v="0"/>
    <n v="0"/>
    <n v="19"/>
  </r>
  <r>
    <s v="浙江一益医疗器械有限公司"/>
    <x v="0"/>
    <x v="5"/>
    <x v="2"/>
    <n v="0"/>
    <n v="10"/>
    <n v="632.79999999999995"/>
    <n v="119"/>
    <n v="8657.25"/>
    <n v="37"/>
    <n v="3095.42"/>
    <n v="0"/>
  </r>
  <r>
    <s v="淄博本特化工有限公司"/>
    <x v="0"/>
    <x v="5"/>
    <x v="114"/>
    <n v="3912.16"/>
    <n v="61.9"/>
    <n v="7941.1509999999989"/>
    <n v="21.05"/>
    <n v="1731.3625"/>
    <n v="50"/>
    <n v="4189.5"/>
    <n v="0"/>
  </r>
  <r>
    <s v="淄博侨森医疗用品股份有限公司"/>
    <x v="3"/>
    <x v="5"/>
    <x v="0"/>
    <n v="0"/>
    <m/>
    <n v="0"/>
    <m/>
    <n v="0"/>
    <m/>
    <n v="0"/>
    <n v="10"/>
  </r>
  <r>
    <s v="常熟市恒龙塑料制品有限公司"/>
    <x v="1"/>
    <x v="5"/>
    <x v="0"/>
    <n v="0"/>
    <m/>
    <n v="0"/>
    <m/>
    <n v="0"/>
    <m/>
    <n v="0"/>
    <n v="1"/>
  </r>
  <r>
    <s v="宁波科正电器有限公司"/>
    <x v="3"/>
    <x v="5"/>
    <x v="2"/>
    <n v="0"/>
    <n v="0"/>
    <n v="0"/>
    <n v="0"/>
    <n v="0"/>
    <n v="30.55"/>
    <n v="5102.4610000000002"/>
    <n v="2"/>
  </r>
  <r>
    <s v="扬州美德莱医疗用品有限公司"/>
    <x v="14"/>
    <x v="5"/>
    <x v="115"/>
    <n v="173.44125"/>
    <n v="15.025"/>
    <n v="2042.6487499999998"/>
    <n v="23"/>
    <n v="2835.67"/>
    <n v="6"/>
    <n v="593.93999999999994"/>
    <n v="0.05"/>
  </r>
  <r>
    <s v="河北鑫乐医疗器械科技股份有限公司"/>
    <x v="2"/>
    <x v="5"/>
    <x v="2"/>
    <n v="0"/>
    <n v="0"/>
    <n v="0"/>
    <n v="1"/>
    <n v="197.18"/>
    <n v="14"/>
    <n v="4951.2400000000007"/>
    <n v="18"/>
  </r>
  <r>
    <s v="上海康德莱企业发展集团股份有限公司"/>
    <x v="11"/>
    <x v="5"/>
    <x v="116"/>
    <n v="8839.6"/>
    <n v="115"/>
    <n v="11333.25"/>
    <n v="64"/>
    <n v="6873.6"/>
    <n v="27"/>
    <n v="4100.49"/>
    <n v="6"/>
  </r>
  <r>
    <s v="江西博美斯特医疗科技股份有限公司"/>
    <x v="1"/>
    <x v="5"/>
    <x v="0"/>
    <n v="0"/>
    <m/>
    <n v="0"/>
    <m/>
    <n v="0"/>
    <m/>
    <n v="0"/>
    <n v="1.7"/>
  </r>
  <r>
    <s v="杭州安诺过滤器材有限公司"/>
    <x v="1"/>
    <x v="5"/>
    <x v="2"/>
    <n v="0"/>
    <n v="16.75"/>
    <n v="2027.42"/>
    <n v="48.1"/>
    <n v="10566.608"/>
    <n v="56.95"/>
    <n v="10068.190500000001"/>
    <n v="60.375"/>
  </r>
  <r>
    <s v="浙江伏尔特医疗器械股份有限公司"/>
    <x v="1"/>
    <x v="5"/>
    <x v="2"/>
    <n v="0"/>
    <n v="0"/>
    <n v="0"/>
    <n v="0"/>
    <n v="0"/>
    <n v="6"/>
    <n v="1055.46"/>
    <n v="1"/>
  </r>
  <r>
    <s v="宁波天益医疗器械股份有限公司"/>
    <x v="1"/>
    <x v="5"/>
    <x v="0"/>
    <n v="0"/>
    <m/>
    <n v="0"/>
    <m/>
    <n v="0"/>
    <m/>
    <n v="0"/>
    <n v="170"/>
  </r>
  <r>
    <s v="美利泰格诊断试剂（嘉兴）有限公司"/>
    <x v="3"/>
    <x v="5"/>
    <x v="60"/>
    <n v="34.030499999999996"/>
    <n v="0.1"/>
    <n v="36.826999999999998"/>
    <n v="0"/>
    <n v="0"/>
    <n v="0.2"/>
    <n v="26.376000000000001"/>
    <n v="0.1"/>
  </r>
  <r>
    <s v="苏州康容生物医疗科技有限公司"/>
    <x v="1"/>
    <x v="5"/>
    <x v="0"/>
    <n v="0"/>
    <m/>
    <n v="0"/>
    <m/>
    <n v="0"/>
    <m/>
    <n v="0"/>
    <n v="22.075000000000003"/>
  </r>
  <r>
    <s v="温州市康莱方医用塑料有限公司"/>
    <x v="1"/>
    <x v="5"/>
    <x v="2"/>
    <n v="0"/>
    <n v="59.524999999999999"/>
    <n v="5881.07"/>
    <n v="355.82499999999999"/>
    <n v="40756.195500000002"/>
    <n v="326.97500000000002"/>
    <n v="44717.101000000002"/>
    <n v="1145.2750000000001"/>
  </r>
  <r>
    <s v="台州市路桥华康达塑料制品厂"/>
    <x v="1"/>
    <x v="5"/>
    <x v="2"/>
    <n v="0"/>
    <n v="2"/>
    <n v="278.38"/>
    <n v="9"/>
    <n v="1160.19"/>
    <n v="32.25"/>
    <n v="4924.8975"/>
    <n v="4"/>
  </r>
  <r>
    <s v="浙江润强医疗器械股份有限公司"/>
    <x v="11"/>
    <x v="5"/>
    <x v="117"/>
    <n v="3993.7799999999997"/>
    <n v="72"/>
    <n v="9100.8000000000011"/>
    <n v="63"/>
    <n v="13882.68"/>
    <n v="180"/>
    <n v="45849.599999999999"/>
    <n v="228"/>
  </r>
  <r>
    <s v="江西升升药业股份有限公司"/>
    <x v="1"/>
    <x v="5"/>
    <x v="2"/>
    <n v="0"/>
    <n v="5"/>
    <n v="117.65"/>
    <n v="2"/>
    <n v="423.78"/>
    <n v="0"/>
    <n v="0"/>
    <n v="3"/>
  </r>
  <r>
    <s v="浙江华祥福医用器材有限公司"/>
    <x v="2"/>
    <x v="5"/>
    <x v="2"/>
    <n v="0"/>
    <n v="0"/>
    <n v="0"/>
    <n v="0"/>
    <n v="0"/>
    <n v="20"/>
    <n v="1257.3999999999999"/>
    <n v="6"/>
  </r>
  <r>
    <s v="上海宝舜医疗器械有限公司"/>
    <x v="2"/>
    <x v="5"/>
    <x v="118"/>
    <n v="510.34"/>
    <n v="15"/>
    <n v="1415.5500000000002"/>
    <n v="43.05"/>
    <n v="4870.2464999999993"/>
    <n v="66.174999999999997"/>
    <n v="10896.3755"/>
    <n v="67.375"/>
  </r>
  <r>
    <s v="上海胜吉塑料制品有限公司"/>
    <x v="1"/>
    <x v="5"/>
    <x v="119"/>
    <n v="202.20500000000001"/>
    <n v="8.1999999999999993"/>
    <n v="1329.4659999999999"/>
    <n v="8.5"/>
    <n v="925.31"/>
    <n v="9.0500000000000007"/>
    <n v="1449.3575000000001"/>
    <n v="5.75"/>
  </r>
  <r>
    <s v="爱侣健康科技股份有限公司"/>
    <x v="3"/>
    <x v="5"/>
    <x v="0"/>
    <n v="0"/>
    <m/>
    <n v="0"/>
    <m/>
    <n v="0"/>
    <m/>
    <n v="0"/>
    <n v="4.7"/>
  </r>
  <r>
    <s v="常州市春光医用器材有限公司"/>
    <x v="12"/>
    <x v="5"/>
    <x v="2"/>
    <n v="0"/>
    <n v="0"/>
    <n v="0"/>
    <n v="12"/>
    <n v="2203.44"/>
    <n v="15.05"/>
    <n v="1865.297"/>
    <n v="18.475000000000001"/>
  </r>
  <r>
    <s v="湖北金杏科技发展有限公司"/>
    <x v="2"/>
    <x v="5"/>
    <x v="2"/>
    <n v="0"/>
    <n v="0"/>
    <n v="0"/>
    <n v="0"/>
    <n v="0"/>
    <n v="1"/>
    <n v="130.44999999999999"/>
    <n v="1"/>
  </r>
  <r>
    <s v="上海蓝鲸实业有限公司"/>
    <x v="2"/>
    <x v="5"/>
    <x v="0"/>
    <n v="0"/>
    <m/>
    <n v="0"/>
    <m/>
    <n v="0"/>
    <m/>
    <n v="0"/>
    <n v="0.15"/>
  </r>
  <r>
    <s v="上海晶智机械科技有限公司"/>
    <x v="1"/>
    <x v="5"/>
    <x v="0"/>
    <n v="0"/>
    <m/>
    <n v="0"/>
    <m/>
    <n v="0"/>
    <m/>
    <n v="0"/>
    <n v="16.5"/>
  </r>
  <r>
    <s v="杭州爱菩高特生物技术有限公司"/>
    <x v="2"/>
    <x v="5"/>
    <x v="120"/>
    <n v="6217.6360000000004"/>
    <n v="41.524999999999999"/>
    <n v="5685.1877500000001"/>
    <n v="48.924999999999997"/>
    <n v="10855.478999999999"/>
    <n v="56"/>
    <n v="10948.56"/>
    <n v="69.05"/>
  </r>
  <r>
    <s v="上海正邦医疗科技有限公司"/>
    <x v="1"/>
    <x v="5"/>
    <x v="2"/>
    <n v="0"/>
    <n v="0"/>
    <n v="0"/>
    <n v="0"/>
    <n v="0"/>
    <n v="6"/>
    <n v="1529.34"/>
    <n v="51"/>
  </r>
  <r>
    <s v="宁波博雅医疗器械有限公司"/>
    <x v="3"/>
    <x v="5"/>
    <x v="2"/>
    <n v="0"/>
    <n v="0"/>
    <n v="0"/>
    <n v="6.55"/>
    <n v="1043.0874999999999"/>
    <n v="48.5"/>
    <n v="9393.9650000000001"/>
    <n v="1"/>
  </r>
  <r>
    <s v="扬州柯塔塑业有限公司"/>
    <x v="1"/>
    <x v="5"/>
    <x v="2"/>
    <n v="0"/>
    <n v="0"/>
    <n v="0"/>
    <n v="0"/>
    <n v="0"/>
    <n v="4"/>
    <n v="1057.24"/>
    <n v="15"/>
  </r>
  <r>
    <s v="浙江玉升医疗器械股份有限公司"/>
    <x v="3"/>
    <x v="5"/>
    <x v="2"/>
    <n v="0"/>
    <n v="0"/>
    <n v="0"/>
    <n v="5"/>
    <n v="537.55000000000007"/>
    <n v="12.5"/>
    <n v="2650.375"/>
    <n v="17.25"/>
  </r>
  <r>
    <s v="常州市海洲药化设备有限公司"/>
    <x v="1"/>
    <x v="5"/>
    <x v="121"/>
    <n v="1425.8200000000002"/>
    <n v="22"/>
    <n v="1752.74"/>
    <n v="38.75"/>
    <n v="2817.9"/>
    <n v="24.5"/>
    <n v="3273.69"/>
    <n v="39"/>
  </r>
  <r>
    <s v="余姚市联通塑模有限公司"/>
    <x v="1"/>
    <x v="5"/>
    <x v="122"/>
    <n v="7192.5425000000005"/>
    <n v="95.575000000000003"/>
    <n v="14043.790500000001"/>
    <n v="57.825000000000003"/>
    <n v="6111.5242500000004"/>
    <n v="111.97499999999999"/>
    <n v="11374.420499999998"/>
    <n v="47.35"/>
  </r>
  <r>
    <s v="浙江新德意医疗科技股份有限公司"/>
    <x v="1"/>
    <x v="5"/>
    <x v="0"/>
    <n v="0"/>
    <m/>
    <n v="0"/>
    <m/>
    <n v="0"/>
    <m/>
    <n v="0"/>
    <n v="21"/>
  </r>
  <r>
    <s v="绍兴市上虞区百官丰天模具制造厂"/>
    <x v="1"/>
    <x v="5"/>
    <x v="2"/>
    <n v="0"/>
    <n v="0"/>
    <n v="0"/>
    <n v="0"/>
    <n v="0"/>
    <n v="22.75"/>
    <n v="3513.2825000000003"/>
    <n v="35.375"/>
  </r>
  <r>
    <s v="台州康健医用器械有限公司"/>
    <x v="3"/>
    <x v="5"/>
    <x v="0"/>
    <n v="0"/>
    <m/>
    <n v="0"/>
    <m/>
    <n v="0"/>
    <m/>
    <n v="0"/>
    <n v="11.175000000000001"/>
  </r>
  <r>
    <s v="杭州爱津生物技术有限公司"/>
    <x v="1"/>
    <x v="5"/>
    <x v="2"/>
    <n v="0"/>
    <n v="7.45"/>
    <n v="819.947"/>
    <n v="15.625"/>
    <n v="1960.46875"/>
    <n v="1.3"/>
    <n v="569.66"/>
    <n v="5.7249999999999996"/>
  </r>
  <r>
    <s v="浙江苏嘉医疗器械股份有限公司"/>
    <x v="3"/>
    <x v="5"/>
    <x v="11"/>
    <n v="1749.615"/>
    <n v="40"/>
    <n v="2337.1999999999998"/>
    <n v="39.049999999999997"/>
    <n v="4309.558"/>
    <n v="40"/>
    <n v="5764.4000000000005"/>
    <n v="83"/>
  </r>
  <r>
    <s v="宿迁市春明医疗器材有限公司"/>
    <x v="1"/>
    <x v="5"/>
    <x v="2"/>
    <n v="0"/>
    <n v="11"/>
    <n v="565.62"/>
    <n v="23.9"/>
    <n v="4249.8979999999992"/>
    <n v="33"/>
    <n v="6731.01"/>
    <n v="5"/>
  </r>
  <r>
    <s v="温州佳特医疗器械有限公司"/>
    <x v="0"/>
    <x v="5"/>
    <x v="2"/>
    <n v="0"/>
    <n v="4.75"/>
    <n v="679.82"/>
    <n v="10.25"/>
    <n v="1732.25"/>
    <n v="8.75"/>
    <n v="1526.5250000000001"/>
    <n v="4.5"/>
  </r>
  <r>
    <s v="淄博美迪医疗制品有限公司"/>
    <x v="0"/>
    <x v="5"/>
    <x v="2"/>
    <n v="0"/>
    <n v="0"/>
    <n v="0"/>
    <n v="0"/>
    <n v="0"/>
    <n v="5"/>
    <n v="277.39999999999998"/>
    <n v="4"/>
  </r>
  <r>
    <s v="宝利脉（莱阳）医疗用品有限公司"/>
    <x v="1"/>
    <x v="5"/>
    <x v="0"/>
    <n v="0"/>
    <m/>
    <n v="0"/>
    <m/>
    <n v="0"/>
    <m/>
    <n v="0"/>
    <n v="91"/>
  </r>
  <r>
    <s v="上虞东山精密塑胶有限公司"/>
    <x v="1"/>
    <x v="5"/>
    <x v="2"/>
    <n v="0"/>
    <n v="0"/>
    <n v="0"/>
    <n v="38.200000000000003"/>
    <n v="4423.1780000000008"/>
    <n v="25.55"/>
    <n v="2631.65"/>
    <n v="30"/>
  </r>
  <r>
    <s v="宁波天牧兽用器械制造有限公司"/>
    <x v="1"/>
    <x v="5"/>
    <x v="0"/>
    <n v="0"/>
    <m/>
    <n v="0"/>
    <m/>
    <n v="0"/>
    <m/>
    <n v="0"/>
    <n v="6"/>
  </r>
  <r>
    <s v="德清县新德意医疗器械有限公司"/>
    <x v="1"/>
    <x v="5"/>
    <x v="35"/>
    <n v="1213.25"/>
    <n v="20.175000000000001"/>
    <n v="1539.7559999999999"/>
    <n v="37.5"/>
    <n v="4414.125"/>
    <n v="28"/>
    <n v="3307.08"/>
    <n v="27"/>
  </r>
  <r>
    <s v="余姚市陆埠镇伟业电子厂"/>
    <x v="1"/>
    <x v="5"/>
    <x v="2"/>
    <n v="0"/>
    <n v="0"/>
    <n v="0"/>
    <n v="0"/>
    <n v="0"/>
    <n v="0.2"/>
    <n v="21.972000000000001"/>
    <n v="4.3499999999999996"/>
  </r>
  <r>
    <s v="余姚亚宇塑模有限公司"/>
    <x v="2"/>
    <x v="5"/>
    <x v="2"/>
    <n v="0"/>
    <n v="0"/>
    <n v="0"/>
    <n v="0"/>
    <n v="0"/>
    <n v="1"/>
    <n v="88.48"/>
    <n v="11"/>
  </r>
  <r>
    <s v="九义医疗器械（上海）有限公司"/>
    <x v="1"/>
    <x v="5"/>
    <x v="123"/>
    <n v="637.16800000000001"/>
    <n v="22.05"/>
    <n v="2563.9740000000002"/>
    <n v="44.2"/>
    <n v="9384.5439999999999"/>
    <n v="51.4"/>
    <n v="7058.2479999999996"/>
    <n v="37.4"/>
  </r>
  <r>
    <s v="爱侣健康科技有限公司"/>
    <x v="3"/>
    <x v="5"/>
    <x v="57"/>
    <n v="1705.2"/>
    <n v="33"/>
    <n v="3014.5499999999997"/>
    <n v="36.5"/>
    <n v="9173.18"/>
    <n v="15"/>
    <n v="3235.0499999999997"/>
    <n v="3"/>
  </r>
  <r>
    <s v="常州市创佳医疗器械有限公司"/>
    <x v="1"/>
    <x v="5"/>
    <x v="0"/>
    <n v="0"/>
    <m/>
    <n v="0"/>
    <m/>
    <n v="0"/>
    <m/>
    <n v="0"/>
    <n v="12"/>
  </r>
  <r>
    <s v="浙江灵洋医疗器械有限公司"/>
    <x v="3"/>
    <x v="5"/>
    <x v="124"/>
    <n v="4124.7"/>
    <n v="138"/>
    <n v="8103.36"/>
    <n v="134.35"/>
    <n v="6499.8530000000001"/>
    <n v="213.07499999999999"/>
    <n v="17463.626999999997"/>
    <n v="112.5"/>
  </r>
  <r>
    <s v="无锡市宇寿医疗器械有限公司"/>
    <x v="1"/>
    <x v="5"/>
    <x v="0"/>
    <n v="0"/>
    <m/>
    <n v="0"/>
    <m/>
    <n v="0"/>
    <m/>
    <n v="0"/>
    <n v="2"/>
  </r>
  <r>
    <s v="杭州金源生物技术有限公司"/>
    <x v="1"/>
    <x v="5"/>
    <x v="2"/>
    <n v="0"/>
    <n v="27.1"/>
    <n v="2310.5460000000003"/>
    <n v="79.025000000000006"/>
    <n v="8765.4530000000013"/>
    <n v="90"/>
    <n v="10260.9"/>
    <n v="75"/>
  </r>
  <r>
    <s v="绍兴上虞东山精密塑胶有限公司"/>
    <x v="1"/>
    <x v="5"/>
    <x v="0"/>
    <n v="0"/>
    <m/>
    <n v="0"/>
    <m/>
    <n v="0"/>
    <m/>
    <n v="0"/>
    <n v="30"/>
  </r>
  <r>
    <s v="浙江硕华生命科学研究股份有限公司"/>
    <x v="1"/>
    <x v="5"/>
    <x v="0"/>
    <n v="0"/>
    <m/>
    <n v="0"/>
    <m/>
    <n v="0"/>
    <m/>
    <n v="0"/>
    <n v="178"/>
  </r>
  <r>
    <s v="浙江信纳医疗器械科技有限公司"/>
    <x v="1"/>
    <x v="5"/>
    <x v="0"/>
    <n v="0"/>
    <m/>
    <n v="0"/>
    <m/>
    <n v="0"/>
    <m/>
    <n v="0"/>
    <n v="32"/>
  </r>
  <r>
    <s v="上海盛创医疗器械有限公司台州分公司"/>
    <x v="1"/>
    <x v="5"/>
    <x v="2"/>
    <n v="0"/>
    <n v="0"/>
    <n v="0"/>
    <n v="18.074999999999999"/>
    <n v="869.94974999999999"/>
    <n v="34.9"/>
    <n v="3763.9649999999997"/>
    <n v="25.25"/>
  </r>
  <r>
    <s v="杭州龙德医用器械有限公司"/>
    <x v="0"/>
    <x v="5"/>
    <x v="2"/>
    <n v="0"/>
    <n v="0"/>
    <n v="0"/>
    <n v="10"/>
    <n v="376.59999999999997"/>
    <n v="0.35"/>
    <n v="13.5625"/>
    <n v="20"/>
  </r>
  <r>
    <s v="山东康利莱医疗器材有限公司"/>
    <x v="1"/>
    <x v="5"/>
    <x v="125"/>
    <n v="711.9"/>
    <n v="0"/>
    <n v="0"/>
    <n v="0"/>
    <n v="0"/>
    <n v="19"/>
    <n v="1648.44"/>
    <n v="4"/>
  </r>
  <r>
    <s v="宁波宇球畜牧器械有限公司"/>
    <x v="1"/>
    <x v="5"/>
    <x v="2"/>
    <n v="0"/>
    <n v="0"/>
    <n v="0"/>
    <n v="0"/>
    <n v="0"/>
    <n v="0.45"/>
    <n v="49.936500000000002"/>
    <n v="0.125"/>
  </r>
  <r>
    <s v="台州市路桥金清医用仪器厂"/>
    <x v="1"/>
    <x v="5"/>
    <x v="0"/>
    <n v="0"/>
    <m/>
    <n v="0"/>
    <m/>
    <n v="0"/>
    <m/>
    <n v="0"/>
    <n v="5"/>
  </r>
  <r>
    <s v="慈溪市高通塑料制品有限公司"/>
    <x v="3"/>
    <x v="5"/>
    <x v="2"/>
    <n v="0"/>
    <n v="0"/>
    <n v="0"/>
    <n v="0"/>
    <n v="0"/>
    <n v="1.7"/>
    <n v="174.36899999999997"/>
    <n v="34"/>
  </r>
  <r>
    <s v="江苏治宇医疗器材有限公司"/>
    <x v="1"/>
    <x v="5"/>
    <x v="126"/>
    <n v="-610.79999999999995"/>
    <n v="20"/>
    <n v="2064.4"/>
    <n v="35"/>
    <n v="3654"/>
    <n v="7.25"/>
    <n v="697.08750000000009"/>
    <n v="28.2"/>
  </r>
  <r>
    <s v="慈溪市横河皓迪塑料制品厂"/>
    <x v="11"/>
    <x v="5"/>
    <x v="0"/>
    <n v="0"/>
    <m/>
    <n v="0"/>
    <m/>
    <n v="0"/>
    <m/>
    <n v="0"/>
    <n v="0.6"/>
  </r>
  <r>
    <s v="鹰潭荣嘉集团医疗器械实业有限公司"/>
    <x v="1"/>
    <x v="5"/>
    <x v="0"/>
    <n v="0"/>
    <m/>
    <n v="0"/>
    <m/>
    <n v="0"/>
    <m/>
    <n v="0"/>
    <n v="21"/>
  </r>
  <r>
    <s v="浙江硕华医用塑料有限公司"/>
    <x v="1"/>
    <x v="5"/>
    <x v="127"/>
    <n v="10605.35"/>
    <n v="170.02500000000001"/>
    <n v="8630.4689999999991"/>
    <n v="245"/>
    <n v="17654.7"/>
    <n v="260.02499999999998"/>
    <n v="20812.400999999998"/>
    <n v="57.074999999999996"/>
  </r>
  <r>
    <s v="浙江爱康医用塑料有限公司"/>
    <x v="3"/>
    <x v="5"/>
    <x v="0"/>
    <n v="0"/>
    <m/>
    <n v="0"/>
    <m/>
    <n v="0"/>
    <m/>
    <n v="0"/>
    <n v="0.05"/>
  </r>
  <r>
    <s v="南京佳奇医疗器械有限公司"/>
    <x v="1"/>
    <x v="5"/>
    <x v="2"/>
    <n v="0"/>
    <n v="0"/>
    <n v="0"/>
    <n v="1.7250000000000001"/>
    <n v="107.45025000000001"/>
    <n v="3.625"/>
    <n v="319.39875000000001"/>
    <n v="4.2249999999999996"/>
  </r>
  <r>
    <s v="台州博盛塑业有限公司"/>
    <x v="1"/>
    <x v="5"/>
    <x v="0"/>
    <n v="0"/>
    <m/>
    <n v="0"/>
    <m/>
    <n v="0"/>
    <m/>
    <n v="0"/>
    <n v="6"/>
  </r>
  <r>
    <s v="杭州源通医疗器械有限公司"/>
    <x v="3"/>
    <x v="5"/>
    <x v="2"/>
    <n v="0"/>
    <n v="0"/>
    <n v="0"/>
    <n v="0"/>
    <n v="0"/>
    <n v="18"/>
    <n v="1863.72"/>
    <n v="13"/>
  </r>
  <r>
    <s v="江苏康友医用器械有限公司"/>
    <x v="0"/>
    <x v="5"/>
    <x v="128"/>
    <n v="1205.96"/>
    <n v="16"/>
    <n v="2152.96"/>
    <n v="10"/>
    <n v="836"/>
    <n v="10"/>
    <n v="514.29999999999995"/>
    <n v="7"/>
  </r>
  <r>
    <s v="淄博侨森医疗用品有限公司"/>
    <x v="11"/>
    <x v="5"/>
    <x v="2"/>
    <n v="0"/>
    <n v="0"/>
    <n v="0"/>
    <n v="80"/>
    <n v="10741.6"/>
    <n v="100"/>
    <n v="7956"/>
    <n v="50"/>
  </r>
  <r>
    <s v="江西红新医疗器械集团有限公司"/>
    <x v="1"/>
    <x v="5"/>
    <x v="2"/>
    <n v="0"/>
    <n v="0"/>
    <n v="0"/>
    <n v="37"/>
    <n v="2898.58"/>
    <n v="39"/>
    <n v="3834.87"/>
    <n v="33"/>
  </r>
  <r>
    <s v="浙江康泰医疗器械有限公司"/>
    <x v="2"/>
    <x v="5"/>
    <x v="2"/>
    <n v="0"/>
    <n v="0"/>
    <n v="0"/>
    <n v="0"/>
    <n v="0"/>
    <n v="11.125"/>
    <n v="1176.8025"/>
    <n v="26.024999999999999"/>
  </r>
  <r>
    <s v="上海菱镜模具制造有限公司"/>
    <x v="1"/>
    <x v="5"/>
    <x v="40"/>
    <n v="1166.8800000000001"/>
    <n v="13"/>
    <n v="875.55"/>
    <n v="14"/>
    <n v="1060.3599999999999"/>
    <n v="10"/>
    <n v="1225"/>
    <n v="11"/>
  </r>
  <r>
    <s v="余姚市城区精湛模具加工场"/>
    <x v="3"/>
    <x v="5"/>
    <x v="2"/>
    <n v="0"/>
    <n v="0"/>
    <n v="0"/>
    <n v="0"/>
    <n v="0"/>
    <n v="0.15"/>
    <n v="13.241999999999999"/>
    <n v="22.05"/>
  </r>
  <r>
    <s v="江苏科智医疗科技有限公司"/>
    <x v="0"/>
    <x v="5"/>
    <x v="0"/>
    <n v="0"/>
    <m/>
    <n v="0"/>
    <m/>
    <n v="0"/>
    <m/>
    <n v="0"/>
    <n v="7"/>
  </r>
  <r>
    <s v="博元医疗技术（青岛）有限公司"/>
    <x v="1"/>
    <x v="5"/>
    <x v="2"/>
    <n v="0"/>
    <n v="0"/>
    <n v="0"/>
    <n v="0"/>
    <n v="0"/>
    <n v="20"/>
    <n v="1753.8"/>
    <n v="19.5"/>
  </r>
  <r>
    <s v="嘉兴市天和制药有限公司"/>
    <x v="1"/>
    <x v="5"/>
    <x v="2"/>
    <n v="0"/>
    <n v="0"/>
    <n v="0"/>
    <n v="0.125"/>
    <n v="50.702500000000001"/>
    <n v="0.25"/>
    <n v="132.4"/>
    <n v="1"/>
  </r>
  <r>
    <s v="慈溪市欢翼塑料制品有限公司"/>
    <x v="3"/>
    <x v="5"/>
    <x v="2"/>
    <n v="0"/>
    <n v="0"/>
    <n v="0"/>
    <n v="0"/>
    <n v="0"/>
    <n v="10"/>
    <n v="689.09999999999991"/>
    <n v="40"/>
  </r>
  <r>
    <s v="无锡市卢麟生化仪器有限公司"/>
    <x v="1"/>
    <x v="5"/>
    <x v="2"/>
    <n v="0"/>
    <n v="0"/>
    <n v="0"/>
    <n v="0"/>
    <n v="0"/>
    <n v="23.35"/>
    <n v="2358.817"/>
    <n v="15"/>
  </r>
  <r>
    <s v="浙江欧健医用器材有限公司"/>
    <x v="3"/>
    <x v="5"/>
    <x v="37"/>
    <n v="-193.26"/>
    <n v="3.3"/>
    <n v="157.44299999999998"/>
    <n v="16"/>
    <n v="1933.44"/>
    <n v="36"/>
    <n v="5251.32"/>
    <n v="19.024999999999999"/>
  </r>
  <r>
    <s v="江苏神力医用制品有限公司"/>
    <x v="3"/>
    <x v="5"/>
    <x v="2"/>
    <n v="0"/>
    <n v="0"/>
    <n v="0"/>
    <n v="3"/>
    <n v="618.51"/>
    <n v="12"/>
    <n v="1908.48"/>
    <n v="18"/>
  </r>
  <r>
    <s v="常州市远东医疗器材厂有限公司"/>
    <x v="3"/>
    <x v="5"/>
    <x v="2"/>
    <n v="0"/>
    <n v="12"/>
    <n v="195.60000000000002"/>
    <n v="35.9"/>
    <n v="5173.9080000000004"/>
    <n v="24"/>
    <n v="3153.12"/>
    <n v="12.5"/>
  </r>
  <r>
    <s v="江苏正康医疗器械有限公司"/>
    <x v="1"/>
    <x v="5"/>
    <x v="2"/>
    <n v="0"/>
    <n v="0"/>
    <n v="0"/>
    <n v="0"/>
    <n v="0"/>
    <n v="23.125"/>
    <n v="4103.9937499999996"/>
    <n v="40"/>
  </r>
  <r>
    <s v="台州市路桥瑞豪科技有限公司"/>
    <x v="3"/>
    <x v="5"/>
    <x v="129"/>
    <n v="2074.38"/>
    <n v="5"/>
    <n v="631.85"/>
    <n v="24.774999999999999"/>
    <n v="5215.6329999999998"/>
    <n v="68.025000000000006"/>
    <n v="10266.333000000001"/>
    <n v="53.024999999999999"/>
  </r>
  <r>
    <s v="常熟市华君达塑料制品厂"/>
    <x v="1"/>
    <x v="5"/>
    <x v="2"/>
    <n v="0"/>
    <n v="4"/>
    <n v="397.12"/>
    <n v="15"/>
    <n v="1395"/>
    <n v="24.125"/>
    <n v="3278.3462499999996"/>
    <n v="20.05"/>
  </r>
  <r>
    <s v="慈溪市明杰医疗器械配件有限公司"/>
    <x v="11"/>
    <x v="5"/>
    <x v="130"/>
    <n v="3143.0249999999996"/>
    <n v="16"/>
    <n v="1929.92"/>
    <n v="15.5"/>
    <n v="2582.4550000000004"/>
    <n v="17"/>
    <n v="2334.7800000000002"/>
    <n v="5.05"/>
  </r>
  <r>
    <s v="南昌康德莱医疗科技有限公司"/>
    <x v="1"/>
    <x v="5"/>
    <x v="2"/>
    <n v="0"/>
    <n v="0"/>
    <n v="0"/>
    <n v="0"/>
    <n v="0"/>
    <n v="38"/>
    <n v="6434.16"/>
    <n v="80.025000000000006"/>
  </r>
  <r>
    <s v="浙江拱东医疗科技有限公司"/>
    <x v="1"/>
    <x v="5"/>
    <x v="2"/>
    <n v="0"/>
    <n v="0"/>
    <n v="0"/>
    <n v="0"/>
    <n v="0"/>
    <n v="4"/>
    <n v="370.64"/>
    <n v="8"/>
  </r>
  <r>
    <s v="浙江博宇光学有限公司"/>
    <x v="1"/>
    <x v="5"/>
    <x v="2"/>
    <n v="0"/>
    <n v="0"/>
    <n v="0"/>
    <n v="0"/>
    <n v="0"/>
    <n v="107.25"/>
    <n v="9839.1149999999998"/>
    <n v="267.39999999999998"/>
  </r>
  <r>
    <s v="浙江欧健保灵医疗设备有限公司"/>
    <x v="1"/>
    <x v="5"/>
    <x v="131"/>
    <n v="18033.093000000001"/>
    <n v="109"/>
    <n v="7304.09"/>
    <n v="115.075"/>
    <n v="7687.01"/>
    <n v="74"/>
    <n v="6890.88"/>
    <n v="56"/>
  </r>
  <r>
    <s v="宁波鸿鼎医疗器械科技有限公司"/>
    <x v="11"/>
    <x v="5"/>
    <x v="2"/>
    <n v="0"/>
    <n v="0"/>
    <n v="0"/>
    <n v="0"/>
    <n v="0"/>
    <n v="5"/>
    <n v="271.10000000000002"/>
    <n v="6"/>
  </r>
  <r>
    <s v="江西富尔康实业集团有限公司"/>
    <x v="3"/>
    <x v="5"/>
    <x v="2"/>
    <n v="0"/>
    <n v="0"/>
    <n v="0"/>
    <n v="37"/>
    <n v="3490.21"/>
    <n v="117.5"/>
    <n v="8742"/>
    <n v="102"/>
  </r>
  <r>
    <s v="常州市金利源医疗器械有限公司"/>
    <x v="1"/>
    <x v="5"/>
    <x v="2"/>
    <n v="0"/>
    <n v="0"/>
    <n v="0"/>
    <n v="5"/>
    <n v="966.65000000000009"/>
    <n v="58.5"/>
    <n v="8251.4250000000011"/>
    <n v="26"/>
  </r>
  <r>
    <s v="杭州康基医疗器械有限公司"/>
    <x v="3"/>
    <x v="5"/>
    <x v="2"/>
    <n v="0"/>
    <n v="0"/>
    <n v="0"/>
    <n v="3.5249999999999999"/>
    <n v="471.5745"/>
    <n v="31"/>
    <n v="7516.88"/>
    <n v="26"/>
  </r>
  <r>
    <s v="江苏亿乐医疗用品有限公司"/>
    <x v="11"/>
    <x v="5"/>
    <x v="2"/>
    <n v="0"/>
    <n v="0"/>
    <n v="0"/>
    <n v="1"/>
    <n v="231.79"/>
    <n v="10"/>
    <n v="1216.3"/>
    <n v="11"/>
  </r>
  <r>
    <s v="江西青山堂医疗器械有限公司"/>
    <x v="1"/>
    <x v="5"/>
    <x v="0"/>
    <n v="0"/>
    <m/>
    <n v="0"/>
    <m/>
    <n v="0"/>
    <m/>
    <n v="0"/>
    <n v="30"/>
  </r>
  <r>
    <s v="浙江华福医用器材有限公司"/>
    <x v="11"/>
    <x v="5"/>
    <x v="2"/>
    <n v="0"/>
    <n v="0"/>
    <n v="0"/>
    <n v="1"/>
    <n v="227.38"/>
    <n v="27"/>
    <n v="3893.13"/>
    <n v="89"/>
  </r>
  <r>
    <s v="江西三鑫医疗科技股份有限公司"/>
    <x v="1"/>
    <x v="5"/>
    <x v="132"/>
    <n v="20844.1155"/>
    <n v="120"/>
    <n v="16137.599999999999"/>
    <n v="97.025000000000006"/>
    <n v="13181.816500000003"/>
    <n v="86.1"/>
    <n v="9610.482"/>
    <n v="178.82500000000002"/>
  </r>
  <r>
    <s v="宁波天益医疗器械有限公司"/>
    <x v="1"/>
    <x v="5"/>
    <x v="2"/>
    <n v="0"/>
    <n v="0"/>
    <n v="0"/>
    <n v="15"/>
    <n v="1316.55"/>
    <n v="160"/>
    <n v="16518.399999999998"/>
    <n v="75"/>
  </r>
  <r>
    <s v="余姚市佳善兽医器材厂"/>
    <x v="1"/>
    <x v="5"/>
    <x v="2"/>
    <n v="0"/>
    <n v="0"/>
    <n v="0"/>
    <n v="0"/>
    <n v="0"/>
    <n v="5"/>
    <n v="375.6"/>
    <n v="6"/>
  </r>
  <r>
    <s v="湖南平安医械科技有限公司"/>
    <x v="3"/>
    <x v="5"/>
    <x v="133"/>
    <n v="15448.29825"/>
    <n v="144.05000000000001"/>
    <n v="13174.813"/>
    <n v="192.02500000000001"/>
    <n v="19523.18175"/>
    <n v="304"/>
    <n v="26077.119999999999"/>
    <n v="183"/>
  </r>
  <r>
    <s v="常州海洲橡塑有限公司"/>
    <x v="15"/>
    <x v="5"/>
    <x v="0"/>
    <n v="0"/>
    <m/>
    <n v="0"/>
    <m/>
    <n v="0"/>
    <m/>
    <n v="0"/>
    <n v="3"/>
  </r>
  <r>
    <s v="广西北仑河医科工业集团有限公司"/>
    <x v="3"/>
    <x v="5"/>
    <x v="0"/>
    <n v="0"/>
    <m/>
    <n v="0"/>
    <m/>
    <n v="0"/>
    <m/>
    <n v="0"/>
    <n v="0.05"/>
  </r>
  <r>
    <s v="苏州市金盛塑胶有限公司"/>
    <x v="3"/>
    <x v="5"/>
    <x v="44"/>
    <n v="1028"/>
    <n v="20"/>
    <n v="1833"/>
    <n v="76.3"/>
    <n v="6767.81"/>
    <n v="81.25"/>
    <n v="6478.875"/>
    <n v="131.80000000000001"/>
  </r>
  <r>
    <s v="常州市通达医疗器材有限公司"/>
    <x v="3"/>
    <x v="5"/>
    <x v="18"/>
    <n v="861.66"/>
    <n v="20"/>
    <n v="1293.1999999999998"/>
    <n v="23"/>
    <n v="2461.46"/>
    <n v="25"/>
    <n v="2128"/>
    <n v="23"/>
  </r>
  <r>
    <s v="常州市回春医疗器材有限公司"/>
    <x v="1"/>
    <x v="5"/>
    <x v="10"/>
    <n v="1837.35"/>
    <n v="42"/>
    <n v="2112.6"/>
    <n v="38"/>
    <n v="4139.34"/>
    <n v="84"/>
    <n v="5981.6399999999994"/>
    <n v="99"/>
  </r>
  <r>
    <s v="杭州大立过滤设备有限公司"/>
    <x v="3"/>
    <x v="5"/>
    <x v="73"/>
    <n v="1116.2800000000002"/>
    <n v="74.05"/>
    <n v="4315.634"/>
    <n v="90.125"/>
    <n v="5364.2400000000007"/>
    <n v="127.05"/>
    <n v="7845.3374999999996"/>
    <n v="90.05"/>
  </r>
  <r>
    <s v="江苏吉春医用器材有限公司"/>
    <x v="3"/>
    <x v="5"/>
    <x v="126"/>
    <n v="3056.7"/>
    <n v="96"/>
    <n v="11364.48"/>
    <n v="185"/>
    <n v="17451.05"/>
    <n v="205.05"/>
    <n v="19243.942500000001"/>
    <n v="243"/>
  </r>
  <r>
    <s v="昆山韦睿医疗科技有限公司"/>
    <x v="1"/>
    <x v="5"/>
    <x v="0"/>
    <n v="0"/>
    <m/>
    <n v="0"/>
    <m/>
    <n v="0"/>
    <m/>
    <n v="0"/>
    <n v="5"/>
  </r>
  <r>
    <s v="世源科技（嘉兴）医疗电子有限公司"/>
    <x v="1"/>
    <x v="5"/>
    <x v="134"/>
    <n v="5494.6689999999999"/>
    <n v="42.75"/>
    <n v="4276.71"/>
    <n v="43.725000000000001"/>
    <n v="5287.2269999999999"/>
    <n v="36.1"/>
    <n v="3890.8580000000002"/>
    <n v="53.2"/>
  </r>
  <r>
    <s v="宁波菲拉尔医疗用品有限公司"/>
    <x v="1"/>
    <x v="5"/>
    <x v="48"/>
    <n v="2517.81"/>
    <n v="10"/>
    <n v="575.4"/>
    <n v="24"/>
    <n v="4896.72"/>
    <n v="44"/>
    <n v="3242.3599999999997"/>
    <n v="35"/>
  </r>
  <r>
    <s v="浙江康德莱医疗器械股份有限公司"/>
    <x v="3"/>
    <x v="5"/>
    <x v="135"/>
    <n v="51961.204750000004"/>
    <n v="858.07500000000005"/>
    <n v="39437.127"/>
    <n v="787.42499999999995"/>
    <n v="37709.78325"/>
    <n v="991.85"/>
    <n v="39693.837000000007"/>
    <n v="400.79999999999995"/>
  </r>
  <r>
    <s v="江阴市长强医疗器械有限公司"/>
    <x v="1"/>
    <x v="5"/>
    <x v="2"/>
    <n v="0"/>
    <n v="0"/>
    <n v="0"/>
    <n v="0"/>
    <n v="0"/>
    <n v="4"/>
    <n v="261.8"/>
    <n v="2"/>
  </r>
  <r>
    <s v="宁波蓝柏医疗器械有限公司"/>
    <x v="1"/>
    <x v="5"/>
    <x v="136"/>
    <n v="7.1822500000000007"/>
    <n v="37"/>
    <n v="2718.76"/>
    <n v="25"/>
    <n v="1252"/>
    <n v="57"/>
    <n v="3535.1400000000003"/>
    <n v="25.049999999999997"/>
  </r>
  <r>
    <s v="浙江振华塑业有限公司"/>
    <x v="1"/>
    <x v="5"/>
    <x v="2"/>
    <n v="0"/>
    <n v="3.05"/>
    <n v="255.89500000000001"/>
    <n v="22"/>
    <n v="1233.0999999999999"/>
    <n v="23"/>
    <n v="2181.5499999999997"/>
    <n v="10"/>
  </r>
  <r>
    <s v="宁波市鄞州创天温度计厂"/>
    <x v="3"/>
    <x v="5"/>
    <x v="36"/>
    <n v="-311.08"/>
    <n v="3"/>
    <n v="217.92000000000002"/>
    <n v="5"/>
    <n v="329.45"/>
    <n v="14.025"/>
    <n v="1283.4277500000001"/>
    <n v="14"/>
  </r>
  <r>
    <s v="常州悦康医疗器材有限公司"/>
    <x v="0"/>
    <x v="5"/>
    <x v="2"/>
    <n v="0"/>
    <n v="2"/>
    <n v="28.64"/>
    <n v="8"/>
    <n v="595.6"/>
    <n v="8"/>
    <n v="648.32000000000005"/>
    <n v="9"/>
  </r>
  <r>
    <s v="山东五洲医疗器械有限公司"/>
    <x v="1"/>
    <x v="5"/>
    <x v="2"/>
    <n v="0"/>
    <n v="0"/>
    <n v="0"/>
    <n v="0"/>
    <n v="0"/>
    <n v="72"/>
    <n v="6528.9600000000009"/>
    <n v="25"/>
  </r>
  <r>
    <s v="浙江泰林生物技术股份有限公司"/>
    <x v="12"/>
    <x v="5"/>
    <x v="2"/>
    <n v="0"/>
    <n v="0"/>
    <n v="0"/>
    <n v="0"/>
    <n v="0"/>
    <n v="75"/>
    <n v="4933.5"/>
    <n v="77.5"/>
  </r>
  <r>
    <s v="湖北楚天药业有限责任公司"/>
    <x v="3"/>
    <x v="5"/>
    <x v="137"/>
    <n v="5019.6299999999992"/>
    <n v="29"/>
    <n v="4028.39"/>
    <n v="43"/>
    <n v="4175.3"/>
    <n v="47.05"/>
    <n v="3963.9624999999996"/>
    <n v="45"/>
  </r>
  <r>
    <s v="江阴市医疗器械有限公司"/>
    <x v="1"/>
    <x v="5"/>
    <x v="2"/>
    <n v="0"/>
    <n v="0"/>
    <n v="0"/>
    <n v="0.125"/>
    <n v="-1.08125"/>
    <n v="7"/>
    <n v="669.19999999999993"/>
    <n v="7"/>
  </r>
  <r>
    <s v="慈溪市友邦轻工有限公司"/>
    <x v="11"/>
    <x v="5"/>
    <x v="7"/>
    <n v="19.88"/>
    <n v="0.05"/>
    <n v="8.3695000000000004"/>
    <n v="0"/>
    <n v="0"/>
    <n v="1.1000000000000001"/>
    <n v="80.959999999999994"/>
    <n v="6"/>
  </r>
  <r>
    <s v="江西庐乐医疗器械集团有限公司"/>
    <x v="2"/>
    <x v="5"/>
    <x v="2"/>
    <n v="0"/>
    <n v="0"/>
    <n v="0"/>
    <n v="20"/>
    <n v="1140.4000000000001"/>
    <n v="115.02500000000001"/>
    <n v="5754.70075"/>
    <n v="68"/>
  </r>
  <r>
    <s v="上海康寿医疗器械有限公司"/>
    <x v="11"/>
    <x v="5"/>
    <x v="2"/>
    <n v="0"/>
    <n v="0"/>
    <n v="0"/>
    <n v="0"/>
    <n v="0"/>
    <n v="5"/>
    <n v="34.25"/>
    <n v="10"/>
  </r>
  <r>
    <s v="江西锦胜医疗器械集团有限公司"/>
    <x v="3"/>
    <x v="5"/>
    <x v="2"/>
    <n v="0"/>
    <n v="0"/>
    <n v="0"/>
    <n v="10"/>
    <n v="-33.1"/>
    <n v="10"/>
    <n v="953.5"/>
    <n v="50"/>
  </r>
  <r>
    <s v="镇江康利医疗器械有限公司"/>
    <x v="5"/>
    <x v="5"/>
    <x v="2"/>
    <n v="0"/>
    <n v="0"/>
    <n v="0"/>
    <n v="0"/>
    <n v="0"/>
    <n v="0.5"/>
    <n v="-6.8849999999999998"/>
    <n v="1"/>
  </r>
  <r>
    <s v="莲花医疗用品有限公司"/>
    <x v="5"/>
    <x v="5"/>
    <x v="2"/>
    <n v="0"/>
    <n v="0"/>
    <n v="0"/>
    <n v="0"/>
    <n v="0"/>
    <n v="45"/>
    <n v="3992.4"/>
    <n v="35"/>
  </r>
  <r>
    <s v="南阳市久康医疗器械有限公司"/>
    <x v="1"/>
    <x v="5"/>
    <x v="2"/>
    <n v="0"/>
    <n v="0"/>
    <n v="0"/>
    <n v="45"/>
    <n v="3630.6000000000004"/>
    <n v="125"/>
    <n v="6013.75"/>
    <n v="65"/>
  </r>
  <r>
    <s v="绍兴朱丽叶医疗器械有限公司"/>
    <x v="3"/>
    <x v="5"/>
    <x v="2"/>
    <n v="0"/>
    <n v="0"/>
    <n v="0"/>
    <n v="2.1749999999999998"/>
    <n v="149.44424999999998"/>
    <n v="0.05"/>
    <n v="10.074"/>
    <n v="3.2250000000000001"/>
  </r>
  <r>
    <s v="金坛市康达医用器材制造有限公司"/>
    <x v="13"/>
    <x v="5"/>
    <x v="2"/>
    <n v="0"/>
    <n v="8"/>
    <n v="414.08"/>
    <n v="12"/>
    <n v="2133.96"/>
    <n v="9"/>
    <n v="1113.75"/>
    <n v="1"/>
  </r>
  <r>
    <s v="岳阳民康医用材料有限公司"/>
    <x v="3"/>
    <x v="5"/>
    <x v="0"/>
    <n v="0"/>
    <m/>
    <n v="0"/>
    <m/>
    <n v="0"/>
    <m/>
    <n v="0"/>
    <n v="80"/>
  </r>
  <r>
    <s v="扬州市华威医疗器械有限公司"/>
    <x v="1"/>
    <x v="5"/>
    <x v="0"/>
    <n v="0"/>
    <m/>
    <n v="0"/>
    <m/>
    <n v="0"/>
    <m/>
    <n v="0"/>
    <n v="3"/>
  </r>
  <r>
    <s v="余姚市中衡塑料制品厂（普通合伙）"/>
    <x v="1"/>
    <x v="7"/>
    <x v="2"/>
    <n v="0"/>
    <n v="0"/>
    <n v="0"/>
    <n v="0"/>
    <n v="0"/>
    <n v="1.0249999999999999"/>
    <n v="75.265749999999997"/>
    <n v="0"/>
  </r>
  <r>
    <s v="慈溪市格宇塑料制品有限公司"/>
    <x v="1"/>
    <x v="8"/>
    <x v="2"/>
    <n v="0"/>
    <n v="0"/>
    <n v="0"/>
    <n v="0"/>
    <n v="0"/>
    <n v="25"/>
    <n v="1838.5000000000002"/>
    <n v="0"/>
  </r>
  <r>
    <s v="慈溪市海星渔具有限公司"/>
    <x v="1"/>
    <x v="8"/>
    <x v="2"/>
    <n v="0"/>
    <n v="0"/>
    <n v="0"/>
    <n v="10"/>
    <n v="827.4"/>
    <n v="0"/>
    <n v="0"/>
    <n v="0"/>
  </r>
  <r>
    <s v="宁波格尔普健身器有限公司"/>
    <x v="1"/>
    <x v="8"/>
    <x v="2"/>
    <n v="0"/>
    <n v="0"/>
    <n v="0"/>
    <n v="14"/>
    <n v="1139.8800000000001"/>
    <n v="14"/>
    <n v="941.07999999999993"/>
    <n v="0"/>
  </r>
  <r>
    <s v="宁波群寅儿童用品有限公司"/>
    <x v="1"/>
    <x v="8"/>
    <x v="2"/>
    <n v="0"/>
    <n v="0"/>
    <n v="0"/>
    <n v="20"/>
    <n v="1160.2"/>
    <n v="2"/>
    <n v="355.44"/>
    <n v="0"/>
  </r>
  <r>
    <s v="宁波市思虎电子科技有限公司"/>
    <x v="1"/>
    <x v="8"/>
    <x v="0"/>
    <n v="0"/>
    <m/>
    <n v="0"/>
    <m/>
    <n v="0"/>
    <m/>
    <n v="0"/>
    <n v="0.05"/>
  </r>
  <r>
    <s v="绍兴上虞大洋文体用品有限公司"/>
    <x v="1"/>
    <x v="8"/>
    <x v="0"/>
    <n v="0"/>
    <m/>
    <n v="0"/>
    <m/>
    <n v="0"/>
    <m/>
    <n v="0"/>
    <n v="1"/>
  </r>
  <r>
    <s v="浙江金华威邦塑胶有限公司"/>
    <x v="1"/>
    <x v="8"/>
    <x v="70"/>
    <n v="973.59"/>
    <n v="0.5"/>
    <n v="77.385000000000005"/>
    <n v="1"/>
    <n v="196.91"/>
    <n v="1"/>
    <n v="146.03"/>
    <n v="0"/>
  </r>
  <r>
    <s v="浙江正特集团有限公司"/>
    <x v="1"/>
    <x v="8"/>
    <x v="138"/>
    <n v="5034.8860000000004"/>
    <n v="23"/>
    <n v="2711.93"/>
    <n v="25"/>
    <n v="1966.2500000000002"/>
    <n v="50.5"/>
    <n v="4537.93"/>
    <n v="0"/>
  </r>
  <r>
    <s v="永康市骐鸣贸易有限公司"/>
    <x v="1"/>
    <x v="8"/>
    <x v="0"/>
    <n v="0"/>
    <m/>
    <n v="0"/>
    <m/>
    <n v="0"/>
    <m/>
    <n v="0"/>
    <n v="1.05"/>
  </r>
  <r>
    <s v="新昌县久亿科技有限公司"/>
    <x v="1"/>
    <x v="8"/>
    <x v="0"/>
    <n v="0"/>
    <m/>
    <n v="0"/>
    <m/>
    <n v="0"/>
    <m/>
    <n v="0"/>
    <n v="7.5000000000000011E-2"/>
  </r>
  <r>
    <s v="宁海创新旅游用品有限公司"/>
    <x v="1"/>
    <x v="8"/>
    <x v="2"/>
    <n v="0"/>
    <n v="0"/>
    <n v="0"/>
    <n v="0"/>
    <n v="0"/>
    <n v="0.65"/>
    <n v="36.048999999999999"/>
    <n v="0.15000000000000002"/>
  </r>
  <r>
    <s v="金华华港运动器材有限公司"/>
    <x v="1"/>
    <x v="8"/>
    <x v="139"/>
    <n v="317.45999999999998"/>
    <n v="2"/>
    <n v="169.7"/>
    <n v="6"/>
    <n v="550.56000000000006"/>
    <n v="4"/>
    <n v="892.16"/>
    <n v="4"/>
  </r>
  <r>
    <s v="建德市五星车业有限公司"/>
    <x v="1"/>
    <x v="8"/>
    <x v="140"/>
    <n v="16738.133999999998"/>
    <n v="133.5"/>
    <n v="15715.619999999999"/>
    <n v="118.97499999999999"/>
    <n v="16278.159499999998"/>
    <n v="137.65"/>
    <n v="41874.506499999996"/>
    <n v="135.5"/>
  </r>
  <r>
    <s v="余姚市马渚永达娱乐设备实业有限公司"/>
    <x v="1"/>
    <x v="8"/>
    <x v="105"/>
    <n v="1374.45"/>
    <n v="98"/>
    <n v="3446.6600000000003"/>
    <n v="100.52500000000001"/>
    <n v="5036.3025000000007"/>
    <n v="11"/>
    <n v="630.85"/>
    <n v="7.5"/>
  </r>
  <r>
    <s v="宁波优升车业有限公司"/>
    <x v="1"/>
    <x v="8"/>
    <x v="2"/>
    <n v="0"/>
    <n v="0"/>
    <n v="0"/>
    <n v="20.274999999999999"/>
    <n v="1990.3967499999999"/>
    <n v="40.4"/>
    <n v="3847.2919999999999"/>
    <n v="10.5"/>
  </r>
  <r>
    <s v="建德市海发塑制品有限公司"/>
    <x v="1"/>
    <x v="8"/>
    <x v="2"/>
    <n v="0"/>
    <n v="0"/>
    <n v="0"/>
    <n v="74"/>
    <n v="10996.4"/>
    <n v="54"/>
    <n v="14406.660000000002"/>
    <n v="47"/>
  </r>
  <r>
    <s v="慈溪市南光电器有限公司"/>
    <x v="1"/>
    <x v="8"/>
    <x v="2"/>
    <n v="0"/>
    <n v="0"/>
    <n v="0"/>
    <n v="14.5"/>
    <n v="998.61500000000001"/>
    <n v="20.524999999999999"/>
    <n v="2284.8429999999998"/>
    <n v="8.5250000000000004"/>
  </r>
  <r>
    <s v="浙江威邦机电科技有限公司"/>
    <x v="1"/>
    <x v="8"/>
    <x v="141"/>
    <n v="3451.2400000000002"/>
    <n v="30.65"/>
    <n v="4753.8149999999996"/>
    <n v="38"/>
    <n v="1989.3"/>
    <n v="29"/>
    <n v="3611.95"/>
    <n v="16.5"/>
  </r>
  <r>
    <s v="宁波驰野渔具有限公司"/>
    <x v="0"/>
    <x v="8"/>
    <x v="2"/>
    <n v="0"/>
    <n v="0.55000000000000004"/>
    <n v="93.489000000000004"/>
    <n v="16"/>
    <n v="1585.12"/>
    <n v="11"/>
    <n v="860.2"/>
    <n v="4.5"/>
  </r>
  <r>
    <s v="威海永兴塑料配件有限公司"/>
    <x v="1"/>
    <x v="8"/>
    <x v="37"/>
    <n v="-161.10000000000002"/>
    <n v="0"/>
    <n v="0"/>
    <n v="1"/>
    <n v="45.58"/>
    <n v="2"/>
    <n v="493.46"/>
    <n v="2"/>
  </r>
  <r>
    <s v="杭州亿腾塑胶有限公司"/>
    <x v="1"/>
    <x v="8"/>
    <x v="0"/>
    <n v="0"/>
    <m/>
    <n v="0"/>
    <m/>
    <n v="0"/>
    <m/>
    <n v="0"/>
    <n v="422.07500000000005"/>
  </r>
  <r>
    <s v="嘉善声光电子有限公司"/>
    <x v="1"/>
    <x v="8"/>
    <x v="2"/>
    <n v="0"/>
    <n v="4"/>
    <n v="536"/>
    <n v="0"/>
    <n v="0"/>
    <n v="23"/>
    <n v="1745.9299999999998"/>
    <n v="96.1"/>
  </r>
  <r>
    <s v="余姚市海兰渔具厂"/>
    <x v="1"/>
    <x v="8"/>
    <x v="0"/>
    <n v="0"/>
    <m/>
    <n v="0"/>
    <m/>
    <n v="0"/>
    <m/>
    <n v="0"/>
    <n v="1"/>
  </r>
  <r>
    <s v="上虞大洋文体用品有限公司"/>
    <x v="1"/>
    <x v="8"/>
    <x v="142"/>
    <n v="814.19200000000012"/>
    <n v="13.074999999999999"/>
    <n v="1211.6602499999999"/>
    <n v="12.5"/>
    <n v="2572.125"/>
    <n v="9.25"/>
    <n v="915.47249999999997"/>
    <n v="6.5"/>
  </r>
  <r>
    <s v="余姚市奔腾塑料模具厂"/>
    <x v="1"/>
    <x v="8"/>
    <x v="2"/>
    <n v="0"/>
    <n v="0.1"/>
    <n v="7.6510000000000007"/>
    <n v="2.7"/>
    <n v="87.318000000000012"/>
    <n v="0.27500000000000002"/>
    <n v="37.268000000000008"/>
    <n v="0.25"/>
  </r>
  <r>
    <s v="浙江正特股份有限公司"/>
    <x v="0"/>
    <x v="8"/>
    <x v="0"/>
    <n v="0"/>
    <m/>
    <n v="0"/>
    <m/>
    <n v="0"/>
    <m/>
    <n v="0"/>
    <n v="51"/>
  </r>
  <r>
    <s v="威海海滨渔具技术服务有限公司"/>
    <x v="3"/>
    <x v="8"/>
    <x v="2"/>
    <n v="0"/>
    <n v="20.65"/>
    <n v="-428.0745"/>
    <n v="10.025"/>
    <n v="810.62149999999997"/>
    <n v="4.5999999999999996"/>
    <n v="623.57599999999991"/>
    <n v="4.1749999999999998"/>
  </r>
  <r>
    <s v="昆山佳逸塑胶模具有限公司"/>
    <x v="1"/>
    <x v="9"/>
    <x v="143"/>
    <n v="4510.8967499999999"/>
    <n v="9"/>
    <n v="980.1"/>
    <n v="0"/>
    <n v="0"/>
    <n v="36.700000000000003"/>
    <n v="5175.067"/>
    <n v="0"/>
  </r>
  <r>
    <s v="温岭市新河塑胶制品厂"/>
    <x v="1"/>
    <x v="9"/>
    <x v="57"/>
    <n v="1231.1199999999999"/>
    <n v="0"/>
    <n v="0"/>
    <n v="0"/>
    <n v="0"/>
    <n v="1"/>
    <n v="65.72"/>
    <n v="0"/>
  </r>
  <r>
    <s v="余姚市鲲鹏塑业有限公司"/>
    <x v="1"/>
    <x v="9"/>
    <x v="2"/>
    <n v="0"/>
    <n v="1.8"/>
    <n v="152.208"/>
    <n v="1"/>
    <n v="108.12"/>
    <n v="5"/>
    <n v="344.54999999999995"/>
    <n v="0.05"/>
  </r>
  <r>
    <s v="慈溪市掌起镇凯琪塑料厂"/>
    <x v="1"/>
    <x v="9"/>
    <x v="2"/>
    <n v="0"/>
    <n v="0"/>
    <n v="0"/>
    <n v="0"/>
    <n v="0"/>
    <n v="2.5"/>
    <n v="1342.7"/>
    <n v="25.95"/>
  </r>
  <r>
    <s v="慈溪市福贝贝儿童用品有限公司"/>
    <x v="2"/>
    <x v="9"/>
    <x v="0"/>
    <n v="0"/>
    <m/>
    <n v="0"/>
    <m/>
    <n v="0"/>
    <m/>
    <n v="0"/>
    <n v="1"/>
  </r>
  <r>
    <s v="上海阿里宝宝婴儿用品有限公司"/>
    <x v="1"/>
    <x v="9"/>
    <x v="0"/>
    <n v="0"/>
    <m/>
    <n v="0"/>
    <m/>
    <n v="0"/>
    <m/>
    <n v="0"/>
    <n v="2.5000000000000001E-2"/>
  </r>
  <r>
    <s v="平湖市小天地儿童用品厂"/>
    <x v="1"/>
    <x v="9"/>
    <x v="0"/>
    <n v="0"/>
    <m/>
    <n v="0"/>
    <m/>
    <n v="0"/>
    <m/>
    <n v="0"/>
    <n v="10"/>
  </r>
  <r>
    <s v="浙江日康婴儿用品有限公司"/>
    <x v="1"/>
    <x v="9"/>
    <x v="2"/>
    <n v="0"/>
    <n v="0"/>
    <n v="0"/>
    <n v="36"/>
    <n v="1231.92"/>
    <n v="5"/>
    <n v="1014.25"/>
    <n v="5"/>
  </r>
  <r>
    <s v="浙江辉伦婴童用品有限公司"/>
    <x v="2"/>
    <x v="9"/>
    <x v="2"/>
    <n v="0"/>
    <n v="0"/>
    <n v="0"/>
    <n v="0"/>
    <n v="0"/>
    <n v="34"/>
    <n v="4061.64"/>
    <n v="115.625"/>
  </r>
  <r>
    <s v="上海大发电器有限公司"/>
    <x v="3"/>
    <x v="9"/>
    <x v="0"/>
    <n v="0"/>
    <m/>
    <n v="0"/>
    <m/>
    <n v="0"/>
    <m/>
    <n v="0"/>
    <n v="3"/>
  </r>
  <r>
    <s v="好孩子儿童用品有限公司"/>
    <x v="1"/>
    <x v="9"/>
    <x v="144"/>
    <n v="-410.14600000000002"/>
    <n v="5.0250000000000004"/>
    <n v="114.46950000000001"/>
    <n v="33"/>
    <n v="1388.6399999999999"/>
    <n v="17"/>
    <n v="891.65000000000009"/>
    <n v="17.5"/>
  </r>
  <r>
    <s v="浙江丽童家居有限公司"/>
    <x v="1"/>
    <x v="9"/>
    <x v="0"/>
    <n v="0"/>
    <m/>
    <n v="0"/>
    <m/>
    <n v="0"/>
    <m/>
    <n v="0"/>
    <n v="20"/>
  </r>
  <r>
    <s v="浙江鑫博婴童用品有限公司"/>
    <x v="1"/>
    <x v="9"/>
    <x v="2"/>
    <n v="0"/>
    <n v="0"/>
    <n v="0"/>
    <n v="0"/>
    <n v="0"/>
    <n v="50"/>
    <n v="3152.5"/>
    <n v="70"/>
  </r>
  <r>
    <s v="宁波好孩子儿童用品有限公司"/>
    <x v="1"/>
    <x v="9"/>
    <x v="0"/>
    <n v="0"/>
    <m/>
    <n v="0"/>
    <m/>
    <n v="0"/>
    <m/>
    <n v="0"/>
    <n v="1"/>
  </r>
  <r>
    <s v="宁波市鄞州赛得塑业有限公司"/>
    <x v="1"/>
    <x v="10"/>
    <x v="2"/>
    <n v="0"/>
    <n v="0"/>
    <n v="0"/>
    <n v="0"/>
    <n v="0"/>
    <n v="2.125"/>
    <n v="97.303749999999994"/>
    <n v="0"/>
  </r>
  <r>
    <s v="金华市贝丝特文具有限公司"/>
    <x v="1"/>
    <x v="10"/>
    <x v="2"/>
    <n v="0"/>
    <n v="0"/>
    <n v="0"/>
    <n v="0"/>
    <n v="0"/>
    <n v="5.5"/>
    <n v="542.96"/>
    <n v="6.3"/>
  </r>
  <r>
    <s v="兰溪市神雕文具有限公司"/>
    <x v="1"/>
    <x v="10"/>
    <x v="0"/>
    <n v="0"/>
    <m/>
    <n v="0"/>
    <m/>
    <n v="0"/>
    <m/>
    <n v="0"/>
    <n v="163"/>
  </r>
  <r>
    <s v="黄山市紫光智能科技有限公司"/>
    <x v="1"/>
    <x v="11"/>
    <x v="2"/>
    <n v="0"/>
    <n v="0"/>
    <n v="0"/>
    <n v="0"/>
    <n v="0"/>
    <n v="1"/>
    <n v="59.28"/>
    <n v="0"/>
  </r>
  <r>
    <s v="嘉兴勤快塑料制品有限公司"/>
    <x v="1"/>
    <x v="11"/>
    <x v="2"/>
    <n v="0"/>
    <n v="12"/>
    <n v="905.64"/>
    <n v="12"/>
    <n v="1205.52"/>
    <n v="9"/>
    <n v="731.87999999999988"/>
    <n v="0"/>
  </r>
  <r>
    <s v="嘉兴市红旗电器塑配厂"/>
    <x v="1"/>
    <x v="11"/>
    <x v="145"/>
    <n v="2946.0414999999998"/>
    <n v="15.65"/>
    <n v="1806.4795000000001"/>
    <n v="35.200000000000003"/>
    <n v="3163.0720000000001"/>
    <n v="28.8"/>
    <n v="2156.2560000000003"/>
    <n v="0"/>
  </r>
  <r>
    <s v="宁波德宸贸易有限公司"/>
    <x v="1"/>
    <x v="11"/>
    <x v="2"/>
    <n v="0"/>
    <n v="20.274999999999999"/>
    <n v="1740.0004999999996"/>
    <n v="227.9"/>
    <n v="23236.683999999997"/>
    <n v="53.5"/>
    <n v="3758.375"/>
    <n v="0"/>
  </r>
  <r>
    <s v="玉环县浩源塑料模具厂"/>
    <x v="1"/>
    <x v="11"/>
    <x v="0"/>
    <n v="0"/>
    <m/>
    <n v="0"/>
    <m/>
    <n v="0"/>
    <m/>
    <n v="0"/>
    <n v="2.75"/>
  </r>
  <r>
    <s v="金华大圣玩具有限公司"/>
    <x v="1"/>
    <x v="11"/>
    <x v="0"/>
    <n v="0"/>
    <m/>
    <n v="0"/>
    <m/>
    <n v="0"/>
    <m/>
    <n v="0"/>
    <n v="8"/>
  </r>
  <r>
    <s v="东阳市万利电子有限公司"/>
    <x v="1"/>
    <x v="11"/>
    <x v="2"/>
    <n v="0"/>
    <n v="0"/>
    <n v="0"/>
    <n v="0"/>
    <n v="0"/>
    <n v="109.075"/>
    <n v="11393.9745"/>
    <n v="187.6"/>
  </r>
  <r>
    <s v="宁波华格汽车零部件有限公司"/>
    <x v="1"/>
    <x v="11"/>
    <x v="2"/>
    <n v="0"/>
    <n v="0"/>
    <n v="0"/>
    <n v="0"/>
    <n v="0"/>
    <n v="7.125"/>
    <n v="684.07125000000008"/>
    <n v="2.75"/>
  </r>
  <r>
    <s v="余姚市迈科尔塑模有限公司"/>
    <x v="1"/>
    <x v="11"/>
    <x v="2"/>
    <n v="0"/>
    <n v="0"/>
    <n v="0"/>
    <n v="0"/>
    <n v="0"/>
    <n v="46.024999999999999"/>
    <n v="7482.2842499999997"/>
    <n v="5.0250000000000004"/>
  </r>
  <r>
    <s v="奉化市必良成模具厂"/>
    <x v="1"/>
    <x v="11"/>
    <x v="146"/>
    <n v="1934.3790000000001"/>
    <n v="10.050000000000001"/>
    <n v="1438.0545000000002"/>
    <n v="5.625"/>
    <n v="741.43124999999998"/>
    <n v="0"/>
    <n v="0"/>
    <n v="1"/>
  </r>
  <r>
    <s v="宁波良之塑业有限公司"/>
    <x v="1"/>
    <x v="11"/>
    <x v="2"/>
    <n v="0"/>
    <n v="0"/>
    <n v="0"/>
    <n v="2"/>
    <n v="300.58"/>
    <n v="1.25"/>
    <n v="197.92500000000001"/>
    <n v="1"/>
  </r>
  <r>
    <s v="东阳市圆周率玩具有限公司"/>
    <x v="1"/>
    <x v="11"/>
    <x v="0"/>
    <n v="0"/>
    <m/>
    <n v="0"/>
    <m/>
    <n v="0"/>
    <m/>
    <n v="0"/>
    <n v="0.65"/>
  </r>
  <r>
    <s v="余姚市迈贝维塑料制品厂（普通合伙）"/>
    <x v="7"/>
    <x v="11"/>
    <x v="0"/>
    <n v="0"/>
    <m/>
    <n v="0"/>
    <m/>
    <n v="0"/>
    <m/>
    <n v="0"/>
    <n v="55.5"/>
  </r>
  <r>
    <s v="黄山富林电子有限公司"/>
    <x v="1"/>
    <x v="11"/>
    <x v="0"/>
    <n v="0"/>
    <m/>
    <n v="0"/>
    <m/>
    <n v="0"/>
    <m/>
    <n v="0"/>
    <n v="10.824999999999999"/>
  </r>
  <r>
    <s v="桐乡科博玩具有限公司"/>
    <x v="1"/>
    <x v="11"/>
    <x v="0"/>
    <n v="0"/>
    <m/>
    <n v="0"/>
    <m/>
    <n v="0"/>
    <m/>
    <n v="0"/>
    <n v="320"/>
  </r>
  <r>
    <s v="宁波市北仑区德恒模塑有限公司"/>
    <x v="1"/>
    <x v="11"/>
    <x v="147"/>
    <n v="9686.6"/>
    <n v="17"/>
    <n v="1038.3599999999999"/>
    <n v="0"/>
    <n v="0"/>
    <n v="121.1"/>
    <n v="12026.440999999999"/>
    <n v="124.27499999999999"/>
  </r>
  <r>
    <s v="杭州中天模型有限公司"/>
    <x v="1"/>
    <x v="11"/>
    <x v="148"/>
    <n v="8709.093499999999"/>
    <n v="67.5"/>
    <n v="8142.5249999999996"/>
    <n v="101.5"/>
    <n v="10237.289999999999"/>
    <n v="94.4"/>
    <n v="7055.4560000000001"/>
    <n v="61.375"/>
  </r>
  <r>
    <s v="杭州创赢实业有限公司"/>
    <x v="1"/>
    <x v="11"/>
    <x v="0"/>
    <n v="0"/>
    <m/>
    <n v="0"/>
    <m/>
    <n v="0"/>
    <m/>
    <n v="0"/>
    <n v="3"/>
  </r>
  <r>
    <s v="杭州汉卡尔机械有限公司"/>
    <x v="2"/>
    <x v="11"/>
    <x v="0"/>
    <n v="0"/>
    <m/>
    <n v="0"/>
    <m/>
    <n v="0"/>
    <m/>
    <n v="0"/>
    <n v="13.375"/>
  </r>
  <r>
    <s v="上海置沃新材料科技有限公司"/>
    <x v="1"/>
    <x v="11"/>
    <x v="0"/>
    <n v="0"/>
    <m/>
    <n v="0"/>
    <m/>
    <n v="0"/>
    <m/>
    <n v="0"/>
    <n v="43"/>
  </r>
  <r>
    <s v="温州利幼实业有限公司"/>
    <x v="1"/>
    <x v="11"/>
    <x v="0"/>
    <n v="0"/>
    <m/>
    <n v="0"/>
    <m/>
    <n v="0"/>
    <m/>
    <n v="0"/>
    <n v="10"/>
  </r>
  <r>
    <s v="宁波华达电子有限公司"/>
    <x v="1"/>
    <x v="11"/>
    <x v="2"/>
    <n v="0"/>
    <n v="0"/>
    <n v="0"/>
    <n v="0"/>
    <n v="0"/>
    <n v="7"/>
    <n v="396.06"/>
    <n v="5"/>
  </r>
  <r>
    <s v="义乌市宣彬饰品配件厂"/>
    <x v="1"/>
    <x v="12"/>
    <x v="2"/>
    <n v="0"/>
    <n v="0"/>
    <n v="0"/>
    <n v="0"/>
    <n v="0"/>
    <n v="6"/>
    <n v="552.41999999999996"/>
    <n v="0"/>
  </r>
  <r>
    <s v="宁波东钱湖旅游度假区恒升五金塑料厂"/>
    <x v="3"/>
    <x v="12"/>
    <x v="2"/>
    <n v="0"/>
    <n v="0"/>
    <n v="0"/>
    <n v="0"/>
    <n v="0"/>
    <n v="7.5"/>
    <n v="361.95"/>
    <n v="5.5"/>
  </r>
  <r>
    <s v="常州维卡塑业有限公司"/>
    <x v="1"/>
    <x v="13"/>
    <x v="0"/>
    <n v="0"/>
    <m/>
    <n v="0"/>
    <m/>
    <n v="0"/>
    <m/>
    <n v="0"/>
    <n v="0.5"/>
  </r>
  <r>
    <s v="慈溪市贝士达电动工具有限公司"/>
    <x v="1"/>
    <x v="13"/>
    <x v="149"/>
    <n v="6669.5199999999995"/>
    <n v="0"/>
    <n v="0"/>
    <n v="0"/>
    <n v="0"/>
    <n v="0"/>
    <n v="0"/>
    <n v="0"/>
  </r>
  <r>
    <s v="慈溪市范市金欣模具厂"/>
    <x v="1"/>
    <x v="13"/>
    <x v="2"/>
    <n v="0"/>
    <n v="0"/>
    <n v="0"/>
    <n v="13.1"/>
    <n v="1657.1499999999999"/>
    <n v="0"/>
    <n v="0"/>
    <n v="0"/>
  </r>
  <r>
    <s v="慈溪市光华实业有限公司"/>
    <x v="1"/>
    <x v="13"/>
    <x v="2"/>
    <n v="0"/>
    <n v="0"/>
    <n v="0"/>
    <n v="5"/>
    <n v="1619.65"/>
    <n v="0"/>
    <n v="0"/>
    <n v="0"/>
  </r>
  <r>
    <s v="慈溪市宗汉惠通电子有限公司"/>
    <x v="1"/>
    <x v="13"/>
    <x v="2"/>
    <n v="0"/>
    <n v="0"/>
    <n v="0"/>
    <n v="0"/>
    <n v="0"/>
    <n v="0.5"/>
    <n v="73.605000000000004"/>
    <n v="0"/>
  </r>
  <r>
    <s v="慈溪远传仪表科技有限公司"/>
    <x v="1"/>
    <x v="13"/>
    <x v="2"/>
    <n v="0"/>
    <n v="6"/>
    <n v="69.179999999999993"/>
    <n v="0"/>
    <n v="0"/>
    <n v="8"/>
    <n v="525.67999999999995"/>
    <n v="0"/>
  </r>
  <r>
    <s v="淮安美妙电子科技有限公司"/>
    <x v="1"/>
    <x v="13"/>
    <x v="2"/>
    <n v="0"/>
    <n v="0"/>
    <n v="0"/>
    <n v="10"/>
    <n v="1184.5"/>
    <n v="9"/>
    <n v="1854.09"/>
    <n v="0"/>
  </r>
  <r>
    <s v="建德市联众电器工具厂"/>
    <x v="1"/>
    <x v="13"/>
    <x v="150"/>
    <n v="6829.83"/>
    <n v="42"/>
    <n v="6337.8"/>
    <n v="4"/>
    <n v="695.24"/>
    <n v="3"/>
    <n v="906.93000000000006"/>
    <n v="0"/>
  </r>
  <r>
    <s v="金华市奇剑工具有限公司"/>
    <x v="1"/>
    <x v="13"/>
    <x v="2"/>
    <n v="0"/>
    <n v="2.5000000000000001E-2"/>
    <n v="-1.18425"/>
    <n v="2"/>
    <n v="168.16"/>
    <n v="1.05"/>
    <n v="169.64850000000001"/>
    <n v="0"/>
  </r>
  <r>
    <s v="乐清市希汇电子科技有限公司"/>
    <x v="1"/>
    <x v="13"/>
    <x v="0"/>
    <n v="0"/>
    <m/>
    <n v="0"/>
    <m/>
    <n v="0"/>
    <m/>
    <n v="0"/>
    <n v="2"/>
  </r>
  <r>
    <s v="宁波辉腾工量具包装有限公司"/>
    <x v="1"/>
    <x v="13"/>
    <x v="0"/>
    <n v="0"/>
    <m/>
    <n v="0"/>
    <m/>
    <n v="0"/>
    <m/>
    <n v="0"/>
    <n v="2"/>
  </r>
  <r>
    <s v="宁波市鄞州拓海塑业有限公司"/>
    <x v="1"/>
    <x v="13"/>
    <x v="2"/>
    <n v="0"/>
    <n v="0"/>
    <n v="0"/>
    <n v="1.125"/>
    <n v="112.30875"/>
    <n v="0"/>
    <n v="0"/>
    <n v="0"/>
  </r>
  <r>
    <s v="宁波市鄞州万富莱仪表塑料厂（普通合伙）"/>
    <x v="1"/>
    <x v="13"/>
    <x v="2"/>
    <n v="0"/>
    <n v="0"/>
    <n v="0"/>
    <n v="0"/>
    <n v="0"/>
    <n v="7.75"/>
    <n v="1380.3525000000002"/>
    <n v="0"/>
  </r>
  <r>
    <s v="宁波亿盛电机有限公司"/>
    <x v="1"/>
    <x v="13"/>
    <x v="2"/>
    <n v="0"/>
    <n v="0"/>
    <n v="0"/>
    <n v="0"/>
    <n v="0"/>
    <n v="4"/>
    <n v="256.04000000000002"/>
    <n v="0"/>
  </r>
  <r>
    <s v="宁海县西店俊宏电器厂"/>
    <x v="2"/>
    <x v="13"/>
    <x v="2"/>
    <n v="0"/>
    <n v="0"/>
    <n v="0"/>
    <n v="0"/>
    <n v="0"/>
    <n v="5"/>
    <n v="318.60000000000002"/>
    <n v="0"/>
  </r>
  <r>
    <s v="上海东浩新贸易有限公司"/>
    <x v="2"/>
    <x v="13"/>
    <x v="0"/>
    <n v="0"/>
    <m/>
    <n v="0"/>
    <m/>
    <n v="0"/>
    <m/>
    <n v="0"/>
    <n v="377.75"/>
  </r>
  <r>
    <s v="上海克劳德刀片制造有限公司"/>
    <x v="1"/>
    <x v="13"/>
    <x v="2"/>
    <n v="0"/>
    <n v="0"/>
    <n v="0"/>
    <n v="0"/>
    <n v="0"/>
    <n v="6"/>
    <n v="318.54000000000002"/>
    <n v="0"/>
  </r>
  <r>
    <s v="绍兴上虞创晟塑业有限公司"/>
    <x v="3"/>
    <x v="13"/>
    <x v="0"/>
    <n v="0"/>
    <m/>
    <n v="0"/>
    <m/>
    <n v="0"/>
    <m/>
    <n v="0"/>
    <n v="106"/>
  </r>
  <r>
    <s v="苏州奔腾塑业有限公司"/>
    <x v="3"/>
    <x v="13"/>
    <x v="151"/>
    <n v="3155.1959999999999"/>
    <n v="0"/>
    <n v="0"/>
    <n v="0"/>
    <n v="0"/>
    <n v="0"/>
    <n v="0"/>
    <n v="38"/>
  </r>
  <r>
    <s v="苏州达宇塑业有限公司"/>
    <x v="3"/>
    <x v="13"/>
    <x v="152"/>
    <n v="15659.999250000001"/>
    <n v="124"/>
    <n v="16984.28"/>
    <n v="92.7"/>
    <n v="10387.035"/>
    <n v="54.6"/>
    <n v="5876.0520000000006"/>
    <n v="0"/>
  </r>
  <r>
    <s v="苏州市锦星电讯材料有限公司"/>
    <x v="3"/>
    <x v="13"/>
    <x v="2"/>
    <n v="0"/>
    <n v="0"/>
    <n v="0"/>
    <n v="0"/>
    <n v="0"/>
    <n v="5"/>
    <n v="258.75"/>
    <n v="0"/>
  </r>
  <r>
    <s v="泰马克精密铸造（苏州）有限公司"/>
    <x v="1"/>
    <x v="13"/>
    <x v="2"/>
    <n v="0"/>
    <n v="0.125"/>
    <n v="35.092500000000001"/>
    <n v="0.25"/>
    <n v="13.195"/>
    <n v="0"/>
    <n v="0"/>
    <n v="0"/>
  </r>
  <r>
    <s v="余姚市城区万兴五金工具厂"/>
    <x v="1"/>
    <x v="13"/>
    <x v="0"/>
    <n v="0"/>
    <m/>
    <n v="0"/>
    <m/>
    <n v="0"/>
    <m/>
    <n v="0"/>
    <n v="0.17499999999999999"/>
  </r>
  <r>
    <s v="余姚市林泰塑料制品厂（普通合伙）"/>
    <x v="1"/>
    <x v="13"/>
    <x v="0"/>
    <n v="0"/>
    <m/>
    <n v="0"/>
    <m/>
    <n v="0"/>
    <m/>
    <n v="0"/>
    <n v="2"/>
  </r>
  <r>
    <s v="余姚易美园艺设备有限公司"/>
    <x v="1"/>
    <x v="13"/>
    <x v="153"/>
    <n v="289.62799999999999"/>
    <n v="0.5"/>
    <n v="92.194999999999993"/>
    <n v="6"/>
    <n v="875.58"/>
    <n v="1"/>
    <n v="73.8"/>
    <n v="0"/>
  </r>
  <r>
    <s v="浙江百隆塑料制品有限公司"/>
    <x v="1"/>
    <x v="13"/>
    <x v="2"/>
    <n v="0"/>
    <n v="20"/>
    <n v="1182"/>
    <n v="86.025000000000006"/>
    <n v="6417.4650000000001"/>
    <n v="25"/>
    <n v="992.75"/>
    <n v="0"/>
  </r>
  <r>
    <s v="浙江省金华雪球实业有限公司"/>
    <x v="1"/>
    <x v="13"/>
    <x v="2"/>
    <n v="0"/>
    <n v="0"/>
    <n v="0"/>
    <n v="1.5249999999999999"/>
    <n v="-128.1"/>
    <n v="0"/>
    <n v="0"/>
    <n v="0"/>
  </r>
  <r>
    <s v="杭州比孚科技有限公司"/>
    <x v="1"/>
    <x v="13"/>
    <x v="0"/>
    <n v="0"/>
    <m/>
    <n v="0"/>
    <m/>
    <n v="0"/>
    <m/>
    <n v="0"/>
    <n v="0.71"/>
  </r>
  <r>
    <s v="宁波市江东宇星电讯仪表厂"/>
    <x v="1"/>
    <x v="13"/>
    <x v="154"/>
    <n v="2031.5349999999999"/>
    <n v="11.5"/>
    <n v="1502.8200000000002"/>
    <n v="20"/>
    <n v="1144"/>
    <n v="1.5"/>
    <n v="390.61500000000001"/>
    <n v="1.5"/>
  </r>
  <r>
    <s v="余姚市健瑞塑料厂"/>
    <x v="1"/>
    <x v="13"/>
    <x v="0"/>
    <n v="0"/>
    <m/>
    <n v="0"/>
    <m/>
    <n v="0"/>
    <m/>
    <n v="0"/>
    <n v="0.1"/>
  </r>
  <r>
    <s v="慈溪市富泰电器有限公司"/>
    <x v="1"/>
    <x v="13"/>
    <x v="0"/>
    <n v="0"/>
    <m/>
    <n v="0"/>
    <m/>
    <n v="0"/>
    <m/>
    <n v="0"/>
    <n v="16"/>
  </r>
  <r>
    <s v="余姚市维盛塑料包装厂"/>
    <x v="3"/>
    <x v="13"/>
    <x v="0"/>
    <n v="0"/>
    <m/>
    <n v="0"/>
    <m/>
    <n v="0"/>
    <m/>
    <n v="0"/>
    <n v="0.1"/>
  </r>
  <r>
    <s v="南通市而立经贸有限公司"/>
    <x v="1"/>
    <x v="13"/>
    <x v="155"/>
    <n v="192.976"/>
    <n v="16.7"/>
    <n v="1401.13"/>
    <n v="23.85"/>
    <n v="3488.3009999999999"/>
    <n v="33.85"/>
    <n v="13361.272000000001"/>
    <n v="17.299999999999997"/>
  </r>
  <r>
    <s v="慈溪市新浦科端塑料壳体厂"/>
    <x v="3"/>
    <x v="13"/>
    <x v="80"/>
    <n v="136.571"/>
    <n v="1.2"/>
    <n v="-327.26400000000001"/>
    <n v="1.825"/>
    <n v="77.927500000000009"/>
    <n v="14"/>
    <n v="863.52"/>
    <n v="7.6"/>
  </r>
  <r>
    <s v="江苏和晖电动工具有限公司"/>
    <x v="1"/>
    <x v="13"/>
    <x v="0"/>
    <n v="0"/>
    <m/>
    <n v="0"/>
    <m/>
    <n v="0"/>
    <m/>
    <n v="0"/>
    <n v="4.25"/>
  </r>
  <r>
    <s v="龙庆机电塑料（嘉兴）有限公司"/>
    <x v="1"/>
    <x v="13"/>
    <x v="156"/>
    <n v="1788.248"/>
    <n v="39.299999999999997"/>
    <n v="2558.4299999999994"/>
    <n v="40.200000000000003"/>
    <n v="2087.1840000000002"/>
    <n v="33.85"/>
    <n v="7862.339500000001"/>
    <n v="31.524999999999999"/>
  </r>
  <r>
    <s v="宁波振升电器有限公司"/>
    <x v="11"/>
    <x v="13"/>
    <x v="2"/>
    <n v="0"/>
    <n v="0"/>
    <n v="0"/>
    <n v="0"/>
    <n v="0"/>
    <n v="24.024999999999999"/>
    <n v="2223.7539999999999"/>
    <n v="31"/>
  </r>
  <r>
    <s v="江西沃达水控有限公司"/>
    <x v="1"/>
    <x v="13"/>
    <x v="0"/>
    <n v="0"/>
    <m/>
    <n v="0"/>
    <m/>
    <n v="0"/>
    <m/>
    <n v="0"/>
    <n v="0.75"/>
  </r>
  <r>
    <s v="宁波贝恩精密模塑有限公司"/>
    <x v="2"/>
    <x v="13"/>
    <x v="0"/>
    <n v="0"/>
    <m/>
    <n v="0"/>
    <m/>
    <n v="0"/>
    <m/>
    <n v="0"/>
    <n v="7.4999999999999997E-2"/>
  </r>
  <r>
    <s v="上海佑达电器有限公司"/>
    <x v="1"/>
    <x v="13"/>
    <x v="2"/>
    <n v="0"/>
    <n v="0"/>
    <n v="0"/>
    <n v="15.6"/>
    <n v="2471.3519999999999"/>
    <n v="17.399999999999999"/>
    <n v="4242.8159999999998"/>
    <n v="17.5"/>
  </r>
  <r>
    <s v="余姚市轶智塑料厂"/>
    <x v="1"/>
    <x v="13"/>
    <x v="0"/>
    <n v="0"/>
    <m/>
    <n v="0"/>
    <m/>
    <n v="0"/>
    <m/>
    <n v="0"/>
    <n v="0.05"/>
  </r>
  <r>
    <s v="嘉兴百佳机械有限公司"/>
    <x v="1"/>
    <x v="13"/>
    <x v="2"/>
    <n v="0"/>
    <n v="0"/>
    <n v="0"/>
    <n v="0"/>
    <n v="0"/>
    <n v="3.875"/>
    <n v="910.78"/>
    <n v="2"/>
  </r>
  <r>
    <s v="浙江博大测量工具有限公司"/>
    <x v="1"/>
    <x v="13"/>
    <x v="157"/>
    <n v="7445.375"/>
    <n v="99"/>
    <n v="5234.13"/>
    <n v="78.224999999999994"/>
    <n v="-1774.1429999999998"/>
    <n v="94"/>
    <n v="15964.02"/>
    <n v="80"/>
  </r>
  <r>
    <s v="慈溪市周巷宝露塑料制品厂"/>
    <x v="1"/>
    <x v="13"/>
    <x v="2"/>
    <n v="0"/>
    <n v="0"/>
    <n v="0"/>
    <n v="0"/>
    <n v="0"/>
    <n v="0.15"/>
    <n v="16.820999999999998"/>
    <n v="0.05"/>
  </r>
  <r>
    <s v="余姚市沪工控制电器有限公司"/>
    <x v="3"/>
    <x v="13"/>
    <x v="2"/>
    <n v="0"/>
    <n v="0"/>
    <n v="0"/>
    <n v="0"/>
    <n v="0"/>
    <n v="5"/>
    <n v="500.79999999999995"/>
    <n v="1"/>
  </r>
  <r>
    <s v="南通明辉电动工具有限公司"/>
    <x v="1"/>
    <x v="13"/>
    <x v="36"/>
    <n v="450.84"/>
    <n v="8"/>
    <n v="1069.76"/>
    <n v="12"/>
    <n v="572.16"/>
    <n v="1"/>
    <n v="82.04"/>
    <n v="11"/>
  </r>
  <r>
    <s v="宁波大叶园林工业有限公司"/>
    <x v="1"/>
    <x v="13"/>
    <x v="107"/>
    <n v="1995.36"/>
    <n v="14.5"/>
    <n v="2581.87"/>
    <n v="23"/>
    <n v="3816.62"/>
    <n v="9"/>
    <n v="1922.3999999999999"/>
    <n v="3"/>
  </r>
  <r>
    <s v="宁波星乐机械制造有限公司"/>
    <x v="1"/>
    <x v="13"/>
    <x v="158"/>
    <n v="726.22500000000002"/>
    <n v="17"/>
    <n v="1558.22"/>
    <n v="19"/>
    <n v="1116.82"/>
    <n v="14.5"/>
    <n v="1832.365"/>
    <n v="10.25"/>
  </r>
  <r>
    <s v="余姚市临山镇利丰塑料制品厂"/>
    <x v="1"/>
    <x v="13"/>
    <x v="0"/>
    <n v="0"/>
    <m/>
    <n v="0"/>
    <m/>
    <n v="0"/>
    <m/>
    <n v="0"/>
    <n v="3"/>
  </r>
  <r>
    <s v="杭州萧山恒创塑料制品厂"/>
    <x v="1"/>
    <x v="13"/>
    <x v="2"/>
    <n v="0"/>
    <n v="0"/>
    <n v="0"/>
    <n v="0"/>
    <n v="0"/>
    <n v="1.75"/>
    <n v="201.74"/>
    <n v="1.1499999999999999"/>
  </r>
  <r>
    <s v="余姚市金波塑模有限公司"/>
    <x v="1"/>
    <x v="13"/>
    <x v="139"/>
    <n v="530.58000000000004"/>
    <n v="0"/>
    <n v="0"/>
    <n v="5"/>
    <n v="280.2"/>
    <n v="0"/>
    <n v="0"/>
    <n v="5"/>
  </r>
  <r>
    <s v="余姚市旭刚塑料机械部件厂（普通合伙）"/>
    <x v="1"/>
    <x v="13"/>
    <x v="2"/>
    <n v="0"/>
    <n v="0.7"/>
    <n v="-45.709999999999994"/>
    <n v="0.75"/>
    <n v="-55.627499999999998"/>
    <n v="2.65"/>
    <n v="227.79399999999998"/>
    <n v="0.4"/>
  </r>
  <r>
    <s v="慈溪光华实业有限公司"/>
    <x v="1"/>
    <x v="13"/>
    <x v="2"/>
    <n v="0"/>
    <n v="0"/>
    <n v="0"/>
    <n v="20"/>
    <n v="1527.6"/>
    <n v="64.900000000000006"/>
    <n v="7686.7560000000003"/>
    <n v="5"/>
  </r>
  <r>
    <s v="宁波世泰塑料模具有限公司"/>
    <x v="0"/>
    <x v="13"/>
    <x v="2"/>
    <n v="0"/>
    <n v="0"/>
    <n v="0"/>
    <n v="0"/>
    <n v="0"/>
    <n v="95"/>
    <n v="6113.2499999999991"/>
    <n v="33"/>
  </r>
  <r>
    <s v="青岛鑫丰茂工贸有限公司"/>
    <x v="1"/>
    <x v="13"/>
    <x v="0"/>
    <n v="0"/>
    <m/>
    <n v="0"/>
    <m/>
    <n v="0"/>
    <m/>
    <n v="0"/>
    <n v="22"/>
  </r>
  <r>
    <s v="余姚市龙邦电器有限公司"/>
    <x v="3"/>
    <x v="13"/>
    <x v="2"/>
    <n v="0"/>
    <n v="0"/>
    <n v="0"/>
    <n v="5.5"/>
    <n v="-409.14499999999998"/>
    <n v="56.35"/>
    <n v="5509.9030000000002"/>
    <n v="59.875"/>
  </r>
  <r>
    <s v="苏州工业园区联顺科技有限公司"/>
    <x v="1"/>
    <x v="13"/>
    <x v="2"/>
    <n v="0"/>
    <n v="0"/>
    <n v="0"/>
    <n v="0"/>
    <n v="0"/>
    <n v="24.8"/>
    <n v="5633.0720000000001"/>
    <n v="17"/>
  </r>
  <r>
    <s v="余姚市河姆渡镇精艺塑料模具厂"/>
    <x v="1"/>
    <x v="13"/>
    <x v="2"/>
    <n v="0"/>
    <n v="0"/>
    <n v="0"/>
    <n v="1.7"/>
    <n v="-0.748"/>
    <n v="3.5"/>
    <n v="514.78000000000009"/>
    <n v="2.2000000000000002"/>
  </r>
  <r>
    <s v="海盐峰达塑料电器厂"/>
    <x v="1"/>
    <x v="13"/>
    <x v="2"/>
    <n v="0"/>
    <n v="0"/>
    <n v="0"/>
    <n v="0"/>
    <n v="0"/>
    <n v="2"/>
    <n v="297.36"/>
    <n v="20"/>
  </r>
  <r>
    <s v="慈溪市百正电器有限公司"/>
    <x v="3"/>
    <x v="13"/>
    <x v="2"/>
    <n v="0"/>
    <n v="0"/>
    <n v="0"/>
    <n v="20"/>
    <n v="1138.1999999999998"/>
    <n v="23"/>
    <n v="3179.29"/>
    <n v="58.55"/>
  </r>
  <r>
    <s v="常熟市顺隆塑业有限公司"/>
    <x v="1"/>
    <x v="13"/>
    <x v="2"/>
    <n v="0"/>
    <n v="15"/>
    <n v="1421.1"/>
    <n v="0"/>
    <n v="0"/>
    <n v="75"/>
    <n v="5896.5"/>
    <n v="20"/>
  </r>
  <r>
    <s v="慈溪市桥头晶晶仪表配件厂"/>
    <x v="1"/>
    <x v="13"/>
    <x v="159"/>
    <n v="17.778500000000001"/>
    <n v="0.2"/>
    <n v="28.689999999999998"/>
    <n v="0.5"/>
    <n v="65.284999999999997"/>
    <n v="0.35"/>
    <n v="52.244500000000002"/>
    <n v="0.97499999999999998"/>
  </r>
  <r>
    <s v="富阳红良五金塑料厂"/>
    <x v="1"/>
    <x v="13"/>
    <x v="160"/>
    <n v="-1207.68"/>
    <n v="13.5"/>
    <n v="666.63"/>
    <n v="36.85"/>
    <n v="2125.1395000000002"/>
    <n v="57.5"/>
    <n v="7040.3"/>
    <n v="36"/>
  </r>
  <r>
    <s v="宁波水表股份有限公司"/>
    <x v="1"/>
    <x v="13"/>
    <x v="2"/>
    <n v="0"/>
    <n v="0"/>
    <n v="0"/>
    <n v="20.05"/>
    <n v="2057.3305"/>
    <n v="21"/>
    <n v="2944.2"/>
    <n v="23"/>
  </r>
  <r>
    <s v="余姚市晓天电器塑料厂（普通合伙）"/>
    <x v="2"/>
    <x v="13"/>
    <x v="161"/>
    <n v="-1078.0125"/>
    <n v="9.4"/>
    <n v="678.39800000000002"/>
    <n v="12.925000000000001"/>
    <n v="230.19424999999998"/>
    <n v="5.45"/>
    <n v="668.71500000000003"/>
    <n v="2.4000000000000004"/>
  </r>
  <r>
    <s v="工达橡塑制品（上海）有限公司"/>
    <x v="1"/>
    <x v="13"/>
    <x v="162"/>
    <n v="3186.4497499999998"/>
    <n v="39.625"/>
    <n v="6935.5637500000003"/>
    <n v="48.274999999999999"/>
    <n v="6870.0152499999995"/>
    <n v="45.65"/>
    <n v="6700.0505000000003"/>
    <n v="55.75"/>
  </r>
  <r>
    <s v="余姚市肖东镇沈家闸塑料厂"/>
    <x v="1"/>
    <x v="13"/>
    <x v="163"/>
    <n v="35"/>
    <n v="-0.17499999999999999"/>
    <n v="-35"/>
    <n v="0"/>
    <n v="0"/>
    <n v="0"/>
    <n v="0"/>
    <n v="0.3"/>
  </r>
  <r>
    <s v="宁波迪泰塑胶有限公司"/>
    <x v="1"/>
    <x v="13"/>
    <x v="2"/>
    <n v="0"/>
    <n v="0"/>
    <n v="0"/>
    <n v="205.52500000000001"/>
    <n v="13648.91525"/>
    <n v="449"/>
    <n v="47239.289999999994"/>
    <n v="193.02500000000001"/>
  </r>
  <r>
    <s v="金华市鹰王电子有限公司"/>
    <x v="1"/>
    <x v="13"/>
    <x v="0"/>
    <n v="0"/>
    <m/>
    <n v="0"/>
    <m/>
    <n v="0"/>
    <m/>
    <n v="0"/>
    <n v="22"/>
  </r>
  <r>
    <s v="金华市汇丰工具厂"/>
    <x v="1"/>
    <x v="13"/>
    <x v="0"/>
    <n v="0"/>
    <m/>
    <n v="0"/>
    <m/>
    <n v="0"/>
    <m/>
    <n v="0"/>
    <n v="1.5"/>
  </r>
  <r>
    <s v="余姚市欧盛仪表塑料厂"/>
    <x v="1"/>
    <x v="13"/>
    <x v="2"/>
    <n v="0"/>
    <n v="0.35"/>
    <n v="33.543999999999997"/>
    <n v="2.125"/>
    <n v="213.3075"/>
    <n v="4.125"/>
    <n v="376.44750000000005"/>
    <n v="4.1000000000000005"/>
  </r>
  <r>
    <s v="金华市益佳工具有限公司"/>
    <x v="1"/>
    <x v="13"/>
    <x v="139"/>
    <n v="1751.1000000000001"/>
    <n v="5.5"/>
    <n v="632.44499999999994"/>
    <n v="9.7249999999999996"/>
    <n v="712.2589999999999"/>
    <n v="13"/>
    <n v="2598.1800000000003"/>
    <n v="15.25"/>
  </r>
  <r>
    <s v="宁波龙山脚下机电有限公司"/>
    <x v="0"/>
    <x v="13"/>
    <x v="164"/>
    <n v="133.38600000000002"/>
    <n v="3.4"/>
    <n v="415.17399999999998"/>
    <n v="5.2"/>
    <n v="749.06000000000006"/>
    <n v="2.7749999999999999"/>
    <n v="268.78649999999999"/>
    <n v="1.925"/>
  </r>
  <r>
    <s v="威海联桥新材料科技股份有限公司"/>
    <x v="1"/>
    <x v="13"/>
    <x v="0"/>
    <n v="0"/>
    <m/>
    <n v="0"/>
    <m/>
    <n v="0"/>
    <m/>
    <n v="0"/>
    <n v="15"/>
  </r>
  <r>
    <s v="台州金剑机械制造有限公司"/>
    <x v="1"/>
    <x v="13"/>
    <x v="0"/>
    <n v="0"/>
    <m/>
    <n v="0"/>
    <m/>
    <n v="0"/>
    <m/>
    <n v="0"/>
    <n v="5"/>
  </r>
  <r>
    <s v="宁波大叶园林设备有限公司"/>
    <x v="1"/>
    <x v="13"/>
    <x v="96"/>
    <n v="6328.32"/>
    <n v="50.8"/>
    <n v="3278.1239999999998"/>
    <n v="10"/>
    <n v="1094.5999999999999"/>
    <n v="108.5"/>
    <n v="7273.8400000000011"/>
    <n v="69"/>
  </r>
  <r>
    <s v="金华万丰工具厂"/>
    <x v="1"/>
    <x v="13"/>
    <x v="0"/>
    <n v="0"/>
    <m/>
    <n v="0"/>
    <m/>
    <n v="0"/>
    <m/>
    <n v="0"/>
    <n v="3.5"/>
  </r>
  <r>
    <s v="湖州南浔管氏塑业有限公司"/>
    <x v="1"/>
    <x v="13"/>
    <x v="165"/>
    <n v="166.66649999999998"/>
    <n v="0.42499999999999999"/>
    <n v="29.095499999999998"/>
    <n v="1.2749999999999999"/>
    <n v="137.30474999999998"/>
    <n v="0.82499999999999996"/>
    <n v="62.204999999999998"/>
    <n v="0.25"/>
  </r>
  <r>
    <s v="金华市双叶工具厂"/>
    <x v="1"/>
    <x v="13"/>
    <x v="0"/>
    <n v="0"/>
    <m/>
    <n v="0"/>
    <m/>
    <n v="0"/>
    <m/>
    <n v="0"/>
    <n v="1"/>
  </r>
  <r>
    <s v="杭州通利电器工具有限公司"/>
    <x v="7"/>
    <x v="13"/>
    <x v="166"/>
    <n v="5308.01"/>
    <n v="8"/>
    <n v="336.32"/>
    <n v="2"/>
    <n v="201.1"/>
    <n v="12"/>
    <n v="1098.5999999999999"/>
    <n v="7"/>
  </r>
  <r>
    <s v="歙县新郑仪表电器有限公司"/>
    <x v="11"/>
    <x v="13"/>
    <x v="8"/>
    <n v="6396.99"/>
    <n v="56"/>
    <n v="4814.32"/>
    <n v="29.5"/>
    <n v="878.21500000000003"/>
    <n v="41"/>
    <n v="4413.6500000000005"/>
    <n v="23"/>
  </r>
  <r>
    <s v="江西艾芬达暖通科技股份有限公司"/>
    <x v="2"/>
    <x v="13"/>
    <x v="0"/>
    <n v="0"/>
    <m/>
    <n v="0"/>
    <m/>
    <n v="0"/>
    <m/>
    <n v="0"/>
    <n v="4.0250000000000004"/>
  </r>
  <r>
    <s v="上海悦致贸易有限公司"/>
    <x v="3"/>
    <x v="13"/>
    <x v="2"/>
    <n v="0"/>
    <n v="0"/>
    <n v="0"/>
    <n v="0"/>
    <n v="0"/>
    <n v="3.0249999999999999"/>
    <n v="197.13925"/>
    <n v="53.424999999999997"/>
  </r>
  <r>
    <s v="江苏东成工具有限公司"/>
    <x v="1"/>
    <x v="13"/>
    <x v="167"/>
    <n v="21582.86"/>
    <n v="291.5"/>
    <n v="56367.355000000003"/>
    <n v="338.22500000000002"/>
    <n v="105948.98125000001"/>
    <n v="329"/>
    <n v="87181.71"/>
    <n v="491"/>
  </r>
  <r>
    <s v="金华荣胜工具厂"/>
    <x v="7"/>
    <x v="13"/>
    <x v="2"/>
    <n v="0"/>
    <n v="0"/>
    <n v="0"/>
    <n v="0"/>
    <n v="0"/>
    <n v="11.574999999999999"/>
    <n v="629.33274999999992"/>
    <n v="4"/>
  </r>
  <r>
    <s v="歙县佳海塑料制件厂"/>
    <x v="1"/>
    <x v="13"/>
    <x v="168"/>
    <n v="1957.6732500000001"/>
    <n v="21.85"/>
    <n v="1483.8335"/>
    <n v="34.5"/>
    <n v="1911.3"/>
    <n v="29.6"/>
    <n v="3723.3840000000005"/>
    <n v="9"/>
  </r>
  <r>
    <s v="余姚市范盛新型建材厂"/>
    <x v="1"/>
    <x v="13"/>
    <x v="2"/>
    <n v="0"/>
    <n v="0"/>
    <n v="0"/>
    <n v="0"/>
    <n v="0"/>
    <n v="0.8"/>
    <n v="270.03200000000004"/>
    <n v="2.1749999999999998"/>
  </r>
  <r>
    <s v="余姚市泗门镇中亚模具塑料厂"/>
    <x v="1"/>
    <x v="13"/>
    <x v="0"/>
    <n v="0"/>
    <m/>
    <n v="0"/>
    <m/>
    <n v="0"/>
    <m/>
    <n v="0"/>
    <n v="6.3"/>
  </r>
  <r>
    <s v="余姚市星空塑料电器厂（普通合伙)"/>
    <x v="1"/>
    <x v="13"/>
    <x v="2"/>
    <n v="0"/>
    <n v="0"/>
    <n v="0"/>
    <n v="0.65"/>
    <n v="75.58850000000001"/>
    <n v="0.9"/>
    <n v="84.366"/>
    <n v="1.05"/>
  </r>
  <r>
    <s v="慈溪市长河华泰仪表配件厂"/>
    <x v="1"/>
    <x v="13"/>
    <x v="0"/>
    <n v="0"/>
    <m/>
    <n v="0"/>
    <m/>
    <n v="0"/>
    <m/>
    <n v="0"/>
    <n v="1"/>
  </r>
  <r>
    <s v="宁波市德霖机械有限公司"/>
    <x v="1"/>
    <x v="13"/>
    <x v="2"/>
    <n v="0"/>
    <n v="14"/>
    <n v="897.54"/>
    <n v="56.2"/>
    <n v="8767.7620000000006"/>
    <n v="90.525000000000006"/>
    <n v="7871.1487500000012"/>
    <n v="44.5"/>
  </r>
  <r>
    <s v="余姚市双梦塑料厂"/>
    <x v="2"/>
    <x v="13"/>
    <x v="169"/>
    <n v="3885.3"/>
    <n v="104.125"/>
    <n v="10146.981250000001"/>
    <n v="140.72499999999999"/>
    <n v="13561.668250000001"/>
    <n v="137"/>
    <n v="15453.6"/>
    <n v="89.025000000000006"/>
  </r>
  <r>
    <s v="上海余粤申模具厂"/>
    <x v="3"/>
    <x v="13"/>
    <x v="2"/>
    <n v="0"/>
    <n v="0"/>
    <n v="0"/>
    <n v="2.5499999999999998"/>
    <n v="186.25200000000001"/>
    <n v="2.125"/>
    <n v="172.01875000000001"/>
    <n v="4.0750000000000002"/>
  </r>
  <r>
    <s v="江苏东成工具科技有限公司"/>
    <x v="1"/>
    <x v="13"/>
    <x v="2"/>
    <n v="0"/>
    <n v="0"/>
    <n v="0"/>
    <n v="0"/>
    <n v="0"/>
    <n v="1"/>
    <n v="-2.27"/>
    <n v="146"/>
  </r>
  <r>
    <s v="慈溪市周巷新技模具塑料厂"/>
    <x v="1"/>
    <x v="13"/>
    <x v="13"/>
    <n v="33.479999999999997"/>
    <n v="0"/>
    <n v="0"/>
    <n v="0"/>
    <n v="0"/>
    <n v="0"/>
    <n v="0"/>
    <n v="2.125"/>
  </r>
  <r>
    <s v="余姚市健力机械设备有限公司"/>
    <x v="1"/>
    <x v="13"/>
    <x v="2"/>
    <n v="0"/>
    <n v="0"/>
    <n v="0"/>
    <n v="0"/>
    <n v="0"/>
    <n v="3.7"/>
    <n v="407.03700000000003"/>
    <n v="3"/>
  </r>
  <r>
    <s v="宁波瑞林电子有限公司"/>
    <x v="1"/>
    <x v="13"/>
    <x v="2"/>
    <n v="0"/>
    <n v="34.774999999999999"/>
    <n v="2359.8314999999998"/>
    <n v="52.85"/>
    <n v="3686.8160000000003"/>
    <n v="56"/>
    <n v="4135.5999999999995"/>
    <n v="37.200000000000003"/>
  </r>
  <r>
    <s v="余姚市舜宝仪表指针厂"/>
    <x v="3"/>
    <x v="13"/>
    <x v="170"/>
    <n v="280.80500000000001"/>
    <n v="2.8"/>
    <n v="341.26399999999995"/>
    <n v="1.55"/>
    <n v="120.46600000000001"/>
    <n v="1"/>
    <n v="150.65"/>
    <n v="1"/>
  </r>
  <r>
    <s v="江苏东成机电工具有限公司"/>
    <x v="1"/>
    <x v="13"/>
    <x v="2"/>
    <n v="0"/>
    <n v="0"/>
    <n v="0"/>
    <n v="0"/>
    <n v="0"/>
    <n v="17"/>
    <n v="1343.17"/>
    <n v="304.42500000000001"/>
  </r>
  <r>
    <s v="宁波大叶园林科技有限公司"/>
    <x v="1"/>
    <x v="13"/>
    <x v="2"/>
    <n v="0"/>
    <n v="0"/>
    <n v="0"/>
    <n v="0"/>
    <n v="0"/>
    <n v="3"/>
    <n v="441.78"/>
    <n v="7"/>
  </r>
  <r>
    <s v="慈溪市嘉成仪表电器有限公司"/>
    <x v="1"/>
    <x v="13"/>
    <x v="0"/>
    <n v="0"/>
    <m/>
    <n v="0"/>
    <m/>
    <n v="0"/>
    <m/>
    <n v="0"/>
    <n v="9.5"/>
  </r>
  <r>
    <s v="余姚市舜寰流量仪表有限公司"/>
    <x v="1"/>
    <x v="13"/>
    <x v="171"/>
    <n v="236.24600000000001"/>
    <n v="4.3499999999999996"/>
    <n v="164.56049999999999"/>
    <n v="20.975000000000001"/>
    <n v="1769.451"/>
    <n v="17.225000000000001"/>
    <n v="1248.6402499999999"/>
    <n v="13.625"/>
  </r>
  <r>
    <s v="慈溪市申元工具有限公司"/>
    <x v="1"/>
    <x v="13"/>
    <x v="172"/>
    <n v="2469.1999999999998"/>
    <n v="50"/>
    <n v="4370.5"/>
    <n v="55.05"/>
    <n v="5005.6965"/>
    <n v="49"/>
    <n v="4153.2400000000007"/>
    <n v="32.1"/>
  </r>
  <r>
    <s v="余姚市哈森塑料制品有限公司"/>
    <x v="1"/>
    <x v="13"/>
    <x v="139"/>
    <n v="646.08000000000004"/>
    <n v="7"/>
    <n v="1229.76"/>
    <n v="2"/>
    <n v="328.84"/>
    <n v="6"/>
    <n v="1296.3000000000002"/>
    <n v="7"/>
  </r>
  <r>
    <s v="上虞市创晟塑业有限公司"/>
    <x v="3"/>
    <x v="13"/>
    <x v="173"/>
    <n v="10039.491750000001"/>
    <n v="239.47499999999999"/>
    <n v="16595.6175"/>
    <n v="262.64999999999998"/>
    <n v="22086.238499999999"/>
    <n v="303.92500000000001"/>
    <n v="26432.357250000001"/>
    <n v="250.1"/>
  </r>
  <r>
    <s v="常熟市立金塑胶有限公司"/>
    <x v="1"/>
    <x v="13"/>
    <x v="2"/>
    <n v="0"/>
    <n v="0"/>
    <n v="0"/>
    <n v="0"/>
    <n v="0"/>
    <n v="36"/>
    <n v="2761.56"/>
    <n v="14"/>
  </r>
  <r>
    <s v="杭州永巨科技有限公司"/>
    <x v="1"/>
    <x v="13"/>
    <x v="174"/>
    <n v="423.30600000000004"/>
    <n v="6.55"/>
    <n v="666.13499999999999"/>
    <n v="10.5"/>
    <n v="1496.9849999999999"/>
    <n v="18"/>
    <n v="1623.6000000000001"/>
    <n v="5"/>
  </r>
  <r>
    <s v="余姚市舜郊塑料厂"/>
    <x v="2"/>
    <x v="13"/>
    <x v="2"/>
    <n v="0"/>
    <n v="0"/>
    <n v="0"/>
    <n v="0"/>
    <n v="0"/>
    <n v="0.3"/>
    <n v="22.670999999999996"/>
    <n v="0.15"/>
  </r>
  <r>
    <s v="上海舜凌电器仪表有限公司"/>
    <x v="1"/>
    <x v="13"/>
    <x v="0"/>
    <n v="0"/>
    <m/>
    <n v="0"/>
    <m/>
    <n v="0"/>
    <m/>
    <n v="0"/>
    <n v="2"/>
  </r>
  <r>
    <s v="金华市鹰王工具有限公司"/>
    <x v="1"/>
    <x v="13"/>
    <x v="2"/>
    <n v="0"/>
    <n v="2.1"/>
    <n v="278.31299999999999"/>
    <n v="35"/>
    <n v="3894.1000000000004"/>
    <n v="48"/>
    <n v="6393.12"/>
    <n v="89"/>
  </r>
  <r>
    <s v="余姚市裕树五金厂"/>
    <x v="1"/>
    <x v="13"/>
    <x v="0"/>
    <n v="0"/>
    <m/>
    <n v="0"/>
    <m/>
    <n v="0"/>
    <m/>
    <n v="0"/>
    <n v="0.3"/>
  </r>
  <r>
    <s v="余姚市恒发电器配件厂（普通合伙）"/>
    <x v="1"/>
    <x v="13"/>
    <x v="2"/>
    <n v="0"/>
    <n v="0"/>
    <n v="0"/>
    <n v="3"/>
    <n v="657.12"/>
    <n v="3"/>
    <n v="-565.43999999999994"/>
    <n v="2"/>
  </r>
  <r>
    <s v="余姚市梨洲机电制造有限公司"/>
    <x v="1"/>
    <x v="13"/>
    <x v="13"/>
    <n v="91.63"/>
    <n v="2"/>
    <n v="328.5"/>
    <n v="0"/>
    <n v="0"/>
    <n v="0"/>
    <n v="0"/>
    <n v="0.85"/>
  </r>
  <r>
    <s v="慈溪市三峰拨链器厂"/>
    <x v="1"/>
    <x v="13"/>
    <x v="13"/>
    <n v="85.56"/>
    <n v="2"/>
    <n v="136.16"/>
    <n v="0.3"/>
    <n v="22.760999999999999"/>
    <n v="0.75"/>
    <n v="85.47"/>
    <n v="0.25"/>
  </r>
  <r>
    <s v="宁波市万家灯火电子有限公司"/>
    <x v="1"/>
    <x v="13"/>
    <x v="2"/>
    <n v="0"/>
    <n v="0"/>
    <n v="0"/>
    <n v="0"/>
    <n v="0"/>
    <n v="2"/>
    <n v="223.26"/>
    <n v="2"/>
  </r>
  <r>
    <s v="余姚海浪液压机械有限公司"/>
    <x v="1"/>
    <x v="13"/>
    <x v="175"/>
    <n v="280.66499999999996"/>
    <n v="3.25"/>
    <n v="178.6525"/>
    <n v="7.125"/>
    <n v="912.42750000000001"/>
    <n v="6.25"/>
    <n v="650.8125"/>
    <n v="6"/>
  </r>
  <r>
    <s v="余姚市城区泛美塑料厂"/>
    <x v="1"/>
    <x v="13"/>
    <x v="2"/>
    <n v="0"/>
    <n v="0"/>
    <n v="0"/>
    <n v="4.0250000000000004"/>
    <n v="344.41924999999998"/>
    <n v="0"/>
    <n v="0"/>
    <n v="0.5"/>
  </r>
  <r>
    <s v="宁波胜德水表有限公司"/>
    <x v="1"/>
    <x v="13"/>
    <x v="2"/>
    <n v="0"/>
    <n v="0"/>
    <n v="0"/>
    <n v="0"/>
    <n v="0"/>
    <n v="5"/>
    <n v="365.20000000000005"/>
    <n v="5"/>
  </r>
  <r>
    <s v="余姚市柯腾电器厂"/>
    <x v="1"/>
    <x v="13"/>
    <x v="2"/>
    <n v="0"/>
    <n v="0"/>
    <n v="0"/>
    <n v="0"/>
    <n v="0"/>
    <n v="2"/>
    <n v="299.42"/>
    <n v="13"/>
  </r>
  <r>
    <s v="宁波市鄞州高桥瑞璨塑料制品厂"/>
    <x v="1"/>
    <x v="13"/>
    <x v="2"/>
    <n v="0"/>
    <n v="0"/>
    <n v="0"/>
    <n v="0"/>
    <n v="0"/>
    <n v="12"/>
    <n v="871.80000000000007"/>
    <n v="10"/>
  </r>
  <r>
    <s v="宁波智轩物联网科技有限公司"/>
    <x v="1"/>
    <x v="13"/>
    <x v="0"/>
    <n v="0"/>
    <m/>
    <n v="0"/>
    <m/>
    <n v="0"/>
    <m/>
    <n v="0"/>
    <n v="2"/>
  </r>
  <r>
    <s v="乐清市彰洲电气科技有限公司"/>
    <x v="1"/>
    <x v="13"/>
    <x v="0"/>
    <n v="0"/>
    <m/>
    <n v="0"/>
    <m/>
    <n v="0"/>
    <m/>
    <n v="0"/>
    <n v="2"/>
  </r>
  <r>
    <s v="慈溪市龙潭泵业有限公司"/>
    <x v="1"/>
    <x v="13"/>
    <x v="0"/>
    <n v="0"/>
    <m/>
    <n v="0"/>
    <m/>
    <n v="0"/>
    <m/>
    <n v="0"/>
    <n v="8"/>
  </r>
  <r>
    <s v="慈溪市宏康电器有限公司"/>
    <x v="1"/>
    <x v="13"/>
    <x v="0"/>
    <n v="0"/>
    <m/>
    <n v="0"/>
    <m/>
    <n v="0"/>
    <m/>
    <n v="0"/>
    <n v="3.0249999999999999"/>
  </r>
  <r>
    <s v="余姚市盛达园林工具有限公司"/>
    <x v="1"/>
    <x v="13"/>
    <x v="100"/>
    <n v="902.25"/>
    <n v="0"/>
    <n v="0"/>
    <n v="40"/>
    <n v="2976.8"/>
    <n v="0"/>
    <n v="0"/>
    <n v="10"/>
  </r>
  <r>
    <s v="宁波市宇星水表有限公司"/>
    <x v="1"/>
    <x v="13"/>
    <x v="2"/>
    <n v="0"/>
    <n v="0"/>
    <n v="0"/>
    <n v="0"/>
    <n v="0"/>
    <n v="5"/>
    <n v="300.75"/>
    <n v="5"/>
  </r>
  <r>
    <s v="宁波舜烨电器有限公司"/>
    <x v="1"/>
    <x v="13"/>
    <x v="2"/>
    <n v="0"/>
    <n v="0"/>
    <n v="0"/>
    <n v="0"/>
    <n v="0"/>
    <n v="1.5"/>
    <n v="150.405"/>
    <n v="5.5"/>
  </r>
  <r>
    <s v="浙江奇剑工具有限公司"/>
    <x v="1"/>
    <x v="13"/>
    <x v="0"/>
    <n v="0"/>
    <m/>
    <n v="0"/>
    <m/>
    <n v="0"/>
    <m/>
    <n v="0"/>
    <n v="12"/>
  </r>
  <r>
    <s v="宁波市港腾塑业有限公司"/>
    <x v="1"/>
    <x v="13"/>
    <x v="2"/>
    <n v="0"/>
    <n v="0"/>
    <n v="0"/>
    <n v="0"/>
    <n v="0"/>
    <n v="18.5"/>
    <n v="2437.375"/>
    <n v="4"/>
  </r>
  <r>
    <s v="永嘉县仲宇树塑金属制品有限公司"/>
    <x v="3"/>
    <x v="13"/>
    <x v="0"/>
    <n v="0"/>
    <m/>
    <n v="0"/>
    <m/>
    <n v="0"/>
    <m/>
    <n v="0"/>
    <n v="15"/>
  </r>
  <r>
    <s v="南通正雅塑料制品厂"/>
    <x v="3"/>
    <x v="13"/>
    <x v="0"/>
    <n v="0"/>
    <m/>
    <n v="0"/>
    <m/>
    <n v="0"/>
    <m/>
    <n v="0"/>
    <n v="0.75"/>
  </r>
  <r>
    <s v="常州格力博有限公司"/>
    <x v="1"/>
    <x v="13"/>
    <x v="0"/>
    <n v="0"/>
    <m/>
    <n v="0"/>
    <m/>
    <n v="0"/>
    <m/>
    <n v="0"/>
    <n v="341"/>
  </r>
  <r>
    <s v="杭州伽顿电工器材有限公司"/>
    <x v="1"/>
    <x v="13"/>
    <x v="176"/>
    <n v="76.7"/>
    <n v="1.75"/>
    <n v="334.03999999999996"/>
    <n v="1"/>
    <n v="-50.62"/>
    <n v="1"/>
    <n v="-32"/>
    <n v="0.5"/>
  </r>
  <r>
    <s v="宁波展望电器有限公司"/>
    <x v="1"/>
    <x v="13"/>
    <x v="2"/>
    <n v="0"/>
    <n v="0"/>
    <n v="0"/>
    <n v="0"/>
    <n v="0"/>
    <n v="22"/>
    <n v="1624.04"/>
    <n v="68"/>
  </r>
  <r>
    <s v="余姚市青花塑料厂（普通合伙）"/>
    <x v="1"/>
    <x v="13"/>
    <x v="2"/>
    <n v="0"/>
    <n v="0.05"/>
    <n v="11.927500000000002"/>
    <n v="0"/>
    <n v="0"/>
    <n v="5"/>
    <n v="345.4"/>
    <n v="1.925"/>
  </r>
  <r>
    <s v="（周）余姚市天光塑料有限公司"/>
    <x v="3"/>
    <x v="6"/>
    <x v="0"/>
    <n v="0"/>
    <m/>
    <n v="0"/>
    <m/>
    <n v="0"/>
    <m/>
    <n v="0"/>
    <n v="39"/>
  </r>
  <r>
    <s v="常州市海都国际贸易有限公司"/>
    <x v="3"/>
    <x v="6"/>
    <x v="2"/>
    <n v="0"/>
    <n v="8"/>
    <n v="1024.96"/>
    <n v="0"/>
    <n v="0"/>
    <n v="0"/>
    <n v="0"/>
    <n v="8"/>
  </r>
  <r>
    <s v="常州市瑞诺塑业有限公司"/>
    <x v="3"/>
    <x v="6"/>
    <x v="0"/>
    <n v="0"/>
    <m/>
    <n v="0"/>
    <m/>
    <n v="0"/>
    <m/>
    <n v="0"/>
    <n v="6"/>
  </r>
  <r>
    <s v="常州市武进润丰塑料制品有限公司"/>
    <x v="9"/>
    <x v="6"/>
    <x v="0"/>
    <n v="0"/>
    <m/>
    <n v="0"/>
    <m/>
    <n v="0"/>
    <m/>
    <n v="0"/>
    <n v="2"/>
  </r>
  <r>
    <s v="大连乐金塑料有限公司"/>
    <x v="6"/>
    <x v="6"/>
    <x v="0"/>
    <n v="0"/>
    <m/>
    <n v="0"/>
    <m/>
    <n v="0"/>
    <m/>
    <n v="0"/>
    <n v="1"/>
  </r>
  <r>
    <s v="东莞市磊峰塑胶化工有限公司"/>
    <x v="6"/>
    <x v="6"/>
    <x v="2"/>
    <n v="0"/>
    <n v="0"/>
    <n v="0"/>
    <n v="0"/>
    <n v="0"/>
    <n v="15"/>
    <n v="1086.5999999999999"/>
    <n v="6"/>
  </r>
  <r>
    <s v="东莞市龙创塑胶有限公司"/>
    <x v="6"/>
    <x v="6"/>
    <x v="2"/>
    <n v="0"/>
    <n v="9"/>
    <n v="-447.21"/>
    <n v="0"/>
    <n v="0"/>
    <n v="3"/>
    <n v="339.03000000000003"/>
    <n v="5"/>
  </r>
  <r>
    <s v="东莞市庆恒塑胶原料有限公司"/>
    <x v="6"/>
    <x v="6"/>
    <x v="0"/>
    <n v="0"/>
    <m/>
    <n v="0"/>
    <m/>
    <n v="0"/>
    <m/>
    <n v="0"/>
    <n v="10"/>
  </r>
  <r>
    <s v="东莞市樟木头京辰塑胶原料行"/>
    <x v="1"/>
    <x v="6"/>
    <x v="0"/>
    <n v="0"/>
    <m/>
    <n v="0"/>
    <m/>
    <n v="0"/>
    <m/>
    <n v="0"/>
    <n v="0.5"/>
  </r>
  <r>
    <s v="奉化市顺强塑料贸易有限公司"/>
    <x v="6"/>
    <x v="6"/>
    <x v="2"/>
    <n v="0"/>
    <n v="0"/>
    <n v="0"/>
    <n v="0"/>
    <n v="0"/>
    <n v="6"/>
    <n v="443.93999999999994"/>
    <n v="2"/>
  </r>
  <r>
    <s v="佛山市顺德区科的工程塑料有限公司"/>
    <x v="1"/>
    <x v="6"/>
    <x v="0"/>
    <n v="0"/>
    <m/>
    <n v="0"/>
    <m/>
    <n v="0"/>
    <m/>
    <n v="0"/>
    <n v="3"/>
  </r>
  <r>
    <s v="杭州金波塑胶有限公司"/>
    <x v="16"/>
    <x v="6"/>
    <x v="0"/>
    <n v="0"/>
    <m/>
    <n v="0"/>
    <m/>
    <n v="0"/>
    <m/>
    <n v="0"/>
    <n v="5"/>
  </r>
  <r>
    <s v="吉林市全兴塑业有限公司"/>
    <x v="1"/>
    <x v="6"/>
    <x v="0"/>
    <n v="0"/>
    <m/>
    <n v="0"/>
    <m/>
    <n v="0"/>
    <m/>
    <n v="0"/>
    <n v="20"/>
  </r>
  <r>
    <s v="嘉兴希卡姆复合材料有限公司"/>
    <x v="1"/>
    <x v="6"/>
    <x v="0"/>
    <n v="0"/>
    <m/>
    <n v="0"/>
    <m/>
    <n v="0"/>
    <m/>
    <n v="0"/>
    <n v="8"/>
  </r>
  <r>
    <s v="嘉兴扬子化工有限公司"/>
    <x v="3"/>
    <x v="6"/>
    <x v="0"/>
    <n v="0"/>
    <m/>
    <n v="0"/>
    <m/>
    <n v="0"/>
    <m/>
    <n v="0"/>
    <n v="3"/>
  </r>
  <r>
    <s v="江苏协翔进出口有限公司"/>
    <x v="3"/>
    <x v="6"/>
    <x v="0"/>
    <n v="0"/>
    <m/>
    <n v="0"/>
    <m/>
    <n v="0"/>
    <m/>
    <n v="0"/>
    <n v="1.85"/>
  </r>
  <r>
    <s v="南京申瑞琳新材料科技有限公司"/>
    <x v="1"/>
    <x v="6"/>
    <x v="0"/>
    <n v="0"/>
    <m/>
    <n v="0"/>
    <m/>
    <n v="0"/>
    <m/>
    <n v="0"/>
    <n v="0.3"/>
  </r>
  <r>
    <s v="宁波保税区奇润贸易有限公司"/>
    <x v="1"/>
    <x v="6"/>
    <x v="0"/>
    <n v="0"/>
    <m/>
    <n v="0"/>
    <m/>
    <n v="0"/>
    <m/>
    <n v="0"/>
    <n v="5"/>
  </r>
  <r>
    <s v="宁波市鄞州翰业塑料有限公司"/>
    <x v="1"/>
    <x v="6"/>
    <x v="2"/>
    <n v="0"/>
    <n v="0"/>
    <n v="0"/>
    <n v="0.05"/>
    <n v="7.105500000000001"/>
    <n v="1.65"/>
    <n v="157.88849999999999"/>
    <n v="7.5"/>
  </r>
  <r>
    <s v="宁波唯恩电器有限公司"/>
    <x v="5"/>
    <x v="6"/>
    <x v="0"/>
    <n v="0"/>
    <m/>
    <n v="0"/>
    <m/>
    <n v="0"/>
    <m/>
    <n v="0"/>
    <n v="10"/>
  </r>
  <r>
    <s v="平顶山市科隆新材料有限公司"/>
    <x v="0"/>
    <x v="6"/>
    <x v="0"/>
    <n v="0"/>
    <m/>
    <n v="0"/>
    <m/>
    <n v="0"/>
    <m/>
    <n v="0"/>
    <n v="10"/>
  </r>
  <r>
    <s v="青岛羲美科技贸易有限公司"/>
    <x v="2"/>
    <x v="6"/>
    <x v="0"/>
    <n v="0"/>
    <m/>
    <n v="0"/>
    <m/>
    <n v="0"/>
    <m/>
    <n v="0"/>
    <n v="0.25"/>
  </r>
  <r>
    <s v="上海璧欧国际贸易有限公司"/>
    <x v="2"/>
    <x v="6"/>
    <x v="0"/>
    <n v="0"/>
    <m/>
    <n v="0"/>
    <m/>
    <n v="0"/>
    <m/>
    <n v="0"/>
    <n v="2.5"/>
  </r>
  <r>
    <s v="上海前贝实业有限公司"/>
    <x v="2"/>
    <x v="6"/>
    <x v="2"/>
    <n v="0"/>
    <n v="2"/>
    <n v="112.04"/>
    <n v="0"/>
    <n v="0"/>
    <n v="0"/>
    <n v="0"/>
    <n v="4"/>
  </r>
  <r>
    <s v="上海天示塑料制品有限公司"/>
    <x v="2"/>
    <x v="6"/>
    <x v="0"/>
    <n v="0"/>
    <m/>
    <n v="0"/>
    <m/>
    <n v="0"/>
    <m/>
    <n v="0"/>
    <n v="10"/>
  </r>
  <r>
    <s v="上海耀泰实业有限公司"/>
    <x v="2"/>
    <x v="6"/>
    <x v="0"/>
    <n v="0"/>
    <m/>
    <n v="0"/>
    <m/>
    <n v="0"/>
    <m/>
    <n v="0"/>
    <n v="0.1"/>
  </r>
  <r>
    <s v="上海怡康化工材料有限公司"/>
    <x v="3"/>
    <x v="6"/>
    <x v="2"/>
    <n v="0"/>
    <n v="2.5000000000000001E-2"/>
    <n v="5.9604999999999997"/>
    <n v="0"/>
    <n v="0"/>
    <n v="0"/>
    <n v="0"/>
    <n v="5"/>
  </r>
  <r>
    <s v="苏州海明塑胶制品有限公司"/>
    <x v="3"/>
    <x v="6"/>
    <x v="0"/>
    <n v="0"/>
    <m/>
    <n v="0"/>
    <m/>
    <n v="0"/>
    <m/>
    <n v="0"/>
    <n v="1"/>
  </r>
  <r>
    <s v="苏州翃凯格塑化有限公司"/>
    <x v="3"/>
    <x v="6"/>
    <x v="0"/>
    <n v="0"/>
    <m/>
    <n v="0"/>
    <m/>
    <n v="0"/>
    <m/>
    <n v="0"/>
    <n v="4"/>
  </r>
  <r>
    <s v="苏州娇程塑料有限公司"/>
    <x v="3"/>
    <x v="6"/>
    <x v="0"/>
    <n v="0"/>
    <m/>
    <n v="0"/>
    <m/>
    <n v="0"/>
    <m/>
    <n v="0"/>
    <n v="20"/>
  </r>
  <r>
    <s v="苏州诺朴高分子材料有限公司"/>
    <x v="3"/>
    <x v="6"/>
    <x v="0"/>
    <n v="0"/>
    <m/>
    <n v="0"/>
    <m/>
    <n v="0"/>
    <m/>
    <n v="0"/>
    <n v="5.7"/>
  </r>
  <r>
    <s v="苏州万晨塑胶有限公司"/>
    <x v="1"/>
    <x v="6"/>
    <x v="0"/>
    <n v="0"/>
    <m/>
    <n v="0"/>
    <m/>
    <n v="0"/>
    <m/>
    <n v="0"/>
    <n v="16"/>
  </r>
  <r>
    <s v="台州八达阀门有限公司"/>
    <x v="1"/>
    <x v="6"/>
    <x v="0"/>
    <n v="0"/>
    <m/>
    <n v="0"/>
    <m/>
    <n v="0"/>
    <m/>
    <n v="0"/>
    <n v="11"/>
  </r>
  <r>
    <s v="台州精全塑业有限公司"/>
    <x v="1"/>
    <x v="6"/>
    <x v="0"/>
    <n v="0"/>
    <m/>
    <n v="0"/>
    <m/>
    <n v="0"/>
    <m/>
    <n v="0"/>
    <n v="5"/>
  </r>
  <r>
    <s v="台州市和奕塑胶有限公司"/>
    <x v="1"/>
    <x v="6"/>
    <x v="0"/>
    <n v="0"/>
    <m/>
    <n v="0"/>
    <m/>
    <n v="0"/>
    <m/>
    <n v="0"/>
    <n v="5"/>
  </r>
  <r>
    <s v="台州市日天模具有限公司"/>
    <x v="10"/>
    <x v="6"/>
    <x v="0"/>
    <n v="0"/>
    <m/>
    <n v="0"/>
    <m/>
    <n v="0"/>
    <m/>
    <n v="0"/>
    <n v="5"/>
  </r>
  <r>
    <s v="天津凌志化工贸易有限公司"/>
    <x v="1"/>
    <x v="6"/>
    <x v="0"/>
    <n v="0"/>
    <m/>
    <n v="0"/>
    <m/>
    <n v="0"/>
    <m/>
    <n v="0"/>
    <n v="5"/>
  </r>
  <r>
    <s v="温州市永驰汽车附件有限公司"/>
    <x v="1"/>
    <x v="6"/>
    <x v="0"/>
    <n v="0"/>
    <m/>
    <n v="0"/>
    <m/>
    <n v="0"/>
    <m/>
    <n v="0"/>
    <n v="19"/>
  </r>
  <r>
    <s v="余姚市威煌贸易有限公司"/>
    <x v="1"/>
    <x v="6"/>
    <x v="0"/>
    <n v="0"/>
    <m/>
    <n v="0"/>
    <m/>
    <n v="0"/>
    <m/>
    <n v="0"/>
    <n v="3"/>
  </r>
  <r>
    <s v="余姚市向前塑料经营部"/>
    <x v="9"/>
    <x v="6"/>
    <x v="0"/>
    <n v="0"/>
    <m/>
    <n v="0"/>
    <m/>
    <n v="0"/>
    <m/>
    <n v="0"/>
    <n v="10"/>
  </r>
  <r>
    <s v="中国电子物资东北公司"/>
    <x v="3"/>
    <x v="6"/>
    <x v="44"/>
    <n v="291.90000000000003"/>
    <n v="0"/>
    <n v="0"/>
    <n v="0"/>
    <n v="0"/>
    <n v="0"/>
    <n v="0"/>
    <n v="2"/>
  </r>
  <r>
    <s v="昆山斯科纳塑化贸易有限公司"/>
    <x v="2"/>
    <x v="6"/>
    <x v="2"/>
    <n v="0"/>
    <n v="0"/>
    <n v="0"/>
    <n v="0"/>
    <n v="0"/>
    <n v="38.725000000000001"/>
    <n v="4691.5337500000005"/>
    <n v="48.3"/>
  </r>
  <r>
    <s v="上海裕基经贸有限公司"/>
    <x v="3"/>
    <x v="6"/>
    <x v="2"/>
    <n v="0"/>
    <n v="10.6"/>
    <n v="-402.58799999999997"/>
    <n v="2"/>
    <n v="-65.459999999999994"/>
    <n v="32.9"/>
    <n v="3440.0239999999999"/>
    <n v="35.024999999999999"/>
  </r>
  <r>
    <s v="昆山市鑫勤塑胶原料有限公司"/>
    <x v="3"/>
    <x v="6"/>
    <x v="177"/>
    <n v="161.42399999999998"/>
    <n v="7.1"/>
    <n v="-22.436"/>
    <n v="32.299999999999997"/>
    <n v="2533.2890000000002"/>
    <n v="0.75"/>
    <n v="83.204999999999998"/>
    <n v="34.299999999999997"/>
  </r>
  <r>
    <s v="常州优购塑化有限公司"/>
    <x v="3"/>
    <x v="6"/>
    <x v="0"/>
    <n v="0"/>
    <m/>
    <n v="0"/>
    <m/>
    <n v="0"/>
    <m/>
    <n v="0"/>
    <n v="20"/>
  </r>
  <r>
    <s v="常州市普诺斯物资有限公司"/>
    <x v="2"/>
    <x v="6"/>
    <x v="178"/>
    <n v="2746.0230000000001"/>
    <n v="41"/>
    <n v="3489.92"/>
    <n v="43"/>
    <n v="4109.5099999999993"/>
    <n v="67"/>
    <n v="6454.7800000000007"/>
    <n v="32"/>
  </r>
  <r>
    <s v="上海富朔行贸易有限公司"/>
    <x v="1"/>
    <x v="6"/>
    <x v="179"/>
    <n v="17203.217499999999"/>
    <n v="112.97499999999999"/>
    <n v="5870.1809999999996"/>
    <n v="32.700000000000003"/>
    <n v="3437.0970000000002"/>
    <n v="85.575500000000005"/>
    <n v="-41081.374530000001"/>
    <n v="52.35"/>
  </r>
  <r>
    <s v="宁海县永兴印刷物资有限公司"/>
    <x v="17"/>
    <x v="6"/>
    <x v="180"/>
    <n v="200.57"/>
    <n v="24.375"/>
    <n v="1959.2624999999998"/>
    <n v="63.5"/>
    <n v="-3580.7649999999999"/>
    <n v="24"/>
    <n v="2722.56"/>
    <n v="21.5"/>
  </r>
  <r>
    <s v="北京云德信贸易有限公司"/>
    <x v="8"/>
    <x v="6"/>
    <x v="0"/>
    <n v="0"/>
    <m/>
    <n v="0"/>
    <m/>
    <n v="0"/>
    <m/>
    <n v="0"/>
    <n v="14"/>
  </r>
  <r>
    <s v="厦门鑫恒裕工贸有限公司"/>
    <x v="3"/>
    <x v="6"/>
    <x v="2"/>
    <n v="0"/>
    <n v="1"/>
    <n v="-397.79"/>
    <n v="1"/>
    <n v="-354.99"/>
    <n v="13.8"/>
    <n v="2192.13"/>
    <n v="23.6"/>
  </r>
  <r>
    <s v="常州桃花源塑料贸易有限公司"/>
    <x v="3"/>
    <x v="6"/>
    <x v="2"/>
    <n v="0"/>
    <n v="10"/>
    <n v="2305.5"/>
    <n v="0"/>
    <n v="0"/>
    <n v="76"/>
    <n v="4684.6400000000003"/>
    <n v="20"/>
  </r>
  <r>
    <s v="常州鼎茂塑料有限公司"/>
    <x v="0"/>
    <x v="6"/>
    <x v="0"/>
    <n v="0"/>
    <m/>
    <n v="0"/>
    <m/>
    <n v="0"/>
    <m/>
    <n v="0"/>
    <n v="22"/>
  </r>
  <r>
    <s v="青岛保税区美丰贸易有限公司"/>
    <x v="2"/>
    <x v="6"/>
    <x v="181"/>
    <n v="2029.0485000000001"/>
    <n v="11.7"/>
    <n v="1440.972"/>
    <n v="55.75"/>
    <n v="4418.1875"/>
    <n v="29.625"/>
    <n v="4916.8612499999999"/>
    <n v="36.25"/>
  </r>
  <r>
    <s v="上海桐丘实业有限公司"/>
    <x v="0"/>
    <x v="6"/>
    <x v="2"/>
    <n v="0"/>
    <n v="0"/>
    <n v="0"/>
    <n v="66"/>
    <n v="6969.5999999999995"/>
    <n v="169.05"/>
    <n v="21648.543000000001"/>
    <n v="296.54999999999995"/>
  </r>
  <r>
    <s v="威海吉利贸易有限公司"/>
    <x v="2"/>
    <x v="6"/>
    <x v="154"/>
    <n v="1576.165"/>
    <n v="13.25"/>
    <n v="1234.105"/>
    <n v="52.875"/>
    <n v="5722.6612500000001"/>
    <n v="171.17500000000001"/>
    <n v="17218.493250000003"/>
    <n v="220.75"/>
  </r>
  <r>
    <s v="上海修永贸易商行"/>
    <x v="0"/>
    <x v="6"/>
    <x v="2"/>
    <n v="0"/>
    <n v="0"/>
    <n v="0"/>
    <n v="0"/>
    <n v="0"/>
    <n v="0.1"/>
    <n v="28.272000000000006"/>
    <n v="22.2"/>
  </r>
  <r>
    <s v="青岛福润嘉商贸有限公司"/>
    <x v="2"/>
    <x v="6"/>
    <x v="182"/>
    <n v="5696.9170000000004"/>
    <n v="62"/>
    <n v="6377.9400000000005"/>
    <n v="82.525000000000006"/>
    <n v="6912.2940000000008"/>
    <n v="65.224999999999994"/>
    <n v="9472.6267499999976"/>
    <n v="99.75"/>
  </r>
  <r>
    <s v="上海亿粟贸易有限公司"/>
    <x v="1"/>
    <x v="6"/>
    <x v="2"/>
    <n v="0"/>
    <n v="0"/>
    <n v="0"/>
    <n v="31.05"/>
    <n v="2114.8155000000002"/>
    <n v="39.6"/>
    <n v="4749.6239999999998"/>
    <n v="20.674999999999997"/>
  </r>
  <r>
    <s v="宁波保税区欣象国际贸易有限公司"/>
    <x v="1"/>
    <x v="6"/>
    <x v="183"/>
    <n v="10379.856000000002"/>
    <n v="225.125"/>
    <n v="8820.3974999999991"/>
    <n v="228.52500000000001"/>
    <n v="9803.7224999999999"/>
    <n v="70.525000000000006"/>
    <n v="7475.6500000000005"/>
    <n v="87"/>
  </r>
  <r>
    <s v="宁波市晟源国际贸易有限公司"/>
    <x v="1"/>
    <x v="6"/>
    <x v="2"/>
    <n v="0"/>
    <n v="0"/>
    <n v="0"/>
    <n v="0"/>
    <n v="0"/>
    <n v="35"/>
    <n v="13111.7"/>
    <n v="38"/>
  </r>
  <r>
    <s v="杭州中聚化工科技有限公司"/>
    <x v="3"/>
    <x v="6"/>
    <x v="2"/>
    <n v="0"/>
    <n v="0"/>
    <n v="0"/>
    <n v="5.6749999999999998"/>
    <n v="857.94650000000001"/>
    <n v="66.650000000000006"/>
    <n v="13008.0805"/>
    <n v="96.825000000000003"/>
  </r>
  <r>
    <s v="昆山天铭源商贸有限公司"/>
    <x v="9"/>
    <x v="6"/>
    <x v="2"/>
    <n v="0"/>
    <n v="0"/>
    <n v="0"/>
    <n v="2.2999999999999998"/>
    <n v="250.03299999999996"/>
    <n v="14.925000000000001"/>
    <n v="2726.2004999999999"/>
    <n v="27.625"/>
  </r>
  <r>
    <s v="沈阳奇龙力商贸有限公司"/>
    <x v="8"/>
    <x v="6"/>
    <x v="2"/>
    <n v="0"/>
    <n v="4"/>
    <n v="193"/>
    <n v="12"/>
    <n v="847.31999999999994"/>
    <n v="16.2"/>
    <n v="1578.366"/>
    <n v="32.075000000000003"/>
  </r>
  <r>
    <s v="福州开发区鑫佳洋贸易有限公司"/>
    <x v="3"/>
    <x v="6"/>
    <x v="2"/>
    <n v="0"/>
    <n v="0"/>
    <n v="0"/>
    <n v="0"/>
    <n v="0"/>
    <n v="2.0249999999999999"/>
    <n v="216.24975000000001"/>
    <n v="31.900000000000002"/>
  </r>
  <r>
    <s v="盐城市金昱瑞贸易有限公司"/>
    <x v="0"/>
    <x v="6"/>
    <x v="2"/>
    <n v="0"/>
    <n v="6"/>
    <n v="1194.1200000000001"/>
    <n v="52"/>
    <n v="7093.32"/>
    <n v="10"/>
    <n v="1491.6999999999998"/>
    <n v="20"/>
  </r>
  <r>
    <s v="青岛广博国际贸易有限公司"/>
    <x v="1"/>
    <x v="6"/>
    <x v="0"/>
    <n v="0"/>
    <m/>
    <n v="0"/>
    <m/>
    <n v="0"/>
    <m/>
    <n v="0"/>
    <n v="20"/>
  </r>
  <r>
    <s v="嘉善物资塑料有限公司"/>
    <x v="3"/>
    <x v="6"/>
    <x v="184"/>
    <n v="6844.1550000000007"/>
    <n v="82.15"/>
    <n v="10048.588"/>
    <n v="0.3"/>
    <n v="30.107999999999997"/>
    <n v="22.625"/>
    <n v="2638.7537499999999"/>
    <n v="32.674999999999997"/>
  </r>
  <r>
    <s v="常州市福聚塑化科技有限公司"/>
    <x v="2"/>
    <x v="6"/>
    <x v="2"/>
    <n v="0"/>
    <n v="10"/>
    <n v="1388.1"/>
    <n v="33"/>
    <n v="1999.47"/>
    <n v="78.525000000000006"/>
    <n v="12710.056500000002"/>
    <n v="35.799999999999997"/>
  </r>
  <r>
    <s v="上海倍嘉新材料科技有限公司"/>
    <x v="0"/>
    <x v="6"/>
    <x v="0"/>
    <n v="0"/>
    <m/>
    <n v="0"/>
    <m/>
    <n v="0"/>
    <m/>
    <n v="0"/>
    <n v="36.274999999999999"/>
  </r>
  <r>
    <s v="淄博开发区国商经贸有限公司"/>
    <x v="3"/>
    <x v="6"/>
    <x v="185"/>
    <n v="1008.11475"/>
    <n v="20"/>
    <n v="2474.1999999999998"/>
    <n v="2.875"/>
    <n v="320.47624999999999"/>
    <n v="26.774999999999999"/>
    <n v="3365.8852499999998"/>
    <n v="35.4"/>
  </r>
  <r>
    <s v="常州江南立升贸易有限公司"/>
    <x v="18"/>
    <x v="6"/>
    <x v="186"/>
    <n v="552.20000000000005"/>
    <n v="22.5"/>
    <n v="1808.1"/>
    <n v="39.875"/>
    <n v="3716.35"/>
    <n v="21.7"/>
    <n v="4294.43"/>
    <n v="26.5"/>
  </r>
  <r>
    <s v="哈尔滨龙桥商贸有限公司"/>
    <x v="3"/>
    <x v="6"/>
    <x v="118"/>
    <n v="3183.64"/>
    <n v="21"/>
    <n v="1580.6699999999998"/>
    <n v="18"/>
    <n v="1425.96"/>
    <n v="15.8"/>
    <n v="988.13200000000006"/>
    <n v="38"/>
  </r>
  <r>
    <s v="常州市万旺塑料有限公司"/>
    <x v="3"/>
    <x v="6"/>
    <x v="187"/>
    <n v="2234.5284999999999"/>
    <n v="68.349999999999994"/>
    <n v="4362.7804999999998"/>
    <n v="60.7"/>
    <n v="4611.3789999999999"/>
    <n v="35.825000000000003"/>
    <n v="5662.8577500000001"/>
    <n v="54.9"/>
  </r>
  <r>
    <s v="常州翔发塑料有限公司"/>
    <x v="8"/>
    <x v="6"/>
    <x v="2"/>
    <n v="0"/>
    <n v="0"/>
    <n v="0"/>
    <n v="0"/>
    <n v="0"/>
    <n v="19.5"/>
    <n v="2565.42"/>
    <n v="20"/>
  </r>
  <r>
    <s v="厦门永佳和塑胶有限公司"/>
    <x v="2"/>
    <x v="6"/>
    <x v="188"/>
    <n v="17598.949499999999"/>
    <n v="180.9"/>
    <n v="15980.706000000002"/>
    <n v="247.25"/>
    <n v="27504.09"/>
    <n v="343.1"/>
    <n v="35610.349000000002"/>
    <n v="396.45000000000005"/>
  </r>
  <r>
    <s v="上海云塔实业有限公司"/>
    <x v="1"/>
    <x v="6"/>
    <x v="186"/>
    <n v="432.85"/>
    <n v="20.3"/>
    <n v="1787.415"/>
    <n v="37.799999999999997"/>
    <n v="3769.0379999999996"/>
    <n v="69.2"/>
    <n v="6906.16"/>
    <n v="38.75"/>
  </r>
  <r>
    <s v="宁波金榜塑化有限公司"/>
    <x v="17"/>
    <x v="6"/>
    <x v="2"/>
    <n v="0"/>
    <n v="0"/>
    <n v="0"/>
    <n v="0"/>
    <n v="0"/>
    <n v="112.125"/>
    <n v="8320.7962499999994"/>
    <n v="43"/>
  </r>
  <r>
    <s v="北京竹生顺达贸易有限公司"/>
    <x v="3"/>
    <x v="6"/>
    <x v="67"/>
    <n v="1310.2"/>
    <n v="61"/>
    <n v="5502.8099999999995"/>
    <n v="0"/>
    <n v="0"/>
    <n v="288.5"/>
    <n v="40727.544999999998"/>
    <n v="52.5"/>
  </r>
  <r>
    <s v="苏州海纳川塑化有限公司"/>
    <x v="2"/>
    <x v="6"/>
    <x v="2"/>
    <n v="0"/>
    <n v="1"/>
    <n v="65.040000000000006"/>
    <n v="1.0249999999999999"/>
    <n v="67.844749999999991"/>
    <n v="16.725000000000001"/>
    <n v="2471.2860000000001"/>
    <n v="57.35"/>
  </r>
  <r>
    <s v="上海亿鸿实业有限公司"/>
    <x v="12"/>
    <x v="6"/>
    <x v="2"/>
    <n v="0"/>
    <n v="0"/>
    <n v="0"/>
    <n v="65.875"/>
    <n v="6284.4750000000004"/>
    <n v="54.375"/>
    <n v="5403.7874999999995"/>
    <n v="55.65"/>
  </r>
  <r>
    <s v="武汉永佳和新材料有限公司"/>
    <x v="3"/>
    <x v="6"/>
    <x v="189"/>
    <n v="4412.5289999999995"/>
    <n v="70.349999999999994"/>
    <n v="6475.7174999999988"/>
    <n v="141.65"/>
    <n v="16047.528500000002"/>
    <n v="80.775000000000006"/>
    <n v="10123.53075"/>
    <n v="93.424999999999997"/>
  </r>
  <r>
    <s v="太仓市润田塑料有限公司"/>
    <x v="3"/>
    <x v="6"/>
    <x v="2"/>
    <n v="0"/>
    <n v="0.1"/>
    <n v="4.6070000000000002"/>
    <n v="17"/>
    <n v="1428.68"/>
    <n v="7"/>
    <n v="661.71"/>
    <n v="22.25"/>
  </r>
  <r>
    <s v="南京美丰达塑料有限公司"/>
    <x v="3"/>
    <x v="6"/>
    <x v="190"/>
    <n v="602.21175000000005"/>
    <n v="16.175000000000001"/>
    <n v="759.73974999999996"/>
    <n v="56.825000000000003"/>
    <n v="655.19224999999994"/>
    <n v="25.05"/>
    <n v="1106.2079999999999"/>
    <n v="34.925000000000004"/>
  </r>
  <r>
    <s v="南京量岩物资有限公司"/>
    <x v="2"/>
    <x v="6"/>
    <x v="2"/>
    <n v="0"/>
    <n v="495.02499999999998"/>
    <n v="38102.074249999998"/>
    <n v="913.125"/>
    <n v="65598.900000000009"/>
    <n v="769"/>
    <n v="146271.49000000002"/>
    <n v="457.5"/>
  </r>
  <r>
    <s v="纳新塑化（上海）有限公司"/>
    <x v="2"/>
    <x v="6"/>
    <x v="191"/>
    <n v="13885.2"/>
    <n v="1.1000000000000001"/>
    <n v="-1409.0890000000002"/>
    <n v="20.5"/>
    <n v="2631.79"/>
    <n v="89.05"/>
    <n v="7512.2579999999998"/>
    <n v="51.174999999999997"/>
  </r>
  <r>
    <s v="上海和氏璧化工有限公司"/>
    <x v="2"/>
    <x v="6"/>
    <x v="192"/>
    <n v="-5163.3592499999995"/>
    <n v="21.15"/>
    <n v="-807.29549999999995"/>
    <n v="10.8"/>
    <n v="954.93600000000004"/>
    <n v="42.2"/>
    <n v="5150.0880000000006"/>
    <n v="28.75"/>
  </r>
  <r>
    <s v="上海创御实业有限公司"/>
    <x v="4"/>
    <x v="6"/>
    <x v="193"/>
    <n v="5952.1909999999998"/>
    <n v="44.35"/>
    <n v="4536.5615000000007"/>
    <n v="54.725000000000001"/>
    <n v="5207.6310000000003"/>
    <n v="52.2"/>
    <n v="8120.7539999999999"/>
    <n v="36.200000000000003"/>
  </r>
  <r>
    <s v="陕西奇美塑料有限公司"/>
    <x v="2"/>
    <x v="6"/>
    <x v="2"/>
    <n v="0"/>
    <n v="11.6"/>
    <n v="2171.636"/>
    <n v="25"/>
    <n v="3108.5"/>
    <n v="55.3"/>
    <n v="5047.7839999999997"/>
    <n v="27.75"/>
  </r>
  <r>
    <s v="上海凯晶化学科技有限公司"/>
    <x v="0"/>
    <x v="6"/>
    <x v="0"/>
    <n v="0"/>
    <m/>
    <n v="0"/>
    <m/>
    <n v="0"/>
    <m/>
    <n v="0"/>
    <n v="23"/>
  </r>
  <r>
    <s v="青岛恩欣格贸易有限公司"/>
    <x v="2"/>
    <x v="6"/>
    <x v="10"/>
    <n v="1070.28"/>
    <n v="14.525"/>
    <n v="880.65075000000002"/>
    <n v="14"/>
    <n v="445.48"/>
    <n v="132.19999999999999"/>
    <n v="14737.655999999999"/>
    <n v="64.599999999999994"/>
  </r>
  <r>
    <s v="上海和东国际贸易有限公司"/>
    <x v="2"/>
    <x v="6"/>
    <x v="194"/>
    <n v="5167.3940000000002"/>
    <n v="241.95"/>
    <n v="20810.119500000001"/>
    <n v="147.17500000000001"/>
    <n v="12049.217250000002"/>
    <n v="119.02500000000001"/>
    <n v="9138.7394999999997"/>
    <n v="173.50000000000003"/>
  </r>
  <r>
    <s v="上海海苏实业有限公司"/>
    <x v="1"/>
    <x v="6"/>
    <x v="2"/>
    <n v="0"/>
    <n v="4.2"/>
    <n v="421.42800000000005"/>
    <n v="0.6"/>
    <n v="168.21600000000001"/>
    <n v="38"/>
    <n v="3465.22"/>
    <n v="22.6"/>
  </r>
  <r>
    <s v="嘉兴市贝能新材料科技有限公司"/>
    <x v="3"/>
    <x v="6"/>
    <x v="195"/>
    <n v="1218.0219999999999"/>
    <n v="20.25"/>
    <n v="1876.1625000000001"/>
    <n v="19.3"/>
    <n v="1488.223"/>
    <n v="26"/>
    <n v="2798.64"/>
    <n v="27.224999999999998"/>
  </r>
  <r>
    <s v="苏州昌仁工程塑胶有限公司"/>
    <x v="3"/>
    <x v="6"/>
    <x v="2"/>
    <n v="0"/>
    <n v="0"/>
    <n v="0"/>
    <n v="0"/>
    <n v="0"/>
    <n v="21"/>
    <n v="1821.54"/>
    <n v="54.5"/>
  </r>
  <r>
    <s v="扬州市星河塑化有限公司"/>
    <x v="2"/>
    <x v="6"/>
    <x v="180"/>
    <n v="2308.5700000000002"/>
    <n v="52"/>
    <n v="5970.12"/>
    <n v="19.5"/>
    <n v="2528.9549999999999"/>
    <n v="21.5"/>
    <n v="2304.585"/>
    <n v="21"/>
  </r>
  <r>
    <s v="上海常泰贸易发展有限公司"/>
    <x v="2"/>
    <x v="6"/>
    <x v="196"/>
    <n v="8535.8280000000013"/>
    <n v="195.65"/>
    <n v="12177.256000000001"/>
    <n v="342.35"/>
    <n v="26141.846000000001"/>
    <n v="117.22499999999999"/>
    <n v="9695.6797499999993"/>
    <n v="105.30000000000001"/>
  </r>
  <r>
    <s v="上海诚瀚贸易有限公司"/>
    <x v="3"/>
    <x v="6"/>
    <x v="197"/>
    <n v="4668.3135000000002"/>
    <n v="37.950000000000003"/>
    <n v="4593.8474999999999"/>
    <n v="4.9000000000000004"/>
    <n v="641.99800000000005"/>
    <n v="38.75"/>
    <n v="3940.1000000000004"/>
    <n v="95.125"/>
  </r>
  <r>
    <s v="苏州斯维尔材料科技有限公司"/>
    <x v="2"/>
    <x v="6"/>
    <x v="198"/>
    <n v="17938.192500000001"/>
    <n v="431.125"/>
    <n v="36451.618750000001"/>
    <n v="596.47500000000002"/>
    <n v="42021.66375"/>
    <n v="577.85"/>
    <n v="43009.375500000009"/>
    <n v="224.27500000000006"/>
  </r>
  <r>
    <s v="上海同贵化工有限公司"/>
    <x v="14"/>
    <x v="6"/>
    <x v="2"/>
    <n v="0"/>
    <n v="0"/>
    <n v="0"/>
    <n v="0"/>
    <n v="0"/>
    <n v="38.15"/>
    <n v="3817.2889999999998"/>
    <n v="39.200000000000003"/>
  </r>
  <r>
    <s v="京津霸（北京）商贸有限公司"/>
    <x v="3"/>
    <x v="6"/>
    <x v="199"/>
    <n v="17116.785"/>
    <n v="88.525000000000006"/>
    <n v="12228.843499999999"/>
    <n v="34.85"/>
    <n v="3592.6865000000003"/>
    <n v="76"/>
    <n v="7976.2"/>
    <n v="62.375"/>
  </r>
  <r>
    <s v="江苏恩华进出口有限公司"/>
    <x v="3"/>
    <x v="6"/>
    <x v="2"/>
    <n v="0"/>
    <n v="0"/>
    <n v="0"/>
    <n v="0"/>
    <n v="0"/>
    <n v="30.9"/>
    <n v="2696.0250000000001"/>
    <n v="51.9"/>
  </r>
  <r>
    <s v="江苏煌华新材料科技有限公司"/>
    <x v="3"/>
    <x v="6"/>
    <x v="0"/>
    <n v="0"/>
    <m/>
    <n v="0"/>
    <m/>
    <n v="0"/>
    <m/>
    <n v="0"/>
    <n v="68.949999999999989"/>
  </r>
  <r>
    <s v="苏州千盛源塑化进出口有限公司"/>
    <x v="0"/>
    <x v="6"/>
    <x v="2"/>
    <n v="0"/>
    <n v="0"/>
    <n v="0"/>
    <n v="0"/>
    <n v="0"/>
    <n v="46.85"/>
    <n v="4484.0135"/>
    <n v="53.55"/>
  </r>
  <r>
    <s v="山东诺方力辰国际贸易有限公司"/>
    <x v="2"/>
    <x v="6"/>
    <x v="2"/>
    <n v="0"/>
    <n v="4"/>
    <n v="399.68"/>
    <n v="10.75"/>
    <n v="1580.7875000000001"/>
    <n v="39.200000000000003"/>
    <n v="4648.7280000000001"/>
    <n v="31.35"/>
  </r>
  <r>
    <s v="上海剑天贸易有限公司"/>
    <x v="2"/>
    <x v="6"/>
    <x v="200"/>
    <n v="2860.7320000000004"/>
    <n v="61.524999999999999"/>
    <n v="903.18700000000001"/>
    <n v="58.45"/>
    <n v="9003.0535"/>
    <n v="34.35"/>
    <n v="3845.826"/>
    <n v="90.75"/>
  </r>
  <r>
    <s v="上海巨舟塑料有限公司"/>
    <x v="10"/>
    <x v="6"/>
    <x v="201"/>
    <n v="2882.4660000000003"/>
    <n v="23.5"/>
    <n v="2869.82"/>
    <n v="43.575000000000003"/>
    <n v="4565.35275"/>
    <n v="24.024999999999999"/>
    <n v="2577.6422499999999"/>
    <n v="37.125"/>
  </r>
  <r>
    <s v="天津春利成商贸有限公司"/>
    <x v="1"/>
    <x v="6"/>
    <x v="0"/>
    <n v="0"/>
    <m/>
    <n v="0"/>
    <m/>
    <n v="0"/>
    <m/>
    <n v="0"/>
    <n v="44.25"/>
  </r>
  <r>
    <s v="宁波绍大进出口有限公司"/>
    <x v="6"/>
    <x v="6"/>
    <x v="0"/>
    <n v="0"/>
    <m/>
    <n v="0"/>
    <m/>
    <n v="0"/>
    <m/>
    <n v="0"/>
    <n v="62.55"/>
  </r>
  <r>
    <s v="广州惠禹高分子材料有限公司"/>
    <x v="1"/>
    <x v="6"/>
    <x v="2"/>
    <n v="0"/>
    <n v="0"/>
    <n v="0"/>
    <n v="0"/>
    <n v="0"/>
    <n v="0.4"/>
    <n v="111.71199999999999"/>
    <n v="21.7"/>
  </r>
  <r>
    <s v="宁波富朔行贸易有限公司"/>
    <x v="3"/>
    <x v="6"/>
    <x v="202"/>
    <n v="7449.2987499999999"/>
    <n v="697.7"/>
    <n v="46690.084000000003"/>
    <n v="640.20000000000005"/>
    <n v="66875.292000000001"/>
    <n v="421.4"/>
    <n v="44841.173999999999"/>
    <n v="211.39999999999998"/>
  </r>
  <r>
    <s v="苏州市通海物资贸易有限公司"/>
    <x v="2"/>
    <x v="6"/>
    <x v="203"/>
    <n v="15214.224999999999"/>
    <n v="116.75"/>
    <n v="10314.862499999999"/>
    <n v="179.95"/>
    <n v="13433.2675"/>
    <n v="183.67500000000001"/>
    <n v="18659.543250000002"/>
    <n v="99.674999999999997"/>
  </r>
  <r>
    <s v="上海保祥贸易有限公司"/>
    <x v="3"/>
    <x v="6"/>
    <x v="204"/>
    <n v="3206.0895"/>
    <n v="143.52500000000001"/>
    <n v="11118.88175"/>
    <n v="137.17500000000001"/>
    <n v="10219.5375"/>
    <n v="114.02500000000001"/>
    <n v="8070.6895000000004"/>
    <n v="69"/>
  </r>
  <r>
    <s v="苏州合美塑料制品有限公司"/>
    <x v="2"/>
    <x v="6"/>
    <x v="205"/>
    <n v="959.46625000000006"/>
    <n v="28.375"/>
    <n v="3222.2649999999999"/>
    <n v="41.575000000000003"/>
    <n v="6982.9370000000008"/>
    <n v="93.6"/>
    <n v="12004.199999999999"/>
    <n v="96.325000000000003"/>
  </r>
  <r>
    <s v="上海天宏化工有限公司"/>
    <x v="14"/>
    <x v="6"/>
    <x v="206"/>
    <n v="-1163.9859999999999"/>
    <n v="8.875"/>
    <n v="31.594999999999999"/>
    <n v="23.55"/>
    <n v="3714.306"/>
    <n v="43.1"/>
    <n v="4790.9960000000001"/>
    <n v="28"/>
  </r>
  <r>
    <s v="霸州市咏昌塑料有限公司"/>
    <x v="8"/>
    <x v="6"/>
    <x v="141"/>
    <n v="2395.9"/>
    <n v="42"/>
    <n v="4289.04"/>
    <n v="117.25"/>
    <n v="14503.825000000001"/>
    <n v="65.3"/>
    <n v="5956.6659999999993"/>
    <n v="138.94"/>
  </r>
  <r>
    <s v="厦门天力进出口有限公司"/>
    <x v="2"/>
    <x v="6"/>
    <x v="207"/>
    <n v="5942.5852500000001"/>
    <n v="37.700000000000003"/>
    <n v="863.70700000000011"/>
    <n v="37.924999999999997"/>
    <n v="-2451.8512500000002"/>
    <n v="18.5"/>
    <n v="3596.9549999999999"/>
    <n v="25.5"/>
  </r>
  <r>
    <s v="上海弘睿化工产品有限公司"/>
    <x v="3"/>
    <x v="6"/>
    <x v="2"/>
    <n v="0"/>
    <n v="0"/>
    <n v="0"/>
    <n v="0"/>
    <n v="0"/>
    <n v="23"/>
    <n v="2210.5300000000002"/>
    <n v="43"/>
  </r>
  <r>
    <s v="太仓市龙辰化工有限公司"/>
    <x v="1"/>
    <x v="6"/>
    <x v="208"/>
    <n v="3170.8005000000003"/>
    <n v="45.6"/>
    <n v="4553.616"/>
    <n v="71.075000000000003"/>
    <n v="8178.6002499999995"/>
    <n v="71.55"/>
    <n v="7405.4249999999993"/>
    <n v="60.8"/>
  </r>
  <r>
    <s v="浙江前程石化股份有限公司"/>
    <x v="1"/>
    <x v="6"/>
    <x v="209"/>
    <n v="2532.761"/>
    <n v="4.5"/>
    <n v="863.64"/>
    <n v="128.97499999999999"/>
    <n v="10823.582"/>
    <n v="38.024999999999999"/>
    <n v="3135.1612500000001"/>
    <n v="36.65"/>
  </r>
  <r>
    <s v="杭州意之海贸易有限公司"/>
    <x v="2"/>
    <x v="6"/>
    <x v="2"/>
    <n v="0"/>
    <n v="0"/>
    <n v="0"/>
    <n v="0"/>
    <n v="0"/>
    <n v="60"/>
    <n v="4202.4000000000005"/>
    <n v="60.024999999999999"/>
  </r>
  <r>
    <s v="上海三美实业有限公司"/>
    <x v="3"/>
    <x v="6"/>
    <x v="210"/>
    <n v="3485.1842499999998"/>
    <n v="111.8"/>
    <n v="11777.012000000001"/>
    <n v="54.125"/>
    <n v="1728.7525000000001"/>
    <n v="47.5"/>
    <n v="5811.625"/>
    <n v="96.399999999999991"/>
  </r>
  <r>
    <s v="太仓正哲塑化物资有限公司"/>
    <x v="3"/>
    <x v="6"/>
    <x v="211"/>
    <n v="1118.4820000000002"/>
    <n v="8.7249999999999996"/>
    <n v="894.74874999999997"/>
    <n v="1.75"/>
    <n v="205.51999999999998"/>
    <n v="89.4"/>
    <n v="8036.1660000000002"/>
    <n v="76.849999999999994"/>
  </r>
  <r>
    <s v="苏州成溢化工有限公司"/>
    <x v="3"/>
    <x v="6"/>
    <x v="212"/>
    <n v="2025.46875"/>
    <n v="0"/>
    <n v="0"/>
    <n v="50.25"/>
    <n v="5513.9324999999999"/>
    <n v="127.02500000000001"/>
    <n v="9415.0930000000008"/>
    <n v="55.2"/>
  </r>
  <r>
    <s v="太仓哈里欧国际贸易有限公司"/>
    <x v="3"/>
    <x v="6"/>
    <x v="44"/>
    <n v="233.5"/>
    <n v="1.35"/>
    <n v="85.832999999999998"/>
    <n v="5"/>
    <n v="468.84999999999997"/>
    <n v="3"/>
    <n v="586.56000000000006"/>
    <n v="20"/>
  </r>
  <r>
    <s v="昆山德义泰塑化有限公司"/>
    <x v="2"/>
    <x v="6"/>
    <x v="36"/>
    <n v="588.67999999999995"/>
    <n v="5"/>
    <n v="511.8"/>
    <n v="10.199999999999999"/>
    <n v="1255.9259999999999"/>
    <n v="15.25"/>
    <n v="1712.4225000000001"/>
    <n v="24.274999999999999"/>
  </r>
  <r>
    <s v="上海元科贸易发展有限公司"/>
    <x v="3"/>
    <x v="6"/>
    <x v="2"/>
    <n v="0"/>
    <n v="0"/>
    <n v="0"/>
    <n v="47.65"/>
    <n v="5023.2629999999999"/>
    <n v="75.400000000000006"/>
    <n v="7422.3760000000002"/>
    <n v="62.925000000000004"/>
  </r>
  <r>
    <s v="常州市飞泰化工有限公司"/>
    <x v="1"/>
    <x v="6"/>
    <x v="213"/>
    <n v="14317.736000000001"/>
    <n v="125.3"/>
    <n v="14172.682999999999"/>
    <n v="86.825000000000003"/>
    <n v="8588.7290000000012"/>
    <n v="53.55"/>
    <n v="4147.4475000000002"/>
    <n v="77.650000000000006"/>
  </r>
  <r>
    <s v="宁波鑫福源塑业有限公司"/>
    <x v="2"/>
    <x v="6"/>
    <x v="2"/>
    <n v="0"/>
    <n v="0"/>
    <n v="0"/>
    <n v="25"/>
    <n v="4022.2499999999995"/>
    <n v="109.3"/>
    <n v="8173.4539999999997"/>
    <n v="130"/>
  </r>
  <r>
    <s v="上海裕佳塑料有限公司"/>
    <x v="2"/>
    <x v="6"/>
    <x v="143"/>
    <n v="2739.1357500000004"/>
    <n v="60.524999999999999"/>
    <n v="4831.1054999999997"/>
    <n v="150.375"/>
    <n v="23028.427499999998"/>
    <n v="315.47500000000002"/>
    <n v="48062.616249999999"/>
    <n v="483.42500000000001"/>
  </r>
  <r>
    <s v="上海宇艳升贸易有限公司"/>
    <x v="2"/>
    <x v="6"/>
    <x v="214"/>
    <n v="10743.69025"/>
    <n v="57.5"/>
    <n v="4560.8999999999996"/>
    <n v="77.625"/>
    <n v="3916.1812500000001"/>
    <n v="89.3"/>
    <n v="8306.6859999999997"/>
    <n v="103.22500000000001"/>
  </r>
  <r>
    <s v="上海井融化工有限公司"/>
    <x v="0"/>
    <x v="6"/>
    <x v="2"/>
    <n v="0"/>
    <n v="0"/>
    <n v="0"/>
    <n v="0"/>
    <n v="0"/>
    <n v="42"/>
    <n v="3457.02"/>
    <n v="88.75"/>
  </r>
  <r>
    <s v="烟台万塑商贸有限公司"/>
    <x v="2"/>
    <x v="6"/>
    <x v="2"/>
    <n v="0"/>
    <n v="15"/>
    <n v="233.1"/>
    <n v="0"/>
    <n v="0"/>
    <n v="42.5"/>
    <n v="1973.2750000000001"/>
    <n v="39"/>
  </r>
  <r>
    <s v="上海汲鸿实业有限公司"/>
    <x v="2"/>
    <x v="6"/>
    <x v="2"/>
    <n v="0"/>
    <n v="0"/>
    <n v="0"/>
    <n v="52"/>
    <n v="6419.4000000000005"/>
    <n v="5"/>
    <n v="351.8"/>
    <n v="41"/>
  </r>
  <r>
    <s v="禹鹤贸易（上海）有限公司"/>
    <x v="1"/>
    <x v="6"/>
    <x v="2"/>
    <n v="0"/>
    <n v="67.025000000000006"/>
    <n v="5715.2217500000006"/>
    <n v="97.025000000000006"/>
    <n v="9922.7467500000002"/>
    <n v="77.7"/>
    <n v="9553.9920000000002"/>
    <n v="65.2"/>
  </r>
  <r>
    <s v="温州宝丰电气有限公司"/>
    <x v="1"/>
    <x v="6"/>
    <x v="0"/>
    <n v="0"/>
    <m/>
    <n v="0"/>
    <m/>
    <n v="0"/>
    <m/>
    <n v="0"/>
    <n v="22"/>
  </r>
  <r>
    <s v="嘉兴市启顺贸易有限公司"/>
    <x v="17"/>
    <x v="6"/>
    <x v="2"/>
    <n v="0"/>
    <n v="0"/>
    <n v="0"/>
    <n v="0"/>
    <n v="0"/>
    <n v="12"/>
    <n v="1391.6399999999999"/>
    <n v="41.05"/>
  </r>
  <r>
    <s v="中化塑料有限公司"/>
    <x v="6"/>
    <x v="6"/>
    <x v="215"/>
    <n v="2111.8999999999996"/>
    <n v="123"/>
    <n v="557.19000000000005"/>
    <n v="182.95"/>
    <n v="6192.8575000000001"/>
    <n v="260.35000000000002"/>
    <n v="-94030.609500000006"/>
    <n v="385.25"/>
  </r>
  <r>
    <s v="东莞市裕盈塑胶原料有限公司"/>
    <x v="2"/>
    <x v="6"/>
    <x v="0"/>
    <n v="0"/>
    <m/>
    <n v="0"/>
    <m/>
    <n v="0"/>
    <m/>
    <n v="0"/>
    <n v="28.5"/>
  </r>
  <r>
    <s v="上海台轩国际贸易有限公司"/>
    <x v="1"/>
    <x v="6"/>
    <x v="2"/>
    <n v="0"/>
    <n v="0"/>
    <n v="0"/>
    <n v="0"/>
    <n v="0"/>
    <n v="32.5"/>
    <n v="3085.2250000000004"/>
    <n v="72"/>
  </r>
  <r>
    <s v="宁波慧聪供应链管理有限公司"/>
    <x v="3"/>
    <x v="6"/>
    <x v="0"/>
    <n v="0"/>
    <m/>
    <n v="0"/>
    <m/>
    <n v="0"/>
    <m/>
    <n v="0"/>
    <n v="81.75"/>
  </r>
  <r>
    <s v="昆山市康信旺塑胶化工原料有限公司"/>
    <x v="1"/>
    <x v="6"/>
    <x v="216"/>
    <n v="2145.6325000000002"/>
    <n v="45.75"/>
    <n v="3785.3549999999996"/>
    <n v="5.0750000000000002"/>
    <n v="448.93449999999996"/>
    <n v="9.0250000000000004"/>
    <n v="767.39575000000002"/>
    <n v="20.275000000000002"/>
  </r>
  <r>
    <s v="桐庐名仕塑料有限公司"/>
    <x v="2"/>
    <x v="6"/>
    <x v="2"/>
    <n v="0"/>
    <n v="9.0250000000000004"/>
    <n v="868.83675000000005"/>
    <n v="15"/>
    <n v="2448.15"/>
    <n v="123.27500000000001"/>
    <n v="10293.4625"/>
    <n v="295"/>
  </r>
  <r>
    <s v="上海宇蔓物贸有限公司"/>
    <x v="2"/>
    <x v="6"/>
    <x v="108"/>
    <n v="949.32"/>
    <n v="107.02500000000001"/>
    <n v="6499.6282499999998"/>
    <n v="77"/>
    <n v="6188.4900000000007"/>
    <n v="87.5"/>
    <n v="4742.5"/>
    <n v="45"/>
  </r>
  <r>
    <s v="上海景程化工科技有限公司"/>
    <x v="8"/>
    <x v="6"/>
    <x v="0"/>
    <n v="0"/>
    <m/>
    <n v="0"/>
    <m/>
    <n v="0"/>
    <m/>
    <n v="0"/>
    <n v="27"/>
  </r>
  <r>
    <s v="厦门志联化工有限公司"/>
    <x v="1"/>
    <x v="6"/>
    <x v="217"/>
    <n v="2728.0117500000001"/>
    <n v="45.825000000000003"/>
    <n v="4321.2975000000006"/>
    <n v="204.35"/>
    <n v="13525.9265"/>
    <n v="179.7"/>
    <n v="14616.797999999999"/>
    <n v="138.5"/>
  </r>
  <r>
    <s v="湖州天林塑业有限公司"/>
    <x v="3"/>
    <x v="6"/>
    <x v="0"/>
    <n v="0"/>
    <m/>
    <n v="0"/>
    <m/>
    <n v="0"/>
    <m/>
    <n v="0"/>
    <n v="40"/>
  </r>
  <r>
    <s v="镇江市宝欣化工有限公司"/>
    <x v="1"/>
    <x v="6"/>
    <x v="0"/>
    <n v="0"/>
    <m/>
    <n v="0"/>
    <m/>
    <n v="0"/>
    <m/>
    <n v="0"/>
    <n v="30"/>
  </r>
  <r>
    <s v="宁波浙望国际贸易有限公司"/>
    <x v="1"/>
    <x v="6"/>
    <x v="2"/>
    <n v="0"/>
    <n v="0"/>
    <n v="0"/>
    <n v="252"/>
    <n v="15863.400000000001"/>
    <n v="55"/>
    <n v="3246.65"/>
    <n v="107"/>
  </r>
  <r>
    <s v="宁波宏康塑业有限公司"/>
    <x v="1"/>
    <x v="6"/>
    <x v="2"/>
    <n v="0"/>
    <n v="0"/>
    <n v="0"/>
    <n v="0"/>
    <n v="0"/>
    <n v="52"/>
    <n v="3741.4"/>
    <n v="43"/>
  </r>
  <r>
    <s v="宁波晨塑贸易有限公司"/>
    <x v="2"/>
    <x v="6"/>
    <x v="2"/>
    <n v="0"/>
    <n v="0"/>
    <n v="0"/>
    <n v="295"/>
    <n v="17717.7"/>
    <n v="160.05000000000001"/>
    <n v="9966.313500000002"/>
    <n v="175"/>
  </r>
  <r>
    <s v="上海瑞航塑料有限公司"/>
    <x v="1"/>
    <x v="6"/>
    <x v="218"/>
    <n v="7671.7395000000006"/>
    <n v="250.25"/>
    <n v="24001.477500000001"/>
    <n v="292.77499999999998"/>
    <n v="26115.53"/>
    <n v="610.52499999999998"/>
    <n v="40892.964500000002"/>
    <n v="222.2"/>
  </r>
  <r>
    <s v="宁波佳平贸易有限公司"/>
    <x v="1"/>
    <x v="6"/>
    <x v="2"/>
    <n v="0"/>
    <n v="0"/>
    <n v="0"/>
    <n v="0"/>
    <n v="0"/>
    <n v="3"/>
    <n v="-43.95"/>
    <n v="75"/>
  </r>
  <r>
    <s v="杭州江林塑化有限公司"/>
    <x v="3"/>
    <x v="6"/>
    <x v="2"/>
    <n v="0"/>
    <n v="83"/>
    <n v="5942.7999999999993"/>
    <n v="87"/>
    <n v="8352"/>
    <n v="171"/>
    <n v="13594.5"/>
    <n v="76"/>
  </r>
  <r>
    <s v="苏州源硕联塑料贸易有限公司"/>
    <x v="2"/>
    <x v="6"/>
    <x v="2"/>
    <n v="0"/>
    <n v="0"/>
    <n v="0"/>
    <n v="0"/>
    <n v="0"/>
    <n v="36"/>
    <n v="2122.92"/>
    <n v="20.024999999999999"/>
  </r>
  <r>
    <s v="上海协特塑料有限公司"/>
    <x v="2"/>
    <x v="6"/>
    <x v="2"/>
    <n v="0"/>
    <n v="20.65"/>
    <n v="2614.4964999999997"/>
    <n v="66.599999999999994"/>
    <n v="7922.735999999999"/>
    <n v="33.299999999999997"/>
    <n v="3959.7029999999995"/>
    <n v="37.200000000000003"/>
  </r>
  <r>
    <s v="上海盈飞实业有限公司"/>
    <x v="1"/>
    <x v="6"/>
    <x v="100"/>
    <n v="1791.1499999999999"/>
    <n v="79.474999999999994"/>
    <n v="7095.5279999999993"/>
    <n v="84.5"/>
    <n v="6409.3249999999998"/>
    <n v="79.025000000000006"/>
    <n v="5986.1437500000002"/>
    <n v="123.2"/>
  </r>
  <r>
    <s v="宁波奇博进出口有限公司"/>
    <x v="3"/>
    <x v="6"/>
    <x v="0"/>
    <n v="0"/>
    <m/>
    <n v="0"/>
    <m/>
    <n v="0"/>
    <m/>
    <n v="0"/>
    <n v="45"/>
  </r>
  <r>
    <s v="南京开宇塑料物资有限公司"/>
    <x v="1"/>
    <x v="6"/>
    <x v="0"/>
    <n v="0"/>
    <m/>
    <n v="0"/>
    <m/>
    <n v="0"/>
    <m/>
    <n v="0"/>
    <n v="58.324999999999996"/>
  </r>
  <r>
    <s v="宁波鸿塑行塑料有限公司"/>
    <x v="3"/>
    <x v="6"/>
    <x v="2"/>
    <n v="0"/>
    <n v="0"/>
    <n v="0"/>
    <n v="0"/>
    <n v="0"/>
    <n v="37"/>
    <n v="2346.91"/>
    <n v="22"/>
  </r>
  <r>
    <s v="常州立昌商贸有限公司"/>
    <x v="3"/>
    <x v="6"/>
    <x v="100"/>
    <n v="1484.3999999999999"/>
    <n v="162.5"/>
    <n v="18029.375"/>
    <n v="151.97499999999999"/>
    <n v="14316.045"/>
    <n v="195.52500000000001"/>
    <n v="19806.682499999999"/>
    <n v="228.55"/>
  </r>
  <r>
    <s v="苏州塑造美化工材料有限公司"/>
    <x v="19"/>
    <x v="6"/>
    <x v="2"/>
    <n v="0"/>
    <n v="75.849999999999994"/>
    <n v="11688.484999999999"/>
    <n v="251.27500000000001"/>
    <n v="15418.234"/>
    <n v="240.2"/>
    <n v="12917.956"/>
    <n v="219.97500000000002"/>
  </r>
  <r>
    <s v="重庆永佳和塑胶有限公司"/>
    <x v="3"/>
    <x v="6"/>
    <x v="219"/>
    <n v="260.14999999999998"/>
    <n v="9"/>
    <n v="1840.59"/>
    <n v="30"/>
    <n v="3151.2000000000003"/>
    <n v="132.5"/>
    <n v="7678.375"/>
    <n v="180.7"/>
  </r>
  <r>
    <s v="镇江市华熙化工有限公司"/>
    <x v="3"/>
    <x v="6"/>
    <x v="2"/>
    <n v="0"/>
    <n v="0"/>
    <n v="0"/>
    <n v="2"/>
    <n v="255.22"/>
    <n v="0"/>
    <n v="0"/>
    <n v="23"/>
  </r>
  <r>
    <s v="苏州富丽德塑料科技有限公司"/>
    <x v="3"/>
    <x v="6"/>
    <x v="2"/>
    <n v="0"/>
    <n v="0"/>
    <n v="0"/>
    <n v="41.375"/>
    <n v="3788.2950000000001"/>
    <n v="13.675000000000001"/>
    <n v="634.24650000000008"/>
    <n v="20.55"/>
  </r>
  <r>
    <s v="常州国洋化工有限公司"/>
    <x v="6"/>
    <x v="6"/>
    <x v="0"/>
    <n v="0"/>
    <m/>
    <n v="0"/>
    <m/>
    <n v="0"/>
    <m/>
    <n v="0"/>
    <n v="30"/>
  </r>
  <r>
    <s v="佛山市顺德区金塑威贸易有限公司"/>
    <x v="14"/>
    <x v="6"/>
    <x v="2"/>
    <n v="0"/>
    <n v="0"/>
    <n v="0"/>
    <n v="20"/>
    <n v="-3159.6"/>
    <n v="149.6"/>
    <n v="7966.2"/>
    <n v="36"/>
  </r>
  <r>
    <s v="霸州市腾达塑料经营部"/>
    <x v="3"/>
    <x v="6"/>
    <x v="13"/>
    <n v="137.41999999999999"/>
    <n v="0"/>
    <n v="0"/>
    <n v="0"/>
    <n v="0"/>
    <n v="10"/>
    <n v="1097.5"/>
    <n v="0"/>
  </r>
  <r>
    <s v="常州普华进出口有限公司"/>
    <x v="3"/>
    <x v="6"/>
    <x v="2"/>
    <n v="0"/>
    <n v="0"/>
    <n v="0"/>
    <n v="0"/>
    <n v="0"/>
    <n v="9.0250000000000004"/>
    <n v="982.19074999999998"/>
    <n v="0"/>
  </r>
  <r>
    <s v="常州市中惠塑料粒子有限公司"/>
    <x v="9"/>
    <x v="6"/>
    <x v="220"/>
    <n v="3561.4900000000002"/>
    <n v="26.925000000000001"/>
    <n v="2915.7082500000001"/>
    <n v="7"/>
    <n v="923.0200000000001"/>
    <n v="21.5"/>
    <n v="2055.6149999999998"/>
    <n v="0"/>
  </r>
  <r>
    <s v="大连卓成贸易有限公司"/>
    <x v="3"/>
    <x v="6"/>
    <x v="13"/>
    <n v="237.41"/>
    <n v="0"/>
    <n v="0"/>
    <n v="2"/>
    <n v="-99.56"/>
    <n v="5.6"/>
    <n v="1650.6559999999999"/>
    <n v="0"/>
  </r>
  <r>
    <s v="恩华（江苏）光电有限公司"/>
    <x v="1"/>
    <x v="6"/>
    <x v="221"/>
    <n v="5231.4674999999997"/>
    <n v="218.15"/>
    <n v="22622.155000000002"/>
    <n v="314.5"/>
    <n v="29342.85"/>
    <n v="258.97500000000002"/>
    <n v="26816.861250000002"/>
    <n v="0"/>
  </r>
  <r>
    <s v="奉化市兴丰塑料有限公司"/>
    <x v="6"/>
    <x v="6"/>
    <x v="24"/>
    <n v="79.444999999999993"/>
    <n v="0.25"/>
    <n v="25.5625"/>
    <n v="0"/>
    <n v="0"/>
    <n v="2.5"/>
    <n v="139.47499999999999"/>
    <n v="0"/>
  </r>
  <r>
    <s v="广州慧正电子商务有限公司"/>
    <x v="7"/>
    <x v="6"/>
    <x v="2"/>
    <n v="0"/>
    <n v="0"/>
    <n v="0"/>
    <n v="0"/>
    <n v="0"/>
    <n v="1"/>
    <n v="112.94"/>
    <n v="0"/>
  </r>
  <r>
    <s v="黄山万舜塑化销售有限公司"/>
    <x v="1"/>
    <x v="6"/>
    <x v="2"/>
    <n v="0"/>
    <n v="0"/>
    <n v="0"/>
    <n v="0"/>
    <n v="0"/>
    <n v="1"/>
    <n v="157.22999999999999"/>
    <n v="0"/>
  </r>
  <r>
    <s v="嘉兴市全全塑料有限公司"/>
    <x v="3"/>
    <x v="6"/>
    <x v="13"/>
    <n v="82.11"/>
    <n v="0"/>
    <n v="0"/>
    <n v="0"/>
    <n v="0"/>
    <n v="4"/>
    <n v="294.60000000000002"/>
    <n v="0"/>
  </r>
  <r>
    <s v="江苏瑞特工程塑料有限公司"/>
    <x v="10"/>
    <x v="6"/>
    <x v="2"/>
    <n v="0"/>
    <n v="0"/>
    <n v="0"/>
    <n v="0"/>
    <n v="0"/>
    <n v="17.024999999999999"/>
    <n v="4897.4115000000002"/>
    <n v="0"/>
  </r>
  <r>
    <s v="津盛通（天津）塑料贸易有限公司"/>
    <x v="3"/>
    <x v="6"/>
    <x v="2"/>
    <n v="0"/>
    <n v="0"/>
    <n v="0"/>
    <n v="10"/>
    <n v="568.69999999999993"/>
    <n v="50"/>
    <n v="3688.0000000000005"/>
    <n v="0"/>
  </r>
  <r>
    <s v="昆山东世航橡塑制品有限公司"/>
    <x v="3"/>
    <x v="6"/>
    <x v="222"/>
    <n v="-29.904000000000003"/>
    <n v="26.35"/>
    <n v="3957.5065"/>
    <n v="8.6"/>
    <n v="1162.548"/>
    <n v="4.0250000000000004"/>
    <n v="686.14175"/>
    <n v="0"/>
  </r>
  <r>
    <s v="昆山富瑞发塑料贸易有限公司"/>
    <x v="3"/>
    <x v="6"/>
    <x v="2"/>
    <n v="0"/>
    <n v="0"/>
    <n v="0"/>
    <n v="4.05"/>
    <n v="413.14049999999997"/>
    <n v="3.4249999999999998"/>
    <n v="193.23849999999999"/>
    <n v="0"/>
  </r>
  <r>
    <s v="昆山吉塑塑胶原料有限公司"/>
    <x v="3"/>
    <x v="6"/>
    <x v="37"/>
    <n v="-6.48"/>
    <n v="3"/>
    <n v="478.98"/>
    <n v="0.05"/>
    <n v="-11.373000000000001"/>
    <n v="1"/>
    <n v="70.459999999999994"/>
    <n v="0"/>
  </r>
  <r>
    <s v="昆山鹏运塑料有限公司"/>
    <x v="3"/>
    <x v="6"/>
    <x v="2"/>
    <n v="0"/>
    <n v="1"/>
    <n v="193.27"/>
    <n v="3"/>
    <n v="423.48"/>
    <n v="4.8250000000000002"/>
    <n v="751.44550000000004"/>
    <n v="0"/>
  </r>
  <r>
    <s v="昆山世纪港贸易有限公司"/>
    <x v="3"/>
    <x v="6"/>
    <x v="223"/>
    <n v="7723.6900000000005"/>
    <n v="90.25"/>
    <n v="9312.8974999999991"/>
    <n v="51.524999999999999"/>
    <n v="6477.2077499999996"/>
    <n v="6"/>
    <n v="869.87999999999988"/>
    <n v="0"/>
  </r>
  <r>
    <s v="昆山市誉博塑料化工有限公司"/>
    <x v="3"/>
    <x v="6"/>
    <x v="224"/>
    <n v="299.92200000000003"/>
    <n v="3"/>
    <n v="267.18"/>
    <n v="3.5"/>
    <n v="457.065"/>
    <n v="0.52500000000000002"/>
    <n v="47.764500000000005"/>
    <n v="0"/>
  </r>
  <r>
    <s v="昆山逸轩塑料有限公司"/>
    <x v="1"/>
    <x v="6"/>
    <x v="2"/>
    <n v="0"/>
    <n v="0"/>
    <n v="0"/>
    <n v="3.125"/>
    <n v="208.9375"/>
    <n v="2"/>
    <n v="201.1"/>
    <n v="0"/>
  </r>
  <r>
    <s v="宁波保税区蓬盛贸易有限公司"/>
    <x v="1"/>
    <x v="6"/>
    <x v="2"/>
    <n v="0"/>
    <n v="0"/>
    <n v="0"/>
    <n v="1"/>
    <n v="-44.41"/>
    <n v="2"/>
    <n v="140.52000000000001"/>
    <n v="0"/>
  </r>
  <r>
    <s v="宁波高新区易塑新材料科技有限公司"/>
    <x v="1"/>
    <x v="6"/>
    <x v="2"/>
    <n v="0"/>
    <n v="0"/>
    <n v="0"/>
    <n v="0"/>
    <n v="0"/>
    <n v="6.75"/>
    <n v="509.08500000000004"/>
    <n v="0"/>
  </r>
  <r>
    <s v="宁波江东阔源塑化有限公司"/>
    <x v="1"/>
    <x v="6"/>
    <x v="2"/>
    <n v="0"/>
    <n v="75"/>
    <n v="6943.5"/>
    <n v="128"/>
    <n v="4453.12"/>
    <n v="50"/>
    <n v="3671.5000000000005"/>
    <n v="0"/>
  </r>
  <r>
    <s v="宁波名形国际贸易有限公司"/>
    <x v="1"/>
    <x v="6"/>
    <x v="34"/>
    <n v="1074.19"/>
    <n v="9.85"/>
    <n v="1172.4455"/>
    <n v="16"/>
    <n v="1585.28"/>
    <n v="8.25"/>
    <n v="870.70500000000004"/>
    <n v="0"/>
  </r>
  <r>
    <s v="宁波赛大进出口有限公司"/>
    <x v="1"/>
    <x v="6"/>
    <x v="225"/>
    <n v="6540.8195000000014"/>
    <n v="116.52500000000001"/>
    <n v="10250.704250000001"/>
    <n v="48"/>
    <n v="3161.2799999999997"/>
    <n v="61.8"/>
    <n v="5790.0419999999995"/>
    <n v="0"/>
  </r>
  <r>
    <s v="宁波硕予塑化有限公司"/>
    <x v="1"/>
    <x v="6"/>
    <x v="2"/>
    <n v="0"/>
    <n v="8"/>
    <n v="780.56"/>
    <n v="14.25"/>
    <n v="104.7375"/>
    <n v="8"/>
    <n v="301.92"/>
    <n v="0"/>
  </r>
  <r>
    <s v="宁波迅耀国际贸易有限公司"/>
    <x v="1"/>
    <x v="6"/>
    <x v="2"/>
    <n v="0"/>
    <n v="0"/>
    <n v="0"/>
    <n v="0"/>
    <n v="0"/>
    <n v="5"/>
    <n v="368.75"/>
    <n v="0"/>
  </r>
  <r>
    <s v="宁波中湖化工有限公司"/>
    <x v="1"/>
    <x v="6"/>
    <x v="2"/>
    <n v="0"/>
    <n v="0"/>
    <n v="0"/>
    <n v="20"/>
    <n v="1744.4"/>
    <n v="30"/>
    <n v="1647.6000000000001"/>
    <n v="0"/>
  </r>
  <r>
    <s v="宁海县和盛塑料有限公司"/>
    <x v="0"/>
    <x v="6"/>
    <x v="2"/>
    <n v="0"/>
    <n v="0"/>
    <n v="0"/>
    <n v="0"/>
    <n v="0"/>
    <n v="1.35"/>
    <n v="165.69900000000001"/>
    <n v="0"/>
  </r>
  <r>
    <s v="青岛华塑化工有限公司"/>
    <x v="0"/>
    <x v="6"/>
    <x v="7"/>
    <n v="53.52"/>
    <n v="2"/>
    <n v="360.54"/>
    <n v="2"/>
    <n v="380.02"/>
    <n v="2"/>
    <n v="296.38"/>
    <n v="0"/>
  </r>
  <r>
    <s v="山东三润复合塑料科技有限公司"/>
    <x v="2"/>
    <x v="6"/>
    <x v="5"/>
    <n v="804.48"/>
    <n v="12"/>
    <n v="1467.6"/>
    <n v="6"/>
    <n v="617.76"/>
    <n v="14"/>
    <n v="2380.98"/>
    <n v="0"/>
  </r>
  <r>
    <s v="上海多玉贸易中心"/>
    <x v="2"/>
    <x v="6"/>
    <x v="2"/>
    <n v="0"/>
    <n v="0"/>
    <n v="0"/>
    <n v="0"/>
    <n v="0"/>
    <n v="2"/>
    <n v="227.4"/>
    <n v="0"/>
  </r>
  <r>
    <s v="上海惠晟化工产品有限公司"/>
    <x v="2"/>
    <x v="6"/>
    <x v="226"/>
    <n v="1981.213"/>
    <n v="14"/>
    <n v="1131.6199999999999"/>
    <n v="67.3"/>
    <n v="2685.9429999999998"/>
    <n v="33"/>
    <n v="2276.34"/>
    <n v="0"/>
  </r>
  <r>
    <s v="上海茂轩化工有限公司"/>
    <x v="2"/>
    <x v="6"/>
    <x v="2"/>
    <n v="0"/>
    <n v="2.75"/>
    <n v="135.79500000000002"/>
    <n v="5.4"/>
    <n v="118.96200000000002"/>
    <n v="5.2249999999999996"/>
    <n v="806.58325000000002"/>
    <n v="0"/>
  </r>
  <r>
    <s v="上海庆芝国际贸易有限公司"/>
    <x v="2"/>
    <x v="6"/>
    <x v="227"/>
    <n v="5124.6229999999996"/>
    <n v="8"/>
    <n v="1019.36"/>
    <n v="0.2"/>
    <n v="-3.4240000000000004"/>
    <n v="7"/>
    <n v="799.68"/>
    <n v="0"/>
  </r>
  <r>
    <s v="上海泰朗工贸发展有限公司"/>
    <x v="2"/>
    <x v="6"/>
    <x v="228"/>
    <n v="-184.767"/>
    <n v="12.625"/>
    <n v="-398.1925"/>
    <n v="21.475000000000001"/>
    <n v="1179.62175"/>
    <n v="70.375"/>
    <n v="14949.761250000001"/>
    <n v="0"/>
  </r>
  <r>
    <s v="上海天根化工有限公司"/>
    <x v="2"/>
    <x v="6"/>
    <x v="2"/>
    <n v="0"/>
    <n v="0"/>
    <n v="0"/>
    <n v="1.05"/>
    <n v="2.2995000000000001"/>
    <n v="4.05"/>
    <n v="326.71350000000001"/>
    <n v="0"/>
  </r>
  <r>
    <s v="上海万塑国际贸易有限公司"/>
    <x v="2"/>
    <x v="6"/>
    <x v="2"/>
    <n v="0"/>
    <n v="0"/>
    <n v="0"/>
    <n v="0"/>
    <n v="0"/>
    <n v="1.5"/>
    <n v="171.06"/>
    <n v="0"/>
  </r>
  <r>
    <s v="上海舞豪橡塑工贸有限公司"/>
    <x v="3"/>
    <x v="6"/>
    <x v="2"/>
    <n v="0"/>
    <n v="0"/>
    <n v="0"/>
    <n v="0"/>
    <n v="0"/>
    <n v="1"/>
    <n v="112.42"/>
    <n v="0"/>
  </r>
  <r>
    <s v="上海熙顶国际贸易有限公司"/>
    <x v="2"/>
    <x v="6"/>
    <x v="2"/>
    <n v="0"/>
    <n v="0"/>
    <n v="0"/>
    <n v="0"/>
    <n v="0"/>
    <n v="2.0249999999999999"/>
    <n v="154.93275"/>
    <n v="0"/>
  </r>
  <r>
    <s v="上海轶进实业有限公司"/>
    <x v="2"/>
    <x v="6"/>
    <x v="2"/>
    <n v="0"/>
    <n v="0"/>
    <n v="0"/>
    <n v="0"/>
    <n v="0"/>
    <n v="3.6"/>
    <n v="251.38800000000001"/>
    <n v="0"/>
  </r>
  <r>
    <s v="上海谊鹏商贸有限公司"/>
    <x v="2"/>
    <x v="6"/>
    <x v="2"/>
    <n v="0"/>
    <n v="0"/>
    <n v="0"/>
    <n v="0"/>
    <n v="0"/>
    <n v="3"/>
    <n v="448.68"/>
    <n v="0"/>
  </r>
  <r>
    <s v="上海毅塑兴塑胶原料商贸有限公司"/>
    <x v="2"/>
    <x v="6"/>
    <x v="2"/>
    <n v="0"/>
    <n v="0"/>
    <n v="0"/>
    <n v="0.05"/>
    <n v="11.097000000000001"/>
    <n v="5"/>
    <n v="556.95000000000005"/>
    <n v="0"/>
  </r>
  <r>
    <s v="上海翼睦寅实业有限公司"/>
    <x v="2"/>
    <x v="6"/>
    <x v="2"/>
    <n v="0"/>
    <n v="0"/>
    <n v="0"/>
    <n v="4"/>
    <n v="816.8"/>
    <n v="0"/>
    <n v="0"/>
    <n v="0"/>
  </r>
  <r>
    <s v="上海元塑化工有限公司"/>
    <x v="2"/>
    <x v="6"/>
    <x v="59"/>
    <n v="742.63"/>
    <n v="52.125"/>
    <n v="3759.7762499999999"/>
    <n v="57.225000000000001"/>
    <n v="5847.2505000000001"/>
    <n v="11"/>
    <n v="1074.26"/>
    <n v="0"/>
  </r>
  <r>
    <s v="上海越增实业有限公司"/>
    <x v="0"/>
    <x v="6"/>
    <x v="2"/>
    <n v="0"/>
    <n v="0"/>
    <n v="0"/>
    <n v="0"/>
    <n v="0"/>
    <n v="5"/>
    <n v="211.25"/>
    <n v="0"/>
  </r>
  <r>
    <s v="寿光市东盛经贸有限公司"/>
    <x v="3"/>
    <x v="6"/>
    <x v="2"/>
    <n v="0"/>
    <n v="0"/>
    <n v="0"/>
    <n v="0"/>
    <n v="0"/>
    <n v="10"/>
    <n v="640.6"/>
    <n v="0"/>
  </r>
  <r>
    <s v="苏州聚元圣塑化有限公司"/>
    <x v="3"/>
    <x v="6"/>
    <x v="2"/>
    <n v="0"/>
    <n v="0"/>
    <n v="0"/>
    <n v="7"/>
    <n v="215.46"/>
    <n v="0.5"/>
    <n v="76.355000000000004"/>
    <n v="0"/>
  </r>
  <r>
    <s v="苏州亮奇新材料有限公司"/>
    <x v="3"/>
    <x v="6"/>
    <x v="2"/>
    <n v="0"/>
    <n v="0.25"/>
    <n v="16.524999999999999"/>
    <n v="0"/>
    <n v="0"/>
    <n v="17"/>
    <n v="1196.97"/>
    <n v="0"/>
  </r>
  <r>
    <s v="苏州铭钰兴新材料有限公司"/>
    <x v="3"/>
    <x v="6"/>
    <x v="2"/>
    <n v="0"/>
    <n v="0"/>
    <n v="0"/>
    <n v="1.5"/>
    <n v="203.25"/>
    <n v="2"/>
    <n v="174.8"/>
    <n v="0"/>
  </r>
  <r>
    <s v="苏州尚美塑胶科技有限公司"/>
    <x v="3"/>
    <x v="6"/>
    <x v="229"/>
    <n v="793.05949999999996"/>
    <n v="145.25"/>
    <n v="19248.530000000002"/>
    <n v="64"/>
    <n v="7176.96"/>
    <n v="33.950000000000003"/>
    <n v="1773.2085"/>
    <n v="0"/>
  </r>
  <r>
    <s v="苏州市东贝塑料化工有限公司"/>
    <x v="3"/>
    <x v="6"/>
    <x v="230"/>
    <n v="-196.8125"/>
    <n v="9.5"/>
    <n v="541.21500000000003"/>
    <n v="14.5"/>
    <n v="963.52500000000009"/>
    <n v="1"/>
    <n v="71.83"/>
    <n v="0"/>
  </r>
  <r>
    <s v="苏州市麦斯顿经贸发展有限公司"/>
    <x v="3"/>
    <x v="6"/>
    <x v="231"/>
    <n v="7583.52"/>
    <n v="59.325000000000003"/>
    <n v="3318.6405"/>
    <n v="30.6"/>
    <n v="1639.548"/>
    <n v="2.4"/>
    <n v="125.616"/>
    <n v="0"/>
  </r>
  <r>
    <s v="苏州市新创达塑化有限公司"/>
    <x v="3"/>
    <x v="6"/>
    <x v="80"/>
    <n v="189.95299999999997"/>
    <n v="0"/>
    <n v="0"/>
    <n v="0"/>
    <n v="0"/>
    <n v="5"/>
    <n v="271.5"/>
    <n v="0"/>
  </r>
  <r>
    <s v="苏州伊士曼塑化进出口有限公司"/>
    <x v="3"/>
    <x v="6"/>
    <x v="2"/>
    <n v="0"/>
    <n v="0"/>
    <n v="0"/>
    <n v="0"/>
    <n v="0"/>
    <n v="2"/>
    <n v="140.32"/>
    <n v="0"/>
  </r>
  <r>
    <s v="苏州优克斯贸易有限公司"/>
    <x v="3"/>
    <x v="6"/>
    <x v="2"/>
    <n v="0"/>
    <n v="0"/>
    <n v="0"/>
    <n v="0"/>
    <n v="0"/>
    <n v="10"/>
    <n v="1332.6"/>
    <n v="0"/>
  </r>
  <r>
    <s v="苏州云帆贸易有限公司"/>
    <x v="3"/>
    <x v="6"/>
    <x v="2"/>
    <n v="0"/>
    <n v="0"/>
    <n v="0"/>
    <n v="0"/>
    <n v="0"/>
    <n v="15"/>
    <n v="968.85"/>
    <n v="0"/>
  </r>
  <r>
    <s v="苏州云天塑胶有限公司"/>
    <x v="1"/>
    <x v="6"/>
    <x v="232"/>
    <n v="2268.634"/>
    <n v="9"/>
    <n v="803.16"/>
    <n v="14"/>
    <n v="1524.6000000000001"/>
    <n v="8.1"/>
    <n v="525.93299999999999"/>
    <n v="0"/>
  </r>
  <r>
    <s v="台州市鸿悦塑业有限公司"/>
    <x v="3"/>
    <x v="6"/>
    <x v="233"/>
    <n v="3653.5049999999997"/>
    <n v="14.625"/>
    <n v="192.61125000000001"/>
    <n v="8"/>
    <n v="1602"/>
    <n v="11"/>
    <n v="1733.38"/>
    <n v="0"/>
  </r>
  <r>
    <s v="太仓市长海石油化工有限公司"/>
    <x v="1"/>
    <x v="6"/>
    <x v="2"/>
    <n v="0"/>
    <n v="0"/>
    <n v="0"/>
    <n v="0"/>
    <n v="0"/>
    <n v="23.1"/>
    <n v="2474.0100000000002"/>
    <n v="0"/>
  </r>
  <r>
    <s v="桐庐发中发塑料有限公司"/>
    <x v="1"/>
    <x v="6"/>
    <x v="37"/>
    <n v="-459.36"/>
    <n v="0"/>
    <n v="0"/>
    <n v="3"/>
    <n v="362.58"/>
    <n v="16"/>
    <n v="1326.4"/>
    <n v="0"/>
  </r>
  <r>
    <s v="温州市良邦贸易有限公司"/>
    <x v="1"/>
    <x v="6"/>
    <x v="234"/>
    <n v="1027.566"/>
    <n v="0"/>
    <n v="0"/>
    <n v="41.1"/>
    <n v="4557.9900000000007"/>
    <n v="9.1"/>
    <n v="864.59100000000001"/>
    <n v="0"/>
  </r>
  <r>
    <s v="温州市万信贸易有限公司"/>
    <x v="1"/>
    <x v="6"/>
    <x v="59"/>
    <n v="-1265.46"/>
    <n v="0"/>
    <n v="0"/>
    <n v="2"/>
    <n v="238.14"/>
    <n v="1"/>
    <n v="146.03"/>
    <n v="0"/>
  </r>
  <r>
    <s v="温州市星普贸易有限公司"/>
    <x v="3"/>
    <x v="6"/>
    <x v="10"/>
    <n v="162.81"/>
    <n v="0"/>
    <n v="0"/>
    <n v="11"/>
    <n v="845.79"/>
    <n v="40.5"/>
    <n v="3298.3199999999997"/>
    <n v="0"/>
  </r>
  <r>
    <s v="无锡欧博莱化工塑料有限公司"/>
    <x v="1"/>
    <x v="6"/>
    <x v="235"/>
    <n v="4857.7392499999996"/>
    <n v="40.774999999999999"/>
    <n v="3593.0929999999998"/>
    <n v="18.725000000000001"/>
    <n v="1739.9270000000001"/>
    <n v="1"/>
    <n v="131.63"/>
    <n v="0"/>
  </r>
  <r>
    <s v="浙江宅集购电商科技有限公司"/>
    <x v="1"/>
    <x v="6"/>
    <x v="2"/>
    <n v="0"/>
    <n v="0"/>
    <n v="0"/>
    <n v="0"/>
    <n v="0"/>
    <n v="4.5"/>
    <n v="739.125"/>
    <n v="0"/>
  </r>
  <r>
    <s v="余姚市中冠化工有限公司"/>
    <x v="2"/>
    <x v="6"/>
    <x v="0"/>
    <n v="0"/>
    <m/>
    <n v="0"/>
    <m/>
    <n v="0"/>
    <m/>
    <n v="0"/>
    <n v="0.05"/>
  </r>
  <r>
    <s v="上海沂庆贸易有限公司"/>
    <x v="1"/>
    <x v="6"/>
    <x v="0"/>
    <n v="0"/>
    <m/>
    <n v="0"/>
    <m/>
    <n v="0"/>
    <m/>
    <n v="0"/>
    <n v="5"/>
  </r>
  <r>
    <s v="宁波景祺进出口有限公司"/>
    <x v="3"/>
    <x v="6"/>
    <x v="2"/>
    <n v="0"/>
    <n v="1.75"/>
    <n v="224.10500000000002"/>
    <n v="2.3250000000000002"/>
    <n v="469.30125000000004"/>
    <n v="0"/>
    <n v="0"/>
    <n v="0.5"/>
  </r>
  <r>
    <s v="苏州塑美特塑化有限公司"/>
    <x v="2"/>
    <x v="6"/>
    <x v="0"/>
    <n v="0"/>
    <m/>
    <n v="0"/>
    <m/>
    <n v="0"/>
    <m/>
    <n v="0"/>
    <n v="9.9749999999999996"/>
  </r>
  <r>
    <s v="上海典常工贸有限公司"/>
    <x v="2"/>
    <x v="6"/>
    <x v="0"/>
    <n v="0"/>
    <m/>
    <n v="0"/>
    <m/>
    <n v="0"/>
    <m/>
    <n v="0"/>
    <n v="2.6"/>
  </r>
  <r>
    <s v="上海进东塑胶有限公司"/>
    <x v="2"/>
    <x v="6"/>
    <x v="236"/>
    <n v="16.807500000000001"/>
    <n v="17.875"/>
    <n v="1072.1424999999999"/>
    <n v="25.074999999999999"/>
    <n v="1309.66725"/>
    <n v="6"/>
    <n v="540.96"/>
    <n v="2"/>
  </r>
  <r>
    <s v="上海令奇实业有限公司"/>
    <x v="1"/>
    <x v="6"/>
    <x v="7"/>
    <n v="398.62"/>
    <n v="0"/>
    <n v="0"/>
    <n v="22"/>
    <n v="2326.7200000000003"/>
    <n v="13"/>
    <n v="1013.0900000000001"/>
    <n v="12"/>
  </r>
  <r>
    <s v="余姚市正发塑料商行"/>
    <x v="8"/>
    <x v="6"/>
    <x v="0"/>
    <n v="0"/>
    <m/>
    <n v="0"/>
    <m/>
    <n v="0"/>
    <m/>
    <n v="0"/>
    <n v="3"/>
  </r>
  <r>
    <s v="厦门塑达贸易有限公司"/>
    <x v="3"/>
    <x v="6"/>
    <x v="2"/>
    <n v="0"/>
    <n v="6"/>
    <n v="495.36"/>
    <n v="1.5"/>
    <n v="103.47"/>
    <n v="11"/>
    <n v="1988.14"/>
    <n v="14.05"/>
  </r>
  <r>
    <s v="昆山益安佳塑胶有限公司"/>
    <x v="3"/>
    <x v="6"/>
    <x v="237"/>
    <n v="318.09575000000001"/>
    <n v="0"/>
    <n v="0"/>
    <n v="4"/>
    <n v="321.2"/>
    <n v="3"/>
    <n v="223.77"/>
    <n v="3.0249999999999999"/>
  </r>
  <r>
    <s v="苏州德顺富贸易有限公司"/>
    <x v="3"/>
    <x v="6"/>
    <x v="2"/>
    <n v="0"/>
    <n v="0"/>
    <n v="0"/>
    <n v="7.4"/>
    <n v="662.96600000000001"/>
    <n v="1.5"/>
    <n v="248.565"/>
    <n v="0.125"/>
  </r>
  <r>
    <s v="常州赫斯特高分子材料有限公司"/>
    <x v="1"/>
    <x v="6"/>
    <x v="2"/>
    <n v="0"/>
    <n v="0"/>
    <n v="0"/>
    <n v="0"/>
    <n v="0"/>
    <n v="6"/>
    <n v="1186.08"/>
    <n v="3"/>
  </r>
  <r>
    <s v="宁波康佰制冷设备有限公司"/>
    <x v="3"/>
    <x v="6"/>
    <x v="2"/>
    <n v="0"/>
    <n v="0"/>
    <n v="0"/>
    <n v="0"/>
    <n v="0"/>
    <n v="54"/>
    <n v="21151.26"/>
    <n v="18"/>
  </r>
  <r>
    <s v="苏州思瑞特塑胶材料科技有限公司"/>
    <x v="3"/>
    <x v="6"/>
    <x v="2"/>
    <n v="0"/>
    <n v="0"/>
    <n v="0"/>
    <n v="0"/>
    <n v="0"/>
    <n v="1.7250000000000001"/>
    <n v="410.63625000000002"/>
    <n v="2.5000000000000001E-2"/>
  </r>
  <r>
    <s v="无锡子元塑料贸易有限公司"/>
    <x v="3"/>
    <x v="6"/>
    <x v="2"/>
    <n v="0"/>
    <n v="0"/>
    <n v="0"/>
    <n v="0.05"/>
    <n v="14.753500000000001"/>
    <n v="0.05"/>
    <n v="10.263"/>
    <n v="0.3"/>
  </r>
  <r>
    <s v="常熟市拓新商贸有限公司"/>
    <x v="3"/>
    <x v="6"/>
    <x v="2"/>
    <n v="0"/>
    <n v="0.65"/>
    <n v="158.0085"/>
    <n v="6.1"/>
    <n v="671.06100000000004"/>
    <n v="7.4999999999999997E-2"/>
    <n v="29.729249999999997"/>
    <n v="0.375"/>
  </r>
  <r>
    <s v="苏州旭恩进出口有限公司"/>
    <x v="0"/>
    <x v="6"/>
    <x v="0"/>
    <n v="0"/>
    <m/>
    <n v="0"/>
    <m/>
    <n v="0"/>
    <m/>
    <n v="0"/>
    <n v="1.9750000000000001"/>
  </r>
  <r>
    <s v="青岛美泰塑胶有限公司"/>
    <x v="1"/>
    <x v="6"/>
    <x v="2"/>
    <n v="0"/>
    <n v="0"/>
    <n v="0"/>
    <n v="4"/>
    <n v="940.48"/>
    <n v="12.6"/>
    <n v="3165.8759999999997"/>
    <n v="15.2"/>
  </r>
  <r>
    <s v="余姚市马运塑化有限公司"/>
    <x v="2"/>
    <x v="6"/>
    <x v="2"/>
    <n v="0"/>
    <n v="0"/>
    <n v="0"/>
    <n v="0"/>
    <n v="0"/>
    <n v="15"/>
    <n v="1071.75"/>
    <n v="0.2"/>
  </r>
  <r>
    <s v="上海遥臣贸易有限公司"/>
    <x v="3"/>
    <x v="6"/>
    <x v="20"/>
    <n v="1823.6399999999999"/>
    <n v="73.45"/>
    <n v="5636.5529999999999"/>
    <n v="37.424999999999997"/>
    <n v="2525.4389999999999"/>
    <n v="13.05"/>
    <n v="2466.7110000000002"/>
    <n v="9.65"/>
  </r>
  <r>
    <s v="昆山市荣展塑胶原料有限公司"/>
    <x v="1"/>
    <x v="6"/>
    <x v="2"/>
    <n v="0"/>
    <n v="13.5"/>
    <n v="1268.19"/>
    <n v="5"/>
    <n v="338.25"/>
    <n v="8.9"/>
    <n v="981.13599999999997"/>
    <n v="12.95"/>
  </r>
  <r>
    <s v="宁波拓奇塑化贸易有限公司"/>
    <x v="2"/>
    <x v="6"/>
    <x v="2"/>
    <n v="0"/>
    <n v="0"/>
    <n v="0"/>
    <n v="0"/>
    <n v="0"/>
    <n v="10"/>
    <n v="1092.2"/>
    <n v="0.3"/>
  </r>
  <r>
    <s v="上海丽硕塑料有限公司"/>
    <x v="2"/>
    <x v="6"/>
    <x v="44"/>
    <n v="-322.89999999999998"/>
    <n v="28"/>
    <n v="1138.48"/>
    <n v="2"/>
    <n v="3.36"/>
    <n v="20"/>
    <n v="1220.4000000000001"/>
    <n v="2"/>
  </r>
  <r>
    <s v="上海全艺塑料有限公司"/>
    <x v="2"/>
    <x v="6"/>
    <x v="44"/>
    <n v="3269.9"/>
    <n v="5.25"/>
    <n v="-3329.4975000000004"/>
    <n v="15.425000000000001"/>
    <n v="-7218.5915000000005"/>
    <n v="15.75"/>
    <n v="4842.9674999999997"/>
    <n v="11.025"/>
  </r>
  <r>
    <s v="上海佑丰实业有限公司"/>
    <x v="2"/>
    <x v="6"/>
    <x v="238"/>
    <n v="2165.2620000000002"/>
    <n v="33.524999999999999"/>
    <n v="3684.3975"/>
    <n v="38.450000000000003"/>
    <n v="4821.2455"/>
    <n v="11.324999999999999"/>
    <n v="2033.2904999999998"/>
    <n v="3.8000000000000003"/>
  </r>
  <r>
    <s v="上海乐远新材料科技有限公司"/>
    <x v="2"/>
    <x v="6"/>
    <x v="239"/>
    <n v="-716.61599999999999"/>
    <n v="1.2"/>
    <n v="73.595999999999989"/>
    <n v="4.5"/>
    <n v="283.14"/>
    <n v="0"/>
    <n v="0"/>
    <n v="2.5000000000000001E-2"/>
  </r>
  <r>
    <s v="凯新化工科技（上海）有限公司"/>
    <x v="10"/>
    <x v="6"/>
    <x v="173"/>
    <n v="5154.8872499999998"/>
    <n v="31.574999999999999"/>
    <n v="2072.2672499999999"/>
    <n v="20.7"/>
    <n v="3128.1840000000002"/>
    <n v="3"/>
    <n v="1057.71"/>
    <n v="4.6750000000000007"/>
  </r>
  <r>
    <s v="北京宜广和商贸有限公司"/>
    <x v="3"/>
    <x v="6"/>
    <x v="2"/>
    <n v="0"/>
    <n v="10"/>
    <n v="-206.20000000000002"/>
    <n v="0"/>
    <n v="0"/>
    <n v="13"/>
    <n v="4718.87"/>
    <n v="16"/>
  </r>
  <r>
    <s v="苏州俊俊塑胶原料有限公司"/>
    <x v="3"/>
    <x v="6"/>
    <x v="0"/>
    <n v="0"/>
    <m/>
    <n v="0"/>
    <m/>
    <n v="0"/>
    <m/>
    <n v="0"/>
    <n v="7.4999999999999997E-2"/>
  </r>
  <r>
    <s v="丹阳市恒源物资有限公司"/>
    <x v="2"/>
    <x v="6"/>
    <x v="2"/>
    <n v="0"/>
    <n v="0"/>
    <n v="0"/>
    <n v="0"/>
    <n v="0"/>
    <n v="25"/>
    <n v="1745.25"/>
    <n v="1"/>
  </r>
  <r>
    <s v="上海裕长塑料有限公司"/>
    <x v="3"/>
    <x v="6"/>
    <x v="0"/>
    <n v="0"/>
    <m/>
    <n v="0"/>
    <m/>
    <n v="0"/>
    <m/>
    <n v="0"/>
    <n v="13"/>
  </r>
  <r>
    <s v="江阴市天天塑料贸易有限公司"/>
    <x v="2"/>
    <x v="6"/>
    <x v="0"/>
    <n v="0"/>
    <m/>
    <n v="0"/>
    <m/>
    <n v="0"/>
    <m/>
    <n v="0"/>
    <n v="2"/>
  </r>
  <r>
    <s v="东材（上海）国际贸易有限公司"/>
    <x v="2"/>
    <x v="6"/>
    <x v="2"/>
    <n v="0"/>
    <n v="7.1"/>
    <n v="1500.798"/>
    <n v="9.8000000000000007"/>
    <n v="1923.5440000000001"/>
    <n v="9.5"/>
    <n v="1577.3799999999999"/>
    <n v="8"/>
  </r>
  <r>
    <s v="上海维贤塑业有限公司"/>
    <x v="17"/>
    <x v="6"/>
    <x v="2"/>
    <n v="0"/>
    <n v="0"/>
    <n v="0"/>
    <n v="0"/>
    <n v="0"/>
    <n v="5.0750000000000002"/>
    <n v="510.84949999999998"/>
    <n v="2.5000000000000001E-2"/>
  </r>
  <r>
    <s v="北京斯锐曼国际贸易有限公司"/>
    <x v="3"/>
    <x v="6"/>
    <x v="2"/>
    <n v="0"/>
    <n v="0"/>
    <n v="0"/>
    <n v="0"/>
    <n v="0"/>
    <n v="4"/>
    <n v="385.24"/>
    <n v="8"/>
  </r>
  <r>
    <s v="南通市通州区明峰塑业有限公司"/>
    <x v="2"/>
    <x v="6"/>
    <x v="2"/>
    <n v="0"/>
    <n v="0"/>
    <n v="0"/>
    <n v="0"/>
    <n v="0"/>
    <n v="79.25"/>
    <n v="5900.1625000000004"/>
    <n v="4.3499999999999996"/>
  </r>
  <r>
    <s v="上海吉工工程塑料有限公司"/>
    <x v="3"/>
    <x v="6"/>
    <x v="240"/>
    <n v="2710.8475000000003"/>
    <n v="52.1"/>
    <n v="5291.7969999999996"/>
    <n v="23.6"/>
    <n v="1993.2560000000001"/>
    <n v="33.049999999999997"/>
    <n v="3719.7774999999997"/>
    <n v="4.875"/>
  </r>
  <r>
    <s v="苏州佳春源塑化有限公司"/>
    <x v="3"/>
    <x v="6"/>
    <x v="2"/>
    <n v="0"/>
    <n v="0"/>
    <n v="0"/>
    <n v="0"/>
    <n v="0"/>
    <n v="5.15"/>
    <n v="512.83699999999999"/>
    <n v="7.5250000000000004"/>
  </r>
  <r>
    <s v="昆山嘉恒泰贸易有限公司"/>
    <x v="8"/>
    <x v="6"/>
    <x v="241"/>
    <n v="8762.0347500000007"/>
    <n v="6.6749999999999998"/>
    <n v="730.11149999999998"/>
    <n v="15.074999999999999"/>
    <n v="1467.702"/>
    <n v="4.55"/>
    <n v="652.87950000000001"/>
    <n v="0.2"/>
  </r>
  <r>
    <s v="厦门象屿兴宝发贸易有限公司"/>
    <x v="3"/>
    <x v="6"/>
    <x v="0"/>
    <n v="0"/>
    <m/>
    <n v="0"/>
    <m/>
    <n v="0"/>
    <m/>
    <n v="0"/>
    <n v="0.125"/>
  </r>
  <r>
    <s v="昆山建铄贸易有限公司"/>
    <x v="9"/>
    <x v="6"/>
    <x v="2"/>
    <n v="0"/>
    <n v="0"/>
    <n v="0"/>
    <n v="0"/>
    <n v="0"/>
    <n v="0.2"/>
    <n v="97.978000000000009"/>
    <n v="0.55000000000000004"/>
  </r>
  <r>
    <s v="大连保税区盛泉国际工贸有限公司"/>
    <x v="3"/>
    <x v="6"/>
    <x v="0"/>
    <n v="0"/>
    <m/>
    <n v="0"/>
    <m/>
    <n v="0"/>
    <m/>
    <n v="0"/>
    <n v="1"/>
  </r>
  <r>
    <s v="昆山中塑通贸易有限公司"/>
    <x v="9"/>
    <x v="6"/>
    <x v="2"/>
    <n v="0"/>
    <n v="0"/>
    <n v="0"/>
    <n v="6"/>
    <n v="-1105.68"/>
    <n v="2.5"/>
    <n v="-30.274999999999999"/>
    <n v="1.2"/>
  </r>
  <r>
    <s v="大连卓成塑料有限公司"/>
    <x v="1"/>
    <x v="6"/>
    <x v="2"/>
    <n v="0"/>
    <n v="0"/>
    <n v="0"/>
    <n v="0"/>
    <n v="0"/>
    <n v="2"/>
    <n v="1639.54"/>
    <n v="2"/>
  </r>
  <r>
    <s v="宁波市江东蓝迪欧纳贸易有限公司"/>
    <x v="2"/>
    <x v="6"/>
    <x v="2"/>
    <n v="0"/>
    <n v="0"/>
    <n v="0"/>
    <n v="2.5"/>
    <n v="375.57499999999999"/>
    <n v="2.5000000000000001E-2"/>
    <n v="2.7910000000000004"/>
    <n v="7.4999999999999997E-2"/>
  </r>
  <r>
    <s v="上海奇瀚贸易有限公司"/>
    <x v="2"/>
    <x v="6"/>
    <x v="2"/>
    <n v="0"/>
    <n v="0.1"/>
    <n v="-0.51700000000000002"/>
    <n v="1.25"/>
    <n v="106.4875"/>
    <n v="5.15"/>
    <n v="739.38549999999998"/>
    <n v="0.65"/>
  </r>
  <r>
    <s v="上海辰晏化工有限公司"/>
    <x v="8"/>
    <x v="6"/>
    <x v="242"/>
    <n v="11.487000000000002"/>
    <n v="16"/>
    <n v="1408.48"/>
    <n v="2"/>
    <n v="88.86"/>
    <n v="0"/>
    <n v="0"/>
    <n v="2.5000000000000001E-2"/>
  </r>
  <r>
    <s v="厦门双键贸易有限公司"/>
    <x v="2"/>
    <x v="6"/>
    <x v="59"/>
    <n v="1155.7"/>
    <n v="5.8"/>
    <n v="167.73600000000002"/>
    <n v="5.2"/>
    <n v="215.43600000000001"/>
    <n v="4.5"/>
    <n v="654.57000000000005"/>
    <n v="2"/>
  </r>
  <r>
    <s v="上海望睿实业有限公司"/>
    <x v="2"/>
    <x v="6"/>
    <x v="2"/>
    <n v="0"/>
    <n v="0"/>
    <n v="0"/>
    <n v="0"/>
    <n v="0"/>
    <n v="10.625"/>
    <n v="5404.7250000000004"/>
    <n v="5"/>
  </r>
  <r>
    <s v="上海川骋塑料有限公司"/>
    <x v="3"/>
    <x v="6"/>
    <x v="2"/>
    <n v="0"/>
    <n v="0.9"/>
    <n v="-50.004000000000005"/>
    <n v="2.5"/>
    <n v="-84.875"/>
    <n v="2.625"/>
    <n v="518.28"/>
    <n v="2"/>
  </r>
  <r>
    <s v="苏州瑞轩塑胶科技有限公司"/>
    <x v="3"/>
    <x v="6"/>
    <x v="59"/>
    <n v="78.680000000000007"/>
    <n v="0"/>
    <n v="0"/>
    <n v="0"/>
    <n v="0"/>
    <n v="0"/>
    <n v="0"/>
    <n v="0.5"/>
  </r>
  <r>
    <s v="苏州巴拉斯新材料科技有限公司"/>
    <x v="2"/>
    <x v="6"/>
    <x v="2"/>
    <n v="0"/>
    <n v="0"/>
    <n v="0"/>
    <n v="0"/>
    <n v="0"/>
    <n v="0.5"/>
    <n v="48.424999999999997"/>
    <n v="2"/>
  </r>
  <r>
    <s v="上海永堃企业发展有限公司"/>
    <x v="2"/>
    <x v="6"/>
    <x v="243"/>
    <n v="437.76600000000002"/>
    <n v="1"/>
    <n v="157.49"/>
    <n v="0.52500000000000002"/>
    <n v="68.948250000000016"/>
    <n v="0.5"/>
    <n v="54.195"/>
    <n v="0.5"/>
  </r>
  <r>
    <s v="上海勤讯塑料科技有限公司"/>
    <x v="9"/>
    <x v="6"/>
    <x v="2"/>
    <n v="0"/>
    <n v="0"/>
    <n v="0"/>
    <n v="0"/>
    <n v="0"/>
    <n v="0.52500000000000002"/>
    <n v="48.063749999999999"/>
    <n v="4.2750000000000004"/>
  </r>
  <r>
    <s v="大连保税区幸和国际贸易有限公司"/>
    <x v="3"/>
    <x v="6"/>
    <x v="244"/>
    <n v="-54.5715"/>
    <n v="9"/>
    <n v="-315.81000000000006"/>
    <n v="24"/>
    <n v="3625.68"/>
    <n v="11"/>
    <n v="4573.0300000000007"/>
    <n v="18"/>
  </r>
  <r>
    <s v="苏州晟丰美国际贸易有限公司"/>
    <x v="0"/>
    <x v="6"/>
    <x v="0"/>
    <n v="0"/>
    <m/>
    <n v="0"/>
    <m/>
    <n v="0"/>
    <m/>
    <n v="0"/>
    <n v="1.2250000000000001"/>
  </r>
  <r>
    <s v="威海顺昌塑料有限公司"/>
    <x v="1"/>
    <x v="6"/>
    <x v="2"/>
    <n v="0"/>
    <n v="0"/>
    <n v="0"/>
    <n v="291.32499999999999"/>
    <n v="28680.946250000001"/>
    <n v="33"/>
    <n v="3308.25"/>
    <n v="11"/>
  </r>
  <r>
    <s v="余姚市顶亮贸易有限公司"/>
    <x v="3"/>
    <x v="6"/>
    <x v="2"/>
    <n v="0"/>
    <n v="0"/>
    <n v="0"/>
    <n v="304.35000000000002"/>
    <n v="13656.184499999999"/>
    <n v="119.575"/>
    <n v="6852.8432500000008"/>
    <n v="11"/>
  </r>
  <r>
    <s v="苏州恒富威贸易有限公司"/>
    <x v="8"/>
    <x v="6"/>
    <x v="2"/>
    <n v="0"/>
    <n v="3.3"/>
    <n v="427.11899999999997"/>
    <n v="1.1000000000000001"/>
    <n v="165.59399999999999"/>
    <n v="0.5"/>
    <n v="113.5"/>
    <n v="0.5"/>
  </r>
  <r>
    <s v="厦门市盘今贸易有限公司"/>
    <x v="2"/>
    <x v="6"/>
    <x v="245"/>
    <n v="89.85"/>
    <n v="12"/>
    <n v="889.80000000000007"/>
    <n v="8.6"/>
    <n v="1746.4019999999998"/>
    <n v="7.8"/>
    <n v="1025.856"/>
    <n v="0.3"/>
  </r>
  <r>
    <s v="中化塑料有限公司上海分公司"/>
    <x v="3"/>
    <x v="6"/>
    <x v="2"/>
    <n v="0"/>
    <n v="21"/>
    <n v="3875.3399999999997"/>
    <n v="22"/>
    <n v="379.06"/>
    <n v="0"/>
    <n v="0"/>
    <n v="2.0499999999999998"/>
  </r>
  <r>
    <s v="采易国际贸易（上海）有限公司"/>
    <x v="3"/>
    <x v="6"/>
    <x v="2"/>
    <n v="0"/>
    <n v="0"/>
    <n v="0"/>
    <n v="0"/>
    <n v="0"/>
    <n v="2.5000000000000001E-2"/>
    <n v="3.5065"/>
    <n v="16.274999999999999"/>
  </r>
  <r>
    <s v="苏州道酬工程塑胶有限公司"/>
    <x v="8"/>
    <x v="6"/>
    <x v="2"/>
    <n v="0"/>
    <n v="0"/>
    <n v="0"/>
    <n v="0.05"/>
    <n v="-2.827"/>
    <n v="20.39"/>
    <n v="1506.8210000000001"/>
    <n v="5.3999999999999995"/>
  </r>
  <r>
    <s v="厦门良省进出口有限责任公司"/>
    <x v="3"/>
    <x v="6"/>
    <x v="246"/>
    <n v="15065.797500000001"/>
    <n v="223.8"/>
    <n v="14734.992000000002"/>
    <n v="307.5"/>
    <n v="18108.674999999999"/>
    <n v="45.875"/>
    <n v="4057.6437500000002"/>
    <n v="16.974999999999998"/>
  </r>
  <r>
    <s v="无锡贵好贸易有限公司"/>
    <x v="3"/>
    <x v="6"/>
    <x v="0"/>
    <n v="0"/>
    <m/>
    <n v="0"/>
    <m/>
    <n v="0"/>
    <m/>
    <n v="0"/>
    <n v="0.32499999999999996"/>
  </r>
  <r>
    <s v="苏州金伯生商贸有限公司"/>
    <x v="3"/>
    <x v="6"/>
    <x v="186"/>
    <n v="859.76"/>
    <n v="13.85"/>
    <n v="1230.5725"/>
    <n v="6.2"/>
    <n v="530.90599999999995"/>
    <n v="1.5"/>
    <n v="250.035"/>
    <n v="2.5"/>
  </r>
  <r>
    <s v="太仓市东江工程塑料有限公司"/>
    <x v="1"/>
    <x v="6"/>
    <x v="2"/>
    <n v="0"/>
    <n v="5.5"/>
    <n v="568.81000000000006"/>
    <n v="19.024999999999999"/>
    <n v="1360.2874999999999"/>
    <n v="7.55"/>
    <n v="1208.604"/>
    <n v="1"/>
  </r>
  <r>
    <s v="宁波林祥贸易有限公司"/>
    <x v="2"/>
    <x v="6"/>
    <x v="2"/>
    <n v="0"/>
    <n v="0"/>
    <n v="0"/>
    <n v="5.0750000000000002"/>
    <n v="318.91300000000001"/>
    <n v="2.75"/>
    <n v="411.73"/>
    <n v="7.25"/>
  </r>
  <r>
    <s v="上海佳昶化工原料有限公司"/>
    <x v="6"/>
    <x v="6"/>
    <x v="2"/>
    <n v="0"/>
    <n v="3"/>
    <n v="204.93"/>
    <n v="2.5499999999999998"/>
    <n v="-62.015999999999998"/>
    <n v="9.3000000000000007"/>
    <n v="1317.5309999999999"/>
    <n v="4.3"/>
  </r>
  <r>
    <s v="深圳市都市矿山新材料有限公司"/>
    <x v="2"/>
    <x v="6"/>
    <x v="2"/>
    <n v="0"/>
    <n v="0"/>
    <n v="0"/>
    <n v="1.325"/>
    <n v="34.198249999999994"/>
    <n v="17.149999999999999"/>
    <n v="3196.7599999999998"/>
    <n v="12.5"/>
  </r>
  <r>
    <s v="上海庆海塑化有限公司"/>
    <x v="3"/>
    <x v="6"/>
    <x v="247"/>
    <n v="-421.43899999999996"/>
    <n v="5.7"/>
    <n v="296.685"/>
    <n v="0"/>
    <n v="0"/>
    <n v="3.3"/>
    <n v="857.66999999999985"/>
    <n v="2"/>
  </r>
  <r>
    <s v="苏州允升化工有限公司"/>
    <x v="1"/>
    <x v="6"/>
    <x v="2"/>
    <n v="0"/>
    <n v="0"/>
    <n v="0"/>
    <n v="0"/>
    <n v="0"/>
    <n v="4.125"/>
    <n v="555.43124999999998"/>
    <n v="4"/>
  </r>
  <r>
    <s v="宁波好鑫晴贸易有限公司"/>
    <x v="8"/>
    <x v="6"/>
    <x v="2"/>
    <n v="0"/>
    <n v="0"/>
    <n v="0"/>
    <n v="0"/>
    <n v="0"/>
    <n v="3"/>
    <n v="290.85000000000002"/>
    <n v="2"/>
  </r>
  <r>
    <s v="厦门科扬塑化有限公司"/>
    <x v="3"/>
    <x v="6"/>
    <x v="248"/>
    <n v="549.12"/>
    <n v="1"/>
    <n v="146.63"/>
    <n v="0"/>
    <n v="0"/>
    <n v="21.25"/>
    <n v="1959.8875"/>
    <n v="10"/>
  </r>
  <r>
    <s v="扬州鸿海塑化有限公司"/>
    <x v="0"/>
    <x v="6"/>
    <x v="2"/>
    <n v="0"/>
    <n v="3"/>
    <n v="209.25"/>
    <n v="0"/>
    <n v="0"/>
    <n v="9.5250000000000004"/>
    <n v="1122.2355"/>
    <n v="2.5"/>
  </r>
  <r>
    <s v="烟台梯欧经贸有限公司"/>
    <x v="2"/>
    <x v="6"/>
    <x v="249"/>
    <n v="330.62349999999998"/>
    <n v="9.35"/>
    <n v="1518.6269999999997"/>
    <n v="11"/>
    <n v="2514.71"/>
    <n v="1"/>
    <n v="398.97"/>
    <n v="2.5000000000000001E-2"/>
  </r>
  <r>
    <s v="上海艺塑商贸有限公司"/>
    <x v="2"/>
    <x v="6"/>
    <x v="2"/>
    <n v="0"/>
    <n v="0"/>
    <n v="0"/>
    <n v="1.7250000000000001"/>
    <n v="392.09250000000003"/>
    <n v="2.2000000000000002"/>
    <n v="308.06600000000003"/>
    <n v="3.15"/>
  </r>
  <r>
    <s v="上海畅隆工贸有限公司"/>
    <x v="1"/>
    <x v="6"/>
    <x v="0"/>
    <n v="0"/>
    <m/>
    <n v="0"/>
    <m/>
    <n v="0"/>
    <m/>
    <n v="0"/>
    <n v="6"/>
  </r>
  <r>
    <s v="玉环鑫茂塑料制品厂"/>
    <x v="3"/>
    <x v="6"/>
    <x v="0"/>
    <n v="0"/>
    <m/>
    <n v="0"/>
    <m/>
    <n v="0"/>
    <m/>
    <n v="0"/>
    <n v="3"/>
  </r>
  <r>
    <s v="镇江市华云塑料有限公司"/>
    <x v="6"/>
    <x v="6"/>
    <x v="0"/>
    <n v="0"/>
    <m/>
    <n v="0"/>
    <m/>
    <n v="0"/>
    <m/>
    <n v="0"/>
    <n v="3"/>
  </r>
  <r>
    <s v="东莞市彬源塑胶贸易有限公司"/>
    <x v="3"/>
    <x v="6"/>
    <x v="0"/>
    <n v="0"/>
    <m/>
    <n v="0"/>
    <m/>
    <n v="0"/>
    <m/>
    <n v="0"/>
    <n v="6"/>
  </r>
  <r>
    <s v="苏州杰隆贸易有限公司"/>
    <x v="3"/>
    <x v="6"/>
    <x v="250"/>
    <n v="11347.866"/>
    <n v="9.1999999999999993"/>
    <n v="462.75999999999993"/>
    <n v="16.5"/>
    <n v="811.47"/>
    <n v="0.7"/>
    <n v="50.469999999999992"/>
    <n v="0.3"/>
  </r>
  <r>
    <s v="南京路昶恒工贸实业有限公司"/>
    <x v="2"/>
    <x v="6"/>
    <x v="2"/>
    <n v="0"/>
    <n v="0"/>
    <n v="0"/>
    <n v="2"/>
    <n v="143.54"/>
    <n v="0"/>
    <n v="0"/>
    <n v="3"/>
  </r>
  <r>
    <s v="上海迦博实业有限公司"/>
    <x v="3"/>
    <x v="6"/>
    <x v="2"/>
    <n v="0"/>
    <n v="0"/>
    <n v="0"/>
    <n v="0"/>
    <n v="0"/>
    <n v="5"/>
    <n v="563.80000000000007"/>
    <n v="12.675000000000001"/>
  </r>
  <r>
    <s v="苏州煜昇塑化有限公司"/>
    <x v="1"/>
    <x v="6"/>
    <x v="2"/>
    <n v="0"/>
    <n v="0"/>
    <n v="0"/>
    <n v="11.175000000000001"/>
    <n v="1575.6750000000002"/>
    <n v="6.625"/>
    <n v="413.99625000000003"/>
    <n v="3.8249999999999997"/>
  </r>
  <r>
    <s v="宁波瑞恒化工有限公司"/>
    <x v="1"/>
    <x v="6"/>
    <x v="2"/>
    <n v="0"/>
    <n v="1.5"/>
    <n v="241.69499999999999"/>
    <n v="2.5249999999999999"/>
    <n v="1.8432499999999998"/>
    <n v="2"/>
    <n v="183.96"/>
    <n v="0.22500000000000001"/>
  </r>
  <r>
    <s v="宁波保税区久光塑胶有限公司"/>
    <x v="3"/>
    <x v="6"/>
    <x v="2"/>
    <n v="0"/>
    <n v="0"/>
    <n v="0"/>
    <n v="0"/>
    <n v="0"/>
    <n v="3.2"/>
    <n v="340.83200000000005"/>
    <n v="1"/>
  </r>
  <r>
    <s v="镇江瑞科化工有限公司"/>
    <x v="3"/>
    <x v="6"/>
    <x v="186"/>
    <n v="244.47500000000002"/>
    <n v="10"/>
    <n v="477.2"/>
    <n v="16.024999999999999"/>
    <n v="1619.0057499999998"/>
    <n v="14"/>
    <n v="2245.7399999999998"/>
    <n v="9"/>
  </r>
  <r>
    <s v="苏州伟润高塑化有限公司"/>
    <x v="1"/>
    <x v="6"/>
    <x v="2"/>
    <n v="0"/>
    <n v="0"/>
    <n v="0"/>
    <n v="1.5249999999999999"/>
    <n v="339.67849999999999"/>
    <n v="1.5"/>
    <n v="347.13"/>
    <n v="0.25"/>
  </r>
  <r>
    <s v="余姚世天贸易有限公司"/>
    <x v="17"/>
    <x v="6"/>
    <x v="0"/>
    <n v="0"/>
    <m/>
    <n v="0"/>
    <m/>
    <n v="0"/>
    <m/>
    <n v="0"/>
    <n v="1"/>
  </r>
  <r>
    <s v="北京圆义贸易有限公司"/>
    <x v="12"/>
    <x v="6"/>
    <x v="0"/>
    <n v="0"/>
    <m/>
    <n v="0"/>
    <m/>
    <n v="0"/>
    <m/>
    <n v="0"/>
    <n v="4"/>
  </r>
  <r>
    <s v="武汉金洲商贸有限公司"/>
    <x v="1"/>
    <x v="6"/>
    <x v="2"/>
    <n v="0"/>
    <n v="0"/>
    <n v="0"/>
    <n v="5.05"/>
    <n v="621.95799999999997"/>
    <n v="0"/>
    <n v="0"/>
    <n v="1.625"/>
  </r>
  <r>
    <s v="宁波市聚嘉塑化有限公司"/>
    <x v="3"/>
    <x v="6"/>
    <x v="2"/>
    <n v="0"/>
    <n v="0"/>
    <n v="0"/>
    <n v="0"/>
    <n v="0"/>
    <n v="0.1"/>
    <n v="7.4390000000000001"/>
    <n v="2.5000000000000001E-2"/>
  </r>
  <r>
    <s v="苏州亚赛塑化有限公司"/>
    <x v="0"/>
    <x v="6"/>
    <x v="0"/>
    <n v="0"/>
    <m/>
    <n v="0"/>
    <m/>
    <n v="0"/>
    <m/>
    <n v="0"/>
    <n v="2.5000000000000001E-2"/>
  </r>
  <r>
    <s v="淄博兆邦商业管理有限公司"/>
    <x v="9"/>
    <x v="6"/>
    <x v="2"/>
    <n v="0"/>
    <n v="0"/>
    <n v="0"/>
    <n v="0"/>
    <n v="0"/>
    <n v="4"/>
    <n v="384.64"/>
    <n v="1.075"/>
  </r>
  <r>
    <s v="沈阳润和泰科技有限公司"/>
    <x v="3"/>
    <x v="6"/>
    <x v="0"/>
    <n v="0"/>
    <m/>
    <n v="0"/>
    <m/>
    <n v="0"/>
    <m/>
    <n v="0"/>
    <n v="6"/>
  </r>
  <r>
    <s v="苏州瑞展塑胶科技有限公司"/>
    <x v="9"/>
    <x v="6"/>
    <x v="2"/>
    <n v="0"/>
    <n v="0"/>
    <n v="0"/>
    <n v="19.600000000000001"/>
    <n v="2703.6240000000003"/>
    <n v="1.9"/>
    <n v="193.47699999999998"/>
    <n v="2"/>
  </r>
  <r>
    <s v="沈阳哈龙桥商贸有限公司"/>
    <x v="2"/>
    <x v="6"/>
    <x v="251"/>
    <n v="7731.2849999999999"/>
    <n v="77"/>
    <n v="11862.62"/>
    <n v="97.525000000000006"/>
    <n v="8951.8197500000006"/>
    <n v="8"/>
    <n v="457.44"/>
    <n v="17.75"/>
  </r>
  <r>
    <s v="上海睿莫环保新材料有限公司"/>
    <x v="3"/>
    <x v="6"/>
    <x v="0"/>
    <n v="0"/>
    <m/>
    <n v="0"/>
    <m/>
    <n v="0"/>
    <m/>
    <n v="0"/>
    <n v="2.5000000000000001E-2"/>
  </r>
  <r>
    <s v="苏州市蒂诚商贸有限公司"/>
    <x v="2"/>
    <x v="6"/>
    <x v="252"/>
    <n v="300.73099999999999"/>
    <n v="4.9749999999999996"/>
    <n v="48.157999999999994"/>
    <n v="6"/>
    <n v="352.38"/>
    <n v="5"/>
    <n v="676.59999999999991"/>
    <n v="5"/>
  </r>
  <r>
    <s v="上海西野贸易有限公司"/>
    <x v="1"/>
    <x v="6"/>
    <x v="2"/>
    <n v="0"/>
    <n v="6"/>
    <n v="1719.84"/>
    <n v="26.3"/>
    <n v="7992.8330000000005"/>
    <n v="2.65"/>
    <n v="2213.2800000000002"/>
    <n v="14.575000000000001"/>
  </r>
  <r>
    <s v="余姚奇协塑业有限公司"/>
    <x v="6"/>
    <x v="6"/>
    <x v="2"/>
    <n v="0"/>
    <n v="0.25"/>
    <n v="-0.49249999999999999"/>
    <n v="0.25"/>
    <n v="23.504999999999999"/>
    <n v="0.75"/>
    <n v="43.365000000000002"/>
    <n v="0.17499999999999999"/>
  </r>
  <r>
    <s v="广州市汇邦聚合物有限公司"/>
    <x v="3"/>
    <x v="6"/>
    <x v="253"/>
    <n v="4124.9279999999999"/>
    <n v="41.5"/>
    <n v="2237.6800000000003"/>
    <n v="0"/>
    <n v="0"/>
    <n v="6"/>
    <n v="1290.48"/>
    <n v="0.42499999999999999"/>
  </r>
  <r>
    <s v="常熟市汇邦新材料有限公司"/>
    <x v="0"/>
    <x v="6"/>
    <x v="254"/>
    <n v="7902.9617499999995"/>
    <n v="5"/>
    <n v="112.10000000000001"/>
    <n v="5.0250000000000004"/>
    <n v="324.01200000000006"/>
    <n v="10.625"/>
    <n v="1315.1624999999999"/>
    <n v="3.1"/>
  </r>
  <r>
    <s v="青岛一塑贸易有限公司"/>
    <x v="3"/>
    <x v="6"/>
    <x v="255"/>
    <n v="9471.76"/>
    <n v="61"/>
    <n v="5358.8499999999995"/>
    <n v="3"/>
    <n v="149.43"/>
    <n v="17.875"/>
    <n v="3167.6287500000003"/>
    <n v="11.75"/>
  </r>
  <r>
    <s v="镇江众泰化工有限公司"/>
    <x v="1"/>
    <x v="6"/>
    <x v="256"/>
    <n v="1244.6369999999999"/>
    <n v="9.75"/>
    <n v="1519.0500000000002"/>
    <n v="11.925000000000001"/>
    <n v="1056.0780000000002"/>
    <n v="16"/>
    <n v="1963.52"/>
    <n v="7.1"/>
  </r>
  <r>
    <s v="杭州钦壕贸易有限公司"/>
    <x v="2"/>
    <x v="6"/>
    <x v="37"/>
    <n v="607.02"/>
    <n v="8.2249999999999996"/>
    <n v="289.93124999999998"/>
    <n v="11.025"/>
    <n v="-950.6857500000001"/>
    <n v="2.25"/>
    <n v="521.1"/>
    <n v="0.22500000000000001"/>
  </r>
  <r>
    <s v="上海辰至科技有限公司"/>
    <x v="3"/>
    <x v="6"/>
    <x v="9"/>
    <n v="29.916000000000004"/>
    <n v="5"/>
    <n v="745"/>
    <n v="8.5250000000000004"/>
    <n v="598.71075000000008"/>
    <n v="5.5"/>
    <n v="291.11500000000001"/>
    <n v="2.4000000000000004"/>
  </r>
  <r>
    <s v="昆山市给力塑胶原料有限公司"/>
    <x v="3"/>
    <x v="6"/>
    <x v="257"/>
    <n v="1276.5930000000001"/>
    <n v="39.25"/>
    <n v="2444.8825000000002"/>
    <n v="2"/>
    <n v="269.88"/>
    <n v="3"/>
    <n v="376.17"/>
    <n v="0.7"/>
  </r>
  <r>
    <s v="苏州雷塑塑化有限公司"/>
    <x v="1"/>
    <x v="6"/>
    <x v="159"/>
    <n v="108.62275000000001"/>
    <n v="1.6"/>
    <n v="55.824000000000005"/>
    <n v="5.125"/>
    <n v="344.14375000000001"/>
    <n v="3.55"/>
    <n v="1801.4474999999998"/>
    <n v="1.125"/>
  </r>
  <r>
    <s v="台州市路桥艺伟塑料厂"/>
    <x v="3"/>
    <x v="6"/>
    <x v="0"/>
    <n v="0"/>
    <m/>
    <n v="0"/>
    <m/>
    <n v="0"/>
    <m/>
    <n v="0"/>
    <n v="19"/>
  </r>
  <r>
    <s v="昆山领航塑料有限公司"/>
    <x v="1"/>
    <x v="6"/>
    <x v="258"/>
    <n v="486.39149999999995"/>
    <n v="3"/>
    <n v="139.17000000000002"/>
    <n v="2"/>
    <n v="564.22"/>
    <n v="35.549999999999997"/>
    <n v="7017.9254999999994"/>
    <n v="1.2"/>
  </r>
  <r>
    <s v="乐清市聚亿化工材料有限公司"/>
    <x v="3"/>
    <x v="6"/>
    <x v="0"/>
    <n v="0"/>
    <m/>
    <n v="0"/>
    <m/>
    <n v="0"/>
    <m/>
    <n v="0"/>
    <n v="2.25"/>
  </r>
  <r>
    <s v="苏州锦文塑化有限公司"/>
    <x v="3"/>
    <x v="6"/>
    <x v="2"/>
    <n v="0"/>
    <n v="5.15"/>
    <n v="-172.67950000000002"/>
    <n v="3.0249999999999999"/>
    <n v="174.57274999999998"/>
    <n v="6.5250000000000004"/>
    <n v="616.67775000000006"/>
    <n v="4"/>
  </r>
  <r>
    <s v="昆山双赢塑化有限公司"/>
    <x v="2"/>
    <x v="6"/>
    <x v="136"/>
    <n v="3.3857500000000003"/>
    <n v="2.5000000000000001E-2"/>
    <n v="5.1332500000000003"/>
    <n v="3.05"/>
    <n v="309.48349999999999"/>
    <n v="8.3249999999999993"/>
    <n v="1307.1082499999998"/>
    <n v="3"/>
  </r>
  <r>
    <s v="上海永啸工贸发展有限公司"/>
    <x v="3"/>
    <x v="6"/>
    <x v="36"/>
    <n v="240.36"/>
    <n v="0"/>
    <n v="0"/>
    <n v="1"/>
    <n v="99.72"/>
    <n v="4.5"/>
    <n v="274.54500000000002"/>
    <n v="0.7"/>
  </r>
  <r>
    <s v="苏州亚飞达塑胶有限公司"/>
    <x v="3"/>
    <x v="6"/>
    <x v="98"/>
    <n v="937.19999999999993"/>
    <n v="12.3"/>
    <n v="880.68"/>
    <n v="21"/>
    <n v="2429.2800000000002"/>
    <n v="39.950000000000003"/>
    <n v="4905.8600000000006"/>
    <n v="16.3"/>
  </r>
  <r>
    <s v="丹阳市永欣工贸有限公司"/>
    <x v="1"/>
    <x v="6"/>
    <x v="2"/>
    <n v="0"/>
    <n v="13.1"/>
    <n v="-379.11400000000003"/>
    <n v="5"/>
    <n v="37.25"/>
    <n v="11"/>
    <n v="1502.16"/>
    <n v="6"/>
  </r>
  <r>
    <s v="象山县东宇物资有限公司"/>
    <x v="12"/>
    <x v="6"/>
    <x v="259"/>
    <n v="130.68800000000002"/>
    <n v="11.4"/>
    <n v="1100.1000000000001"/>
    <n v="10.775"/>
    <n v="744.66025000000002"/>
    <n v="25.5"/>
    <n v="2341.41"/>
    <n v="15"/>
  </r>
  <r>
    <s v="武汉和氏璧新材料有限公司"/>
    <x v="2"/>
    <x v="6"/>
    <x v="0"/>
    <n v="0"/>
    <m/>
    <n v="0"/>
    <m/>
    <n v="0"/>
    <m/>
    <n v="0"/>
    <n v="8"/>
  </r>
  <r>
    <s v="上海能凡化工有限公司"/>
    <x v="2"/>
    <x v="6"/>
    <x v="2"/>
    <n v="0"/>
    <n v="0"/>
    <n v="0"/>
    <n v="1.1000000000000001"/>
    <n v="148.929"/>
    <n v="12.7"/>
    <n v="1609.09"/>
    <n v="3"/>
  </r>
  <r>
    <s v="德械实业（上海）有限公司"/>
    <x v="3"/>
    <x v="6"/>
    <x v="0"/>
    <n v="0"/>
    <m/>
    <n v="0"/>
    <m/>
    <n v="0"/>
    <m/>
    <n v="0"/>
    <n v="4.55"/>
  </r>
  <r>
    <s v="常州市新前程物资有限公司"/>
    <x v="1"/>
    <x v="6"/>
    <x v="2"/>
    <n v="0"/>
    <n v="0"/>
    <n v="0"/>
    <n v="0"/>
    <n v="0"/>
    <n v="7.5"/>
    <n v="842.625"/>
    <n v="4"/>
  </r>
  <r>
    <s v="宁波市北仑区大碶大方塑料橡胶行"/>
    <x v="3"/>
    <x v="6"/>
    <x v="2"/>
    <n v="0"/>
    <n v="2"/>
    <n v="12.56"/>
    <n v="10.425000000000001"/>
    <n v="384.99525"/>
    <n v="9.25"/>
    <n v="1255.3175000000001"/>
    <n v="3"/>
  </r>
  <r>
    <s v="苏州涵宇塑化有限公司"/>
    <x v="1"/>
    <x v="6"/>
    <x v="2"/>
    <n v="0"/>
    <n v="0.3"/>
    <n v="1.0229999999999999"/>
    <n v="1.5"/>
    <n v="167.35499999999999"/>
    <n v="0"/>
    <n v="0"/>
    <n v="0.2"/>
  </r>
  <r>
    <s v="台州市黄岩亨美塑业有限公司"/>
    <x v="8"/>
    <x v="6"/>
    <x v="2"/>
    <n v="0"/>
    <n v="0"/>
    <n v="0"/>
    <n v="0"/>
    <n v="0"/>
    <n v="7"/>
    <n v="584.42999999999995"/>
    <n v="17.5"/>
  </r>
  <r>
    <s v="福州瑞禾进出口有限公司"/>
    <x v="3"/>
    <x v="6"/>
    <x v="2"/>
    <n v="0"/>
    <n v="0"/>
    <n v="0"/>
    <n v="0"/>
    <n v="0"/>
    <n v="22.725000000000001"/>
    <n v="3858.0232500000006"/>
    <n v="17.55"/>
  </r>
  <r>
    <s v="常州中旭塑胶新材料有限公司"/>
    <x v="10"/>
    <x v="6"/>
    <x v="2"/>
    <n v="0"/>
    <n v="0"/>
    <n v="0"/>
    <n v="4"/>
    <n v="-451.04"/>
    <n v="10"/>
    <n v="1265.3"/>
    <n v="1"/>
  </r>
  <r>
    <s v="天津华昌正利塑料有限公司"/>
    <x v="8"/>
    <x v="6"/>
    <x v="176"/>
    <n v="83.462499999999991"/>
    <n v="0.52500000000000002"/>
    <n v="74.55"/>
    <n v="181.1"/>
    <n v="16664.822"/>
    <n v="33.274999999999999"/>
    <n v="3251.6329999999998"/>
    <n v="3.5"/>
  </r>
  <r>
    <s v="厦门双江利塑化有限公司"/>
    <x v="1"/>
    <x v="6"/>
    <x v="2"/>
    <n v="0"/>
    <n v="0"/>
    <n v="0"/>
    <n v="0"/>
    <n v="0"/>
    <n v="19.649999999999999"/>
    <n v="1463.7284999999997"/>
    <n v="11.175000000000001"/>
  </r>
  <r>
    <s v="宁波甬熠塑料有限公司"/>
    <x v="17"/>
    <x v="6"/>
    <x v="0"/>
    <n v="0"/>
    <m/>
    <n v="0"/>
    <m/>
    <n v="0"/>
    <m/>
    <n v="0"/>
    <n v="10"/>
  </r>
  <r>
    <s v="北京明科通业国际贸易有限责任公司"/>
    <x v="2"/>
    <x v="6"/>
    <x v="260"/>
    <n v="74.286000000000001"/>
    <n v="0.67500000000000004"/>
    <n v="154.899"/>
    <n v="6.4"/>
    <n v="1817.7919999999999"/>
    <n v="2.0750000000000002"/>
    <n v="264.02300000000002"/>
    <n v="5.75"/>
  </r>
  <r>
    <s v="开德阜国际贸易（上海）有限公司"/>
    <x v="8"/>
    <x v="6"/>
    <x v="0"/>
    <n v="0"/>
    <m/>
    <n v="0"/>
    <m/>
    <n v="0"/>
    <m/>
    <n v="0"/>
    <n v="2.5000000000000001E-2"/>
  </r>
  <r>
    <s v="厦门昇禾化工有限公司"/>
    <x v="1"/>
    <x v="6"/>
    <x v="2"/>
    <n v="0"/>
    <n v="2.5000000000000001E-2"/>
    <n v="0.39400000000000002"/>
    <n v="10"/>
    <n v="1163.5999999999999"/>
    <n v="38"/>
    <n v="3790.88"/>
    <n v="16.524999999999999"/>
  </r>
  <r>
    <s v="浙江金贸通供应链管理有限公司"/>
    <x v="1"/>
    <x v="6"/>
    <x v="0"/>
    <n v="0"/>
    <m/>
    <n v="0"/>
    <m/>
    <n v="0"/>
    <m/>
    <n v="0"/>
    <n v="0.5"/>
  </r>
  <r>
    <s v="宁波守仁进出口有限公司"/>
    <x v="8"/>
    <x v="6"/>
    <x v="0"/>
    <n v="0"/>
    <m/>
    <n v="0"/>
    <m/>
    <n v="0"/>
    <m/>
    <n v="0"/>
    <n v="5"/>
  </r>
  <r>
    <s v="厦门百捷鸿塑胶科技有限公司"/>
    <x v="3"/>
    <x v="6"/>
    <x v="0"/>
    <n v="0"/>
    <m/>
    <n v="0"/>
    <m/>
    <n v="0"/>
    <m/>
    <n v="0"/>
    <n v="1"/>
  </r>
  <r>
    <s v="苏州泰川塑胶贸易有限公司"/>
    <x v="0"/>
    <x v="6"/>
    <x v="2"/>
    <n v="0"/>
    <n v="0"/>
    <n v="0"/>
    <n v="0"/>
    <n v="0"/>
    <n v="17"/>
    <n v="1338.92"/>
    <n v="1"/>
  </r>
  <r>
    <s v="青岛义仁塑料有限公司"/>
    <x v="6"/>
    <x v="6"/>
    <x v="2"/>
    <n v="0"/>
    <n v="32"/>
    <n v="1666.56"/>
    <n v="2"/>
    <n v="64.760000000000005"/>
    <n v="1.5"/>
    <n v="231.19499999999999"/>
    <n v="2"/>
  </r>
  <r>
    <s v="深圳市鹏丰新材料有限公司"/>
    <x v="2"/>
    <x v="6"/>
    <x v="0"/>
    <n v="0"/>
    <m/>
    <n v="0"/>
    <m/>
    <n v="0"/>
    <m/>
    <n v="0"/>
    <n v="11"/>
  </r>
  <r>
    <s v="上海帑多贸易有限公司"/>
    <x v="2"/>
    <x v="6"/>
    <x v="261"/>
    <n v="1677.8009999999999"/>
    <n v="18"/>
    <n v="2227.6800000000003"/>
    <n v="3"/>
    <n v="271.04999999999995"/>
    <n v="10.8"/>
    <n v="963.79200000000003"/>
    <n v="16"/>
  </r>
  <r>
    <s v="上海夙勉实业有限公司"/>
    <x v="1"/>
    <x v="6"/>
    <x v="2"/>
    <n v="0"/>
    <n v="0"/>
    <n v="0"/>
    <n v="32.125"/>
    <n v="-1113.7737500000001"/>
    <n v="26"/>
    <n v="2802.54"/>
    <n v="3"/>
  </r>
  <r>
    <s v="宁波市聚宝盆塑胶科技有限公司"/>
    <x v="2"/>
    <x v="6"/>
    <x v="2"/>
    <n v="0"/>
    <n v="0"/>
    <n v="0"/>
    <n v="0"/>
    <n v="0"/>
    <n v="7.4999999999999997E-2"/>
    <n v="10.581000000000001"/>
    <n v="0.35000000000000009"/>
  </r>
  <r>
    <s v="上海孔阳经贸发展有限公司"/>
    <x v="3"/>
    <x v="6"/>
    <x v="2"/>
    <n v="0"/>
    <n v="2.4"/>
    <n v="357.50400000000002"/>
    <n v="5.8"/>
    <n v="615.26400000000001"/>
    <n v="7.9"/>
    <n v="1155.9280000000001"/>
    <n v="8"/>
  </r>
  <r>
    <s v="苏州工业园区大与贸易有限公司"/>
    <x v="3"/>
    <x v="6"/>
    <x v="40"/>
    <n v="-3310.41"/>
    <n v="17"/>
    <n v="1100.58"/>
    <n v="17"/>
    <n v="-844.21999999999991"/>
    <n v="17"/>
    <n v="1741.99"/>
    <n v="17"/>
  </r>
  <r>
    <s v="苏州仕明塑胶有限公司"/>
    <x v="1"/>
    <x v="6"/>
    <x v="0"/>
    <n v="0"/>
    <m/>
    <n v="0"/>
    <m/>
    <n v="0"/>
    <m/>
    <n v="0"/>
    <n v="16"/>
  </r>
  <r>
    <s v="宁波网盛供应链管理有限公司"/>
    <x v="3"/>
    <x v="6"/>
    <x v="0"/>
    <n v="0"/>
    <m/>
    <n v="0"/>
    <m/>
    <n v="0"/>
    <m/>
    <n v="0"/>
    <n v="4.3499999999999996"/>
  </r>
  <r>
    <s v="苏州弘昌聚进出口有限公司"/>
    <x v="1"/>
    <x v="6"/>
    <x v="0"/>
    <n v="0"/>
    <m/>
    <n v="0"/>
    <m/>
    <n v="0"/>
    <m/>
    <n v="0"/>
    <n v="0.52500000000000002"/>
  </r>
  <r>
    <s v="宁波朗亿贸易有限公司"/>
    <x v="2"/>
    <x v="6"/>
    <x v="262"/>
    <n v="1690.008"/>
    <n v="28.5"/>
    <n v="3273.2249999999999"/>
    <n v="17"/>
    <n v="2151.69"/>
    <n v="39.6"/>
    <n v="5408.1719999999996"/>
    <n v="4"/>
  </r>
  <r>
    <s v="上海名佳塑胶制品有限公司"/>
    <x v="1"/>
    <x v="6"/>
    <x v="70"/>
    <n v="-32.64"/>
    <n v="11"/>
    <n v="277.31"/>
    <n v="6.2"/>
    <n v="367.16399999999999"/>
    <n v="11"/>
    <n v="778.46999999999991"/>
    <n v="9"/>
  </r>
  <r>
    <s v="宁波维成贸易有限公司"/>
    <x v="12"/>
    <x v="6"/>
    <x v="263"/>
    <n v="45.113750000000003"/>
    <n v="0"/>
    <n v="0"/>
    <n v="0"/>
    <n v="0"/>
    <n v="3.85"/>
    <n v="440.05500000000001"/>
    <n v="14.125"/>
  </r>
  <r>
    <s v="武汉溯源化工有限公司"/>
    <x v="3"/>
    <x v="6"/>
    <x v="0"/>
    <n v="0"/>
    <m/>
    <n v="0"/>
    <m/>
    <n v="0"/>
    <m/>
    <n v="0"/>
    <n v="5.4"/>
  </r>
  <r>
    <s v="无锡市通益鑫商贸有限公司"/>
    <x v="3"/>
    <x v="6"/>
    <x v="0"/>
    <n v="0"/>
    <m/>
    <n v="0"/>
    <m/>
    <n v="0"/>
    <m/>
    <n v="0"/>
    <n v="10"/>
  </r>
  <r>
    <s v="苏州善德宸信贸易有限公司"/>
    <x v="0"/>
    <x v="6"/>
    <x v="264"/>
    <n v="1408.1737499999999"/>
    <n v="0.32500000000000001"/>
    <n v="70.35275"/>
    <n v="0"/>
    <n v="0"/>
    <n v="5.5"/>
    <n v="692.01"/>
    <n v="2"/>
  </r>
  <r>
    <s v="淄博中拓贸易有限公司"/>
    <x v="3"/>
    <x v="6"/>
    <x v="2"/>
    <n v="0"/>
    <n v="0"/>
    <n v="0"/>
    <n v="5"/>
    <n v="783.34999999999991"/>
    <n v="0"/>
    <n v="0"/>
    <n v="10"/>
  </r>
  <r>
    <s v="苏州茂腾塑料贸易有限公司"/>
    <x v="1"/>
    <x v="6"/>
    <x v="242"/>
    <n v="21.328000000000003"/>
    <n v="0"/>
    <n v="0"/>
    <n v="0"/>
    <n v="0"/>
    <n v="7.4999999999999997E-2"/>
    <n v="10.62"/>
    <n v="5.7750000000000004"/>
  </r>
  <r>
    <s v="宁波江东鼎扬塑化有限公司"/>
    <x v="3"/>
    <x v="6"/>
    <x v="265"/>
    <n v="143.9375"/>
    <n v="12.75"/>
    <n v="1225.53"/>
    <n v="22.024999999999999"/>
    <n v="2211.5302499999998"/>
    <n v="25.875"/>
    <n v="2891.0137500000001"/>
    <n v="19.75"/>
  </r>
  <r>
    <s v="苏州塑德塑料有限公司"/>
    <x v="9"/>
    <x v="6"/>
    <x v="2"/>
    <n v="0"/>
    <n v="0"/>
    <n v="0"/>
    <n v="2"/>
    <n v="437.8"/>
    <n v="15"/>
    <n v="1248"/>
    <n v="4"/>
  </r>
  <r>
    <s v="沈阳物华贸易有限公司"/>
    <x v="1"/>
    <x v="6"/>
    <x v="2"/>
    <n v="0"/>
    <n v="0"/>
    <n v="0"/>
    <n v="7"/>
    <n v="919.5200000000001"/>
    <n v="0"/>
    <n v="0"/>
    <n v="1"/>
  </r>
  <r>
    <s v="余姚市海威塑料化工有限公司"/>
    <x v="2"/>
    <x v="6"/>
    <x v="85"/>
    <n v="353.98899999999998"/>
    <n v="0.8"/>
    <n v="85.160000000000011"/>
    <n v="5.5250000000000004"/>
    <n v="1143.6750000000002"/>
    <n v="95.775000000000006"/>
    <n v="7844.9302500000003"/>
    <n v="10.3"/>
  </r>
  <r>
    <s v="上海浯溪实业有限公司"/>
    <x v="2"/>
    <x v="6"/>
    <x v="2"/>
    <n v="0"/>
    <n v="5.2"/>
    <n v="452.50400000000002"/>
    <n v="4.5250000000000004"/>
    <n v="224.66625000000002"/>
    <n v="7.7"/>
    <n v="1086.239"/>
    <n v="12.649999999999999"/>
  </r>
  <r>
    <s v="绅陆（上海）国际贸易有限公司"/>
    <x v="3"/>
    <x v="6"/>
    <x v="2"/>
    <n v="0"/>
    <n v="0"/>
    <n v="0"/>
    <n v="0"/>
    <n v="0"/>
    <n v="5"/>
    <n v="865.95"/>
    <n v="19.05"/>
  </r>
  <r>
    <s v="昆山益东塑胶有限公司"/>
    <x v="0"/>
    <x v="6"/>
    <x v="2"/>
    <n v="0"/>
    <n v="0"/>
    <n v="0"/>
    <n v="0"/>
    <n v="0"/>
    <n v="6"/>
    <n v="664.5"/>
    <n v="11.25"/>
  </r>
  <r>
    <s v="济宁市茂松石化有限公司"/>
    <x v="1"/>
    <x v="6"/>
    <x v="24"/>
    <n v="68.474999999999994"/>
    <n v="1.45"/>
    <n v="121.21999999999998"/>
    <n v="0.75"/>
    <n v="17.182500000000001"/>
    <n v="1.25"/>
    <n v="96.075000000000003"/>
    <n v="0.9"/>
  </r>
  <r>
    <s v="宁波坤旗贸易有限公司"/>
    <x v="3"/>
    <x v="6"/>
    <x v="2"/>
    <n v="0"/>
    <n v="0"/>
    <n v="0"/>
    <n v="0"/>
    <n v="0"/>
    <n v="128.57499999999999"/>
    <n v="8827.959499999999"/>
    <n v="12.525"/>
  </r>
  <r>
    <s v="常州柏锐物资有限公司"/>
    <x v="1"/>
    <x v="6"/>
    <x v="0"/>
    <n v="0"/>
    <m/>
    <n v="0"/>
    <m/>
    <n v="0"/>
    <m/>
    <n v="0"/>
    <n v="10"/>
  </r>
  <r>
    <s v="嘉兴市天洋贸易有限公司"/>
    <x v="11"/>
    <x v="6"/>
    <x v="2"/>
    <n v="0"/>
    <n v="0"/>
    <n v="0"/>
    <n v="2"/>
    <n v="116.38"/>
    <n v="30.225000000000001"/>
    <n v="2408.6302500000002"/>
    <n v="7.5"/>
  </r>
  <r>
    <s v="新乡市豫吉塑业有限公司"/>
    <x v="2"/>
    <x v="6"/>
    <x v="2"/>
    <n v="0"/>
    <n v="6"/>
    <n v="43.08"/>
    <n v="4"/>
    <n v="128.08000000000001"/>
    <n v="11.025"/>
    <n v="1151.2305000000001"/>
    <n v="4"/>
  </r>
  <r>
    <s v="上海中晨电子商务股份有限公司"/>
    <x v="3"/>
    <x v="6"/>
    <x v="0"/>
    <n v="0"/>
    <m/>
    <n v="0"/>
    <m/>
    <n v="0"/>
    <m/>
    <n v="0"/>
    <n v="5"/>
  </r>
  <r>
    <s v="昆山市瑞骏贸易有限公司"/>
    <x v="2"/>
    <x v="6"/>
    <x v="266"/>
    <n v="-145.42350000000002"/>
    <n v="12"/>
    <n v="1176.96"/>
    <n v="6.35"/>
    <n v="587.88299999999992"/>
    <n v="0"/>
    <n v="0"/>
    <n v="2"/>
  </r>
  <r>
    <s v="上海宽汇贸易有限公司"/>
    <x v="1"/>
    <x v="6"/>
    <x v="136"/>
    <n v="-4.883"/>
    <n v="1"/>
    <n v="119.05"/>
    <n v="4"/>
    <n v="594.79999999999995"/>
    <n v="6.0750000000000002"/>
    <n v="1055.8957500000001"/>
    <n v="4.5"/>
  </r>
  <r>
    <s v="宁波市江东创展塑化有限公司"/>
    <x v="2"/>
    <x v="6"/>
    <x v="2"/>
    <n v="0"/>
    <n v="7"/>
    <n v="835.44999999999993"/>
    <n v="10"/>
    <n v="248.1"/>
    <n v="47"/>
    <n v="3771.75"/>
    <n v="7.1"/>
  </r>
  <r>
    <s v="山宗国际贸易(上海）有限公司"/>
    <x v="3"/>
    <x v="6"/>
    <x v="0"/>
    <n v="0"/>
    <m/>
    <n v="0"/>
    <m/>
    <n v="0"/>
    <m/>
    <n v="0"/>
    <n v="10"/>
  </r>
  <r>
    <s v="丹阳市华翔塑料粒子贸易有限公司"/>
    <x v="3"/>
    <x v="6"/>
    <x v="0"/>
    <n v="0"/>
    <m/>
    <n v="0"/>
    <m/>
    <n v="0"/>
    <m/>
    <n v="0"/>
    <n v="10.5"/>
  </r>
  <r>
    <s v="昆山市亿塑塑胶原料有限公司"/>
    <x v="3"/>
    <x v="6"/>
    <x v="267"/>
    <n v="576.58699999999999"/>
    <n v="12.025"/>
    <n v="1596.07825"/>
    <n v="9"/>
    <n v="1170.6299999999999"/>
    <n v="3.0249999999999999"/>
    <n v="471.32524999999998"/>
    <n v="1"/>
  </r>
  <r>
    <s v="江苏资峻国际贸易有限公司"/>
    <x v="3"/>
    <x v="6"/>
    <x v="2"/>
    <n v="0"/>
    <n v="0"/>
    <n v="0"/>
    <n v="4"/>
    <n v="-52.28"/>
    <n v="233"/>
    <n v="13434.779999999999"/>
    <n v="2"/>
  </r>
  <r>
    <s v="常州和基方升贸易有限公司"/>
    <x v="8"/>
    <x v="6"/>
    <x v="128"/>
    <n v="-220.08"/>
    <n v="17"/>
    <n v="734.23"/>
    <n v="8"/>
    <n v="734.96"/>
    <n v="8"/>
    <n v="687.04"/>
    <n v="13"/>
  </r>
  <r>
    <s v="厦门宏世达进出口有限公司"/>
    <x v="2"/>
    <x v="6"/>
    <x v="2"/>
    <n v="0"/>
    <n v="3"/>
    <n v="209.01"/>
    <n v="8"/>
    <n v="588.32000000000005"/>
    <n v="36.950000000000003"/>
    <n v="4166.1125000000002"/>
    <n v="14.725"/>
  </r>
  <r>
    <s v="上海品柏国际贸易有限公司"/>
    <x v="3"/>
    <x v="6"/>
    <x v="268"/>
    <n v="5.3570000000000002"/>
    <n v="24.7"/>
    <n v="8.3979999999999997"/>
    <n v="3"/>
    <n v="16.14"/>
    <n v="12.2"/>
    <n v="1667.3739999999998"/>
    <n v="0.15000000000000002"/>
  </r>
  <r>
    <s v="苏州金城达工程塑料有限公司"/>
    <x v="3"/>
    <x v="6"/>
    <x v="9"/>
    <n v="19.09"/>
    <n v="0.2"/>
    <n v="35.770000000000003"/>
    <n v="12.75"/>
    <n v="937.38"/>
    <n v="15.65"/>
    <n v="1509.2860000000001"/>
    <n v="7.1"/>
  </r>
  <r>
    <s v="南京泰鑫荣化工有限公司"/>
    <x v="3"/>
    <x v="6"/>
    <x v="0"/>
    <n v="0"/>
    <m/>
    <n v="0"/>
    <m/>
    <n v="0"/>
    <m/>
    <n v="0"/>
    <n v="10"/>
  </r>
  <r>
    <s v="苏州金塑联塑化有限公司"/>
    <x v="2"/>
    <x v="6"/>
    <x v="2"/>
    <n v="0"/>
    <n v="0"/>
    <n v="0"/>
    <n v="1.5"/>
    <n v="282.39"/>
    <n v="0.5"/>
    <n v="55.18"/>
    <n v="1.2"/>
  </r>
  <r>
    <s v="上海河硕实业有限公司"/>
    <x v="7"/>
    <x v="6"/>
    <x v="269"/>
    <n v="3300.4"/>
    <n v="24.15"/>
    <n v="973.24499999999989"/>
    <n v="42.65"/>
    <n v="5303.1009999999997"/>
    <n v="3.2"/>
    <n v="232.99200000000002"/>
    <n v="1"/>
  </r>
  <r>
    <s v="合肥和生工程塑料有限公司"/>
    <x v="2"/>
    <x v="6"/>
    <x v="2"/>
    <n v="0"/>
    <n v="0"/>
    <n v="0"/>
    <n v="0"/>
    <n v="0"/>
    <n v="10"/>
    <n v="943.3"/>
    <n v="10"/>
  </r>
  <r>
    <s v="上海腾安贸易有限公司"/>
    <x v="1"/>
    <x v="6"/>
    <x v="2"/>
    <n v="0"/>
    <n v="0"/>
    <n v="0"/>
    <n v="34"/>
    <n v="2984.18"/>
    <n v="10"/>
    <n v="906.80000000000007"/>
    <n v="18"/>
  </r>
  <r>
    <s v="宁波市亚特利贸易有限公司"/>
    <x v="3"/>
    <x v="6"/>
    <x v="270"/>
    <n v="-5209.1639999999998"/>
    <n v="203.875"/>
    <n v="10395.58625"/>
    <n v="72.45"/>
    <n v="7255.143"/>
    <n v="56"/>
    <n v="3091.76"/>
    <n v="7.7249999999999996"/>
  </r>
  <r>
    <s v="常州茂易特塑料有限公司"/>
    <x v="1"/>
    <x v="6"/>
    <x v="2"/>
    <n v="0"/>
    <n v="0"/>
    <n v="0"/>
    <n v="0"/>
    <n v="0"/>
    <n v="1.5"/>
    <n v="291.42"/>
    <n v="2.2999999999999998"/>
  </r>
  <r>
    <s v="杭州富阳海仁贸易有限公司"/>
    <x v="3"/>
    <x v="6"/>
    <x v="2"/>
    <n v="0"/>
    <n v="0"/>
    <n v="0"/>
    <n v="0"/>
    <n v="0"/>
    <n v="0.25"/>
    <n v="246.75749999999999"/>
    <n v="6"/>
  </r>
  <r>
    <s v="扬州海瑞塑化有限公司"/>
    <x v="3"/>
    <x v="6"/>
    <x v="2"/>
    <n v="0"/>
    <n v="3.25"/>
    <n v="420.09499999999997"/>
    <n v="58.575000000000003"/>
    <n v="2529.2685000000001"/>
    <n v="29.6"/>
    <n v="2160.8000000000002"/>
    <n v="7.25"/>
  </r>
  <r>
    <s v="昆山铨顺贸易有限公司"/>
    <x v="3"/>
    <x v="6"/>
    <x v="2"/>
    <n v="0"/>
    <n v="0"/>
    <n v="0"/>
    <n v="0"/>
    <n v="0"/>
    <n v="0.97499999999999998"/>
    <n v="534.38774999999998"/>
    <n v="8.3000000000000007"/>
  </r>
  <r>
    <s v="苏州凯得源贸易有限公司"/>
    <x v="3"/>
    <x v="6"/>
    <x v="2"/>
    <n v="0"/>
    <n v="0"/>
    <n v="0"/>
    <n v="4.2"/>
    <n v="515.80200000000002"/>
    <n v="16.024999999999999"/>
    <n v="1929.7304999999999"/>
    <n v="7.3"/>
  </r>
  <r>
    <s v="苏州保利士塑料有限公司"/>
    <x v="3"/>
    <x v="6"/>
    <x v="271"/>
    <n v="119.48299999999999"/>
    <n v="2.0499999999999998"/>
    <n v="150.42899999999997"/>
    <n v="14.7"/>
    <n v="1125.2849999999999"/>
    <n v="8.85"/>
    <n v="782.07450000000006"/>
    <n v="5.4"/>
  </r>
  <r>
    <s v="常州市轩瑞塑料有限公司"/>
    <x v="2"/>
    <x v="6"/>
    <x v="2"/>
    <n v="0"/>
    <n v="3.5"/>
    <n v="275.52"/>
    <n v="20"/>
    <n v="2202.6"/>
    <n v="17.25"/>
    <n v="2021.355"/>
    <n v="5"/>
  </r>
  <r>
    <s v="上海德大贸易有限公司"/>
    <x v="1"/>
    <x v="6"/>
    <x v="272"/>
    <n v="6970.85"/>
    <n v="46.4"/>
    <n v="2654.5439999999999"/>
    <n v="19.225000000000001"/>
    <n v="278.37800000000004"/>
    <n v="3"/>
    <n v="304.56"/>
    <n v="2"/>
  </r>
  <r>
    <s v="嵊州市旭阳塑料贸易有限公司"/>
    <x v="3"/>
    <x v="6"/>
    <x v="2"/>
    <n v="0"/>
    <n v="0"/>
    <n v="0"/>
    <n v="10.199999999999999"/>
    <n v="1054.374"/>
    <n v="9.9499999999999993"/>
    <n v="934.00649999999996"/>
    <n v="3.5"/>
  </r>
  <r>
    <s v="苏州超日塑业科技有限公司"/>
    <x v="3"/>
    <x v="6"/>
    <x v="2"/>
    <n v="0"/>
    <n v="1.075"/>
    <n v="99.233249999999998"/>
    <n v="5"/>
    <n v="157.30000000000001"/>
    <n v="9.5"/>
    <n v="701.95500000000004"/>
    <n v="12.7"/>
  </r>
  <r>
    <s v="常州市永协塑料有限公司"/>
    <x v="1"/>
    <x v="6"/>
    <x v="2"/>
    <n v="0"/>
    <n v="0"/>
    <n v="0"/>
    <n v="19"/>
    <n v="937.08"/>
    <n v="11.324999999999999"/>
    <n v="881.4247499999999"/>
    <n v="5"/>
  </r>
  <r>
    <s v="宁波市佰亚进出口有限公司"/>
    <x v="3"/>
    <x v="6"/>
    <x v="0"/>
    <n v="0"/>
    <m/>
    <n v="0"/>
    <m/>
    <n v="0"/>
    <m/>
    <n v="0"/>
    <n v="6.6"/>
  </r>
  <r>
    <s v="江苏亿辉塑胶有限公司"/>
    <x v="3"/>
    <x v="6"/>
    <x v="0"/>
    <n v="0"/>
    <m/>
    <n v="0"/>
    <m/>
    <n v="0"/>
    <m/>
    <n v="0"/>
    <n v="15.2"/>
  </r>
  <r>
    <s v="苏州创益塑料有限公司"/>
    <x v="3"/>
    <x v="6"/>
    <x v="273"/>
    <n v="568.48625000000004"/>
    <n v="5"/>
    <n v="-228.75"/>
    <n v="0"/>
    <n v="0"/>
    <n v="12.175000000000001"/>
    <n v="915.92525000000012"/>
    <n v="9.6999999999999993"/>
  </r>
  <r>
    <s v="太仓乐源商贸有限公司"/>
    <x v="1"/>
    <x v="6"/>
    <x v="2"/>
    <n v="0"/>
    <n v="3"/>
    <n v="345.9"/>
    <n v="2"/>
    <n v="398.1"/>
    <n v="209"/>
    <n v="10042.449999999999"/>
    <n v="4"/>
  </r>
  <r>
    <s v="宁波市哈贝进出口有限公司"/>
    <x v="1"/>
    <x v="6"/>
    <x v="2"/>
    <n v="0"/>
    <n v="0"/>
    <n v="0"/>
    <n v="8.5250000000000004"/>
    <n v="531.27800000000002"/>
    <n v="26.524999999999999"/>
    <n v="2350.6455000000001"/>
    <n v="19.625"/>
  </r>
  <r>
    <s v="宁波华商石化销售有限公司"/>
    <x v="3"/>
    <x v="6"/>
    <x v="2"/>
    <n v="0"/>
    <n v="0"/>
    <n v="0"/>
    <n v="0"/>
    <n v="0"/>
    <n v="3"/>
    <n v="218.61"/>
    <n v="2"/>
  </r>
  <r>
    <s v="苏州市新潮塑化有限公司"/>
    <x v="8"/>
    <x v="6"/>
    <x v="2"/>
    <n v="0"/>
    <n v="0"/>
    <n v="0"/>
    <n v="0"/>
    <n v="0"/>
    <n v="45"/>
    <n v="3118.5"/>
    <n v="12"/>
  </r>
  <r>
    <s v="厦门市宝圆通贸易有限公司"/>
    <x v="14"/>
    <x v="6"/>
    <x v="2"/>
    <n v="0"/>
    <n v="0"/>
    <n v="0"/>
    <n v="6"/>
    <n v="605.76"/>
    <n v="0"/>
    <n v="0"/>
    <n v="2.5"/>
  </r>
  <r>
    <s v="霸州市京通塑料经营部"/>
    <x v="1"/>
    <x v="6"/>
    <x v="2"/>
    <n v="0"/>
    <n v="0"/>
    <n v="0"/>
    <n v="0"/>
    <n v="0"/>
    <n v="30"/>
    <n v="2406.9"/>
    <n v="18"/>
  </r>
  <r>
    <s v="宁波市神北塑化有限公司"/>
    <x v="1"/>
    <x v="6"/>
    <x v="0"/>
    <n v="0"/>
    <m/>
    <n v="0"/>
    <m/>
    <n v="0"/>
    <m/>
    <n v="0"/>
    <n v="10"/>
  </r>
  <r>
    <s v="宁波民亿塑料有限公司"/>
    <x v="1"/>
    <x v="6"/>
    <x v="2"/>
    <n v="0"/>
    <n v="0"/>
    <n v="0"/>
    <n v="0"/>
    <n v="0"/>
    <n v="3"/>
    <n v="386.15999999999997"/>
    <n v="1"/>
  </r>
  <r>
    <s v="余姚市启春塑化商行"/>
    <x v="3"/>
    <x v="6"/>
    <x v="2"/>
    <n v="0"/>
    <n v="0"/>
    <n v="0"/>
    <n v="0.1"/>
    <n v="13.512"/>
    <n v="5.5"/>
    <n v="607.36500000000001"/>
    <n v="10"/>
  </r>
  <r>
    <s v="苏州鑫启程塑化有限公司"/>
    <x v="1"/>
    <x v="6"/>
    <x v="2"/>
    <n v="0"/>
    <n v="0"/>
    <n v="0"/>
    <n v="0"/>
    <n v="0"/>
    <n v="0.1"/>
    <n v="18.713999999999999"/>
    <n v="4.0750000000000002"/>
  </r>
  <r>
    <s v="浙江沪盛能源有限公司"/>
    <x v="2"/>
    <x v="6"/>
    <x v="2"/>
    <n v="0"/>
    <n v="0"/>
    <n v="0"/>
    <n v="0"/>
    <n v="0"/>
    <n v="5"/>
    <n v="579.79999999999995"/>
    <n v="5"/>
  </r>
  <r>
    <s v="上海共聚化工有限公司"/>
    <x v="3"/>
    <x v="6"/>
    <x v="274"/>
    <n v="319.19599999999997"/>
    <n v="37.575000000000003"/>
    <n v="689.1255000000001"/>
    <n v="23.55"/>
    <n v="1332.93"/>
    <n v="6.45"/>
    <n v="1170.3525"/>
    <n v="11.2"/>
  </r>
  <r>
    <s v="昆山市博辉塑化有限公司"/>
    <x v="3"/>
    <x v="6"/>
    <x v="275"/>
    <n v="110.605"/>
    <n v="4"/>
    <n v="374.2"/>
    <n v="1"/>
    <n v="374.38"/>
    <n v="6"/>
    <n v="548.22"/>
    <n v="9.4499999999999993"/>
  </r>
  <r>
    <s v="南京众归化工有限公司"/>
    <x v="18"/>
    <x v="6"/>
    <x v="2"/>
    <n v="0"/>
    <n v="0"/>
    <n v="0"/>
    <n v="0"/>
    <n v="0"/>
    <n v="35.024999999999999"/>
    <n v="3030.0127499999999"/>
    <n v="11"/>
  </r>
  <r>
    <s v="辽宁和氏璧化工有限公司"/>
    <x v="1"/>
    <x v="6"/>
    <x v="0"/>
    <n v="0"/>
    <m/>
    <n v="0"/>
    <m/>
    <n v="0"/>
    <m/>
    <n v="0"/>
    <n v="1.5"/>
  </r>
  <r>
    <s v="宁波全塑信息科技有限公司"/>
    <x v="1"/>
    <x v="6"/>
    <x v="2"/>
    <n v="0"/>
    <n v="0"/>
    <n v="0"/>
    <n v="0"/>
    <n v="0"/>
    <n v="2.2000000000000002"/>
    <n v="162.71199999999999"/>
    <n v="10.25"/>
  </r>
  <r>
    <s v="湖州全盛塑料贸易有限公司"/>
    <x v="2"/>
    <x v="6"/>
    <x v="2"/>
    <n v="0"/>
    <n v="0"/>
    <n v="0"/>
    <n v="4"/>
    <n v="561.55999999999995"/>
    <n v="9.8249999999999993"/>
    <n v="775.29074999999989"/>
    <n v="5.0250000000000004"/>
  </r>
  <r>
    <s v="上海明英国际企业发展有限公司"/>
    <x v="3"/>
    <x v="6"/>
    <x v="81"/>
    <n v="4086.4800000000005"/>
    <n v="32.25"/>
    <n v="296.7"/>
    <n v="44.25"/>
    <n v="3764.3474999999999"/>
    <n v="2"/>
    <n v="192.32"/>
    <n v="2"/>
  </r>
  <r>
    <s v="昆山鸿悦塑化有限公司"/>
    <x v="3"/>
    <x v="6"/>
    <x v="0"/>
    <n v="0"/>
    <m/>
    <n v="0"/>
    <m/>
    <n v="0"/>
    <m/>
    <n v="0"/>
    <n v="1.3"/>
  </r>
  <r>
    <s v="昆山茂铨贸易有限公司"/>
    <x v="1"/>
    <x v="6"/>
    <x v="239"/>
    <n v="930.06900000000007"/>
    <n v="2"/>
    <n v="89.54"/>
    <n v="0"/>
    <n v="0"/>
    <n v="0"/>
    <n v="0"/>
    <n v="3.5"/>
  </r>
  <r>
    <s v="余姚市携成工贸有限公司"/>
    <x v="2"/>
    <x v="6"/>
    <x v="0"/>
    <n v="0"/>
    <m/>
    <n v="0"/>
    <m/>
    <n v="0"/>
    <m/>
    <n v="0"/>
    <n v="2.5000000000000001E-2"/>
  </r>
  <r>
    <s v="上海晟兴元贸易有限公司"/>
    <x v="1"/>
    <x v="6"/>
    <x v="19"/>
    <n v="-77.445000000000007"/>
    <n v="4.5"/>
    <n v="217.53000000000003"/>
    <n v="10.5"/>
    <n v="756.84"/>
    <n v="2"/>
    <n v="276.06"/>
    <n v="2"/>
  </r>
  <r>
    <s v="台州市开翔塑业有限公司"/>
    <x v="7"/>
    <x v="6"/>
    <x v="0"/>
    <n v="0"/>
    <m/>
    <n v="0"/>
    <m/>
    <n v="0"/>
    <m/>
    <n v="0"/>
    <n v="2"/>
  </r>
  <r>
    <s v="芜湖航生商贸有限公司"/>
    <x v="3"/>
    <x v="6"/>
    <x v="2"/>
    <n v="0"/>
    <n v="0"/>
    <n v="0"/>
    <n v="0"/>
    <n v="0"/>
    <n v="41.75"/>
    <n v="4319.4549999999999"/>
    <n v="8.65"/>
  </r>
  <r>
    <s v="张家港保税区多佳塑化贸易有限公司"/>
    <x v="3"/>
    <x v="6"/>
    <x v="2"/>
    <n v="0"/>
    <n v="3.25"/>
    <n v="220.38249999999999"/>
    <n v="14.25"/>
    <n v="915.99"/>
    <n v="12"/>
    <n v="810.83999999999992"/>
    <n v="2"/>
  </r>
  <r>
    <s v="昆山强达贸易有限公司"/>
    <x v="3"/>
    <x v="6"/>
    <x v="2"/>
    <n v="0"/>
    <n v="0"/>
    <n v="0"/>
    <n v="1.375"/>
    <n v="170.85750000000002"/>
    <n v="28"/>
    <n v="2589.44"/>
    <n v="4"/>
  </r>
  <r>
    <s v="丹阳市界牌镇华翔塑料粒子经营部"/>
    <x v="2"/>
    <x v="6"/>
    <x v="276"/>
    <n v="-464.86799999999999"/>
    <n v="38"/>
    <n v="2805.16"/>
    <n v="107.7"/>
    <n v="9364.5150000000012"/>
    <n v="40.5"/>
    <n v="4151.25"/>
    <n v="4"/>
  </r>
  <r>
    <s v="上海全中贸易有限公司"/>
    <x v="1"/>
    <x v="6"/>
    <x v="277"/>
    <n v="1066.4189999999999"/>
    <n v="1.175"/>
    <n v="124.42075000000001"/>
    <n v="0"/>
    <n v="0"/>
    <n v="2.5000000000000001E-2"/>
    <n v="3.6022500000000002"/>
    <n v="2.2000000000000002"/>
  </r>
  <r>
    <s v="宁波良源塑化有限公司"/>
    <x v="3"/>
    <x v="6"/>
    <x v="2"/>
    <n v="0"/>
    <n v="0"/>
    <n v="0"/>
    <n v="0"/>
    <n v="0"/>
    <n v="17.3"/>
    <n v="1074.1570000000002"/>
    <n v="3"/>
  </r>
  <r>
    <s v="苏州天翔高科塑胶有限公司"/>
    <x v="8"/>
    <x v="6"/>
    <x v="0"/>
    <n v="0"/>
    <m/>
    <n v="0"/>
    <m/>
    <n v="0"/>
    <m/>
    <n v="0"/>
    <n v="1"/>
  </r>
  <r>
    <s v="厦门市锦旺贸易有限公司"/>
    <x v="6"/>
    <x v="6"/>
    <x v="0"/>
    <n v="0"/>
    <m/>
    <n v="0"/>
    <m/>
    <n v="0"/>
    <m/>
    <n v="0"/>
    <n v="18"/>
  </r>
  <r>
    <s v="广州快塑电子商务有限公司"/>
    <x v="3"/>
    <x v="6"/>
    <x v="0"/>
    <n v="0"/>
    <m/>
    <n v="0"/>
    <m/>
    <n v="0"/>
    <m/>
    <n v="0"/>
    <n v="15"/>
  </r>
  <r>
    <s v="扬州市海达塑料科技有限公司"/>
    <x v="1"/>
    <x v="6"/>
    <x v="0"/>
    <n v="0"/>
    <m/>
    <n v="0"/>
    <m/>
    <n v="0"/>
    <m/>
    <n v="0"/>
    <n v="3.6"/>
  </r>
  <r>
    <s v="宁波市江东吉北塑化有限公司"/>
    <x v="2"/>
    <x v="6"/>
    <x v="13"/>
    <n v="20.48"/>
    <n v="6"/>
    <n v="481.32"/>
    <n v="4"/>
    <n v="239"/>
    <n v="42.075000000000003"/>
    <n v="2997.0022500000005"/>
    <n v="11"/>
  </r>
  <r>
    <s v="上海宗棠化工有限公司"/>
    <x v="3"/>
    <x v="6"/>
    <x v="2"/>
    <n v="0"/>
    <n v="0"/>
    <n v="0"/>
    <n v="1.5"/>
    <n v="87.09"/>
    <n v="2.2999999999999998"/>
    <n v="239.17699999999996"/>
    <n v="0"/>
  </r>
  <r>
    <s v="昆山昌秀塑化进出口有限公司"/>
    <x v="2"/>
    <x v="6"/>
    <x v="2"/>
    <n v="0"/>
    <n v="0"/>
    <n v="0"/>
    <n v="29"/>
    <n v="3201.02"/>
    <n v="9.5"/>
    <n v="1172.2049999999999"/>
    <n v="11"/>
  </r>
  <r>
    <s v="上海龙虎贸易有限公司"/>
    <x v="3"/>
    <x v="6"/>
    <x v="278"/>
    <n v="1673.652"/>
    <n v="9"/>
    <n v="880.29"/>
    <n v="12"/>
    <n v="583.43999999999994"/>
    <n v="8.5"/>
    <n v="718.67499999999995"/>
    <n v="4.5"/>
  </r>
  <r>
    <s v="苏州市合达塑胶有限公司"/>
    <x v="2"/>
    <x v="6"/>
    <x v="2"/>
    <n v="0"/>
    <n v="3"/>
    <n v="518.16"/>
    <n v="0"/>
    <n v="0"/>
    <n v="0"/>
    <n v="0"/>
    <n v="3.2"/>
  </r>
  <r>
    <s v="上海科川贸易有限公司"/>
    <x v="1"/>
    <x v="6"/>
    <x v="2"/>
    <n v="0"/>
    <n v="0"/>
    <n v="0"/>
    <n v="3"/>
    <n v="361.98"/>
    <n v="18"/>
    <n v="1389.6000000000001"/>
    <n v="10"/>
  </r>
  <r>
    <s v="宁波硕佳进出口有限公司"/>
    <x v="1"/>
    <x v="6"/>
    <x v="2"/>
    <n v="0"/>
    <n v="0"/>
    <n v="0"/>
    <n v="0"/>
    <n v="0"/>
    <n v="2"/>
    <n v="145.34"/>
    <n v="15"/>
  </r>
  <r>
    <s v="宁波广俊化工有限公司"/>
    <x v="2"/>
    <x v="6"/>
    <x v="0"/>
    <n v="0"/>
    <m/>
    <n v="0"/>
    <m/>
    <n v="0"/>
    <m/>
    <n v="0"/>
    <n v="0.27500000000000002"/>
  </r>
  <r>
    <s v="上海琼华塑胶有限公司"/>
    <x v="0"/>
    <x v="6"/>
    <x v="57"/>
    <n v="1061.52"/>
    <n v="3"/>
    <n v="131.60999999999999"/>
    <n v="6.1749999999999998"/>
    <n v="569.45849999999996"/>
    <n v="15"/>
    <n v="1279.6500000000001"/>
    <n v="7"/>
  </r>
  <r>
    <s v="青岛保税区克莱门特国际贸易有限公司"/>
    <x v="2"/>
    <x v="6"/>
    <x v="116"/>
    <n v="15674.560000000001"/>
    <n v="18"/>
    <n v="490.5"/>
    <n v="3.1"/>
    <n v="125.08500000000001"/>
    <n v="0"/>
    <n v="0"/>
    <n v="9"/>
  </r>
  <r>
    <s v="上海开景国际贸易有限公司"/>
    <x v="3"/>
    <x v="6"/>
    <x v="2"/>
    <n v="0"/>
    <n v="0"/>
    <n v="0"/>
    <n v="1"/>
    <n v="-46.49"/>
    <n v="2.5000000000000001E-2"/>
    <n v="2.9987500000000002"/>
    <n v="4.7750000000000004"/>
  </r>
  <r>
    <s v="昆山金凯沃塑胶有限公司"/>
    <x v="2"/>
    <x v="6"/>
    <x v="2"/>
    <n v="0"/>
    <n v="0"/>
    <n v="0"/>
    <n v="1"/>
    <n v="99.76"/>
    <n v="3.25"/>
    <n v="468.71499999999997"/>
    <n v="4"/>
  </r>
  <r>
    <s v="上海融塑化工贸易有限公司"/>
    <x v="1"/>
    <x v="6"/>
    <x v="2"/>
    <n v="0"/>
    <n v="0"/>
    <n v="0"/>
    <n v="12"/>
    <n v="1144.92"/>
    <n v="35"/>
    <n v="2941.4"/>
    <n v="10.1"/>
  </r>
  <r>
    <s v="温州欧登堡进出口有限公司"/>
    <x v="6"/>
    <x v="6"/>
    <x v="245"/>
    <n v="384.35"/>
    <n v="53.5"/>
    <n v="2815.7049999999999"/>
    <n v="94.5"/>
    <n v="7677.1799999999994"/>
    <n v="99.85"/>
    <n v="6746.8644999999988"/>
    <n v="16.5"/>
  </r>
  <r>
    <s v="广州五菱化工科技有限公司"/>
    <x v="1"/>
    <x v="6"/>
    <x v="2"/>
    <n v="0"/>
    <n v="0"/>
    <n v="0"/>
    <n v="0"/>
    <n v="0"/>
    <n v="18.25"/>
    <n v="1790.3249999999998"/>
    <n v="6.5"/>
  </r>
  <r>
    <s v="杭州华旭塑胶有限公司"/>
    <x v="2"/>
    <x v="6"/>
    <x v="0"/>
    <n v="0"/>
    <m/>
    <n v="0"/>
    <m/>
    <n v="0"/>
    <m/>
    <n v="0"/>
    <n v="4.5"/>
  </r>
  <r>
    <s v="上海松硕国际贸易有限公司"/>
    <x v="7"/>
    <x v="6"/>
    <x v="279"/>
    <n v="2969.2575000000002"/>
    <n v="21.574999999999999"/>
    <n v="2182.0954999999999"/>
    <n v="5.0999999999999996"/>
    <n v="534.78599999999994"/>
    <n v="1.65"/>
    <n v="194.68349999999998"/>
    <n v="3.3"/>
  </r>
  <r>
    <s v="合肥海仓塑料有限公司"/>
    <x v="1"/>
    <x v="6"/>
    <x v="13"/>
    <n v="72.73"/>
    <n v="0"/>
    <n v="0"/>
    <n v="0"/>
    <n v="0"/>
    <n v="86.5"/>
    <n v="3634.7300000000005"/>
    <n v="15"/>
  </r>
  <r>
    <s v="宁波森展贸易有限公司"/>
    <x v="3"/>
    <x v="6"/>
    <x v="2"/>
    <n v="0"/>
    <n v="1.1000000000000001"/>
    <n v="-202.42200000000003"/>
    <n v="19.125"/>
    <n v="1290.5550000000001"/>
    <n v="0"/>
    <n v="0"/>
    <n v="5"/>
  </r>
  <r>
    <s v="昆山亿辉塑胶有限公司"/>
    <x v="2"/>
    <x v="6"/>
    <x v="2"/>
    <n v="0"/>
    <n v="8"/>
    <n v="813.28"/>
    <n v="33.5"/>
    <n v="3205.9500000000003"/>
    <n v="6.2"/>
    <n v="767.56000000000006"/>
    <n v="13.7"/>
  </r>
  <r>
    <s v="上海中谦化工有限公司"/>
    <x v="3"/>
    <x v="6"/>
    <x v="0"/>
    <n v="0"/>
    <m/>
    <n v="0"/>
    <m/>
    <n v="0"/>
    <m/>
    <n v="0"/>
    <n v="12"/>
  </r>
  <r>
    <s v="常州新恒兴新材料科技有限公司"/>
    <x v="2"/>
    <x v="6"/>
    <x v="2"/>
    <n v="0"/>
    <n v="0"/>
    <n v="0"/>
    <n v="0"/>
    <n v="0"/>
    <n v="13"/>
    <n v="1034.8"/>
    <n v="13.100000000000001"/>
  </r>
  <r>
    <s v="上海搏勉实业有限公司"/>
    <x v="2"/>
    <x v="6"/>
    <x v="2"/>
    <n v="0"/>
    <n v="0"/>
    <n v="0"/>
    <n v="0"/>
    <n v="0"/>
    <n v="6"/>
    <n v="475.68"/>
    <n v="9"/>
  </r>
  <r>
    <s v="上海黎嘉塑胶有限公司"/>
    <x v="10"/>
    <x v="6"/>
    <x v="2"/>
    <n v="0"/>
    <n v="0"/>
    <n v="0"/>
    <n v="2.5000000000000001E-2"/>
    <n v="1.9375"/>
    <n v="2"/>
    <n v="88.08"/>
    <n v="1"/>
  </r>
  <r>
    <s v="天津聚福塑化科技有限公司"/>
    <x v="1"/>
    <x v="6"/>
    <x v="2"/>
    <n v="0"/>
    <n v="0"/>
    <n v="0"/>
    <n v="0"/>
    <n v="0"/>
    <n v="0.25"/>
    <n v="22.414999999999999"/>
    <n v="4.5999999999999996"/>
  </r>
  <r>
    <s v="杭州卓峰塑模贸易有限公司"/>
    <x v="2"/>
    <x v="6"/>
    <x v="0"/>
    <n v="0"/>
    <m/>
    <n v="0"/>
    <m/>
    <n v="0"/>
    <m/>
    <n v="0"/>
    <n v="1"/>
  </r>
  <r>
    <s v="上海烁强工贸有限公司"/>
    <x v="3"/>
    <x v="6"/>
    <x v="280"/>
    <n v="1475.625"/>
    <n v="6"/>
    <n v="209.45999999999998"/>
    <n v="25"/>
    <n v="2956.5"/>
    <n v="34.5"/>
    <n v="3226.44"/>
    <n v="4"/>
  </r>
  <r>
    <s v="苏州财达工程塑料贸易有限公司"/>
    <x v="2"/>
    <x v="6"/>
    <x v="281"/>
    <n v="9718.848750000001"/>
    <n v="47.85"/>
    <n v="1888.6395"/>
    <n v="42.8"/>
    <n v="2406.2159999999999"/>
    <n v="6.5750000000000002"/>
    <n v="326.12"/>
    <n v="1"/>
  </r>
  <r>
    <s v="上海仙怀塑化材料有限公司"/>
    <x v="2"/>
    <x v="6"/>
    <x v="282"/>
    <n v="2830.6104999999998"/>
    <n v="123.02500000000001"/>
    <n v="10168.016250000001"/>
    <n v="5.85"/>
    <n v="245.64150000000001"/>
    <n v="0"/>
    <n v="0"/>
    <n v="2"/>
  </r>
  <r>
    <s v="上海元塑贸易有限公司"/>
    <x v="2"/>
    <x v="6"/>
    <x v="2"/>
    <n v="0"/>
    <n v="0"/>
    <n v="0"/>
    <n v="44.25"/>
    <n v="4534.2974999999997"/>
    <n v="31.6"/>
    <n v="3082.8960000000002"/>
    <n v="4.5"/>
  </r>
  <r>
    <s v="上海程坤贸易有限公司"/>
    <x v="1"/>
    <x v="6"/>
    <x v="2"/>
    <n v="0"/>
    <n v="5.15"/>
    <n v="628.30000000000007"/>
    <n v="7"/>
    <n v="429.66"/>
    <n v="7.25"/>
    <n v="493.65250000000003"/>
    <n v="17"/>
  </r>
  <r>
    <s v="宁波金中塑化有限公司"/>
    <x v="3"/>
    <x v="6"/>
    <x v="2"/>
    <n v="0"/>
    <n v="0"/>
    <n v="0"/>
    <n v="3"/>
    <n v="-129.24"/>
    <n v="0"/>
    <n v="0"/>
    <n v="10"/>
  </r>
  <r>
    <s v="昆山万鸿新材料有限公司"/>
    <x v="2"/>
    <x v="6"/>
    <x v="2"/>
    <n v="0"/>
    <n v="0"/>
    <n v="0"/>
    <n v="8.5"/>
    <n v="879.41"/>
    <n v="2.2999999999999998"/>
    <n v="237.01499999999999"/>
    <n v="6.5"/>
  </r>
  <r>
    <s v="上海联统塑业有限公司"/>
    <x v="2"/>
    <x v="6"/>
    <x v="283"/>
    <n v="3894.3642500000001"/>
    <n v="30"/>
    <n v="3796.2000000000003"/>
    <n v="9.25"/>
    <n v="667.85"/>
    <n v="7.2"/>
    <n v="460.22400000000005"/>
    <n v="7.7"/>
  </r>
  <r>
    <s v="上海日登国际贸易有限公司"/>
    <x v="3"/>
    <x v="6"/>
    <x v="0"/>
    <n v="0"/>
    <m/>
    <n v="0"/>
    <m/>
    <n v="0"/>
    <m/>
    <n v="0"/>
    <n v="0.2"/>
  </r>
  <r>
    <s v="常州九洲宏源化工有限公司"/>
    <x v="2"/>
    <x v="6"/>
    <x v="20"/>
    <n v="-213.64"/>
    <n v="0"/>
    <n v="0"/>
    <n v="2"/>
    <n v="213.08"/>
    <n v="5"/>
    <n v="479.09999999999997"/>
    <n v="2"/>
  </r>
  <r>
    <s v="上海志厚化工新材料有限公司"/>
    <x v="0"/>
    <x v="6"/>
    <x v="0"/>
    <n v="0"/>
    <m/>
    <n v="0"/>
    <m/>
    <n v="0"/>
    <m/>
    <n v="0"/>
    <n v="0.25"/>
  </r>
  <r>
    <s v="青岛盖洛普商务有限公司"/>
    <x v="1"/>
    <x v="6"/>
    <x v="0"/>
    <n v="0"/>
    <m/>
    <n v="0"/>
    <m/>
    <n v="0"/>
    <m/>
    <n v="0"/>
    <n v="0.05"/>
  </r>
  <r>
    <s v="舟山市定海森惠塑胶制品有限公司"/>
    <x v="1"/>
    <x v="8"/>
    <x v="2"/>
    <n v="0"/>
    <n v="0"/>
    <n v="0"/>
    <n v="0"/>
    <n v="0"/>
    <n v="230.02500000000001"/>
    <n v="28555.303500000002"/>
    <n v="464.02499999999998"/>
  </r>
  <r>
    <s v="舟山市定海蓝斯顿塑料制品有限公司"/>
    <x v="1"/>
    <x v="8"/>
    <x v="284"/>
    <n v="4726.0200000000004"/>
    <n v="35"/>
    <n v="6540.1"/>
    <n v="0"/>
    <n v="0"/>
    <n v="0"/>
    <n v="0"/>
    <n v="32"/>
  </r>
  <r>
    <s v="宁波格林笔业有限公司"/>
    <x v="1"/>
    <x v="10"/>
    <x v="141"/>
    <n v="3690.96"/>
    <n v="10.050000000000001"/>
    <n v="652.14450000000011"/>
    <n v="0"/>
    <n v="0"/>
    <n v="10"/>
    <n v="1464.4"/>
    <n v="10"/>
  </r>
  <r>
    <s v="余姚栋楠塑模制品有限公司"/>
    <x v="1"/>
    <x v="10"/>
    <x v="0"/>
    <n v="0"/>
    <m/>
    <n v="0"/>
    <m/>
    <n v="0"/>
    <m/>
    <n v="0"/>
    <n v="76.424999999999997"/>
  </r>
  <r>
    <s v="宁波兴伟刀具科技有限公司"/>
    <x v="1"/>
    <x v="10"/>
    <x v="2"/>
    <n v="0"/>
    <n v="0"/>
    <n v="0"/>
    <n v="42.25"/>
    <n v="4751.8575000000001"/>
    <n v="152.5"/>
    <n v="9648.6750000000011"/>
    <n v="174.72499999999999"/>
  </r>
  <r>
    <s v="（谢）宁波慈博贸易有限公司"/>
    <x v="3"/>
    <x v="6"/>
    <x v="2"/>
    <n v="0"/>
    <n v="0"/>
    <n v="0"/>
    <n v="0"/>
    <n v="0"/>
    <n v="10"/>
    <n v="474.4"/>
    <n v="340.875"/>
  </r>
  <r>
    <s v="常州市益路发物资有限公司"/>
    <x v="9"/>
    <x v="6"/>
    <x v="0"/>
    <n v="0"/>
    <m/>
    <n v="0"/>
    <m/>
    <n v="0"/>
    <m/>
    <n v="0"/>
    <n v="8"/>
  </r>
  <r>
    <s v="大连爱尔达贸易有限公司"/>
    <x v="3"/>
    <x v="6"/>
    <x v="0"/>
    <n v="0"/>
    <m/>
    <n v="0"/>
    <m/>
    <n v="0"/>
    <m/>
    <n v="0"/>
    <n v="5"/>
  </r>
  <r>
    <s v="丹阳明憬塑件有限公司"/>
    <x v="6"/>
    <x v="6"/>
    <x v="2"/>
    <n v="0"/>
    <n v="0"/>
    <n v="0"/>
    <n v="0"/>
    <n v="0"/>
    <n v="4"/>
    <n v="157.28"/>
    <n v="0"/>
  </r>
  <r>
    <s v="东莞市新嘉旺塑胶原料有限公司"/>
    <x v="6"/>
    <x v="6"/>
    <x v="34"/>
    <n v="411.84"/>
    <n v="213"/>
    <n v="13208.13"/>
    <n v="728.35"/>
    <n v="53526.441500000001"/>
    <n v="814"/>
    <n v="68864.399999999994"/>
    <n v="0"/>
  </r>
  <r>
    <s v="东莞市鑫鑫塑胶原料有限公司"/>
    <x v="6"/>
    <x v="6"/>
    <x v="2"/>
    <n v="0"/>
    <n v="0"/>
    <n v="0"/>
    <n v="0"/>
    <n v="0"/>
    <n v="20"/>
    <n v="1342.4"/>
    <n v="0"/>
  </r>
  <r>
    <s v="东莞市亚隆塑胶化工有限公司"/>
    <x v="1"/>
    <x v="6"/>
    <x v="2"/>
    <n v="0"/>
    <n v="95"/>
    <n v="2335.1"/>
    <n v="20"/>
    <n v="1216.8000000000002"/>
    <n v="98"/>
    <n v="9000.32"/>
    <n v="0"/>
  </r>
  <r>
    <s v="杭州旭昇新材料科技有限公司"/>
    <x v="1"/>
    <x v="6"/>
    <x v="285"/>
    <n v="390.39"/>
    <n v="17.3"/>
    <n v="1011.5310000000001"/>
    <n v="29"/>
    <n v="-4387.7000000000007"/>
    <n v="8"/>
    <n v="823.84"/>
    <n v="0"/>
  </r>
  <r>
    <s v="红波按钮制造有限公司"/>
    <x v="1"/>
    <x v="6"/>
    <x v="0"/>
    <n v="0"/>
    <m/>
    <n v="0"/>
    <m/>
    <n v="0"/>
    <m/>
    <n v="0"/>
    <n v="8"/>
  </r>
  <r>
    <s v="嘉兴市郅隆塑业有限公司"/>
    <x v="1"/>
    <x v="6"/>
    <x v="2"/>
    <n v="0"/>
    <n v="0"/>
    <n v="0"/>
    <n v="0"/>
    <n v="0"/>
    <n v="6.05"/>
    <n v="462.70400000000001"/>
    <n v="0"/>
  </r>
  <r>
    <s v="嘉兴雅博电器有限公司"/>
    <x v="3"/>
    <x v="6"/>
    <x v="0"/>
    <n v="0"/>
    <m/>
    <n v="0"/>
    <m/>
    <n v="0"/>
    <m/>
    <n v="0"/>
    <n v="10"/>
  </r>
  <r>
    <s v="江苏森森水族用品有限公司"/>
    <x v="1"/>
    <x v="6"/>
    <x v="0"/>
    <n v="0"/>
    <m/>
    <n v="0"/>
    <m/>
    <n v="0"/>
    <m/>
    <n v="0"/>
    <n v="0.5"/>
  </r>
  <r>
    <s v="金华博天工具有限公司"/>
    <x v="1"/>
    <x v="6"/>
    <x v="2"/>
    <n v="0"/>
    <n v="0"/>
    <n v="0"/>
    <n v="0"/>
    <n v="0"/>
    <n v="2"/>
    <n v="275.8"/>
    <n v="0"/>
  </r>
  <r>
    <s v="乐清市展祥电子有限公司"/>
    <x v="1"/>
    <x v="6"/>
    <x v="2"/>
    <n v="0"/>
    <n v="0"/>
    <n v="0"/>
    <n v="0"/>
    <n v="0"/>
    <n v="1"/>
    <n v="44.68"/>
    <n v="0"/>
  </r>
  <r>
    <s v="宁波广昱塑化有限公司"/>
    <x v="1"/>
    <x v="6"/>
    <x v="2"/>
    <n v="0"/>
    <n v="0"/>
    <n v="0"/>
    <n v="0"/>
    <n v="0"/>
    <n v="128"/>
    <n v="7193.6"/>
    <n v="0"/>
  </r>
  <r>
    <s v="宁波环海电器有限公司"/>
    <x v="1"/>
    <x v="6"/>
    <x v="286"/>
    <n v="1685.241"/>
    <n v="45"/>
    <n v="4709.7"/>
    <n v="0"/>
    <n v="0"/>
    <n v="0"/>
    <n v="0"/>
    <n v="20"/>
  </r>
  <r>
    <s v="宁波特升贸易有限公司"/>
    <x v="1"/>
    <x v="6"/>
    <x v="2"/>
    <n v="0"/>
    <n v="10"/>
    <n v="1264.4000000000001"/>
    <n v="39"/>
    <n v="4183.53"/>
    <n v="118"/>
    <n v="10656.58"/>
    <n v="0"/>
  </r>
  <r>
    <s v="瑞安市雅捷汽车附件有限公司"/>
    <x v="1"/>
    <x v="6"/>
    <x v="2"/>
    <n v="0"/>
    <n v="1"/>
    <n v="26.59"/>
    <n v="0"/>
    <n v="0"/>
    <n v="0"/>
    <n v="0"/>
    <n v="10"/>
  </r>
  <r>
    <s v="瑞安市亚伯兰塑料贸易有限公司"/>
    <x v="2"/>
    <x v="6"/>
    <x v="287"/>
    <n v="1240.5349999999999"/>
    <n v="0"/>
    <n v="0"/>
    <n v="0"/>
    <n v="0"/>
    <n v="2"/>
    <n v="156.97999999999999"/>
    <n v="0"/>
  </r>
  <r>
    <s v="上海品益新材料科技有限公司"/>
    <x v="2"/>
    <x v="6"/>
    <x v="2"/>
    <n v="0"/>
    <n v="0"/>
    <n v="0"/>
    <n v="0"/>
    <n v="0"/>
    <n v="60"/>
    <n v="8619"/>
    <n v="0"/>
  </r>
  <r>
    <s v="上海新厚勤实业有限公司"/>
    <x v="6"/>
    <x v="6"/>
    <x v="2"/>
    <n v="0"/>
    <n v="0"/>
    <n v="0"/>
    <n v="212"/>
    <n v="32601.360000000001"/>
    <n v="200"/>
    <n v="17552"/>
    <n v="0"/>
  </r>
  <r>
    <s v="深圳市创新隆塑胶制品有限公司"/>
    <x v="12"/>
    <x v="6"/>
    <x v="2"/>
    <n v="0"/>
    <n v="0"/>
    <n v="0"/>
    <n v="0"/>
    <n v="0"/>
    <n v="60"/>
    <n v="6556.2"/>
    <n v="0"/>
  </r>
  <r>
    <s v="十堰大凡塑料制品有限公司"/>
    <x v="1"/>
    <x v="6"/>
    <x v="0"/>
    <n v="0"/>
    <m/>
    <n v="0"/>
    <m/>
    <n v="0"/>
    <m/>
    <n v="0"/>
    <n v="16"/>
  </r>
  <r>
    <s v="台州宽源塑胶有限公司"/>
    <x v="1"/>
    <x v="6"/>
    <x v="0"/>
    <n v="0"/>
    <m/>
    <n v="0"/>
    <m/>
    <n v="0"/>
    <m/>
    <n v="0"/>
    <n v="20"/>
  </r>
  <r>
    <s v="台州市海天塑化有限公司"/>
    <x v="1"/>
    <x v="6"/>
    <x v="288"/>
    <n v="3517.4809999999998"/>
    <n v="25"/>
    <n v="609.5"/>
    <n v="4.25"/>
    <n v="293.16500000000002"/>
    <n v="10"/>
    <n v="419.5"/>
    <n v="0"/>
  </r>
  <r>
    <s v="台州市汉普顿脚轮有限公司"/>
    <x v="1"/>
    <x v="6"/>
    <x v="0"/>
    <n v="0"/>
    <m/>
    <n v="0"/>
    <m/>
    <n v="0"/>
    <m/>
    <n v="0"/>
    <n v="7"/>
  </r>
  <r>
    <s v="台州市黄岩科伦五金塑料厂"/>
    <x v="1"/>
    <x v="6"/>
    <x v="0"/>
    <n v="0"/>
    <m/>
    <n v="0"/>
    <m/>
    <n v="0"/>
    <m/>
    <n v="0"/>
    <n v="10"/>
  </r>
  <r>
    <s v="台州市黄岩区森力塑料制品厂"/>
    <x v="1"/>
    <x v="6"/>
    <x v="0"/>
    <n v="0"/>
    <m/>
    <n v="0"/>
    <m/>
    <n v="0"/>
    <m/>
    <n v="0"/>
    <n v="50"/>
  </r>
  <r>
    <s v="台州市椒江宏昌眼镜有限公司"/>
    <x v="1"/>
    <x v="6"/>
    <x v="2"/>
    <n v="0"/>
    <n v="0"/>
    <n v="0"/>
    <n v="0"/>
    <n v="0"/>
    <n v="32"/>
    <n v="3540.8"/>
    <n v="0"/>
  </r>
  <r>
    <s v="台州市力盛眼镜有限公司"/>
    <x v="1"/>
    <x v="6"/>
    <x v="0"/>
    <n v="0"/>
    <m/>
    <n v="0"/>
    <m/>
    <n v="0"/>
    <m/>
    <n v="0"/>
    <n v="16"/>
  </r>
  <r>
    <s v="台州市路桥俊博塑料厂"/>
    <x v="1"/>
    <x v="6"/>
    <x v="0"/>
    <n v="0"/>
    <m/>
    <n v="0"/>
    <m/>
    <n v="0"/>
    <m/>
    <n v="0"/>
    <n v="0"/>
  </r>
  <r>
    <s v="台州市路桥俊博塑料厂（普通合伙）"/>
    <x v="1"/>
    <x v="6"/>
    <x v="0"/>
    <n v="0"/>
    <m/>
    <n v="0"/>
    <m/>
    <n v="0"/>
    <m/>
    <n v="0"/>
    <n v="40"/>
  </r>
  <r>
    <s v="王利珍"/>
    <x v="1"/>
    <x v="6"/>
    <x v="20"/>
    <n v="1004.9200000000001"/>
    <n v="2"/>
    <n v="-294.27999999999997"/>
    <n v="91.025000000000006"/>
    <n v="2754.4165000000003"/>
    <n v="80"/>
    <n v="2022.4"/>
    <n v="0"/>
  </r>
  <r>
    <s v="温岭市新河美佳塑业有限公司"/>
    <x v="1"/>
    <x v="6"/>
    <x v="0"/>
    <n v="0"/>
    <m/>
    <n v="0"/>
    <m/>
    <n v="0"/>
    <m/>
    <n v="0"/>
    <n v="4"/>
  </r>
  <r>
    <s v="温州华信光学有限公司"/>
    <x v="1"/>
    <x v="6"/>
    <x v="0"/>
    <n v="0"/>
    <m/>
    <n v="0"/>
    <m/>
    <n v="0"/>
    <m/>
    <n v="0"/>
    <n v="16"/>
  </r>
  <r>
    <s v="温州市三顺电器有限公司"/>
    <x v="1"/>
    <x v="6"/>
    <x v="2"/>
    <n v="0"/>
    <n v="0"/>
    <n v="0"/>
    <n v="0"/>
    <n v="0"/>
    <n v="3"/>
    <n v="242.96999999999997"/>
    <n v="0"/>
  </r>
  <r>
    <s v="永康市世雅康祺塑料经营部"/>
    <x v="1"/>
    <x v="6"/>
    <x v="2"/>
    <n v="0"/>
    <n v="0"/>
    <n v="0"/>
    <n v="0"/>
    <n v="0"/>
    <n v="33.1"/>
    <n v="3479.8029999999999"/>
    <n v="0"/>
  </r>
  <r>
    <s v="永康市新时代实业有限公司"/>
    <x v="8"/>
    <x v="6"/>
    <x v="2"/>
    <n v="0"/>
    <n v="0"/>
    <n v="0"/>
    <n v="0"/>
    <n v="0"/>
    <n v="20"/>
    <n v="2622.6"/>
    <n v="0"/>
  </r>
  <r>
    <s v="漳州弘康环保科技有限公司"/>
    <x v="1"/>
    <x v="6"/>
    <x v="0"/>
    <n v="0"/>
    <m/>
    <n v="0"/>
    <m/>
    <n v="0"/>
    <m/>
    <n v="0"/>
    <n v="2"/>
  </r>
  <r>
    <s v="浙江牧洋塑业有限公司"/>
    <x v="2"/>
    <x v="6"/>
    <x v="0"/>
    <n v="0"/>
    <m/>
    <n v="0"/>
    <m/>
    <n v="0"/>
    <m/>
    <n v="0"/>
    <n v="20"/>
  </r>
  <r>
    <s v="上海荣威塑胶工业有限公司"/>
    <x v="1"/>
    <x v="6"/>
    <x v="0"/>
    <n v="0"/>
    <m/>
    <n v="0"/>
    <m/>
    <n v="0"/>
    <m/>
    <n v="0"/>
    <n v="0.3"/>
  </r>
  <r>
    <s v="宁波塑庆程贸易有限公司"/>
    <x v="2"/>
    <x v="6"/>
    <x v="2"/>
    <n v="0"/>
    <n v="0"/>
    <n v="0"/>
    <n v="3"/>
    <n v="204.06"/>
    <n v="56"/>
    <n v="6197.52"/>
    <n v="23"/>
  </r>
  <r>
    <s v="上海万澈新材料科技有限公司"/>
    <x v="1"/>
    <x v="6"/>
    <x v="0"/>
    <n v="0"/>
    <m/>
    <n v="0"/>
    <m/>
    <n v="0"/>
    <m/>
    <n v="0"/>
    <n v="0.5"/>
  </r>
  <r>
    <s v="临海市晨明光学眼镜有限公司"/>
    <x v="2"/>
    <x v="6"/>
    <x v="2"/>
    <n v="0"/>
    <n v="0"/>
    <n v="0"/>
    <n v="0"/>
    <n v="0"/>
    <n v="32"/>
    <n v="3542.4"/>
    <n v="25"/>
  </r>
  <r>
    <s v="艳宝塑化（上海）有限公司"/>
    <x v="3"/>
    <x v="6"/>
    <x v="2"/>
    <n v="0"/>
    <n v="0"/>
    <n v="0"/>
    <n v="2.5000000000000001E-2"/>
    <n v="-5.7832500000000007"/>
    <n v="12"/>
    <n v="1098.48"/>
    <n v="35.700000000000003"/>
  </r>
  <r>
    <s v="苏州山尖电器科技有限公司"/>
    <x v="1"/>
    <x v="6"/>
    <x v="2"/>
    <n v="0"/>
    <n v="0"/>
    <n v="0"/>
    <n v="17.3506"/>
    <n v="2856.6027839999997"/>
    <n v="36.325000000000003"/>
    <n v="3902.0315000000005"/>
    <n v="22"/>
  </r>
  <r>
    <s v="台州市宏发眼镜有限公司"/>
    <x v="1"/>
    <x v="6"/>
    <x v="2"/>
    <n v="0"/>
    <n v="0"/>
    <n v="0"/>
    <n v="0"/>
    <n v="0"/>
    <n v="32"/>
    <n v="3542.4"/>
    <n v="48"/>
  </r>
  <r>
    <s v="宁波优圆国际贸易有限公司"/>
    <x v="1"/>
    <x v="6"/>
    <x v="2"/>
    <n v="0"/>
    <n v="0"/>
    <n v="0"/>
    <n v="2"/>
    <n v="10.54"/>
    <n v="0"/>
    <n v="0"/>
    <n v="94.05"/>
  </r>
  <r>
    <s v="宁波卓禾贸易有限公司"/>
    <x v="1"/>
    <x v="6"/>
    <x v="2"/>
    <n v="0"/>
    <n v="0"/>
    <n v="0"/>
    <n v="0"/>
    <n v="0"/>
    <n v="143.625"/>
    <n v="21568.166249999998"/>
    <n v="404.125"/>
  </r>
  <r>
    <s v="台州市椒江雅达眼镜厂"/>
    <x v="1"/>
    <x v="6"/>
    <x v="2"/>
    <n v="0"/>
    <n v="0"/>
    <n v="0"/>
    <n v="32"/>
    <n v="4318.72"/>
    <n v="0"/>
    <n v="0"/>
    <n v="53"/>
  </r>
  <r>
    <s v="台州市黄岩华臻工贸有限公司"/>
    <x v="3"/>
    <x v="6"/>
    <x v="2"/>
    <n v="0"/>
    <n v="0"/>
    <n v="0"/>
    <n v="0"/>
    <n v="0"/>
    <n v="149"/>
    <n v="10964.91"/>
    <n v="38.799999999999997"/>
  </r>
  <r>
    <s v="江苏唐塑进出口有限公司"/>
    <x v="1"/>
    <x v="6"/>
    <x v="0"/>
    <n v="0"/>
    <m/>
    <n v="0"/>
    <m/>
    <n v="0"/>
    <m/>
    <n v="0"/>
    <n v="51.65"/>
  </r>
  <r>
    <s v="乐清市三协塑胶有限公司"/>
    <x v="1"/>
    <x v="6"/>
    <x v="2"/>
    <n v="0"/>
    <n v="1"/>
    <n v="103.98"/>
    <n v="4"/>
    <n v="234.76"/>
    <n v="22.125"/>
    <n v="2397.9074999999998"/>
    <n v="8"/>
  </r>
  <r>
    <s v="宁波塑发国际贸易有限公司"/>
    <x v="3"/>
    <x v="6"/>
    <x v="0"/>
    <n v="0"/>
    <m/>
    <n v="0"/>
    <m/>
    <n v="0"/>
    <m/>
    <n v="0"/>
    <n v="51"/>
  </r>
  <r>
    <s v="苏州科曼塑胶科技有限公司"/>
    <x v="3"/>
    <x v="6"/>
    <x v="2"/>
    <n v="0"/>
    <n v="0"/>
    <n v="0"/>
    <n v="0"/>
    <n v="0"/>
    <n v="0.7"/>
    <n v="193.86499999999998"/>
    <n v="10"/>
  </r>
  <r>
    <s v="常州市荣江物资有限公司"/>
    <x v="1"/>
    <x v="6"/>
    <x v="289"/>
    <n v="21076.951499999999"/>
    <n v="643"/>
    <n v="50256.88"/>
    <n v="367.5"/>
    <n v="25236.225000000002"/>
    <n v="519"/>
    <n v="51427.71"/>
    <n v="333.77500000000003"/>
  </r>
  <r>
    <s v="宁波保税区宝圣塑业有限公司"/>
    <x v="1"/>
    <x v="6"/>
    <x v="2"/>
    <n v="0"/>
    <n v="0"/>
    <n v="0"/>
    <n v="0"/>
    <n v="0"/>
    <n v="67.025000000000006"/>
    <n v="6142.8412500000013"/>
    <n v="25"/>
  </r>
  <r>
    <s v="乐清市远强塑化贸易有限公司"/>
    <x v="3"/>
    <x v="6"/>
    <x v="290"/>
    <n v="1368.9375"/>
    <n v="21"/>
    <n v="319.2"/>
    <n v="2"/>
    <n v="107.26"/>
    <n v="8.9"/>
    <n v="1003.2080000000001"/>
    <n v="7.75"/>
  </r>
  <r>
    <s v="常州市江波塑料有限公司"/>
    <x v="1"/>
    <x v="6"/>
    <x v="291"/>
    <n v="9158.701500000001"/>
    <n v="373.42500000000001"/>
    <n v="24059.772750000004"/>
    <n v="485.57499999999999"/>
    <n v="38345.857749999996"/>
    <n v="669.82500000000005"/>
    <n v="64966.32675"/>
    <n v="471.75"/>
  </r>
  <r>
    <s v="宁波普尔中琪贸易有限公司"/>
    <x v="1"/>
    <x v="6"/>
    <x v="2"/>
    <n v="0"/>
    <n v="0"/>
    <n v="0"/>
    <n v="0"/>
    <n v="0"/>
    <n v="32"/>
    <n v="3132.48"/>
    <n v="6"/>
  </r>
  <r>
    <s v="台州市椒江华龙眼镜有限公司"/>
    <x v="1"/>
    <x v="6"/>
    <x v="0"/>
    <n v="0"/>
    <m/>
    <n v="0"/>
    <m/>
    <n v="0"/>
    <m/>
    <n v="0"/>
    <n v="10"/>
  </r>
  <r>
    <s v="乐清市欣炜塑料有限公司"/>
    <x v="1"/>
    <x v="6"/>
    <x v="13"/>
    <n v="90.68"/>
    <n v="3"/>
    <n v="197.34"/>
    <n v="4"/>
    <n v="427.36"/>
    <n v="4"/>
    <n v="581.72"/>
    <n v="2"/>
  </r>
  <r>
    <s v="温州市金达洁具厂"/>
    <x v="1"/>
    <x v="6"/>
    <x v="0"/>
    <n v="0"/>
    <m/>
    <n v="0"/>
    <m/>
    <n v="0"/>
    <m/>
    <n v="0"/>
    <n v="18"/>
  </r>
  <r>
    <s v="台州市黄岩宇翔塑化有限公司"/>
    <x v="1"/>
    <x v="6"/>
    <x v="292"/>
    <n v="13384.439999999999"/>
    <n v="257.10000000000002"/>
    <n v="14772.966000000002"/>
    <n v="207"/>
    <n v="7458.21"/>
    <n v="573.125"/>
    <n v="36966.5625"/>
    <n v="162.5"/>
  </r>
  <r>
    <s v="临海市多乐日用品有限公司"/>
    <x v="6"/>
    <x v="6"/>
    <x v="0"/>
    <n v="0"/>
    <m/>
    <n v="0"/>
    <m/>
    <n v="0"/>
    <m/>
    <n v="0"/>
    <n v="10"/>
  </r>
  <r>
    <s v="深圳市瑞海发贸易有限公司"/>
    <x v="2"/>
    <x v="6"/>
    <x v="293"/>
    <n v="245.07"/>
    <n v="33"/>
    <n v="3640.56"/>
    <n v="38"/>
    <n v="4171.6400000000003"/>
    <n v="39"/>
    <n v="6584.3700000000008"/>
    <n v="24"/>
  </r>
  <r>
    <s v="上海文煦化工材料有限公司"/>
    <x v="1"/>
    <x v="6"/>
    <x v="0"/>
    <n v="0"/>
    <m/>
    <n v="0"/>
    <m/>
    <n v="0"/>
    <m/>
    <n v="0"/>
    <n v="9.75"/>
  </r>
  <r>
    <s v="乐清市恒达汽配制造有限公司"/>
    <x v="17"/>
    <x v="6"/>
    <x v="0"/>
    <n v="0"/>
    <m/>
    <n v="0"/>
    <m/>
    <n v="0"/>
    <m/>
    <n v="0"/>
    <n v="1"/>
  </r>
  <r>
    <s v="北京九维新材料有限公司"/>
    <x v="1"/>
    <x v="6"/>
    <x v="2"/>
    <n v="0"/>
    <n v="0.6"/>
    <n v="175.01999999999998"/>
    <n v="0.22500000000000001"/>
    <n v="107.82225"/>
    <n v="0.4"/>
    <n v="28.439999999999998"/>
    <n v="0.3"/>
  </r>
  <r>
    <s v="乐清广甸汽配有限公司"/>
    <x v="1"/>
    <x v="6"/>
    <x v="0"/>
    <n v="0"/>
    <m/>
    <n v="0"/>
    <m/>
    <n v="0"/>
    <m/>
    <n v="0"/>
    <n v="3"/>
  </r>
  <r>
    <s v="余姚市钇瑞特电器有限公司"/>
    <x v="1"/>
    <x v="6"/>
    <x v="0"/>
    <n v="0"/>
    <m/>
    <n v="0"/>
    <m/>
    <n v="0"/>
    <m/>
    <n v="0"/>
    <n v="1"/>
  </r>
  <r>
    <s v="宁波品鸿进出口有限公司"/>
    <x v="3"/>
    <x v="6"/>
    <x v="294"/>
    <n v="1598.838"/>
    <n v="58"/>
    <n v="6266.9"/>
    <n v="246.07499999999999"/>
    <n v="31150.634249999999"/>
    <n v="538.20000000000005"/>
    <n v="27232.920000000002"/>
    <n v="13.125"/>
  </r>
  <r>
    <s v="无锡市望宾物资有限公司"/>
    <x v="3"/>
    <x v="6"/>
    <x v="295"/>
    <n v="7228.5619999999999"/>
    <n v="36"/>
    <n v="3967.56"/>
    <n v="43.5"/>
    <n v="6133.5"/>
    <n v="41.924999999999997"/>
    <n v="3936.3382499999998"/>
    <n v="21.7"/>
  </r>
  <r>
    <s v="常州市银满物资有限公司"/>
    <x v="1"/>
    <x v="6"/>
    <x v="296"/>
    <n v="24521.260499999997"/>
    <n v="424.35"/>
    <n v="37113.650999999998"/>
    <n v="304.02499999999998"/>
    <n v="30466.345249999995"/>
    <n v="362.17500000000001"/>
    <n v="32269.7925"/>
    <n v="381.6"/>
  </r>
  <r>
    <s v="永康市政理维厨房用品有限公司"/>
    <x v="1"/>
    <x v="6"/>
    <x v="0"/>
    <n v="0"/>
    <m/>
    <n v="0"/>
    <m/>
    <n v="0"/>
    <m/>
    <n v="0"/>
    <n v="5"/>
  </r>
  <r>
    <s v="浙江司帝欧工贸有限公司"/>
    <x v="3"/>
    <x v="6"/>
    <x v="0"/>
    <n v="0"/>
    <m/>
    <n v="0"/>
    <m/>
    <n v="0"/>
    <m/>
    <n v="0"/>
    <n v="8"/>
  </r>
  <r>
    <s v="常州市洁洁物资有限公司"/>
    <x v="1"/>
    <x v="6"/>
    <x v="297"/>
    <n v="24240.235500000003"/>
    <n v="319.97500000000002"/>
    <n v="31731.920750000001"/>
    <n v="296.27499999999998"/>
    <n v="25615.936499999996"/>
    <n v="272.39999999999998"/>
    <n v="31780.907999999999"/>
    <n v="189.52500000000001"/>
  </r>
  <r>
    <s v="正阳实业投资有限公司"/>
    <x v="3"/>
    <x v="6"/>
    <x v="0"/>
    <n v="0"/>
    <m/>
    <n v="0"/>
    <m/>
    <n v="0"/>
    <m/>
    <n v="0"/>
    <n v="50"/>
  </r>
  <r>
    <s v="常州云顶物资有限公司"/>
    <x v="1"/>
    <x v="6"/>
    <x v="298"/>
    <n v="6737.1840000000002"/>
    <n v="82"/>
    <n v="8947.02"/>
    <n v="81"/>
    <n v="7576.7400000000007"/>
    <n v="68"/>
    <n v="6378.4"/>
    <n v="66"/>
  </r>
  <r>
    <s v="余姚市西南街道裕东塑料制品厂"/>
    <x v="1"/>
    <x v="6"/>
    <x v="0"/>
    <n v="0"/>
    <m/>
    <n v="0"/>
    <m/>
    <n v="0"/>
    <m/>
    <n v="0"/>
    <n v="8.5"/>
  </r>
  <r>
    <s v="永康市卫泰塑料五金厂"/>
    <x v="1"/>
    <x v="6"/>
    <x v="2"/>
    <n v="0"/>
    <n v="0"/>
    <n v="0"/>
    <n v="0"/>
    <n v="0"/>
    <n v="2"/>
    <n v="296.38"/>
    <n v="18"/>
  </r>
  <r>
    <s v="乐清市帝爱电气有限公司"/>
    <x v="3"/>
    <x v="6"/>
    <x v="2"/>
    <n v="0"/>
    <n v="0"/>
    <n v="0"/>
    <n v="0"/>
    <n v="0"/>
    <n v="10"/>
    <n v="1001.2"/>
    <n v="5.8250000000000002"/>
  </r>
  <r>
    <s v="苏州市欧亚工程塑料有限公司"/>
    <x v="1"/>
    <x v="6"/>
    <x v="24"/>
    <n v="-82.284999999999997"/>
    <n v="0"/>
    <n v="0"/>
    <n v="0"/>
    <n v="0"/>
    <n v="34.65"/>
    <n v="3431.7359999999999"/>
    <n v="151.44999999999999"/>
  </r>
  <r>
    <s v="余姚市城区成效电器厂"/>
    <x v="1"/>
    <x v="6"/>
    <x v="0"/>
    <n v="0"/>
    <m/>
    <n v="0"/>
    <m/>
    <n v="0"/>
    <m/>
    <n v="0"/>
    <n v="5"/>
  </r>
  <r>
    <s v="嘉兴灏凯塑胶制品有限公司"/>
    <x v="1"/>
    <x v="6"/>
    <x v="0"/>
    <n v="0"/>
    <m/>
    <n v="0"/>
    <m/>
    <n v="0"/>
    <m/>
    <n v="0"/>
    <n v="46.4"/>
  </r>
  <r>
    <s v="乐清市康顺塑料制品有限公司"/>
    <x v="3"/>
    <x v="6"/>
    <x v="0"/>
    <n v="0"/>
    <m/>
    <n v="0"/>
    <m/>
    <n v="0"/>
    <m/>
    <n v="0"/>
    <n v="19.5"/>
  </r>
  <r>
    <s v="常州旭美塑料有限公司"/>
    <x v="6"/>
    <x v="6"/>
    <x v="299"/>
    <n v="8854.9470000000001"/>
    <n v="5.7"/>
    <n v="512.43000000000006"/>
    <n v="88.5"/>
    <n v="7110.09"/>
    <n v="35.299999999999997"/>
    <n v="3534.2359999999999"/>
    <n v="26.7"/>
  </r>
  <r>
    <s v="东莞市众邦塑胶化工有限公司"/>
    <x v="12"/>
    <x v="6"/>
    <x v="2"/>
    <n v="0"/>
    <n v="0"/>
    <n v="0"/>
    <n v="0"/>
    <n v="0"/>
    <n v="12.5"/>
    <n v="1403"/>
    <n v="7.5"/>
  </r>
  <r>
    <s v="湖北奇丽塑料有限公司"/>
    <x v="1"/>
    <x v="6"/>
    <x v="300"/>
    <n v="36665.044499999996"/>
    <n v="470.875"/>
    <n v="50468.3825"/>
    <n v="118.675"/>
    <n v="12993.72575"/>
    <n v="82.525000000000006"/>
    <n v="10617.666500000001"/>
    <n v="134.42500000000001"/>
  </r>
  <r>
    <s v="余姚市利科改性塑料商行"/>
    <x v="1"/>
    <x v="6"/>
    <x v="301"/>
    <n v="-385.32900000000006"/>
    <n v="0"/>
    <n v="0"/>
    <n v="0"/>
    <n v="0"/>
    <n v="1"/>
    <n v="96.85"/>
    <n v="115.925"/>
  </r>
  <r>
    <s v="宁波达然化工有限公司"/>
    <x v="1"/>
    <x v="6"/>
    <x v="2"/>
    <n v="0"/>
    <n v="0"/>
    <n v="0"/>
    <n v="0"/>
    <n v="0"/>
    <n v="1"/>
    <n v="116.06"/>
    <n v="1.25"/>
  </r>
  <r>
    <s v="乐清市合丰塑料物资有限公司"/>
    <x v="10"/>
    <x v="6"/>
    <x v="302"/>
    <n v="2336.5237500000003"/>
    <n v="24.55"/>
    <n v="831.99950000000001"/>
    <n v="21.5"/>
    <n v="961.69499999999994"/>
    <n v="22.25"/>
    <n v="1634.7075"/>
    <n v="7.25"/>
  </r>
  <r>
    <s v="天津金信达化工科技有限公司"/>
    <x v="1"/>
    <x v="6"/>
    <x v="2"/>
    <n v="0"/>
    <n v="0"/>
    <n v="0"/>
    <n v="0"/>
    <n v="0"/>
    <n v="3"/>
    <n v="235.46999999999997"/>
    <n v="1"/>
  </r>
  <r>
    <s v="嘉兴市超众塑料有限公司"/>
    <x v="1"/>
    <x v="6"/>
    <x v="303"/>
    <n v="907.27499999999998"/>
    <n v="19.600000000000001"/>
    <n v="2387.4760000000001"/>
    <n v="9.0500000000000007"/>
    <n v="668.34249999999997"/>
    <n v="4.7"/>
    <n v="679.00900000000001"/>
    <n v="4.1500000000000004"/>
  </r>
  <r>
    <s v="乐清市朗森电气有限公司"/>
    <x v="1"/>
    <x v="6"/>
    <x v="0"/>
    <n v="0"/>
    <m/>
    <n v="0"/>
    <m/>
    <n v="0"/>
    <m/>
    <n v="0"/>
    <n v="0.3"/>
  </r>
  <r>
    <s v="嘉兴市新艺工贸公司"/>
    <x v="1"/>
    <x v="6"/>
    <x v="304"/>
    <n v="619.9375"/>
    <n v="0"/>
    <n v="0"/>
    <n v="10.8"/>
    <n v="1508.2200000000003"/>
    <n v="3"/>
    <n v="487.14"/>
    <n v="10"/>
  </r>
  <r>
    <s v="余姚市申华电子塑业有限公司"/>
    <x v="1"/>
    <x v="6"/>
    <x v="2"/>
    <n v="0"/>
    <n v="0"/>
    <n v="0"/>
    <n v="76"/>
    <n v="5778.28"/>
    <n v="15"/>
    <n v="-134.1"/>
    <n v="55.5"/>
  </r>
  <r>
    <s v="乐清市赛尔电器有限公司"/>
    <x v="1"/>
    <x v="6"/>
    <x v="0"/>
    <n v="0"/>
    <m/>
    <n v="0"/>
    <m/>
    <n v="0"/>
    <m/>
    <n v="0"/>
    <n v="4.5"/>
  </r>
  <r>
    <s v="宁波正商塑料工贸有限公司"/>
    <x v="1"/>
    <x v="6"/>
    <x v="2"/>
    <n v="0"/>
    <n v="0"/>
    <n v="0"/>
    <n v="1"/>
    <n v="-26.37"/>
    <n v="0"/>
    <n v="0"/>
    <n v="44.5"/>
  </r>
  <r>
    <s v="温岭市大溪天明泡沫厂"/>
    <x v="6"/>
    <x v="6"/>
    <x v="0"/>
    <n v="0"/>
    <m/>
    <n v="0"/>
    <m/>
    <n v="0"/>
    <m/>
    <n v="0"/>
    <n v="8"/>
  </r>
  <r>
    <s v="佛山市顺德区恒兴塑胶贸易有限公司"/>
    <x v="1"/>
    <x v="6"/>
    <x v="305"/>
    <n v="8168.4000000000005"/>
    <n v="0"/>
    <n v="0"/>
    <n v="0"/>
    <n v="0"/>
    <n v="0"/>
    <n v="0"/>
    <n v="15"/>
  </r>
  <r>
    <s v="温州靖杰贸易有限公司"/>
    <x v="6"/>
    <x v="6"/>
    <x v="30"/>
    <n v="360.79999999999995"/>
    <n v="0"/>
    <n v="0"/>
    <n v="0"/>
    <n v="0"/>
    <n v="0"/>
    <n v="0"/>
    <n v="57"/>
  </r>
  <r>
    <s v="东莞市中聚塑胶原料有限公司"/>
    <x v="1"/>
    <x v="6"/>
    <x v="0"/>
    <n v="0"/>
    <m/>
    <n v="0"/>
    <m/>
    <n v="0"/>
    <m/>
    <n v="0"/>
    <n v="32"/>
  </r>
  <r>
    <s v="乐清市华菱塑化有限公司"/>
    <x v="1"/>
    <x v="6"/>
    <x v="306"/>
    <n v="812.69050000000004"/>
    <n v="15.375"/>
    <n v="1138.8262499999998"/>
    <n v="14.025"/>
    <n v="920.601"/>
    <n v="19.100000000000001"/>
    <n v="1791.0070000000001"/>
    <n v="1.5"/>
  </r>
  <r>
    <s v="浙江塑信贸易有限公司"/>
    <x v="1"/>
    <x v="6"/>
    <x v="2"/>
    <n v="0"/>
    <n v="2"/>
    <n v="322.60000000000002"/>
    <n v="14"/>
    <n v="1422.82"/>
    <n v="38.024999999999999"/>
    <n v="4198.7205000000004"/>
    <n v="2"/>
  </r>
  <r>
    <s v="台州湖鑫科技有限公司"/>
    <x v="3"/>
    <x v="6"/>
    <x v="0"/>
    <n v="0"/>
    <m/>
    <n v="0"/>
    <m/>
    <n v="0"/>
    <m/>
    <n v="0"/>
    <n v="73"/>
  </r>
  <r>
    <s v="无锡市东塑贸易有限公司"/>
    <x v="3"/>
    <x v="6"/>
    <x v="307"/>
    <n v="1861.1167500000001"/>
    <n v="15"/>
    <n v="645.45000000000005"/>
    <n v="37.5"/>
    <n v="3530.25"/>
    <n v="16.024999999999999"/>
    <n v="1291.2945"/>
    <n v="17.8"/>
  </r>
  <r>
    <s v="常州市化工轻工材料总公司"/>
    <x v="8"/>
    <x v="6"/>
    <x v="245"/>
    <n v="317.3"/>
    <n v="3"/>
    <n v="226.56"/>
    <n v="0"/>
    <n v="0"/>
    <n v="0"/>
    <n v="0"/>
    <n v="16"/>
  </r>
  <r>
    <s v="厦门市博润贸易有限公司"/>
    <x v="1"/>
    <x v="6"/>
    <x v="308"/>
    <n v="9594.5340000000015"/>
    <n v="159.1"/>
    <n v="14226.722"/>
    <n v="91.7"/>
    <n v="7271.81"/>
    <n v="90.075000000000003"/>
    <n v="8282.3962499999998"/>
    <n v="87.199999999999989"/>
  </r>
  <r>
    <s v="永康市兴邦工贸有限公司"/>
    <x v="1"/>
    <x v="6"/>
    <x v="0"/>
    <n v="0"/>
    <m/>
    <n v="0"/>
    <m/>
    <n v="0"/>
    <m/>
    <n v="0"/>
    <n v="72"/>
  </r>
  <r>
    <s v="乐清市业兴贸易有限公司"/>
    <x v="1"/>
    <x v="6"/>
    <x v="2"/>
    <n v="0"/>
    <n v="0"/>
    <n v="0"/>
    <n v="4.25"/>
    <n v="576.42750000000001"/>
    <n v="2"/>
    <n v="92.2"/>
    <n v="1"/>
  </r>
  <r>
    <s v="余姚市利谦佳改性塑料商行"/>
    <x v="3"/>
    <x v="6"/>
    <x v="0"/>
    <n v="0"/>
    <m/>
    <n v="0"/>
    <m/>
    <n v="0"/>
    <m/>
    <n v="0"/>
    <n v="43.3"/>
  </r>
  <r>
    <s v="常州市中泰塑料有限公司"/>
    <x v="11"/>
    <x v="6"/>
    <x v="309"/>
    <n v="10165.188749999999"/>
    <n v="196.65"/>
    <n v="21820.284"/>
    <n v="58"/>
    <n v="5280.9"/>
    <n v="83"/>
    <n v="8845.31"/>
    <n v="51.9"/>
  </r>
  <r>
    <s v="南昌博智塑业有限公司"/>
    <x v="1"/>
    <x v="6"/>
    <x v="2"/>
    <n v="0"/>
    <n v="0"/>
    <n v="0"/>
    <n v="0"/>
    <n v="0"/>
    <n v="17.5"/>
    <n v="1688.75"/>
    <n v="26.875"/>
  </r>
  <r>
    <s v="乐清市申方塑化有限公司"/>
    <x v="3"/>
    <x v="6"/>
    <x v="186"/>
    <n v="508.03500000000003"/>
    <n v="21.875"/>
    <n v="1530.3749999999998"/>
    <n v="7"/>
    <n v="680.26"/>
    <n v="9.25"/>
    <n v="695.41500000000008"/>
    <n v="4"/>
  </r>
  <r>
    <s v="常州三兴新材料科技有限公司"/>
    <x v="1"/>
    <x v="6"/>
    <x v="2"/>
    <n v="0"/>
    <n v="0"/>
    <n v="0"/>
    <n v="0.05"/>
    <n v="6.0884999999999998"/>
    <n v="10"/>
    <n v="451.8"/>
    <n v="2"/>
  </r>
  <r>
    <s v="乐清市诚信塑化有限公司"/>
    <x v="3"/>
    <x v="6"/>
    <x v="121"/>
    <n v="1860.76"/>
    <n v="12"/>
    <n v="1140.24"/>
    <n v="11.5"/>
    <n v="576.83999999999992"/>
    <n v="20.024999999999999"/>
    <n v="1866.33"/>
    <n v="9.5"/>
  </r>
  <r>
    <s v="丹阳市和兴工程塑料有限公司"/>
    <x v="3"/>
    <x v="6"/>
    <x v="310"/>
    <n v="2134.89"/>
    <n v="18.5"/>
    <n v="2663.4450000000002"/>
    <n v="34"/>
    <n v="4036.14"/>
    <n v="90.4"/>
    <n v="6544.9600000000009"/>
    <n v="180.4"/>
  </r>
  <r>
    <s v="无锡市泉盛塑胶有限公司"/>
    <x v="1"/>
    <x v="6"/>
    <x v="311"/>
    <n v="6863.8649999999998"/>
    <n v="108.325"/>
    <n v="12020.82525"/>
    <n v="204.125"/>
    <n v="16462.681250000001"/>
    <n v="1246.7"/>
    <n v="24697.127"/>
    <n v="435.25000000000006"/>
  </r>
  <r>
    <s v="余姚市品铭塑化有限公司"/>
    <x v="1"/>
    <x v="6"/>
    <x v="2"/>
    <n v="0"/>
    <n v="0"/>
    <n v="0"/>
    <n v="5"/>
    <n v="499.65000000000003"/>
    <n v="19"/>
    <n v="1523.9899999999998"/>
    <n v="28"/>
  </r>
  <r>
    <s v="乐清市华特电子有限公司"/>
    <x v="1"/>
    <x v="6"/>
    <x v="0"/>
    <n v="0"/>
    <m/>
    <n v="0"/>
    <m/>
    <n v="0"/>
    <m/>
    <n v="0"/>
    <n v="3"/>
  </r>
  <r>
    <s v="瑞安市春旭贸易有限公司"/>
    <x v="1"/>
    <x v="6"/>
    <x v="2"/>
    <n v="0"/>
    <n v="0"/>
    <n v="0"/>
    <n v="0"/>
    <n v="0"/>
    <n v="10"/>
    <n v="1147.8"/>
    <n v="37.5"/>
  </r>
  <r>
    <s v="上虞市振荣橡胶制品有限公司"/>
    <x v="1"/>
    <x v="6"/>
    <x v="0"/>
    <n v="0"/>
    <m/>
    <n v="0"/>
    <m/>
    <n v="0"/>
    <m/>
    <n v="0"/>
    <n v="56"/>
  </r>
  <r>
    <s v="乐清市诺和电器厂"/>
    <x v="1"/>
    <x v="6"/>
    <x v="0"/>
    <n v="0"/>
    <m/>
    <n v="0"/>
    <m/>
    <n v="0"/>
    <m/>
    <n v="0"/>
    <n v="1"/>
  </r>
  <r>
    <s v="温州市日丰打火机有限公司"/>
    <x v="3"/>
    <x v="6"/>
    <x v="0"/>
    <n v="0"/>
    <m/>
    <n v="0"/>
    <m/>
    <n v="0"/>
    <m/>
    <n v="0"/>
    <n v="2"/>
  </r>
  <r>
    <s v="无锡市塑天贸易有限公司"/>
    <x v="1"/>
    <x v="6"/>
    <x v="312"/>
    <n v="1975.73675"/>
    <n v="54.45"/>
    <n v="3550.6844999999998"/>
    <n v="34.25"/>
    <n v="2454.6975000000002"/>
    <n v="90.825000000000003"/>
    <n v="9245.0767500000002"/>
    <n v="19.5"/>
  </r>
  <r>
    <s v="乐清市金元电子开关厂"/>
    <x v="1"/>
    <x v="6"/>
    <x v="2"/>
    <n v="0"/>
    <n v="0"/>
    <n v="0"/>
    <n v="1"/>
    <n v="125.98"/>
    <n v="0"/>
    <n v="0"/>
    <n v="3.25"/>
  </r>
  <r>
    <s v="宁波塑昌贸易有限公司"/>
    <x v="1"/>
    <x v="6"/>
    <x v="2"/>
    <n v="0"/>
    <n v="0"/>
    <n v="0"/>
    <n v="216.15"/>
    <n v="-8006.1959999999999"/>
    <n v="272.95"/>
    <n v="19404.015500000001"/>
    <n v="148.32500000000002"/>
  </r>
  <r>
    <s v="乐清市大庆塑化有限公司"/>
    <x v="3"/>
    <x v="6"/>
    <x v="2"/>
    <n v="0"/>
    <n v="0"/>
    <n v="0"/>
    <n v="35.299999999999997"/>
    <n v="1811.9489999999998"/>
    <n v="14.25"/>
    <n v="1533.8700000000001"/>
    <n v="11"/>
  </r>
  <r>
    <s v="常州市云飞贸易有限公司"/>
    <x v="1"/>
    <x v="6"/>
    <x v="2"/>
    <n v="0"/>
    <n v="0"/>
    <n v="0"/>
    <n v="76"/>
    <n v="6295.08"/>
    <n v="35"/>
    <n v="2526.3000000000002"/>
    <n v="12.5"/>
  </r>
  <r>
    <s v="台州日高模具成形有限公司"/>
    <x v="3"/>
    <x v="6"/>
    <x v="0"/>
    <n v="0"/>
    <m/>
    <n v="0"/>
    <m/>
    <n v="0"/>
    <m/>
    <n v="0"/>
    <n v="7"/>
  </r>
  <r>
    <s v="无锡市奇美塑料有限公司"/>
    <x v="1"/>
    <x v="6"/>
    <x v="2"/>
    <n v="0"/>
    <n v="0"/>
    <n v="0"/>
    <n v="88.525000000000006"/>
    <n v="13346.029"/>
    <n v="562.4"/>
    <n v="48529.495999999999"/>
    <n v="413.7"/>
  </r>
  <r>
    <s v="嘉兴市鸿腾贸易有限公司"/>
    <x v="8"/>
    <x v="6"/>
    <x v="313"/>
    <n v="22239.142749999999"/>
    <n v="217.02500000000001"/>
    <n v="17407.575249999998"/>
    <n v="186.95"/>
    <n v="13135.107"/>
    <n v="79.825000000000003"/>
    <n v="8562.8277500000004"/>
    <n v="94.875"/>
  </r>
  <r>
    <s v="厦门博智贸易有限公司"/>
    <x v="1"/>
    <x v="6"/>
    <x v="314"/>
    <n v="14154.973249999999"/>
    <n v="335.55"/>
    <n v="12438.8385"/>
    <n v="649.9"/>
    <n v="29388.477999999999"/>
    <n v="332.02499999999998"/>
    <n v="32213.065499999997"/>
    <n v="283.65000000000015"/>
  </r>
  <r>
    <s v="宁波市钛禾化工有限公司"/>
    <x v="1"/>
    <x v="6"/>
    <x v="2"/>
    <n v="0"/>
    <n v="0.4"/>
    <n v="63.420000000000009"/>
    <n v="6.1749999999999998"/>
    <n v="435.09049999999996"/>
    <n v="169.97499999999999"/>
    <n v="14034.835749999998"/>
    <n v="324.07499999999999"/>
  </r>
  <r>
    <s v="乐清市裕帆贸易有限公司"/>
    <x v="1"/>
    <x v="6"/>
    <x v="315"/>
    <n v="2785.9775"/>
    <n v="53.475000000000001"/>
    <n v="6050.1615000000002"/>
    <n v="36.375"/>
    <n v="3138.07125"/>
    <n v="22.5"/>
    <n v="2211.3000000000002"/>
    <n v="9.5"/>
  </r>
  <r>
    <s v="嘉兴市兴旺塑料工贸有限公司"/>
    <x v="2"/>
    <x v="6"/>
    <x v="316"/>
    <n v="1076.7505000000001"/>
    <n v="0"/>
    <n v="0"/>
    <n v="0"/>
    <n v="0"/>
    <n v="10"/>
    <n v="716.4"/>
    <n v="17.5"/>
  </r>
  <r>
    <s v="上海顺纬化工有限公司"/>
    <x v="3"/>
    <x v="6"/>
    <x v="0"/>
    <n v="0"/>
    <m/>
    <n v="0"/>
    <m/>
    <n v="0"/>
    <m/>
    <n v="0"/>
    <n v="130"/>
  </r>
  <r>
    <s v="常州市广玉兰日化商贸有限公司"/>
    <x v="1"/>
    <x v="6"/>
    <x v="317"/>
    <n v="2137.2064999999998"/>
    <n v="28.7"/>
    <n v="3607.3029999999999"/>
    <n v="33.299999999999997"/>
    <n v="3329.3339999999998"/>
    <n v="26.725000000000001"/>
    <n v="2927.7237500000001"/>
    <n v="26.9"/>
  </r>
  <r>
    <s v="宁波保税区展盈贸易有限公司"/>
    <x v="6"/>
    <x v="6"/>
    <x v="318"/>
    <n v="1018.467"/>
    <n v="7"/>
    <n v="633.64"/>
    <n v="5"/>
    <n v="497.55"/>
    <n v="0"/>
    <n v="0"/>
    <n v="20"/>
  </r>
  <r>
    <s v="东莞市鲁岳塑料有限公司"/>
    <x v="1"/>
    <x v="6"/>
    <x v="0"/>
    <n v="0"/>
    <m/>
    <n v="0"/>
    <m/>
    <n v="0"/>
    <m/>
    <n v="0"/>
    <n v="19"/>
  </r>
  <r>
    <s v="桐庐协力塑化有限公司"/>
    <x v="6"/>
    <x v="6"/>
    <x v="13"/>
    <n v="116.52"/>
    <n v="0"/>
    <n v="0"/>
    <n v="5"/>
    <n v="634.4"/>
    <n v="0"/>
    <n v="0"/>
    <n v="2"/>
  </r>
  <r>
    <s v="佛山市顺德区联淳贸易有限公司"/>
    <x v="1"/>
    <x v="6"/>
    <x v="0"/>
    <n v="0"/>
    <m/>
    <n v="0"/>
    <m/>
    <n v="0"/>
    <m/>
    <n v="0"/>
    <n v="8"/>
  </r>
  <r>
    <s v="乐清市紫金电子有限公司"/>
    <x v="1"/>
    <x v="6"/>
    <x v="2"/>
    <n v="0"/>
    <n v="0"/>
    <n v="0"/>
    <n v="0"/>
    <n v="0"/>
    <n v="1.75"/>
    <n v="150.36000000000001"/>
    <n v="0.75"/>
  </r>
  <r>
    <s v="舟山市宏武贸易有限公司"/>
    <x v="1"/>
    <x v="6"/>
    <x v="2"/>
    <n v="0"/>
    <n v="0"/>
    <n v="0"/>
    <n v="0"/>
    <n v="0"/>
    <n v="176"/>
    <n v="24914.560000000001"/>
    <n v="169.5"/>
  </r>
  <r>
    <s v="乐清市天美工具有限公司"/>
    <x v="6"/>
    <x v="6"/>
    <x v="0"/>
    <n v="0"/>
    <m/>
    <n v="0"/>
    <m/>
    <n v="0"/>
    <m/>
    <n v="0"/>
    <n v="10"/>
  </r>
  <r>
    <s v="惠利高贸易（深圳）有限公司"/>
    <x v="1"/>
    <x v="6"/>
    <x v="0"/>
    <n v="0"/>
    <m/>
    <n v="0"/>
    <m/>
    <n v="0"/>
    <m/>
    <n v="0"/>
    <n v="78"/>
  </r>
  <r>
    <s v="台州市椒江申远眼镜厂"/>
    <x v="3"/>
    <x v="6"/>
    <x v="0"/>
    <n v="0"/>
    <m/>
    <n v="0"/>
    <m/>
    <n v="0"/>
    <m/>
    <n v="0"/>
    <n v="10"/>
  </r>
  <r>
    <s v="苏州山尖贸易有限公司"/>
    <x v="1"/>
    <x v="6"/>
    <x v="319"/>
    <n v="20197.679250000001"/>
    <n v="393.1"/>
    <n v="25457.156000000003"/>
    <n v="667.92539999999997"/>
    <n v="55998.865535999998"/>
    <n v="615.90340000000003"/>
    <n v="59619.449120000005"/>
    <n v="332.77500000000003"/>
  </r>
  <r>
    <s v="宁波恒孚国际贸易有限公司"/>
    <x v="1"/>
    <x v="6"/>
    <x v="2"/>
    <n v="0"/>
    <n v="0"/>
    <n v="0"/>
    <n v="0"/>
    <n v="0"/>
    <n v="169"/>
    <n v="13293.539999999999"/>
    <n v="115.875"/>
  </r>
  <r>
    <s v="温州市锦容塑料有限公司"/>
    <x v="1"/>
    <x v="6"/>
    <x v="2"/>
    <n v="0"/>
    <n v="0"/>
    <n v="0"/>
    <n v="270.55"/>
    <n v="8419.5160000000014"/>
    <n v="229.75"/>
    <n v="13945.825000000001"/>
    <n v="39.549999999999997"/>
  </r>
  <r>
    <s v="杭州义桥塑料制品厂"/>
    <x v="1"/>
    <x v="6"/>
    <x v="0"/>
    <n v="0"/>
    <m/>
    <n v="0"/>
    <m/>
    <n v="0"/>
    <m/>
    <n v="0"/>
    <n v="2.3250000000000002"/>
  </r>
  <r>
    <s v="宁波展翼进出口有限公司"/>
    <x v="3"/>
    <x v="6"/>
    <x v="0"/>
    <n v="0"/>
    <m/>
    <n v="0"/>
    <m/>
    <n v="0"/>
    <m/>
    <n v="0"/>
    <n v="294.14999999999998"/>
  </r>
  <r>
    <s v="无锡市天弘塑料有限公司"/>
    <x v="1"/>
    <x v="6"/>
    <x v="320"/>
    <n v="14883.99"/>
    <n v="215.55"/>
    <n v="16420.599000000002"/>
    <n v="143.625"/>
    <n v="11837.5725"/>
    <n v="145.19999999999999"/>
    <n v="10632.995999999999"/>
    <n v="139.89999999999998"/>
  </r>
  <r>
    <s v="杭州塑特贸易有限公司"/>
    <x v="3"/>
    <x v="6"/>
    <x v="321"/>
    <n v="1885.5720000000001"/>
    <n v="17.7"/>
    <n v="2905.6319999999996"/>
    <n v="117"/>
    <n v="8048.43"/>
    <n v="194"/>
    <n v="12815.640000000001"/>
    <n v="116"/>
  </r>
  <r>
    <s v="张家港市鑫铔塑料厂"/>
    <x v="3"/>
    <x v="6"/>
    <x v="0"/>
    <n v="0"/>
    <m/>
    <n v="0"/>
    <m/>
    <n v="0"/>
    <m/>
    <n v="0"/>
    <n v="3.05"/>
  </r>
  <r>
    <s v="常州展智进出口有限公司"/>
    <x v="3"/>
    <x v="6"/>
    <x v="322"/>
    <n v="-584.79999999999995"/>
    <n v="118.6"/>
    <n v="6827.8019999999997"/>
    <n v="137"/>
    <n v="8600.86"/>
    <n v="144.375"/>
    <n v="11684.268750000001"/>
    <n v="242.67500000000001"/>
  </r>
  <r>
    <s v="常州市云帆塑胶有限公司"/>
    <x v="6"/>
    <x v="6"/>
    <x v="323"/>
    <n v="3299.52"/>
    <n v="48"/>
    <n v="2507.52"/>
    <n v="90"/>
    <n v="5145.3"/>
    <n v="72"/>
    <n v="6194.16"/>
    <n v="35"/>
  </r>
  <r>
    <s v="佛山市顺德区明德贸易有限公司"/>
    <x v="1"/>
    <x v="6"/>
    <x v="0"/>
    <n v="0"/>
    <m/>
    <n v="0"/>
    <m/>
    <n v="0"/>
    <m/>
    <n v="0"/>
    <n v="5"/>
  </r>
  <r>
    <s v="乐清市奇美塑料有限公司"/>
    <x v="1"/>
    <x v="6"/>
    <x v="324"/>
    <n v="1744.96"/>
    <n v="58.65"/>
    <n v="2065.0664999999999"/>
    <n v="36.65"/>
    <n v="1212.0155"/>
    <n v="31.4"/>
    <n v="2201.768"/>
    <n v="28.125"/>
  </r>
  <r>
    <s v="温州市商顺物资有限公司"/>
    <x v="3"/>
    <x v="6"/>
    <x v="325"/>
    <n v="13201.344000000001"/>
    <n v="4"/>
    <n v="310.88"/>
    <n v="82"/>
    <n v="-1087.32"/>
    <n v="31"/>
    <n v="2066.15"/>
    <n v="15.5"/>
  </r>
  <r>
    <s v="苏州卓迅塑胶原料有限公司"/>
    <x v="1"/>
    <x v="6"/>
    <x v="0"/>
    <n v="0"/>
    <m/>
    <n v="0"/>
    <m/>
    <n v="0"/>
    <m/>
    <n v="0"/>
    <n v="2"/>
  </r>
  <r>
    <s v="宁波重泽贸易有限公司"/>
    <x v="1"/>
    <x v="6"/>
    <x v="81"/>
    <n v="1128.96"/>
    <n v="105"/>
    <n v="5157.5999999999995"/>
    <n v="178.9"/>
    <n v="15068.747000000001"/>
    <n v="188"/>
    <n v="16801.560000000001"/>
    <n v="97"/>
  </r>
  <r>
    <s v="浙江格池园艺用品有限公司"/>
    <x v="3"/>
    <x v="6"/>
    <x v="0"/>
    <n v="0"/>
    <m/>
    <n v="0"/>
    <m/>
    <n v="0"/>
    <m/>
    <n v="0"/>
    <n v="2"/>
  </r>
  <r>
    <s v="江苏新彦茂物资有限公司"/>
    <x v="1"/>
    <x v="6"/>
    <x v="326"/>
    <n v="19551.48"/>
    <n v="290"/>
    <n v="9071.2000000000007"/>
    <n v="201.77500000000001"/>
    <n v="21192.428250000001"/>
    <n v="266.875"/>
    <n v="22073.231249999997"/>
    <n v="246.82499999999999"/>
  </r>
  <r>
    <s v="杭州爱多倍健康科技有限公司"/>
    <x v="1"/>
    <x v="6"/>
    <x v="2"/>
    <n v="0"/>
    <n v="0"/>
    <n v="0"/>
    <n v="0"/>
    <n v="0"/>
    <n v="15"/>
    <n v="1019.8499999999999"/>
    <n v="6.5750000000000002"/>
  </r>
  <r>
    <s v="宁波保税区继美贸易有限公司"/>
    <x v="3"/>
    <x v="6"/>
    <x v="0"/>
    <n v="0"/>
    <m/>
    <n v="0"/>
    <m/>
    <n v="0"/>
    <m/>
    <n v="0"/>
    <n v="99.5"/>
  </r>
  <r>
    <s v="常州市统和物资有限公司"/>
    <x v="1"/>
    <x v="6"/>
    <x v="327"/>
    <n v="5068.125"/>
    <n v="42.5"/>
    <n v="3216.4"/>
    <n v="103.25"/>
    <n v="8272.3900000000012"/>
    <n v="165.5"/>
    <n v="15866.485000000001"/>
    <n v="43.75"/>
  </r>
  <r>
    <s v="宁波荣亨贸易有限公司"/>
    <x v="1"/>
    <x v="6"/>
    <x v="2"/>
    <n v="0"/>
    <n v="0"/>
    <n v="0"/>
    <n v="57.5"/>
    <n v="-147.77499999999998"/>
    <n v="333.375"/>
    <n v="19812.47625"/>
    <n v="281.25"/>
  </r>
  <r>
    <s v="宁波和滨乐塑化有限公司"/>
    <x v="3"/>
    <x v="6"/>
    <x v="2"/>
    <n v="0"/>
    <n v="0"/>
    <n v="0"/>
    <n v="3"/>
    <n v="374.82"/>
    <n v="0"/>
    <n v="0"/>
    <n v="10"/>
  </r>
  <r>
    <s v="常州市华安塑料有限公司"/>
    <x v="1"/>
    <x v="6"/>
    <x v="328"/>
    <n v="-3719.31"/>
    <n v="138"/>
    <n v="6248.64"/>
    <n v="166"/>
    <n v="4339.24"/>
    <n v="140.02500000000001"/>
    <n v="11305.6185"/>
    <n v="92"/>
  </r>
  <r>
    <s v="宁波慈昊贸易有限公司"/>
    <x v="1"/>
    <x v="6"/>
    <x v="0"/>
    <n v="0"/>
    <m/>
    <n v="0"/>
    <m/>
    <n v="0"/>
    <m/>
    <n v="0"/>
    <n v="244"/>
  </r>
  <r>
    <s v="上海环博实业有限公司"/>
    <x v="1"/>
    <x v="6"/>
    <x v="329"/>
    <n v="-1217.7"/>
    <n v="109"/>
    <n v="12000.9"/>
    <n v="184.3"/>
    <n v="10307.899000000001"/>
    <n v="112"/>
    <n v="3379.04"/>
    <n v="504.5"/>
  </r>
  <r>
    <s v="宁波展行贸易有限公司"/>
    <x v="1"/>
    <x v="6"/>
    <x v="0"/>
    <n v="0"/>
    <m/>
    <n v="0"/>
    <m/>
    <n v="0"/>
    <m/>
    <n v="0"/>
    <n v="133"/>
  </r>
  <r>
    <s v="浙江金佳电子有限公司"/>
    <x v="1"/>
    <x v="6"/>
    <x v="126"/>
    <n v="-3690.9"/>
    <n v="0"/>
    <n v="0"/>
    <n v="0"/>
    <n v="0"/>
    <n v="3"/>
    <n v="781.02"/>
    <n v="2"/>
  </r>
  <r>
    <s v="温州永丰塑料物资有限公司"/>
    <x v="3"/>
    <x v="6"/>
    <x v="330"/>
    <n v="1644.98"/>
    <n v="95.325000000000003"/>
    <n v="3187.6679999999997"/>
    <n v="106"/>
    <n v="9166.880000000001"/>
    <n v="85.974999999999994"/>
    <n v="4382.1457499999997"/>
    <n v="54.5"/>
  </r>
  <r>
    <s v="苏州北塔化工原料有限公司"/>
    <x v="1"/>
    <x v="6"/>
    <x v="331"/>
    <n v="10412.1"/>
    <n v="147.5"/>
    <n v="10212.9"/>
    <n v="101.175"/>
    <n v="6730.1609999999991"/>
    <n v="59.3"/>
    <n v="5204.1679999999997"/>
    <n v="94.95"/>
  </r>
  <r>
    <s v="温州市朗顺进出口有限公司"/>
    <x v="3"/>
    <x v="6"/>
    <x v="332"/>
    <n v="5323.8839999999991"/>
    <n v="29.15"/>
    <n v="1612.578"/>
    <n v="58"/>
    <n v="5360.36"/>
    <n v="65"/>
    <n v="3112.2000000000003"/>
    <n v="63.275000000000006"/>
  </r>
  <r>
    <s v="常州长翔塑料有限公司"/>
    <x v="3"/>
    <x v="6"/>
    <x v="69"/>
    <n v="-2058.4"/>
    <n v="130"/>
    <n v="3047.2000000000003"/>
    <n v="85"/>
    <n v="1219.75"/>
    <n v="65"/>
    <n v="3426.7999999999997"/>
    <n v="113"/>
  </r>
  <r>
    <s v="苏州瀚尔馨塑胶制品有限公司"/>
    <x v="6"/>
    <x v="6"/>
    <x v="0"/>
    <n v="0"/>
    <m/>
    <n v="0"/>
    <m/>
    <n v="0"/>
    <m/>
    <n v="0"/>
    <n v="9"/>
  </r>
  <r>
    <s v="佛山市顺德区宏源兴达环保材料有限公司"/>
    <x v="6"/>
    <x v="6"/>
    <x v="2"/>
    <n v="0"/>
    <n v="0"/>
    <n v="0"/>
    <n v="0"/>
    <n v="0"/>
    <n v="36"/>
    <n v="2630.16"/>
    <n v="32"/>
  </r>
  <r>
    <s v="佛山市炬塑行贸易有限公司"/>
    <x v="1"/>
    <x v="6"/>
    <x v="0"/>
    <n v="0"/>
    <m/>
    <n v="0"/>
    <m/>
    <n v="0"/>
    <m/>
    <n v="0"/>
    <n v="9.9"/>
  </r>
  <r>
    <s v="台州市方圆塑业有限公司"/>
    <x v="1"/>
    <x v="6"/>
    <x v="0"/>
    <n v="0"/>
    <m/>
    <n v="0"/>
    <m/>
    <n v="0"/>
    <m/>
    <n v="0"/>
    <n v="40"/>
  </r>
  <r>
    <s v="温州市友爱塑料制品有限公司"/>
    <x v="1"/>
    <x v="6"/>
    <x v="0"/>
    <n v="0"/>
    <m/>
    <n v="0"/>
    <m/>
    <n v="0"/>
    <m/>
    <n v="0"/>
    <n v="10"/>
  </r>
  <r>
    <s v="瑞安市方舟贸易有限公司"/>
    <x v="1"/>
    <x v="6"/>
    <x v="37"/>
    <n v="200.91"/>
    <n v="4"/>
    <n v="682.36"/>
    <n v="1"/>
    <n v="25.84"/>
    <n v="3"/>
    <n v="290.13"/>
    <n v="6"/>
  </r>
  <r>
    <s v="台州市华源塑料进出口有限公司"/>
    <x v="1"/>
    <x v="6"/>
    <x v="2"/>
    <n v="0"/>
    <n v="883.4"/>
    <n v="198208.45800000001"/>
    <n v="695.75"/>
    <n v="115765.84249999998"/>
    <n v="1253.5"/>
    <n v="77491.37"/>
    <n v="1"/>
  </r>
  <r>
    <s v="温州利升塑料有限公司"/>
    <x v="1"/>
    <x v="6"/>
    <x v="2"/>
    <n v="0"/>
    <n v="28"/>
    <n v="2630.04"/>
    <n v="5"/>
    <n v="123.9"/>
    <n v="66.025000000000006"/>
    <n v="3317.7562500000004"/>
    <n v="41"/>
  </r>
  <r>
    <s v="乐清市宏强塑化有限公司"/>
    <x v="1"/>
    <x v="6"/>
    <x v="13"/>
    <n v="129.16"/>
    <n v="17"/>
    <n v="1786.02"/>
    <n v="8"/>
    <n v="702.24"/>
    <n v="0"/>
    <n v="0"/>
    <n v="1"/>
  </r>
  <r>
    <s v="嘉兴市久宏贸易有限公司"/>
    <x v="1"/>
    <x v="6"/>
    <x v="2"/>
    <n v="0"/>
    <n v="0"/>
    <n v="0"/>
    <n v="54.024999999999999"/>
    <n v="4733.1302500000002"/>
    <n v="95.4"/>
    <n v="7099.6680000000006"/>
    <n v="102.125"/>
  </r>
  <r>
    <s v="宁波宝朗贸易有限公司"/>
    <x v="1"/>
    <x v="6"/>
    <x v="333"/>
    <n v="10441.049999999999"/>
    <n v="233.52500000000001"/>
    <n v="12799.50525"/>
    <n v="120.97499999999999"/>
    <n v="8551.722749999999"/>
    <n v="161.97499999999999"/>
    <n v="9075.4592499999999"/>
    <n v="72.524999999999991"/>
  </r>
  <r>
    <s v="宁波裕茂塑化有限公司"/>
    <x v="1"/>
    <x v="6"/>
    <x v="0"/>
    <n v="0"/>
    <m/>
    <n v="0"/>
    <m/>
    <n v="0"/>
    <m/>
    <n v="0"/>
    <n v="53.524999999999991"/>
  </r>
  <r>
    <s v="温州景顺箱包配件有限公司"/>
    <x v="0"/>
    <x v="6"/>
    <x v="220"/>
    <n v="3900.79"/>
    <n v="12"/>
    <n v="2434.44"/>
    <n v="0"/>
    <n v="0"/>
    <n v="13"/>
    <n v="1625.78"/>
    <n v="24"/>
  </r>
  <r>
    <s v="青岛焕塑企联国际贸易有限公司"/>
    <x v="1"/>
    <x v="6"/>
    <x v="0"/>
    <n v="0"/>
    <m/>
    <n v="0"/>
    <m/>
    <n v="0"/>
    <m/>
    <n v="0"/>
    <n v="76.5"/>
  </r>
  <r>
    <s v="温州华东塑料有限公司"/>
    <x v="1"/>
    <x v="6"/>
    <x v="334"/>
    <n v="464.77800000000002"/>
    <n v="16"/>
    <n v="1711.84"/>
    <n v="23"/>
    <n v="640.78"/>
    <n v="15.074999999999999"/>
    <n v="1098.0630000000001"/>
    <n v="5.5"/>
  </r>
  <r>
    <s v="温州市瓯海茶山恒力鞋材厂"/>
    <x v="1"/>
    <x v="6"/>
    <x v="0"/>
    <n v="0"/>
    <m/>
    <n v="0"/>
    <m/>
    <n v="0"/>
    <m/>
    <n v="0"/>
    <n v="25"/>
  </r>
  <r>
    <s v="温州市富华塑化有限公司"/>
    <x v="1"/>
    <x v="6"/>
    <x v="335"/>
    <n v="1411.9290000000001"/>
    <n v="67.05"/>
    <n v="4306.6215000000002"/>
    <n v="7.5"/>
    <n v="510.15"/>
    <n v="31.074999999999999"/>
    <n v="2775.6189999999997"/>
    <n v="36.5"/>
  </r>
  <r>
    <s v="温州长江汽车电子有限公司"/>
    <x v="1"/>
    <x v="6"/>
    <x v="2"/>
    <n v="0"/>
    <n v="59"/>
    <n v="4152.42"/>
    <n v="145"/>
    <n v="8441.9"/>
    <n v="51"/>
    <n v="3139.56"/>
    <n v="13"/>
  </r>
  <r>
    <s v="温州市川崎工程塑料有限公司"/>
    <x v="1"/>
    <x v="6"/>
    <x v="336"/>
    <n v="4729.1400000000003"/>
    <n v="80.75"/>
    <n v="5668.6500000000005"/>
    <n v="101.2"/>
    <n v="6566.8680000000004"/>
    <n v="176.72499999999999"/>
    <n v="9225.0450000000001"/>
    <n v="173"/>
  </r>
  <r>
    <s v="温州市日电电器有限公司"/>
    <x v="1"/>
    <x v="6"/>
    <x v="2"/>
    <n v="0"/>
    <n v="0"/>
    <n v="0"/>
    <n v="60"/>
    <n v="3963.6000000000004"/>
    <n v="0"/>
    <n v="0"/>
    <n v="65"/>
  </r>
  <r>
    <s v="嘉兴市巨元物资销售有限公司"/>
    <x v="1"/>
    <x v="6"/>
    <x v="337"/>
    <n v="1816.5"/>
    <n v="63"/>
    <n v="7326.9"/>
    <n v="81.575000000000003"/>
    <n v="6373.4547499999999"/>
    <n v="11"/>
    <n v="807.29"/>
    <n v="10"/>
  </r>
  <r>
    <s v="浙江津达电子有限公司"/>
    <x v="1"/>
    <x v="6"/>
    <x v="2"/>
    <n v="0"/>
    <n v="0"/>
    <n v="0"/>
    <n v="2"/>
    <n v="408.52"/>
    <n v="3"/>
    <n v="260.79000000000002"/>
    <n v="2"/>
  </r>
  <r>
    <s v="温州市品瑞工程塑化经贸有限公司"/>
    <x v="3"/>
    <x v="6"/>
    <x v="338"/>
    <n v="3754.1312499999999"/>
    <n v="47"/>
    <n v="2763.13"/>
    <n v="158"/>
    <n v="11387.06"/>
    <n v="57"/>
    <n v="3022.1400000000003"/>
    <n v="69.775000000000006"/>
  </r>
  <r>
    <s v="常熟市和鑫化工贸易有限公司"/>
    <x v="1"/>
    <x v="6"/>
    <x v="2"/>
    <n v="0"/>
    <n v="0"/>
    <n v="0"/>
    <n v="0"/>
    <n v="0"/>
    <n v="0.2"/>
    <n v="35.422000000000004"/>
    <n v="3"/>
  </r>
  <r>
    <s v="嘉兴鼎鑫贸易有限公司"/>
    <x v="3"/>
    <x v="6"/>
    <x v="2"/>
    <n v="0"/>
    <n v="0"/>
    <n v="0"/>
    <n v="1"/>
    <n v="12.31"/>
    <n v="4"/>
    <n v="226"/>
    <n v="0.55000000000000004"/>
  </r>
  <r>
    <s v="常州市汇本通物资有限公司"/>
    <x v="0"/>
    <x v="6"/>
    <x v="2"/>
    <n v="0"/>
    <n v="0"/>
    <n v="0"/>
    <n v="0"/>
    <n v="0"/>
    <n v="10"/>
    <n v="741.9"/>
    <n v="10"/>
  </r>
  <r>
    <s v="青岛俊贤瑞泰国际贸易有限公司"/>
    <x v="8"/>
    <x v="6"/>
    <x v="2"/>
    <n v="0"/>
    <n v="0"/>
    <n v="0"/>
    <n v="8.5"/>
    <n v="260.35500000000002"/>
    <n v="0"/>
    <n v="0"/>
    <n v="64.5"/>
  </r>
  <r>
    <s v="阿格玛（厦门）塑胶制品有限公司"/>
    <x v="6"/>
    <x v="6"/>
    <x v="0"/>
    <n v="0"/>
    <m/>
    <n v="0"/>
    <m/>
    <n v="0"/>
    <m/>
    <n v="0"/>
    <n v="2"/>
  </r>
  <r>
    <s v="东莞市坤和塑胶化工有限公司"/>
    <x v="1"/>
    <x v="6"/>
    <x v="0"/>
    <n v="0"/>
    <m/>
    <n v="0"/>
    <m/>
    <n v="0"/>
    <m/>
    <n v="0"/>
    <n v="3.6749999999999998"/>
  </r>
  <r>
    <s v="余姚市精艺塑模有限公司"/>
    <x v="3"/>
    <x v="12"/>
    <x v="2"/>
    <n v="0"/>
    <n v="15"/>
    <n v="1371.8999999999999"/>
    <n v="30"/>
    <n v="3698.4"/>
    <n v="118.15"/>
    <n v="10000.216"/>
    <n v="182.05"/>
  </r>
  <r>
    <s v="常州市颖蕾车辆配件有限公司"/>
    <x v="1"/>
    <x v="12"/>
    <x v="2"/>
    <n v="0"/>
    <n v="0"/>
    <n v="0"/>
    <n v="10"/>
    <n v="1621.8000000000002"/>
    <n v="16"/>
    <n v="2863.68"/>
    <n v="14"/>
  </r>
  <r>
    <s v="台州市黄岩恒大塑胶有限公司"/>
    <x v="3"/>
    <x v="12"/>
    <x v="0"/>
    <n v="0"/>
    <m/>
    <n v="0"/>
    <m/>
    <n v="0"/>
    <m/>
    <n v="0"/>
    <n v="10"/>
  </r>
  <r>
    <s v="江苏金鼎电器有限公司"/>
    <x v="1"/>
    <x v="13"/>
    <x v="339"/>
    <n v="-1204.6655000000001"/>
    <n v="62.924999999999997"/>
    <n v="3657.83025"/>
    <n v="51.075000000000003"/>
    <n v="1581.2820000000002"/>
    <n v="23"/>
    <n v="2468.13"/>
    <n v="31"/>
  </r>
  <r>
    <s v="余姚市舜龙光电科技有限公司"/>
    <x v="1"/>
    <x v="13"/>
    <x v="2"/>
    <n v="0"/>
    <n v="0"/>
    <n v="0"/>
    <n v="0"/>
    <n v="0"/>
    <n v="20"/>
    <n v="1470.2"/>
    <n v="392.72999999999996"/>
  </r>
  <r>
    <s v="慈溪市观海卫浩悦制笔厂"/>
    <x v="3"/>
    <x v="10"/>
    <x v="0"/>
    <n v="0"/>
    <m/>
    <n v="0"/>
    <m/>
    <n v="0"/>
    <m/>
    <n v="0"/>
    <n v="68"/>
  </r>
  <r>
    <s v="昆山凯登塑胶制品有限公司"/>
    <x v="1"/>
    <x v="10"/>
    <x v="0"/>
    <n v="0"/>
    <m/>
    <n v="0"/>
    <m/>
    <n v="0"/>
    <m/>
    <n v="0"/>
    <n v="3"/>
  </r>
  <r>
    <s v="兰溪市心仪文具有限公司"/>
    <x v="1"/>
    <x v="10"/>
    <x v="30"/>
    <n v="-121.30000000000001"/>
    <n v="24"/>
    <n v="831.59999999999991"/>
    <n v="39"/>
    <n v="1641.9"/>
    <n v="27"/>
    <n v="3014.0099999999998"/>
    <n v="0"/>
  </r>
  <r>
    <s v="宁波广新纸业有限公司"/>
    <x v="1"/>
    <x v="10"/>
    <x v="340"/>
    <n v="4136.076"/>
    <n v="0.05"/>
    <n v="57.668499999999995"/>
    <n v="70"/>
    <n v="5091.7999999999993"/>
    <n v="20"/>
    <n v="1173.5999999999999"/>
    <n v="0"/>
  </r>
  <r>
    <s v="宁波杰洲文具有限公司余姚分公司"/>
    <x v="1"/>
    <x v="10"/>
    <x v="2"/>
    <n v="0"/>
    <n v="0"/>
    <n v="0"/>
    <n v="0.27500000000000002"/>
    <n v="13.579500000000001"/>
    <n v="0"/>
    <n v="0"/>
    <n v="0"/>
  </r>
  <r>
    <s v="宁波市诚邦办公设备有限公司"/>
    <x v="1"/>
    <x v="10"/>
    <x v="0"/>
    <n v="0"/>
    <m/>
    <n v="0"/>
    <m/>
    <n v="0"/>
    <m/>
    <n v="0"/>
    <n v="108.125"/>
  </r>
  <r>
    <s v="宁波市诚邦创意汽车用品有限公司"/>
    <x v="1"/>
    <x v="10"/>
    <x v="0"/>
    <n v="0"/>
    <m/>
    <n v="0"/>
    <m/>
    <n v="0"/>
    <m/>
    <n v="0"/>
    <n v="0"/>
  </r>
  <r>
    <s v="宁波市文魁控股集团有限公司"/>
    <x v="1"/>
    <x v="10"/>
    <x v="341"/>
    <n v="9121.1460000000006"/>
    <n v="65.575000000000003"/>
    <n v="4609.2667500000007"/>
    <n v="15"/>
    <n v="733.35"/>
    <n v="0"/>
    <n v="0"/>
    <n v="0"/>
  </r>
  <r>
    <s v="宁波泰育文具有限公司"/>
    <x v="1"/>
    <x v="10"/>
    <x v="2"/>
    <n v="0"/>
    <n v="0"/>
    <n v="0"/>
    <n v="0"/>
    <n v="0"/>
    <n v="27"/>
    <n v="1914.03"/>
    <n v="0"/>
  </r>
  <r>
    <s v="宁波望通锁业有限公司"/>
    <x v="1"/>
    <x v="10"/>
    <x v="0"/>
    <n v="0"/>
    <m/>
    <n v="0"/>
    <m/>
    <n v="0"/>
    <m/>
    <n v="0"/>
    <n v="25"/>
  </r>
  <r>
    <s v="宁波雪人日用品有限公司"/>
    <x v="2"/>
    <x v="10"/>
    <x v="2"/>
    <n v="0"/>
    <n v="0"/>
    <n v="0"/>
    <n v="12.9"/>
    <n v="1785.489"/>
    <n v="33"/>
    <n v="1809.3899999999999"/>
    <n v="0"/>
  </r>
  <r>
    <s v="宁海县方圆文具制造有限公司"/>
    <x v="1"/>
    <x v="10"/>
    <x v="2"/>
    <n v="0"/>
    <n v="0"/>
    <n v="0"/>
    <n v="10"/>
    <n v="1222.3999999999999"/>
    <n v="7"/>
    <n v="382.34"/>
    <n v="0"/>
  </r>
  <r>
    <s v="宁海县天汇塑料制品厂"/>
    <x v="3"/>
    <x v="10"/>
    <x v="2"/>
    <n v="0"/>
    <n v="0"/>
    <n v="0"/>
    <n v="0"/>
    <n v="0"/>
    <n v="1"/>
    <n v="191.1"/>
    <n v="0"/>
  </r>
  <r>
    <s v="欧仕美（南京）文具制造有限公司"/>
    <x v="0"/>
    <x v="10"/>
    <x v="2"/>
    <n v="0"/>
    <n v="2.5"/>
    <n v="-231.27500000000001"/>
    <n v="14"/>
    <n v="1497.3"/>
    <n v="68"/>
    <n v="4938.84"/>
    <n v="0"/>
  </r>
  <r>
    <s v="青岛昌隆文具有限公司"/>
    <x v="2"/>
    <x v="10"/>
    <x v="100"/>
    <n v="1026.75"/>
    <n v="10"/>
    <n v="1207.8"/>
    <n v="0"/>
    <n v="0"/>
    <n v="1"/>
    <n v="130.06"/>
    <n v="0"/>
  </r>
  <r>
    <s v="上海白金制笔有限公司"/>
    <x v="2"/>
    <x v="10"/>
    <x v="126"/>
    <n v="608.40000000000009"/>
    <n v="29"/>
    <n v="2170.0700000000002"/>
    <n v="17"/>
    <n v="1283.67"/>
    <n v="7"/>
    <n v="448.77"/>
    <n v="0"/>
  </r>
  <r>
    <s v="上海晨光文具礼品有限公司"/>
    <x v="2"/>
    <x v="10"/>
    <x v="0"/>
    <n v="0"/>
    <m/>
    <n v="0"/>
    <m/>
    <n v="0"/>
    <m/>
    <n v="0"/>
    <n v="34"/>
  </r>
  <r>
    <s v="上海乐美文具有限公司"/>
    <x v="2"/>
    <x v="10"/>
    <x v="44"/>
    <n v="558.69999999999993"/>
    <n v="5.05"/>
    <n v="224.62399999999997"/>
    <n v="15"/>
    <n v="327.45"/>
    <n v="0"/>
    <n v="0"/>
    <n v="0"/>
  </r>
  <r>
    <s v="上海千古文具有限公司"/>
    <x v="2"/>
    <x v="10"/>
    <x v="0"/>
    <n v="0"/>
    <m/>
    <n v="0"/>
    <m/>
    <n v="0"/>
    <m/>
    <n v="0"/>
    <n v="2.0249999999999999"/>
  </r>
  <r>
    <s v="上海盛望文具有限公司"/>
    <x v="1"/>
    <x v="10"/>
    <x v="2"/>
    <n v="0"/>
    <n v="0"/>
    <n v="0"/>
    <n v="0"/>
    <n v="0"/>
    <n v="11"/>
    <n v="1062.1600000000001"/>
    <n v="0"/>
  </r>
  <r>
    <s v="温州市文正笔业有限公司"/>
    <x v="1"/>
    <x v="10"/>
    <x v="342"/>
    <n v="1512.9755"/>
    <n v="4"/>
    <n v="535.08000000000004"/>
    <n v="3"/>
    <n v="263.34000000000003"/>
    <n v="0"/>
    <n v="0"/>
    <n v="0"/>
  </r>
  <r>
    <s v="余姚市博京光学仪器厂（普通合伙）"/>
    <x v="1"/>
    <x v="10"/>
    <x v="2"/>
    <n v="0"/>
    <n v="0.17499999999999999"/>
    <n v="25.875500000000002"/>
    <n v="5"/>
    <n v="180.5"/>
    <n v="0"/>
    <n v="0"/>
    <n v="0"/>
  </r>
  <r>
    <s v="余姚市城区金峰测仪厂"/>
    <x v="1"/>
    <x v="10"/>
    <x v="2"/>
    <n v="0"/>
    <n v="0"/>
    <n v="0"/>
    <n v="0"/>
    <n v="0"/>
    <n v="2"/>
    <n v="149.76"/>
    <n v="0"/>
  </r>
  <r>
    <s v="余姚市黄家埠镇江维塑料制品厂"/>
    <x v="1"/>
    <x v="10"/>
    <x v="2"/>
    <n v="0"/>
    <n v="0"/>
    <n v="0"/>
    <n v="0.35"/>
    <n v="-47.827500000000001"/>
    <n v="0.1"/>
    <n v="13.915000000000001"/>
    <n v="0"/>
  </r>
  <r>
    <s v="绍兴市太一文具有限公司"/>
    <x v="3"/>
    <x v="10"/>
    <x v="2"/>
    <n v="0"/>
    <n v="1"/>
    <n v="331.85"/>
    <n v="8.2249999999999996"/>
    <n v="1493.002"/>
    <n v="4.5"/>
    <n v="4596.03"/>
    <n v="3"/>
  </r>
  <r>
    <s v="艾森文具用品（太仓）有限公司"/>
    <x v="1"/>
    <x v="10"/>
    <x v="0"/>
    <n v="0"/>
    <m/>
    <n v="0"/>
    <m/>
    <n v="0"/>
    <m/>
    <n v="0"/>
    <n v="11"/>
  </r>
  <r>
    <s v="宁波中佳文具有限公司"/>
    <x v="1"/>
    <x v="10"/>
    <x v="100"/>
    <n v="1582.2"/>
    <n v="9.5"/>
    <n v="1142.1849999999999"/>
    <n v="17"/>
    <n v="1637.78"/>
    <n v="5.2"/>
    <n v="630.34400000000005"/>
    <n v="64"/>
  </r>
  <r>
    <s v="余姚市临山镇亚金制笔厂"/>
    <x v="1"/>
    <x v="10"/>
    <x v="0"/>
    <n v="0"/>
    <m/>
    <n v="0"/>
    <m/>
    <n v="0"/>
    <m/>
    <n v="0"/>
    <n v="0.1"/>
  </r>
  <r>
    <s v="余姚市四明文具用品厂"/>
    <x v="2"/>
    <x v="10"/>
    <x v="0"/>
    <n v="0"/>
    <m/>
    <n v="0"/>
    <m/>
    <n v="0"/>
    <m/>
    <n v="0"/>
    <n v="2"/>
  </r>
  <r>
    <s v="上海申楷菱文具有限公司"/>
    <x v="1"/>
    <x v="10"/>
    <x v="57"/>
    <n v="453.92"/>
    <n v="11.5"/>
    <n v="1266.9549999999999"/>
    <n v="17"/>
    <n v="1493.79"/>
    <n v="19.8"/>
    <n v="6172.2540000000008"/>
    <n v="20"/>
  </r>
  <r>
    <s v="三木控股集团有限公司"/>
    <x v="3"/>
    <x v="10"/>
    <x v="343"/>
    <n v="35675.829000000005"/>
    <n v="26.074999999999999"/>
    <n v="-1742.8530000000001"/>
    <n v="10.324999999999999"/>
    <n v="1255.8297499999999"/>
    <n v="5.2249999999999996"/>
    <n v="1151.0152499999999"/>
    <n v="2.1"/>
  </r>
  <r>
    <s v="常州佳联塑胶有限公司"/>
    <x v="2"/>
    <x v="10"/>
    <x v="2"/>
    <n v="0"/>
    <n v="18.024999999999999"/>
    <n v="1704.8044999999997"/>
    <n v="3"/>
    <n v="185.39999999999998"/>
    <n v="10"/>
    <n v="1719.7"/>
    <n v="10"/>
  </r>
  <r>
    <s v="上海湘云精密电子有限公司"/>
    <x v="2"/>
    <x v="10"/>
    <x v="0"/>
    <n v="0"/>
    <m/>
    <n v="0"/>
    <m/>
    <n v="0"/>
    <m/>
    <n v="0"/>
    <n v="3.1"/>
  </r>
  <r>
    <s v="上海新华菱文具制造有限公司"/>
    <x v="1"/>
    <x v="10"/>
    <x v="344"/>
    <n v="7903.4"/>
    <n v="132"/>
    <n v="8726.52"/>
    <n v="85"/>
    <n v="2476.9"/>
    <n v="91"/>
    <n v="18291.91"/>
    <n v="73.025000000000006"/>
  </r>
  <r>
    <s v="余姚市金福制笔厂"/>
    <x v="1"/>
    <x v="10"/>
    <x v="2"/>
    <n v="0"/>
    <n v="0"/>
    <n v="0"/>
    <n v="0.125"/>
    <n v="15.01375"/>
    <n v="0"/>
    <n v="0"/>
    <n v="0.35"/>
  </r>
  <r>
    <s v="宁波华众电气有限公司"/>
    <x v="1"/>
    <x v="10"/>
    <x v="2"/>
    <n v="0"/>
    <n v="0"/>
    <n v="0"/>
    <n v="0"/>
    <n v="0"/>
    <n v="3.75"/>
    <n v="420.5625"/>
    <n v="7.6999999999999993"/>
  </r>
  <r>
    <s v="宁波派灵实业有限公司"/>
    <x v="2"/>
    <x v="10"/>
    <x v="7"/>
    <n v="7.02"/>
    <n v="16"/>
    <n v="216"/>
    <n v="17.5"/>
    <n v="1446.55"/>
    <n v="13"/>
    <n v="1367.47"/>
    <n v="29.6"/>
  </r>
  <r>
    <s v="上海文正笔业有限公司"/>
    <x v="1"/>
    <x v="10"/>
    <x v="67"/>
    <n v="1437"/>
    <n v="23.074999999999999"/>
    <n v="1909.45625"/>
    <n v="16"/>
    <n v="1443.52"/>
    <n v="7"/>
    <n v="865.48"/>
    <n v="6"/>
  </r>
  <r>
    <s v="余姚市金奥特文具厂"/>
    <x v="1"/>
    <x v="10"/>
    <x v="0"/>
    <n v="0"/>
    <m/>
    <n v="0"/>
    <m/>
    <n v="0"/>
    <m/>
    <n v="0"/>
    <n v="3"/>
  </r>
  <r>
    <s v="宁海县金立文具有限公司"/>
    <x v="1"/>
    <x v="10"/>
    <x v="0"/>
    <n v="0"/>
    <m/>
    <n v="0"/>
    <m/>
    <n v="0"/>
    <m/>
    <n v="0"/>
    <n v="1"/>
  </r>
  <r>
    <s v="余姚市鼎天塑模有限公司"/>
    <x v="1"/>
    <x v="10"/>
    <x v="345"/>
    <n v="497.36500000000001"/>
    <n v="0.85"/>
    <n v="73.3125"/>
    <n v="4.2750000000000004"/>
    <n v="615.34350000000006"/>
    <n v="5.45"/>
    <n v="360.46300000000002"/>
    <n v="0.65"/>
  </r>
  <r>
    <s v="宁波裕和进出口有限公司"/>
    <x v="1"/>
    <x v="10"/>
    <x v="0"/>
    <n v="0"/>
    <m/>
    <n v="0"/>
    <m/>
    <n v="0"/>
    <m/>
    <n v="0"/>
    <n v="58.65"/>
  </r>
  <r>
    <s v="余姚市龙腾文具有限公司"/>
    <x v="1"/>
    <x v="10"/>
    <x v="346"/>
    <n v="115.10999999999999"/>
    <n v="6.5"/>
    <n v="1034.345"/>
    <n v="0"/>
    <n v="0"/>
    <n v="7.6749999999999998"/>
    <n v="648.99800000000005"/>
    <n v="12"/>
  </r>
  <r>
    <s v="宁波微亚达文具有限公司"/>
    <x v="1"/>
    <x v="10"/>
    <x v="70"/>
    <n v="1128.885"/>
    <n v="14.8"/>
    <n v="1452.028"/>
    <n v="12.2"/>
    <n v="1038.83"/>
    <n v="14"/>
    <n v="2205.2800000000002"/>
    <n v="6"/>
  </r>
  <r>
    <s v="丽水市正翔笔业有限公司"/>
    <x v="1"/>
    <x v="10"/>
    <x v="347"/>
    <n v="3276.9024999999997"/>
    <n v="50.024999999999999"/>
    <n v="5728.3627500000002"/>
    <n v="18.5"/>
    <n v="1615.605"/>
    <n v="9.0500000000000007"/>
    <n v="799.11500000000001"/>
    <n v="1"/>
  </r>
  <r>
    <s v="宁波筹冠文具有限公司"/>
    <x v="1"/>
    <x v="10"/>
    <x v="2"/>
    <n v="0"/>
    <n v="0"/>
    <n v="0"/>
    <n v="0"/>
    <n v="0"/>
    <n v="2.0499999999999998"/>
    <n v="172.01549999999997"/>
    <n v="4"/>
  </r>
  <r>
    <s v="爱文易成文具有限公司"/>
    <x v="1"/>
    <x v="10"/>
    <x v="348"/>
    <n v="13014.69"/>
    <n v="114.075"/>
    <n v="5882.8477499999999"/>
    <n v="128.02500000000001"/>
    <n v="10017.956250000001"/>
    <n v="186.1"/>
    <n v="19899.672999999999"/>
    <n v="128.94999999999999"/>
  </r>
  <r>
    <s v="温州天骄笔业有限责任公司"/>
    <x v="1"/>
    <x v="10"/>
    <x v="128"/>
    <n v="-486.08"/>
    <n v="32"/>
    <n v="3274.24"/>
    <n v="117"/>
    <n v="10845.9"/>
    <n v="128"/>
    <n v="9520.64"/>
    <n v="84"/>
  </r>
  <r>
    <s v="宁波先行电器有限公司"/>
    <x v="1"/>
    <x v="10"/>
    <x v="0"/>
    <n v="0"/>
    <m/>
    <n v="0"/>
    <m/>
    <n v="0"/>
    <m/>
    <n v="0"/>
    <n v="32"/>
  </r>
  <r>
    <s v="慈溪市佳林电器有限公司"/>
    <x v="1"/>
    <x v="10"/>
    <x v="44"/>
    <n v="902.6"/>
    <n v="0"/>
    <n v="0"/>
    <n v="0"/>
    <n v="0"/>
    <n v="0"/>
    <n v="0"/>
    <n v="32"/>
  </r>
  <r>
    <s v="宁波彬彬文具有限公司"/>
    <x v="1"/>
    <x v="10"/>
    <x v="2"/>
    <n v="0"/>
    <n v="0"/>
    <n v="0"/>
    <n v="28.274999999999999"/>
    <n v="3294.0374999999999"/>
    <n v="16"/>
    <n v="1455.36"/>
    <n v="45"/>
  </r>
  <r>
    <s v="宁波天天文具有限公司"/>
    <x v="1"/>
    <x v="10"/>
    <x v="2"/>
    <n v="0"/>
    <n v="0"/>
    <n v="0"/>
    <n v="0"/>
    <n v="0"/>
    <n v="88.424999999999997"/>
    <n v="7978.5877499999997"/>
    <n v="43.2"/>
  </r>
  <r>
    <s v="慈溪市佳力得制笔有限公司"/>
    <x v="1"/>
    <x v="10"/>
    <x v="349"/>
    <n v="6375.6862499999997"/>
    <n v="46"/>
    <n v="4163.46"/>
    <n v="95.05"/>
    <n v="9789.1994999999988"/>
    <n v="58.5"/>
    <n v="5100.0300000000007"/>
    <n v="38.975000000000001"/>
  </r>
  <r>
    <s v="宁波振达文具有限公司"/>
    <x v="1"/>
    <x v="10"/>
    <x v="350"/>
    <n v="3992.6699999999996"/>
    <n v="35.049999999999997"/>
    <n v="1380.9699999999998"/>
    <n v="26"/>
    <n v="9880.52"/>
    <n v="149.55000000000001"/>
    <n v="7712.2935000000007"/>
    <n v="17.5"/>
  </r>
  <r>
    <s v="宁波超时文具制造有限公司"/>
    <x v="2"/>
    <x v="10"/>
    <x v="2"/>
    <n v="0"/>
    <n v="0"/>
    <n v="0"/>
    <n v="40"/>
    <n v="3472"/>
    <n v="158"/>
    <n v="15623.039999999999"/>
    <n v="71"/>
  </r>
  <r>
    <s v="上海哲友文具用品有限公司"/>
    <x v="2"/>
    <x v="10"/>
    <x v="2"/>
    <n v="0"/>
    <n v="0"/>
    <n v="0"/>
    <n v="0"/>
    <n v="0"/>
    <n v="14"/>
    <n v="1289.68"/>
    <n v="28"/>
  </r>
  <r>
    <s v="上海冠鑫模具有限公司"/>
    <x v="1"/>
    <x v="10"/>
    <x v="2"/>
    <n v="0"/>
    <n v="0.17499999999999999"/>
    <n v="3.1202499999999995"/>
    <n v="0"/>
    <n v="0"/>
    <n v="0"/>
    <n v="0"/>
    <n v="2"/>
  </r>
  <r>
    <s v="余姚远程文具礼品制造有限公司"/>
    <x v="1"/>
    <x v="10"/>
    <x v="351"/>
    <n v="15255.240750000001"/>
    <n v="568.07500000000005"/>
    <n v="114842.042"/>
    <n v="476.6"/>
    <n v="55685.944000000003"/>
    <n v="690"/>
    <n v="54523.799999999996"/>
    <n v="311.72500000000002"/>
  </r>
  <r>
    <s v="宁波市鄞州亨利达塑料文具厂"/>
    <x v="1"/>
    <x v="10"/>
    <x v="67"/>
    <n v="1011.5999999999999"/>
    <n v="16"/>
    <n v="1287.68"/>
    <n v="11.9"/>
    <n v="4033.7430000000004"/>
    <n v="13"/>
    <n v="841.1"/>
    <n v="8.5"/>
  </r>
  <r>
    <s v="慈溪市金伦制笔实业有限公司"/>
    <x v="1"/>
    <x v="10"/>
    <x v="352"/>
    <n v="-4362.75"/>
    <n v="5"/>
    <n v="585.29999999999995"/>
    <n v="40"/>
    <n v="5364.4000000000005"/>
    <n v="91"/>
    <n v="7705.880000000001"/>
    <n v="151.05000000000001"/>
  </r>
  <r>
    <s v="余姚市宏荣放大镜塑件厂"/>
    <x v="7"/>
    <x v="10"/>
    <x v="2"/>
    <n v="0"/>
    <n v="2.2999999999999998"/>
    <n v="257.14"/>
    <n v="3.2"/>
    <n v="362.43200000000002"/>
    <n v="8"/>
    <n v="543.84"/>
    <n v="10"/>
  </r>
  <r>
    <s v="天长市嘉丰美术用品有限公司"/>
    <x v="1"/>
    <x v="10"/>
    <x v="2"/>
    <n v="0"/>
    <n v="0"/>
    <n v="0"/>
    <n v="0"/>
    <n v="0"/>
    <n v="10"/>
    <n v="634.5"/>
    <n v="10"/>
  </r>
  <r>
    <s v="余姚市航帆文具有限公司"/>
    <x v="1"/>
    <x v="10"/>
    <x v="8"/>
    <n v="3207.12"/>
    <n v="25"/>
    <n v="1634.75"/>
    <n v="10"/>
    <n v="791.3"/>
    <n v="30"/>
    <n v="3061.5"/>
    <n v="5"/>
  </r>
  <r>
    <s v="宁波阳光画材有限公司"/>
    <x v="1"/>
    <x v="10"/>
    <x v="18"/>
    <n v="1500.3"/>
    <n v="11"/>
    <n v="1530.76"/>
    <n v="15"/>
    <n v="2725.65"/>
    <n v="3"/>
    <n v="206.21999999999997"/>
    <n v="7"/>
  </r>
  <r>
    <s v="宁波左券商贸有限公司"/>
    <x v="1"/>
    <x v="10"/>
    <x v="353"/>
    <n v="3359.4879999999998"/>
    <n v="131.22499999999999"/>
    <n v="4956.3682500000004"/>
    <n v="210.4"/>
    <n v="8344.4639999999999"/>
    <n v="316.60000000000002"/>
    <n v="17014.084000000003"/>
    <n v="156.15"/>
  </r>
  <r>
    <s v="温州市金吉彩文化用品有限公司"/>
    <x v="1"/>
    <x v="10"/>
    <x v="2"/>
    <n v="0"/>
    <n v="0"/>
    <n v="0"/>
    <n v="0"/>
    <n v="0"/>
    <n v="1"/>
    <n v="158.9"/>
    <n v="1"/>
  </r>
  <r>
    <s v="余姚市盛达工具厂"/>
    <x v="1"/>
    <x v="10"/>
    <x v="0"/>
    <n v="0"/>
    <m/>
    <n v="0"/>
    <m/>
    <n v="0"/>
    <m/>
    <n v="0"/>
    <n v="0.05"/>
  </r>
  <r>
    <s v="余姚市科乐塑料电器厂"/>
    <x v="1"/>
    <x v="10"/>
    <x v="2"/>
    <n v="0"/>
    <n v="0.45"/>
    <n v="78.156000000000006"/>
    <n v="0.17499999999999999"/>
    <n v="25.605999999999998"/>
    <n v="0.4"/>
    <n v="36.72"/>
    <n v="0.92500000000000004"/>
  </r>
  <r>
    <s v="宁波五云笔业有限公司"/>
    <x v="1"/>
    <x v="10"/>
    <x v="354"/>
    <n v="-174.79999999999998"/>
    <n v="56"/>
    <n v="1075.76"/>
    <n v="99"/>
    <n v="11168.19"/>
    <n v="198.2"/>
    <n v="14312.021999999997"/>
    <n v="146.6"/>
  </r>
  <r>
    <s v="慈溪市小帆船文具有限公司"/>
    <x v="2"/>
    <x v="10"/>
    <x v="0"/>
    <n v="0"/>
    <m/>
    <n v="0"/>
    <m/>
    <n v="0"/>
    <m/>
    <n v="0"/>
    <n v="0.25"/>
  </r>
  <r>
    <s v="上海冠德塑胶制品有限公司"/>
    <x v="1"/>
    <x v="10"/>
    <x v="355"/>
    <n v="8499.3709999999992"/>
    <n v="75.05"/>
    <n v="8574.4624999999996"/>
    <n v="100"/>
    <n v="1216"/>
    <n v="93"/>
    <n v="7650.18"/>
    <n v="105.02500000000001"/>
  </r>
  <r>
    <s v="宁波锐特文具礼品有限公司"/>
    <x v="1"/>
    <x v="10"/>
    <x v="181"/>
    <n v="1345.6949999999999"/>
    <n v="33.575000000000003"/>
    <n v="3482.3990000000003"/>
    <n v="19.05"/>
    <n v="1964.0550000000001"/>
    <n v="15"/>
    <n v="1287.45"/>
    <n v="24"/>
  </r>
  <r>
    <s v="余姚思酷迈文具有限公司"/>
    <x v="1"/>
    <x v="10"/>
    <x v="356"/>
    <n v="8641.9494999999988"/>
    <n v="185"/>
    <n v="9742.0999999999985"/>
    <n v="206"/>
    <n v="11517.46"/>
    <n v="193.05"/>
    <n v="13015.431"/>
    <n v="190.35"/>
  </r>
  <r>
    <s v="宁波元兴文具有限公司"/>
    <x v="1"/>
    <x v="10"/>
    <x v="2"/>
    <n v="0"/>
    <n v="0"/>
    <n v="0"/>
    <n v="11"/>
    <n v="605.11"/>
    <n v="15.05"/>
    <n v="1181.7259999999999"/>
    <n v="7"/>
  </r>
  <r>
    <s v="绍兴市永久文化用品厂"/>
    <x v="1"/>
    <x v="10"/>
    <x v="2"/>
    <n v="0"/>
    <n v="0.09"/>
    <n v="10.0467"/>
    <n v="30.9"/>
    <n v="2311.011"/>
    <n v="61.424999999999997"/>
    <n v="4391.8874999999998"/>
    <n v="22.1"/>
  </r>
  <r>
    <s v="宁波百乐文具制造有限公司"/>
    <x v="2"/>
    <x v="10"/>
    <x v="2"/>
    <n v="0"/>
    <n v="2"/>
    <n v="93.06"/>
    <n v="16.100000000000001"/>
    <n v="1476.0480000000002"/>
    <n v="121.02500000000001"/>
    <n v="8625.4517500000002"/>
    <n v="7"/>
  </r>
  <r>
    <s v="上海方堃文具有限公司"/>
    <x v="1"/>
    <x v="10"/>
    <x v="2"/>
    <n v="0"/>
    <n v="0"/>
    <n v="0"/>
    <n v="18.574999999999999"/>
    <n v="1924.55575"/>
    <n v="2"/>
    <n v="84.16"/>
    <n v="94"/>
  </r>
  <r>
    <s v="宁波骏业文体用品有限公司"/>
    <x v="1"/>
    <x v="10"/>
    <x v="2"/>
    <n v="0"/>
    <n v="0"/>
    <n v="0"/>
    <n v="11.025"/>
    <n v="249.49574999999999"/>
    <n v="30"/>
    <n v="2062.8000000000002"/>
    <n v="5"/>
  </r>
  <r>
    <s v="宁波优和办公文具有限公司"/>
    <x v="1"/>
    <x v="10"/>
    <x v="2"/>
    <n v="0"/>
    <n v="0"/>
    <n v="0"/>
    <n v="0"/>
    <n v="0"/>
    <n v="60"/>
    <n v="6685.2"/>
    <n v="82.025000000000006"/>
  </r>
  <r>
    <s v="宁波云峰文具有限公司"/>
    <x v="1"/>
    <x v="10"/>
    <x v="357"/>
    <n v="22464.915000000001"/>
    <n v="58"/>
    <n v="12916.599999999999"/>
    <n v="237"/>
    <n v="30215.129999999997"/>
    <n v="203.97499999999999"/>
    <n v="13058.479499999999"/>
    <n v="201.20000000000002"/>
  </r>
  <r>
    <s v="天台信沅电器有限公司"/>
    <x v="7"/>
    <x v="10"/>
    <x v="2"/>
    <n v="0"/>
    <n v="0"/>
    <n v="0"/>
    <n v="0"/>
    <n v="0"/>
    <n v="17"/>
    <n v="1159.57"/>
    <n v="23"/>
  </r>
  <r>
    <s v="余姚市文博制笔有限公司"/>
    <x v="1"/>
    <x v="10"/>
    <x v="2"/>
    <n v="0"/>
    <n v="0"/>
    <n v="0"/>
    <n v="0"/>
    <n v="0"/>
    <n v="57"/>
    <n v="3714.12"/>
    <n v="50"/>
  </r>
  <r>
    <s v="温州市爱好笔业有限公司"/>
    <x v="1"/>
    <x v="10"/>
    <x v="358"/>
    <n v="25693.837749999999"/>
    <n v="450.42500000000001"/>
    <n v="32191.874749999999"/>
    <n v="519.875"/>
    <n v="40259.119999999995"/>
    <n v="280"/>
    <n v="30105.599999999999"/>
    <n v="1191"/>
  </r>
  <r>
    <s v="宁波赞扬文具有限公司"/>
    <x v="1"/>
    <x v="10"/>
    <x v="2"/>
    <n v="0"/>
    <n v="0"/>
    <n v="0"/>
    <n v="9"/>
    <n v="576.62999999999988"/>
    <n v="0"/>
    <n v="0"/>
    <n v="3"/>
  </r>
  <r>
    <s v="余姚市艺泰影画器材有限公司"/>
    <x v="2"/>
    <x v="10"/>
    <x v="2"/>
    <n v="0"/>
    <n v="0"/>
    <n v="0"/>
    <n v="0"/>
    <n v="0"/>
    <n v="89.275000000000006"/>
    <n v="10304.120500000001"/>
    <n v="49.75"/>
  </r>
  <r>
    <s v="上海晨光文具股份有限公司"/>
    <x v="2"/>
    <x v="10"/>
    <x v="359"/>
    <n v="117177.946666"/>
    <n v="1453.8"/>
    <n v="73097.063999999998"/>
    <n v="1725.55"/>
    <n v="42966.195"/>
    <n v="1697.75"/>
    <n v="144987.85"/>
    <n v="1907.3"/>
  </r>
  <r>
    <s v="上海浩盛文化用品厂"/>
    <x v="3"/>
    <x v="10"/>
    <x v="136"/>
    <n v="6.7452500000000004"/>
    <n v="5"/>
    <n v="305.79999999999995"/>
    <n v="2"/>
    <n v="254.5"/>
    <n v="2"/>
    <n v="126.02"/>
    <n v="1"/>
  </r>
  <r>
    <s v="真彩文具股份有限公司"/>
    <x v="1"/>
    <x v="10"/>
    <x v="10"/>
    <n v="-116.64000000000001"/>
    <n v="58.75"/>
    <n v="2845.85"/>
    <n v="154.625"/>
    <n v="5611.3412499999995"/>
    <n v="77.599999999999994"/>
    <n v="8085.1439999999993"/>
    <n v="8"/>
  </r>
  <r>
    <s v="宁波市鄞州锐拓文具有限公司"/>
    <x v="2"/>
    <x v="10"/>
    <x v="2"/>
    <n v="0"/>
    <n v="0"/>
    <n v="0"/>
    <n v="0"/>
    <n v="0"/>
    <n v="1.4"/>
    <n v="149.08599999999998"/>
    <n v="0.95"/>
  </r>
  <r>
    <s v="上海盈牛国际贸易有限公司"/>
    <x v="2"/>
    <x v="6"/>
    <x v="0"/>
    <n v="0"/>
    <m/>
    <n v="0"/>
    <m/>
    <n v="0"/>
    <m/>
    <n v="0"/>
    <n v="1"/>
  </r>
  <r>
    <s v="上海靓润国际贸易有限公司"/>
    <x v="1"/>
    <x v="6"/>
    <x v="0"/>
    <n v="0"/>
    <m/>
    <n v="0"/>
    <m/>
    <n v="0"/>
    <m/>
    <n v="0"/>
    <n v="10"/>
  </r>
  <r>
    <s v="浙江长川工程塑料有限公司"/>
    <x v="1"/>
    <x v="6"/>
    <x v="0"/>
    <n v="0"/>
    <m/>
    <n v="0"/>
    <m/>
    <n v="0"/>
    <m/>
    <n v="0"/>
    <n v="32"/>
  </r>
  <r>
    <s v="宁波名缘贸易有限公司"/>
    <x v="0"/>
    <x v="6"/>
    <x v="0"/>
    <n v="0"/>
    <m/>
    <n v="0"/>
    <m/>
    <n v="0"/>
    <m/>
    <n v="0"/>
    <n v="25"/>
  </r>
  <r>
    <s v="威海市联桥国际合作集团有限公司"/>
    <x v="1"/>
    <x v="6"/>
    <x v="0"/>
    <n v="0"/>
    <m/>
    <n v="0"/>
    <m/>
    <n v="0"/>
    <m/>
    <n v="0"/>
    <n v="44"/>
  </r>
  <r>
    <s v="宁波圣可塑化有限公司"/>
    <x v="1"/>
    <x v="6"/>
    <x v="67"/>
    <n v="11352.6"/>
    <n v="0"/>
    <n v="0"/>
    <n v="0"/>
    <n v="0"/>
    <n v="0"/>
    <n v="0"/>
    <n v="32"/>
  </r>
  <r>
    <s v="宁波德吉程贸易有限公司"/>
    <x v="1"/>
    <x v="6"/>
    <x v="0"/>
    <n v="0"/>
    <m/>
    <n v="0"/>
    <m/>
    <n v="0"/>
    <m/>
    <n v="0"/>
    <n v="278.75"/>
  </r>
  <r>
    <s v="宁波江北一抹金贸易有限公司"/>
    <x v="1"/>
    <x v="6"/>
    <x v="0"/>
    <n v="0"/>
    <m/>
    <n v="0"/>
    <m/>
    <n v="0"/>
    <m/>
    <n v="0"/>
    <n v="77.900000000000006"/>
  </r>
  <r>
    <s v="宁波玉火贸易有限公司"/>
    <x v="1"/>
    <x v="6"/>
    <x v="2"/>
    <n v="0"/>
    <n v="0"/>
    <n v="0"/>
    <n v="148"/>
    <n v="16854.239999999998"/>
    <n v="4340.3500000000004"/>
    <n v="437116.64850000001"/>
    <n v="1910"/>
  </r>
  <r>
    <s v="慈溪市鼎力塑胶有限公司"/>
    <x v="1"/>
    <x v="6"/>
    <x v="360"/>
    <n v="9358.7999999999993"/>
    <n v="0"/>
    <n v="0"/>
    <n v="0"/>
    <n v="0"/>
    <n v="0"/>
    <n v="0"/>
    <n v="32"/>
  </r>
  <r>
    <s v="台州中纺塑料有限公司"/>
    <x v="2"/>
    <x v="6"/>
    <x v="0"/>
    <n v="0"/>
    <m/>
    <n v="0"/>
    <m/>
    <n v="0"/>
    <m/>
    <n v="0"/>
    <n v="64"/>
  </r>
  <r>
    <s v="上海乐塑化工有限公司"/>
    <x v="1"/>
    <x v="6"/>
    <x v="2"/>
    <n v="0"/>
    <n v="0"/>
    <n v="0"/>
    <n v="0"/>
    <n v="0"/>
    <n v="32"/>
    <n v="2205.7600000000002"/>
    <n v="64"/>
  </r>
  <r>
    <s v="宁波路加工程塑料有限公司"/>
    <x v="1"/>
    <x v="6"/>
    <x v="0"/>
    <n v="0"/>
    <m/>
    <n v="0"/>
    <m/>
    <n v="0"/>
    <m/>
    <n v="0"/>
    <n v="32"/>
  </r>
  <r>
    <s v="宁波保税区迪嘉贸易有限公司"/>
    <x v="17"/>
    <x v="6"/>
    <x v="361"/>
    <n v="1030.5239999999999"/>
    <n v="11.775"/>
    <n v="810.00225000000012"/>
    <n v="17.7"/>
    <n v="49.382999999999996"/>
    <n v="232.67500000000001"/>
    <n v="12629.599"/>
    <n v="1.7"/>
  </r>
  <r>
    <s v="北京中和元化工有限公司"/>
    <x v="6"/>
    <x v="6"/>
    <x v="0"/>
    <n v="0"/>
    <m/>
    <n v="0"/>
    <m/>
    <n v="0"/>
    <m/>
    <n v="0"/>
    <n v="64"/>
  </r>
  <r>
    <s v="佛山市宜邦贸易有限公司"/>
    <x v="6"/>
    <x v="6"/>
    <x v="0"/>
    <n v="0"/>
    <m/>
    <n v="0"/>
    <m/>
    <n v="0"/>
    <m/>
    <n v="0"/>
    <n v="815"/>
  </r>
  <r>
    <s v="佛山市宜烁进出口贸易有限公司"/>
    <x v="1"/>
    <x v="6"/>
    <x v="0"/>
    <n v="0"/>
    <m/>
    <n v="0"/>
    <m/>
    <n v="0"/>
    <m/>
    <n v="0"/>
    <n v="120"/>
  </r>
  <r>
    <s v="双马塑业有限公司"/>
    <x v="1"/>
    <x v="12"/>
    <x v="2"/>
    <n v="0"/>
    <n v="0"/>
    <n v="0"/>
    <n v="0"/>
    <n v="0"/>
    <n v="21"/>
    <n v="312.06"/>
    <n v="475"/>
  </r>
  <r>
    <s v="台州市双马塑业有限公司"/>
    <x v="1"/>
    <x v="12"/>
    <x v="2"/>
    <n v="0"/>
    <n v="7.4999999999999997E-2"/>
    <n v="111.5535"/>
    <n v="2"/>
    <n v="421.76"/>
    <n v="10"/>
    <n v="222.89999999999998"/>
    <n v="304"/>
  </r>
  <r>
    <s v="宁波新三和壳体有限公司"/>
    <x v="1"/>
    <x v="12"/>
    <x v="0"/>
    <n v="0"/>
    <m/>
    <n v="0"/>
    <m/>
    <n v="0"/>
    <m/>
    <n v="0"/>
    <n v="54"/>
  </r>
  <r>
    <s v="绍兴菲诺旅游休闲用品有限公司"/>
    <x v="1"/>
    <x v="8"/>
    <x v="2"/>
    <n v="0"/>
    <n v="0"/>
    <n v="0"/>
    <n v="57.05"/>
    <n v="5511.6004999999996"/>
    <n v="0"/>
    <n v="0"/>
    <n v="0"/>
  </r>
  <r>
    <s v="浙江友谊菲诺伞业有限公司"/>
    <x v="1"/>
    <x v="8"/>
    <x v="2"/>
    <n v="0"/>
    <n v="0"/>
    <n v="0"/>
    <n v="5"/>
    <n v="839.2"/>
    <n v="0"/>
    <n v="0"/>
    <n v="0"/>
  </r>
  <r>
    <s v="浙江友谊菲诺旅游用品有限公司"/>
    <x v="1"/>
    <x v="8"/>
    <x v="2"/>
    <n v="0"/>
    <n v="0"/>
    <n v="0"/>
    <n v="0"/>
    <n v="0"/>
    <n v="55"/>
    <n v="6653.9000000000005"/>
    <n v="46"/>
  </r>
  <r>
    <s v="余姚市华硕塑料制品厂"/>
    <x v="1"/>
    <x v="8"/>
    <x v="362"/>
    <n v="2904.6262500000003"/>
    <n v="7.4749999999999996"/>
    <n v="504.86150000000004"/>
    <n v="13.35"/>
    <n v="1052.3805"/>
    <n v="40.524999999999999"/>
    <n v="3032.8910000000001"/>
    <n v="14.775"/>
  </r>
  <r>
    <s v="浙江旺嘉特工具有限公司"/>
    <x v="3"/>
    <x v="8"/>
    <x v="363"/>
    <n v="859.35"/>
    <n v="5"/>
    <n v="292.3"/>
    <n v="22.024999999999999"/>
    <n v="1800.7639999999999"/>
    <n v="4"/>
    <n v="370.6"/>
    <n v="48"/>
  </r>
  <r>
    <s v="常州博业塑料有限公司"/>
    <x v="3"/>
    <x v="14"/>
    <x v="2"/>
    <n v="0"/>
    <n v="0"/>
    <n v="0"/>
    <n v="0"/>
    <n v="0"/>
    <n v="0.05"/>
    <n v="50.546500000000002"/>
    <n v="0"/>
  </r>
  <r>
    <s v="常州胜威塑料有限公司"/>
    <x v="1"/>
    <x v="14"/>
    <x v="7"/>
    <n v="79.42"/>
    <n v="0.57499999999999996"/>
    <n v="234.03074999999998"/>
    <n v="0.4"/>
    <n v="56.972000000000008"/>
    <n v="0.2"/>
    <n v="151.65600000000001"/>
    <n v="0"/>
  </r>
  <r>
    <s v="德清县华松塑料厂"/>
    <x v="1"/>
    <x v="14"/>
    <x v="2"/>
    <n v="0"/>
    <n v="0"/>
    <n v="0"/>
    <n v="6"/>
    <n v="528.36"/>
    <n v="1"/>
    <n v="20.29"/>
    <n v="0"/>
  </r>
  <r>
    <s v="海宁利安塑料制品有限公司"/>
    <x v="1"/>
    <x v="14"/>
    <x v="19"/>
    <n v="32.19"/>
    <n v="0.5"/>
    <n v="35.15"/>
    <n v="0"/>
    <n v="0"/>
    <n v="0"/>
    <n v="0"/>
    <n v="2"/>
  </r>
  <r>
    <s v="杭州派瑞特包装有限公司"/>
    <x v="3"/>
    <x v="14"/>
    <x v="0"/>
    <n v="0"/>
    <m/>
    <n v="0"/>
    <m/>
    <n v="0"/>
    <m/>
    <n v="0"/>
    <n v="5"/>
  </r>
  <r>
    <s v="南京宏达包装印刷有限公司"/>
    <x v="1"/>
    <x v="14"/>
    <x v="2"/>
    <n v="0"/>
    <n v="0"/>
    <n v="0"/>
    <n v="1.25"/>
    <n v="49.65"/>
    <n v="0"/>
    <n v="0"/>
    <n v="0"/>
  </r>
  <r>
    <s v="宁波市鄞州李恺塑料制品厂"/>
    <x v="1"/>
    <x v="14"/>
    <x v="0"/>
    <n v="0"/>
    <m/>
    <n v="0"/>
    <m/>
    <n v="0"/>
    <m/>
    <n v="0"/>
    <n v="0"/>
  </r>
  <r>
    <s v="宁海县梅林伟梁塑料厂"/>
    <x v="1"/>
    <x v="14"/>
    <x v="2"/>
    <n v="0"/>
    <n v="2.75"/>
    <n v="158.97750000000002"/>
    <n v="3.5"/>
    <n v="120.36500000000001"/>
    <n v="0"/>
    <n v="0"/>
    <n v="0"/>
  </r>
  <r>
    <s v="宁海县兴业程模具制造厂"/>
    <x v="1"/>
    <x v="14"/>
    <x v="7"/>
    <n v="397.74"/>
    <n v="20"/>
    <n v="2483.1999999999998"/>
    <n v="13"/>
    <n v="1930.5"/>
    <n v="0"/>
    <n v="0"/>
    <n v="0"/>
  </r>
  <r>
    <s v="瑞安市华人眼镜有限公司"/>
    <x v="1"/>
    <x v="14"/>
    <x v="0"/>
    <n v="0"/>
    <m/>
    <n v="0"/>
    <m/>
    <n v="0"/>
    <m/>
    <n v="0"/>
    <n v="13"/>
  </r>
  <r>
    <s v="台州市黄岩飞虎塑业有限公司"/>
    <x v="1"/>
    <x v="14"/>
    <x v="2"/>
    <n v="0"/>
    <n v="0"/>
    <n v="0"/>
    <n v="0"/>
    <n v="0"/>
    <n v="110.02500000000001"/>
    <n v="6407.8560000000007"/>
    <n v="0"/>
  </r>
  <r>
    <s v="台州市黄岩胜雄塑业有限公司"/>
    <x v="1"/>
    <x v="14"/>
    <x v="2"/>
    <n v="0"/>
    <n v="0"/>
    <n v="0"/>
    <n v="39.5"/>
    <n v="7247.0649999999996"/>
    <n v="20"/>
    <n v="1645.8000000000002"/>
    <n v="0"/>
  </r>
  <r>
    <s v="台州市黄岩协力塑胶有限公司"/>
    <x v="1"/>
    <x v="14"/>
    <x v="2"/>
    <n v="0"/>
    <n v="0"/>
    <n v="0"/>
    <n v="0"/>
    <n v="0"/>
    <n v="0.05"/>
    <n v="7.2145000000000001"/>
    <n v="0"/>
  </r>
  <r>
    <s v="余姚市城区永丰塑料模具厂"/>
    <x v="13"/>
    <x v="14"/>
    <x v="2"/>
    <n v="0"/>
    <n v="0.5"/>
    <n v="48.305"/>
    <n v="0"/>
    <n v="0"/>
    <n v="0"/>
    <n v="0"/>
    <n v="6"/>
  </r>
  <r>
    <s v="常德市金润新材料科技有限公司"/>
    <x v="3"/>
    <x v="14"/>
    <x v="0"/>
    <n v="0"/>
    <m/>
    <n v="0"/>
    <m/>
    <n v="0"/>
    <m/>
    <n v="0"/>
    <n v="2.5000000000000001E-2"/>
  </r>
  <r>
    <s v="泰州市许氏塑业有限公司"/>
    <x v="1"/>
    <x v="14"/>
    <x v="2"/>
    <n v="0"/>
    <n v="29"/>
    <n v="18043.800000000003"/>
    <n v="29"/>
    <n v="10405.49"/>
    <n v="71"/>
    <n v="47670.11"/>
    <n v="5"/>
  </r>
  <r>
    <s v="宁海县西店镇弘圣塑料厂"/>
    <x v="1"/>
    <x v="14"/>
    <x v="0"/>
    <n v="0"/>
    <m/>
    <n v="0"/>
    <m/>
    <n v="0"/>
    <m/>
    <n v="0"/>
    <n v="0.125"/>
  </r>
  <r>
    <s v="上虞中瑞塑胶有限公司"/>
    <x v="1"/>
    <x v="14"/>
    <x v="266"/>
    <n v="278.68650000000002"/>
    <n v="37.024999999999999"/>
    <n v="4405.2344999999996"/>
    <n v="242.15"/>
    <n v="18463.9375"/>
    <n v="142.07"/>
    <n v="16596.617399999999"/>
    <n v="42"/>
  </r>
  <r>
    <s v="绍兴中瑞盖业有限公司"/>
    <x v="3"/>
    <x v="14"/>
    <x v="0"/>
    <n v="0"/>
    <m/>
    <n v="0"/>
    <m/>
    <n v="0"/>
    <m/>
    <n v="0"/>
    <n v="22"/>
  </r>
  <r>
    <s v="泗阳县成达制盖有限公司"/>
    <x v="1"/>
    <x v="14"/>
    <x v="55"/>
    <n v="2301.4199999999996"/>
    <n v="76"/>
    <n v="5510.76"/>
    <n v="28"/>
    <n v="891.80000000000007"/>
    <n v="0"/>
    <n v="0"/>
    <n v="0.1"/>
  </r>
  <r>
    <s v="磐安县正丰塑业有限公司"/>
    <x v="1"/>
    <x v="14"/>
    <x v="2"/>
    <n v="0"/>
    <n v="1.5"/>
    <n v="262.48500000000001"/>
    <n v="1.5"/>
    <n v="363.91500000000002"/>
    <n v="1.25"/>
    <n v="327.46250000000003"/>
    <n v="1"/>
  </r>
  <r>
    <s v="海宁圣超模具塑料厂"/>
    <x v="2"/>
    <x v="14"/>
    <x v="44"/>
    <n v="739.5"/>
    <n v="3.5"/>
    <n v="259.52500000000003"/>
    <n v="0"/>
    <n v="0"/>
    <n v="29.85"/>
    <n v="2116.962"/>
    <n v="9"/>
  </r>
  <r>
    <s v="上海加松塑料制品有限公司"/>
    <x v="1"/>
    <x v="14"/>
    <x v="2"/>
    <n v="0"/>
    <n v="0"/>
    <n v="0"/>
    <n v="2.7"/>
    <n v="30.861000000000001"/>
    <n v="0"/>
    <n v="0"/>
    <n v="3"/>
  </r>
  <r>
    <s v="浙江润达按压泵有限公司"/>
    <x v="7"/>
    <x v="14"/>
    <x v="0"/>
    <n v="0"/>
    <m/>
    <n v="0"/>
    <m/>
    <n v="0"/>
    <m/>
    <n v="0"/>
    <n v="7"/>
  </r>
  <r>
    <s v="合肥天延塑业有限公司"/>
    <x v="1"/>
    <x v="14"/>
    <x v="0"/>
    <n v="0"/>
    <m/>
    <n v="0"/>
    <m/>
    <n v="0"/>
    <m/>
    <n v="0"/>
    <n v="1"/>
  </r>
  <r>
    <s v="余姚市金球塑料模具有限公司"/>
    <x v="1"/>
    <x v="14"/>
    <x v="2"/>
    <n v="0"/>
    <n v="0"/>
    <n v="0"/>
    <n v="0.05"/>
    <n v="3.1045000000000003"/>
    <n v="14.074999999999999"/>
    <n v="1101.08725"/>
    <n v="0.72499999999999998"/>
  </r>
  <r>
    <s v="临海市丽晶眼镜厂"/>
    <x v="1"/>
    <x v="14"/>
    <x v="0"/>
    <n v="0"/>
    <m/>
    <n v="0"/>
    <m/>
    <n v="0"/>
    <m/>
    <n v="0"/>
    <n v="5"/>
  </r>
  <r>
    <s v="余姚市特力喷雾器有限公司"/>
    <x v="1"/>
    <x v="14"/>
    <x v="2"/>
    <n v="0"/>
    <n v="0"/>
    <n v="0"/>
    <n v="0.1"/>
    <n v="11.195"/>
    <n v="1.1499999999999999"/>
    <n v="159.82699999999997"/>
    <n v="0.9"/>
  </r>
  <r>
    <s v="杭州彼力摩机械有限公司"/>
    <x v="3"/>
    <x v="14"/>
    <x v="364"/>
    <n v="1019.3137499999999"/>
    <n v="12"/>
    <n v="1087.92"/>
    <n v="21.75"/>
    <n v="2054.94"/>
    <n v="12"/>
    <n v="752.04"/>
    <n v="3"/>
  </r>
  <r>
    <s v="常熟市教育工艺品有限公司"/>
    <x v="1"/>
    <x v="14"/>
    <x v="365"/>
    <n v="-10.8"/>
    <n v="27.5"/>
    <n v="2417.5250000000001"/>
    <n v="20.875"/>
    <n v="1909.2275"/>
    <n v="1.75"/>
    <n v="401.69499999999999"/>
    <n v="22"/>
  </r>
  <r>
    <s v="宁波市鄞州星光文体塑料厂"/>
    <x v="1"/>
    <x v="14"/>
    <x v="2"/>
    <n v="0"/>
    <n v="0"/>
    <n v="0"/>
    <n v="32"/>
    <n v="3657.6"/>
    <n v="92.5"/>
    <n v="8485.9499999999989"/>
    <n v="19.5"/>
  </r>
  <r>
    <s v="余姚市佳羽印务有限公司"/>
    <x v="1"/>
    <x v="14"/>
    <x v="2"/>
    <n v="0"/>
    <n v="14.5"/>
    <n v="1614.43"/>
    <n v="3.55"/>
    <n v="299.54899999999998"/>
    <n v="7"/>
    <n v="823.19999999999993"/>
    <n v="6"/>
  </r>
  <r>
    <s v="宁波塑鼎包装有限公司"/>
    <x v="1"/>
    <x v="14"/>
    <x v="0"/>
    <n v="0"/>
    <m/>
    <n v="0"/>
    <m/>
    <n v="0"/>
    <m/>
    <n v="0"/>
    <n v="1.7999999999999998"/>
  </r>
  <r>
    <s v="余姚市泗门齐华仪表厂"/>
    <x v="2"/>
    <x v="14"/>
    <x v="0"/>
    <n v="0"/>
    <m/>
    <n v="0"/>
    <m/>
    <n v="0"/>
    <m/>
    <n v="0"/>
    <n v="5.0250000000000004"/>
  </r>
  <r>
    <s v="上海灿鑫模具成型有限公司"/>
    <x v="1"/>
    <x v="14"/>
    <x v="0"/>
    <n v="0"/>
    <m/>
    <n v="0"/>
    <m/>
    <n v="0"/>
    <m/>
    <n v="0"/>
    <m/>
  </r>
  <r>
    <s v="海宁市新峰机械制造有限公司"/>
    <x v="1"/>
    <x v="14"/>
    <x v="2"/>
    <n v="0"/>
    <n v="0"/>
    <n v="0"/>
    <n v="0"/>
    <n v="0"/>
    <n v="18"/>
    <n v="1375.92"/>
    <n v="53.5"/>
  </r>
  <r>
    <s v="浙江三达烟具有限公司"/>
    <x v="1"/>
    <x v="14"/>
    <x v="2"/>
    <n v="0"/>
    <n v="0"/>
    <n v="0"/>
    <n v="0"/>
    <n v="0"/>
    <n v="11"/>
    <n v="828.52"/>
    <n v="10"/>
  </r>
  <r>
    <s v="上虞市永乐塑胶厂"/>
    <x v="1"/>
    <x v="14"/>
    <x v="366"/>
    <n v="209.9975"/>
    <n v="1.5"/>
    <n v="56.234999999999999"/>
    <n v="0.875"/>
    <n v="-92.076250000000002"/>
    <n v="0.75"/>
    <n v="70.582499999999996"/>
    <n v="0.05"/>
  </r>
  <r>
    <s v="宁海县伟梁橡塑有限公司"/>
    <x v="2"/>
    <x v="14"/>
    <x v="0"/>
    <n v="0"/>
    <m/>
    <n v="0"/>
    <m/>
    <n v="0"/>
    <m/>
    <n v="0"/>
    <n v="1.5"/>
  </r>
  <r>
    <s v="上海赢嘉包装制品有限公司"/>
    <x v="1"/>
    <x v="14"/>
    <x v="2"/>
    <n v="0"/>
    <n v="0"/>
    <n v="0"/>
    <n v="0"/>
    <n v="0"/>
    <n v="5"/>
    <n v="311.39999999999998"/>
    <n v="5.5"/>
  </r>
  <r>
    <s v="临海市台桥塑胶制品有限公司"/>
    <x v="1"/>
    <x v="14"/>
    <x v="2"/>
    <n v="0"/>
    <n v="2.25"/>
    <n v="208.95750000000001"/>
    <n v="12.525"/>
    <n v="2149.41525"/>
    <n v="2.5"/>
    <n v="448.45"/>
    <n v="2.5"/>
  </r>
  <r>
    <s v="浙江黄岩张弓塑胶有限公司"/>
    <x v="1"/>
    <x v="14"/>
    <x v="2"/>
    <n v="0"/>
    <n v="0"/>
    <n v="0"/>
    <n v="0"/>
    <n v="0"/>
    <n v="36.024999999999999"/>
    <n v="1651.0257499999998"/>
    <n v="20"/>
  </r>
  <r>
    <s v="余姚市恒邦塑业有限公司"/>
    <x v="1"/>
    <x v="14"/>
    <x v="2"/>
    <n v="0"/>
    <n v="0.3"/>
    <n v="15.407999999999999"/>
    <n v="41.9"/>
    <n v="3281.1889999999999"/>
    <n v="0"/>
    <n v="0"/>
    <n v="0.15"/>
  </r>
  <r>
    <s v="余姚市明州喷雾器厂"/>
    <x v="1"/>
    <x v="14"/>
    <x v="2"/>
    <n v="0"/>
    <n v="0"/>
    <n v="0"/>
    <n v="5"/>
    <n v="723.85"/>
    <n v="13"/>
    <n v="1355.25"/>
    <n v="17"/>
  </r>
  <r>
    <s v="东阳市宇皓塑料制品厂"/>
    <x v="1"/>
    <x v="14"/>
    <x v="2"/>
    <n v="0"/>
    <n v="0"/>
    <n v="0"/>
    <n v="0"/>
    <n v="0"/>
    <n v="3"/>
    <n v="189.06"/>
    <n v="52.024999999999999"/>
  </r>
  <r>
    <s v="慈溪市兴航塑料制品有限公"/>
    <x v="1"/>
    <x v="14"/>
    <x v="0"/>
    <n v="0"/>
    <m/>
    <n v="0"/>
    <m/>
    <n v="0"/>
    <m/>
    <n v="0"/>
    <n v="1"/>
  </r>
  <r>
    <s v="余姚市梁辉镇精益电讯电机厂"/>
    <x v="1"/>
    <x v="14"/>
    <x v="2"/>
    <n v="0"/>
    <n v="0"/>
    <n v="0"/>
    <n v="0"/>
    <n v="0"/>
    <n v="18.524999999999999"/>
    <n v="1273.59375"/>
    <n v="6"/>
  </r>
  <r>
    <s v="杭州福利特包装工具有限公司"/>
    <x v="1"/>
    <x v="14"/>
    <x v="0"/>
    <n v="0"/>
    <m/>
    <n v="0"/>
    <m/>
    <n v="0"/>
    <m/>
    <n v="0"/>
    <n v="34"/>
  </r>
  <r>
    <s v="宁波宏松日用品有限公司"/>
    <x v="1"/>
    <x v="14"/>
    <x v="0"/>
    <n v="0"/>
    <m/>
    <n v="0"/>
    <m/>
    <n v="0"/>
    <m/>
    <n v="0"/>
    <n v="12"/>
  </r>
  <r>
    <s v="苍南腾发包装有限公司"/>
    <x v="2"/>
    <x v="14"/>
    <x v="2"/>
    <n v="0"/>
    <n v="0"/>
    <n v="0"/>
    <n v="5.8"/>
    <n v="171.1"/>
    <n v="0"/>
    <n v="0"/>
    <n v="74"/>
  </r>
  <r>
    <s v="稻朗（上海）电塑科技有限公司"/>
    <x v="3"/>
    <x v="14"/>
    <x v="2"/>
    <n v="0"/>
    <n v="0"/>
    <n v="0"/>
    <n v="0"/>
    <n v="0"/>
    <n v="15.35"/>
    <n v="1533.7719999999999"/>
    <n v="0.15"/>
  </r>
  <r>
    <s v="苏州禹笑国际贸易有限公司"/>
    <x v="1"/>
    <x v="6"/>
    <x v="2"/>
    <n v="0"/>
    <n v="0"/>
    <n v="0"/>
    <n v="0"/>
    <n v="0"/>
    <n v="10.45"/>
    <n v="886.36899999999991"/>
    <n v="33.274999999999999"/>
  </r>
  <r>
    <s v="慈溪市奇美组合工具包装厂（普通合伙）"/>
    <x v="1"/>
    <x v="12"/>
    <x v="2"/>
    <n v="0"/>
    <n v="0"/>
    <n v="0"/>
    <n v="0"/>
    <n v="0"/>
    <n v="22"/>
    <n v="3435.3"/>
    <n v="0"/>
  </r>
  <r>
    <s v="慈溪市长云电子有限公司"/>
    <x v="1"/>
    <x v="12"/>
    <x v="2"/>
    <n v="0"/>
    <n v="0"/>
    <n v="0"/>
    <n v="0"/>
    <n v="0"/>
    <n v="21"/>
    <n v="1534.26"/>
    <n v="0"/>
  </r>
  <r>
    <s v="德清县新市镇永兴塑料制品厂"/>
    <x v="1"/>
    <x v="12"/>
    <x v="2"/>
    <n v="0"/>
    <n v="0"/>
    <n v="0"/>
    <n v="2"/>
    <n v="198.98"/>
    <n v="0"/>
    <n v="0"/>
    <n v="0"/>
  </r>
  <r>
    <s v="德清永盛塑料制品厂"/>
    <x v="1"/>
    <x v="12"/>
    <x v="2"/>
    <n v="0"/>
    <n v="3.5"/>
    <n v="257.95"/>
    <n v="5"/>
    <n v="651.20000000000005"/>
    <n v="0"/>
    <n v="0"/>
    <n v="0"/>
  </r>
  <r>
    <s v="东阳市诚信塑料纺器厂"/>
    <x v="1"/>
    <x v="12"/>
    <x v="57"/>
    <n v="37.44"/>
    <n v="0"/>
    <n v="0"/>
    <n v="0"/>
    <n v="0"/>
    <n v="7"/>
    <n v="353.28999999999996"/>
    <n v="0"/>
  </r>
  <r>
    <s v="海宁弘光照明电器有限公司"/>
    <x v="1"/>
    <x v="12"/>
    <x v="2"/>
    <n v="0"/>
    <n v="0"/>
    <n v="0"/>
    <n v="0"/>
    <n v="0"/>
    <n v="39.6"/>
    <n v="1902.78"/>
    <n v="0"/>
  </r>
  <r>
    <s v="海宁市中瑞五金有限公司"/>
    <x v="1"/>
    <x v="12"/>
    <x v="20"/>
    <n v="933.80000000000007"/>
    <n v="0"/>
    <n v="0"/>
    <n v="8"/>
    <n v="500.32"/>
    <n v="0"/>
    <n v="0"/>
    <n v="0"/>
  </r>
  <r>
    <s v="杭州美特塑料电器有限公司"/>
    <x v="1"/>
    <x v="12"/>
    <x v="2"/>
    <n v="0"/>
    <n v="20"/>
    <n v="1884"/>
    <n v="10"/>
    <n v="1020.5"/>
    <n v="6"/>
    <n v="448.08000000000004"/>
    <n v="0"/>
  </r>
  <r>
    <s v="嘉兴市普爱诺塑料有限公司"/>
    <x v="1"/>
    <x v="12"/>
    <x v="2"/>
    <n v="0"/>
    <n v="0"/>
    <n v="0"/>
    <n v="0"/>
    <n v="0"/>
    <n v="1.2250000000000001"/>
    <n v="75.668250000000015"/>
    <n v="0"/>
  </r>
  <r>
    <s v="嘉兴市日信塑胶实业有限公司"/>
    <x v="1"/>
    <x v="12"/>
    <x v="2"/>
    <n v="0"/>
    <n v="0"/>
    <n v="0"/>
    <n v="7"/>
    <n v="486.15000000000003"/>
    <n v="0"/>
    <n v="0"/>
    <n v="0"/>
  </r>
  <r>
    <s v="宁波大胜衣架有限公司"/>
    <x v="1"/>
    <x v="12"/>
    <x v="367"/>
    <n v="3017.232"/>
    <n v="131.25"/>
    <n v="25862.8125"/>
    <n v="164.75"/>
    <n v="31472.192500000001"/>
    <n v="170"/>
    <n v="11418.9"/>
    <n v="0"/>
  </r>
  <r>
    <s v="宁波华茵斯泳池设备制造有限公司"/>
    <x v="1"/>
    <x v="12"/>
    <x v="2"/>
    <n v="0"/>
    <n v="1.5"/>
    <n v="125.89500000000001"/>
    <n v="24.35"/>
    <n v="2872.5695000000001"/>
    <n v="0"/>
    <n v="0"/>
    <n v="0"/>
  </r>
  <r>
    <s v="宁波佳龙电子有限公司"/>
    <x v="1"/>
    <x v="12"/>
    <x v="30"/>
    <n v="2622.1499999999996"/>
    <n v="0"/>
    <n v="0"/>
    <n v="15.3"/>
    <n v="1547.9010000000001"/>
    <n v="8"/>
    <n v="758.48"/>
    <n v="0"/>
  </r>
  <r>
    <s v="宁波市诺曼电子科技有限公司"/>
    <x v="1"/>
    <x v="12"/>
    <x v="2"/>
    <n v="0"/>
    <n v="0"/>
    <n v="0"/>
    <n v="8"/>
    <n v="923.04"/>
    <n v="9"/>
    <n v="1927.17"/>
    <n v="0"/>
  </r>
  <r>
    <s v="宁波市三峰智能科技股份有限公司"/>
    <x v="1"/>
    <x v="12"/>
    <x v="0"/>
    <n v="0"/>
    <m/>
    <n v="0"/>
    <m/>
    <n v="0"/>
    <m/>
    <n v="0"/>
    <n v="13"/>
  </r>
  <r>
    <s v="宁波市鄞州虎啸合成化工厂"/>
    <x v="1"/>
    <x v="12"/>
    <x v="2"/>
    <n v="0"/>
    <n v="0"/>
    <n v="0"/>
    <n v="0"/>
    <n v="0"/>
    <n v="0.25"/>
    <n v="48.47"/>
    <n v="0"/>
  </r>
  <r>
    <s v="宁波市鄞州利琪日用工艺品厂（普通合伙）"/>
    <x v="1"/>
    <x v="12"/>
    <x v="2"/>
    <n v="0"/>
    <n v="0"/>
    <n v="0"/>
    <n v="0"/>
    <n v="0"/>
    <n v="2.5000000000000001E-2"/>
    <n v="3.6467500000000004"/>
    <n v="0"/>
  </r>
  <r>
    <s v="宁波市鄞州美途塑业有限公司"/>
    <x v="1"/>
    <x v="12"/>
    <x v="2"/>
    <n v="0"/>
    <n v="0"/>
    <n v="0"/>
    <n v="0"/>
    <n v="0"/>
    <n v="7.5"/>
    <n v="688.2"/>
    <n v="0"/>
  </r>
  <r>
    <s v="宁波新大东电子有限公司"/>
    <x v="1"/>
    <x v="12"/>
    <x v="2"/>
    <n v="0"/>
    <n v="0"/>
    <n v="0"/>
    <n v="8.625"/>
    <n v="1375.17"/>
    <n v="2"/>
    <n v="174.26"/>
    <n v="0"/>
  </r>
  <r>
    <s v="宁波意中模塑有限公司"/>
    <x v="1"/>
    <x v="12"/>
    <x v="2"/>
    <n v="0"/>
    <n v="0"/>
    <n v="0"/>
    <n v="0"/>
    <n v="0"/>
    <n v="0.1"/>
    <n v="19.543000000000003"/>
    <n v="0"/>
  </r>
  <r>
    <s v="宁海县华裕塑胶有限公司"/>
    <x v="2"/>
    <x v="12"/>
    <x v="2"/>
    <n v="0"/>
    <n v="0"/>
    <n v="0"/>
    <n v="0.2"/>
    <n v="-5.7220000000000004"/>
    <n v="2"/>
    <n v="167.54"/>
    <n v="0"/>
  </r>
  <r>
    <s v="上海鸿研物流技术有限公司"/>
    <x v="2"/>
    <x v="12"/>
    <x v="2"/>
    <n v="0"/>
    <n v="0"/>
    <n v="0"/>
    <n v="0"/>
    <n v="0"/>
    <n v="2.5000000000000001E-2"/>
    <n v="3.6170000000000004"/>
    <n v="0"/>
  </r>
  <r>
    <s v="上海洛田家庭用品有限公司"/>
    <x v="2"/>
    <x v="12"/>
    <x v="368"/>
    <n v="5630.0212500000007"/>
    <n v="88"/>
    <n v="2312.6400000000003"/>
    <n v="10"/>
    <n v="940.1"/>
    <n v="0"/>
    <n v="0"/>
    <n v="0"/>
  </r>
  <r>
    <s v="上海茸德实业有限公司"/>
    <x v="2"/>
    <x v="12"/>
    <x v="2"/>
    <n v="0"/>
    <n v="3"/>
    <n v="702.93000000000006"/>
    <n v="7"/>
    <n v="475.02"/>
    <n v="0"/>
    <n v="0"/>
    <n v="0"/>
  </r>
  <r>
    <s v="上海晟坤塑料制品有限公司"/>
    <x v="2"/>
    <x v="12"/>
    <x v="2"/>
    <n v="0"/>
    <n v="2"/>
    <n v="-91.8"/>
    <n v="1"/>
    <n v="-331.32"/>
    <n v="0"/>
    <n v="0"/>
    <n v="0"/>
  </r>
  <r>
    <s v="上海益盈橡塑制品有限公司"/>
    <x v="1"/>
    <x v="12"/>
    <x v="30"/>
    <n v="395.65"/>
    <n v="4"/>
    <n v="511.28"/>
    <n v="0"/>
    <n v="0"/>
    <n v="0"/>
    <n v="0"/>
    <n v="1"/>
  </r>
  <r>
    <s v="上虞市谢塘镇建华橡塑厂"/>
    <x v="1"/>
    <x v="12"/>
    <x v="2"/>
    <n v="0"/>
    <n v="0"/>
    <n v="0"/>
    <n v="6.5"/>
    <n v="340.79500000000002"/>
    <n v="0"/>
    <n v="0"/>
    <n v="0"/>
  </r>
  <r>
    <s v="绍兴宝丰纺织服装有限公司"/>
    <x v="3"/>
    <x v="12"/>
    <x v="2"/>
    <n v="0"/>
    <n v="0"/>
    <n v="0"/>
    <n v="16.5"/>
    <n v="1363.8899999999999"/>
    <n v="30"/>
    <n v="3229.2"/>
    <n v="0"/>
  </r>
  <r>
    <s v="苏州市三宇模具有限公司"/>
    <x v="1"/>
    <x v="12"/>
    <x v="369"/>
    <n v="4735.486249999999"/>
    <n v="86"/>
    <n v="10659.7"/>
    <n v="44"/>
    <n v="1731.84"/>
    <n v="84"/>
    <n v="4600.68"/>
    <n v="0"/>
  </r>
  <r>
    <s v="台州市龙仕翔塑胶有限公司"/>
    <x v="1"/>
    <x v="12"/>
    <x v="0"/>
    <n v="0"/>
    <m/>
    <n v="0"/>
    <m/>
    <n v="0"/>
    <m/>
    <n v="0"/>
    <n v="0"/>
  </r>
  <r>
    <s v="台州市路桥亨达工艺品厂"/>
    <x v="1"/>
    <x v="12"/>
    <x v="2"/>
    <n v="0"/>
    <n v="0"/>
    <n v="0"/>
    <n v="0"/>
    <n v="0"/>
    <n v="5"/>
    <n v="208.29999999999998"/>
    <n v="0"/>
  </r>
  <r>
    <s v="台州双剑塑业有限公司"/>
    <x v="1"/>
    <x v="12"/>
    <x v="370"/>
    <n v="2620.9492500000001"/>
    <n v="12"/>
    <n v="-324.84000000000003"/>
    <n v="1"/>
    <n v="66.67"/>
    <n v="0"/>
    <n v="0"/>
    <n v="0"/>
  </r>
  <r>
    <s v="添宝（宁波）塑电开发有限公司"/>
    <x v="1"/>
    <x v="12"/>
    <x v="371"/>
    <n v="227.30749999999998"/>
    <n v="1.9750000000000001"/>
    <n v="148.06575000000001"/>
    <n v="1.2749999999999999"/>
    <n v="212.517"/>
    <n v="2"/>
    <n v="343.8"/>
    <n v="0"/>
  </r>
  <r>
    <s v="温州市美瑞凯宠物用品有限公司"/>
    <x v="1"/>
    <x v="12"/>
    <x v="372"/>
    <n v="473.01599999999996"/>
    <n v="3"/>
    <n v="499.40999999999997"/>
    <n v="3"/>
    <n v="409.65000000000003"/>
    <n v="0"/>
    <n v="0"/>
    <n v="0"/>
  </r>
  <r>
    <s v="新昌县恒益塑料厂"/>
    <x v="1"/>
    <x v="12"/>
    <x v="373"/>
    <n v="278.23500000000001"/>
    <n v="0"/>
    <n v="0"/>
    <n v="0"/>
    <n v="0"/>
    <n v="5"/>
    <n v="370.95"/>
    <n v="0"/>
  </r>
  <r>
    <s v="优势塑胶（安吉）有限公司"/>
    <x v="1"/>
    <x v="12"/>
    <x v="2"/>
    <n v="0"/>
    <n v="3.0249999999999999"/>
    <n v="198.74250000000001"/>
    <n v="55"/>
    <n v="19339.099999999999"/>
    <n v="15"/>
    <n v="1048.3499999999999"/>
    <n v="0"/>
  </r>
  <r>
    <s v="余姚恒春塑料厂"/>
    <x v="1"/>
    <x v="12"/>
    <x v="2"/>
    <n v="0"/>
    <n v="0"/>
    <n v="0"/>
    <n v="0"/>
    <n v="0"/>
    <n v="2.5000000000000001E-2"/>
    <n v="2.7245000000000004"/>
    <n v="0"/>
  </r>
  <r>
    <s v="余姚市多达塑料制品厂"/>
    <x v="1"/>
    <x v="12"/>
    <x v="2"/>
    <n v="0"/>
    <n v="0"/>
    <n v="0"/>
    <n v="1.5"/>
    <n v="259.42499999999995"/>
    <n v="0"/>
    <n v="0"/>
    <n v="0"/>
  </r>
  <r>
    <s v="余姚市广茂电器有限公司"/>
    <x v="1"/>
    <x v="12"/>
    <x v="0"/>
    <n v="0"/>
    <m/>
    <n v="0"/>
    <m/>
    <n v="0"/>
    <m/>
    <n v="0"/>
    <n v="5"/>
  </r>
  <r>
    <s v="余姚市航成灯具厂"/>
    <x v="1"/>
    <x v="12"/>
    <x v="0"/>
    <n v="0"/>
    <m/>
    <n v="0"/>
    <m/>
    <n v="0"/>
    <m/>
    <n v="0"/>
    <n v="1"/>
  </r>
  <r>
    <s v="余姚市佳迪金属制品有限公司"/>
    <x v="1"/>
    <x v="12"/>
    <x v="81"/>
    <n v="885.12000000000012"/>
    <n v="28"/>
    <n v="143.08000000000001"/>
    <n v="7"/>
    <n v="643.71999999999991"/>
    <n v="18.05"/>
    <n v="1490.2080000000001"/>
    <n v="0"/>
  </r>
  <r>
    <s v="余姚市柳佳窗饰有限公司"/>
    <x v="1"/>
    <x v="12"/>
    <x v="13"/>
    <n v="-60.25"/>
    <n v="3.0750000000000002"/>
    <n v="5.81175"/>
    <n v="7.4999999999999997E-2"/>
    <n v="12.0495"/>
    <n v="7"/>
    <n v="510.37"/>
    <n v="0"/>
  </r>
  <r>
    <s v="余姚市敏盛塑料制品厂"/>
    <x v="1"/>
    <x v="12"/>
    <x v="2"/>
    <n v="0"/>
    <n v="0"/>
    <n v="0"/>
    <n v="0"/>
    <n v="0"/>
    <n v="0.3"/>
    <n v="43.541999999999994"/>
    <n v="0"/>
  </r>
  <r>
    <s v="余姚市泗门镇天工窗饰塑料厂"/>
    <x v="1"/>
    <x v="12"/>
    <x v="374"/>
    <n v="4136.3594999999996"/>
    <n v="38.024999999999999"/>
    <n v="11525.377500000001"/>
    <n v="76.25"/>
    <n v="18655.325000000001"/>
    <n v="63"/>
    <n v="6908.58"/>
    <n v="0"/>
  </r>
  <r>
    <s v="浙江贝特日用品有限公司"/>
    <x v="1"/>
    <x v="12"/>
    <x v="375"/>
    <n v="663.74099999999999"/>
    <n v="52.325000000000003"/>
    <n v="3144.2092500000003"/>
    <n v="0"/>
    <n v="0"/>
    <n v="0"/>
    <n v="0"/>
    <n v="0"/>
  </r>
  <r>
    <s v="浙江哈尔斯真空器皿股份有限公司"/>
    <x v="1"/>
    <x v="12"/>
    <x v="0"/>
    <n v="0"/>
    <m/>
    <n v="0"/>
    <m/>
    <n v="0"/>
    <m/>
    <n v="0"/>
    <n v="0"/>
  </r>
  <r>
    <s v="浙江黄岩大富塑料有限公司"/>
    <x v="1"/>
    <x v="12"/>
    <x v="21"/>
    <n v="5313"/>
    <n v="50"/>
    <n v="11244.5"/>
    <n v="19.75"/>
    <n v="2691.3325"/>
    <n v="0"/>
    <n v="0"/>
    <n v="0"/>
  </r>
  <r>
    <s v="浙江黄岩万事发塑料制品厂"/>
    <x v="1"/>
    <x v="12"/>
    <x v="2"/>
    <n v="0"/>
    <n v="0"/>
    <n v="0"/>
    <n v="0"/>
    <n v="0"/>
    <n v="30"/>
    <n v="1696.8000000000002"/>
    <n v="0"/>
  </r>
  <r>
    <s v="浙江嘉益日用制品有限公司"/>
    <x v="1"/>
    <x v="12"/>
    <x v="2"/>
    <n v="0"/>
    <n v="0.1"/>
    <n v="-5.4430000000000005"/>
    <n v="67"/>
    <n v="3604.6"/>
    <n v="0"/>
    <n v="0"/>
    <n v="0"/>
  </r>
  <r>
    <s v="浙江清清美家居用品有限公司"/>
    <x v="1"/>
    <x v="12"/>
    <x v="0"/>
    <n v="0"/>
    <m/>
    <n v="0"/>
    <m/>
    <n v="0"/>
    <m/>
    <n v="0"/>
    <n v="24.049999999999997"/>
  </r>
  <r>
    <s v="诸暨市豪士达保温容器有限公司"/>
    <x v="1"/>
    <x v="12"/>
    <x v="2"/>
    <n v="0"/>
    <n v="14"/>
    <n v="974.26"/>
    <n v="9.5"/>
    <n v="644.1"/>
    <n v="0"/>
    <n v="0"/>
    <n v="0"/>
  </r>
  <r>
    <s v="余姚市哈登模塑厂（普通合伙）"/>
    <x v="1"/>
    <x v="12"/>
    <x v="376"/>
    <n v="150.27274999999997"/>
    <n v="2.5000000000000001E-2"/>
    <n v="1.3630000000000002"/>
    <n v="1"/>
    <n v="73.41"/>
    <n v="0"/>
    <n v="0"/>
    <n v="2.5"/>
  </r>
  <r>
    <s v="慈溪市永烨家具有限公司"/>
    <x v="3"/>
    <x v="12"/>
    <x v="0"/>
    <n v="0"/>
    <m/>
    <n v="0"/>
    <m/>
    <n v="0"/>
    <m/>
    <n v="0"/>
    <n v="115.02500000000001"/>
  </r>
  <r>
    <s v="常州市武进礼嘉永安塑纤厂"/>
    <x v="1"/>
    <x v="12"/>
    <x v="2"/>
    <n v="0"/>
    <n v="2"/>
    <n v="284.89999999999998"/>
    <n v="2"/>
    <n v="214.7"/>
    <n v="2"/>
    <n v="370.52"/>
    <n v="2"/>
  </r>
  <r>
    <s v="海宁亿诚五金有限公司"/>
    <x v="1"/>
    <x v="12"/>
    <x v="2"/>
    <n v="0"/>
    <n v="0"/>
    <n v="0"/>
    <n v="0"/>
    <n v="0"/>
    <n v="6.125"/>
    <n v="708.11125000000004"/>
    <n v="13.5"/>
  </r>
  <r>
    <s v="台州市东宏家具制造有限公司"/>
    <x v="1"/>
    <x v="12"/>
    <x v="2"/>
    <n v="0"/>
    <n v="0"/>
    <n v="0"/>
    <n v="10"/>
    <n v="1410.6"/>
    <n v="0"/>
    <n v="0"/>
    <n v="652.80000000000007"/>
  </r>
  <r>
    <s v="桐乡市群鑫塑业有限公司"/>
    <x v="3"/>
    <x v="12"/>
    <x v="0"/>
    <n v="0"/>
    <m/>
    <n v="0"/>
    <m/>
    <n v="0"/>
    <m/>
    <n v="0"/>
    <n v="7"/>
  </r>
  <r>
    <s v="扬州市皓洁塑料制品有限公司"/>
    <x v="1"/>
    <x v="12"/>
    <x v="2"/>
    <n v="0"/>
    <n v="0"/>
    <n v="0"/>
    <n v="10.1"/>
    <n v="1373.3979999999999"/>
    <n v="49.825000000000003"/>
    <n v="11175.747500000001"/>
    <n v="46"/>
  </r>
  <r>
    <s v="宁波西蒙工艺品有限公司"/>
    <x v="1"/>
    <x v="12"/>
    <x v="2"/>
    <n v="0"/>
    <n v="0"/>
    <n v="0"/>
    <n v="1"/>
    <n v="85.76"/>
    <n v="15"/>
    <n v="675"/>
    <n v="3.5"/>
  </r>
  <r>
    <s v="宁波宏发工艺品有限公司"/>
    <x v="1"/>
    <x v="12"/>
    <x v="2"/>
    <n v="0"/>
    <n v="0"/>
    <n v="0"/>
    <n v="0"/>
    <n v="0"/>
    <n v="14.05"/>
    <n v="702.64049999999997"/>
    <n v="10"/>
  </r>
  <r>
    <s v="飞鹰集团有限公司"/>
    <x v="1"/>
    <x v="12"/>
    <x v="5"/>
    <n v="2951.2799999999997"/>
    <n v="2.4"/>
    <n v="93.912000000000006"/>
    <n v="5.55"/>
    <n v="149.07299999999998"/>
    <n v="10.25"/>
    <n v="1258.4950000000001"/>
    <n v="3.75"/>
  </r>
  <r>
    <s v="浙江百得塑业有限公司"/>
    <x v="1"/>
    <x v="12"/>
    <x v="2"/>
    <n v="0"/>
    <n v="0"/>
    <n v="0"/>
    <n v="0"/>
    <n v="0"/>
    <n v="20"/>
    <n v="1879"/>
    <n v="11"/>
  </r>
  <r>
    <s v="海宁市升燕五金有限公司"/>
    <x v="1"/>
    <x v="12"/>
    <x v="2"/>
    <n v="0"/>
    <n v="14"/>
    <n v="1190.7"/>
    <n v="0"/>
    <n v="0"/>
    <n v="27"/>
    <n v="1760.1299999999999"/>
    <n v="15"/>
  </r>
  <r>
    <s v="海宁市再创铆钉厂"/>
    <x v="1"/>
    <x v="12"/>
    <x v="50"/>
    <n v="-215.82"/>
    <n v="7"/>
    <n v="441.84"/>
    <n v="4"/>
    <n v="348.44"/>
    <n v="1"/>
    <n v="71.239999999999995"/>
    <n v="2.5"/>
  </r>
  <r>
    <s v="台州市黄岩白云塑料五金厂"/>
    <x v="1"/>
    <x v="12"/>
    <x v="0"/>
    <n v="0"/>
    <m/>
    <n v="0"/>
    <m/>
    <n v="0"/>
    <m/>
    <n v="0"/>
    <n v="3"/>
  </r>
  <r>
    <s v="温州尼博烟具制造有限公司"/>
    <x v="1"/>
    <x v="12"/>
    <x v="377"/>
    <n v="5803.74"/>
    <n v="30"/>
    <n v="2814.6"/>
    <n v="6"/>
    <n v="427.08000000000004"/>
    <n v="8.5"/>
    <n v="711.70500000000004"/>
    <n v="30.3"/>
  </r>
  <r>
    <s v="安吉晓星转椅厂"/>
    <x v="1"/>
    <x v="12"/>
    <x v="2"/>
    <n v="0"/>
    <n v="0"/>
    <n v="0"/>
    <n v="0"/>
    <n v="0"/>
    <n v="2"/>
    <n v="300.39999999999998"/>
    <n v="1"/>
  </r>
  <r>
    <s v="余姚市超博塑料厂"/>
    <x v="1"/>
    <x v="12"/>
    <x v="2"/>
    <n v="0"/>
    <n v="0"/>
    <n v="0"/>
    <n v="1.0249999999999999"/>
    <n v="131.52799999999999"/>
    <n v="1.7250000000000001"/>
    <n v="257.23200000000003"/>
    <n v="1.9"/>
  </r>
  <r>
    <s v="海宁加平机械股份有限公司"/>
    <x v="1"/>
    <x v="12"/>
    <x v="2"/>
    <n v="0"/>
    <n v="5"/>
    <n v="350.34999999999997"/>
    <n v="29"/>
    <n v="1740.8700000000001"/>
    <n v="25.5"/>
    <n v="2751.7049999999999"/>
    <n v="5"/>
  </r>
  <r>
    <s v="浙江龙士达家居用品有限公司"/>
    <x v="1"/>
    <x v="12"/>
    <x v="0"/>
    <n v="0"/>
    <m/>
    <n v="0"/>
    <m/>
    <n v="0"/>
    <m/>
    <n v="0"/>
    <n v="201"/>
  </r>
  <r>
    <s v="海宁市现代五金有限公司"/>
    <x v="1"/>
    <x v="12"/>
    <x v="352"/>
    <n v="485.54999999999995"/>
    <n v="50"/>
    <n v="3299"/>
    <n v="60"/>
    <n v="5474.4"/>
    <n v="41"/>
    <n v="2954.46"/>
    <n v="33"/>
  </r>
  <r>
    <s v="慈溪市鸿海电器有限公司"/>
    <x v="1"/>
    <x v="12"/>
    <x v="0"/>
    <n v="0"/>
    <m/>
    <n v="0"/>
    <m/>
    <n v="0"/>
    <m/>
    <n v="0"/>
    <n v="0.77500000000000002"/>
  </r>
  <r>
    <s v="浙江吉康塑胶有限公司"/>
    <x v="1"/>
    <x v="12"/>
    <x v="378"/>
    <n v="-21566.381999999998"/>
    <n v="485.1"/>
    <n v="10924.452000000001"/>
    <n v="624.17499999999995"/>
    <n v="57405.374749999995"/>
    <n v="500"/>
    <n v="67510"/>
    <n v="370.17500000000001"/>
  </r>
  <r>
    <s v="宁波众海电器有限公司"/>
    <x v="2"/>
    <x v="12"/>
    <x v="379"/>
    <n v="7512.6479999999992"/>
    <n v="884.85"/>
    <n v="84016.507500000007"/>
    <n v="772.68499999999995"/>
    <n v="55610.139449999995"/>
    <n v="1481.7750000000001"/>
    <n v="240417.99375000002"/>
    <n v="1213.0500000000002"/>
  </r>
  <r>
    <s v="上海双雄塑胶制品有限公司"/>
    <x v="1"/>
    <x v="12"/>
    <x v="2"/>
    <n v="0"/>
    <n v="0"/>
    <n v="0"/>
    <n v="16.850000000000001"/>
    <n v="1417.085"/>
    <n v="89.8"/>
    <n v="8741.1319999999996"/>
    <n v="99.85"/>
  </r>
  <r>
    <s v="余姚市泗门镇光明橡塑制品厂"/>
    <x v="2"/>
    <x v="12"/>
    <x v="2"/>
    <n v="0"/>
    <n v="0"/>
    <n v="0"/>
    <n v="0.5"/>
    <n v="89.4"/>
    <n v="2.5"/>
    <n v="315.3"/>
    <n v="4.5"/>
  </r>
  <r>
    <s v="上海周浦塑料制品有限公司"/>
    <x v="1"/>
    <x v="12"/>
    <x v="380"/>
    <n v="9428.48"/>
    <n v="65"/>
    <n v="22627.8"/>
    <n v="173.8"/>
    <n v="15605.502000000002"/>
    <n v="253"/>
    <n v="34413.060000000005"/>
    <n v="216"/>
  </r>
  <r>
    <s v="海宁市盐官建建塑料制品厂"/>
    <x v="1"/>
    <x v="12"/>
    <x v="381"/>
    <n v="5476.38"/>
    <n v="74"/>
    <n v="6915.3"/>
    <n v="25"/>
    <n v="2046"/>
    <n v="79.825000000000003"/>
    <n v="7375.0317500000001"/>
    <n v="63"/>
  </r>
  <r>
    <s v="宁波立诚电子制造有限公司"/>
    <x v="1"/>
    <x v="12"/>
    <x v="44"/>
    <n v="945"/>
    <n v="0"/>
    <n v="0"/>
    <n v="40"/>
    <n v="2588"/>
    <n v="9.0500000000000007"/>
    <n v="654.22450000000015"/>
    <n v="0"/>
  </r>
  <r>
    <s v="宁波健跃乐器有限公司"/>
    <x v="1"/>
    <x v="12"/>
    <x v="0"/>
    <n v="0"/>
    <m/>
    <n v="0"/>
    <m/>
    <n v="0"/>
    <m/>
    <n v="0"/>
    <n v="1"/>
  </r>
  <r>
    <s v="浙江胜利塑胶有限公司"/>
    <x v="1"/>
    <x v="12"/>
    <x v="382"/>
    <n v="6027"/>
    <n v="44"/>
    <n v="7731.2400000000007"/>
    <n v="32"/>
    <n v="3360"/>
    <n v="86.025000000000006"/>
    <n v="9449.8462500000005"/>
    <n v="30"/>
  </r>
  <r>
    <s v="宁波好时机塑业有限公司"/>
    <x v="1"/>
    <x v="12"/>
    <x v="2"/>
    <n v="0"/>
    <n v="0"/>
    <n v="0"/>
    <n v="0"/>
    <n v="0"/>
    <n v="5"/>
    <n v="294.10000000000002"/>
    <n v="1.05"/>
  </r>
  <r>
    <s v="余姚市楚杭塑胶厂"/>
    <x v="1"/>
    <x v="12"/>
    <x v="0"/>
    <n v="0"/>
    <m/>
    <n v="0"/>
    <m/>
    <n v="0"/>
    <m/>
    <n v="0"/>
    <n v="0.4"/>
  </r>
  <r>
    <s v="慈溪市长河中毫塑料制品厂"/>
    <x v="1"/>
    <x v="12"/>
    <x v="2"/>
    <n v="0"/>
    <n v="0"/>
    <n v="0"/>
    <n v="0.5"/>
    <n v="150.66999999999999"/>
    <n v="1"/>
    <n v="146.08000000000001"/>
    <n v="1"/>
  </r>
  <r>
    <s v="台州市路桥玲辉日用品有限公司"/>
    <x v="2"/>
    <x v="12"/>
    <x v="2"/>
    <n v="0"/>
    <n v="0"/>
    <n v="0"/>
    <n v="16"/>
    <n v="712.16"/>
    <n v="16"/>
    <n v="2165.7600000000002"/>
    <n v="16"/>
  </r>
  <r>
    <s v="上海聚蓝水处理科技有限公司"/>
    <x v="1"/>
    <x v="12"/>
    <x v="2"/>
    <n v="0"/>
    <n v="27"/>
    <n v="-1419.39"/>
    <n v="0"/>
    <n v="0"/>
    <n v="132.875"/>
    <n v="9107.2525000000005"/>
    <n v="295.67500000000001"/>
  </r>
  <r>
    <s v="宁海好品阁日用品有限公司"/>
    <x v="1"/>
    <x v="12"/>
    <x v="2"/>
    <n v="0"/>
    <n v="1"/>
    <n v="46.33"/>
    <n v="0"/>
    <n v="0"/>
    <n v="22.024999999999999"/>
    <n v="2890.5610000000001"/>
    <n v="10.3"/>
  </r>
  <r>
    <s v="海宁市盐官星旺五金厂"/>
    <x v="1"/>
    <x v="12"/>
    <x v="118"/>
    <n v="324.70999999999998"/>
    <n v="18"/>
    <n v="1374.1200000000001"/>
    <n v="3"/>
    <n v="178.29"/>
    <n v="13"/>
    <n v="1092.78"/>
    <n v="17"/>
  </r>
  <r>
    <s v="宁波景天日用品有限公司"/>
    <x v="1"/>
    <x v="12"/>
    <x v="0"/>
    <n v="0"/>
    <m/>
    <n v="0"/>
    <m/>
    <n v="0"/>
    <m/>
    <n v="0"/>
    <n v="2.2000000000000002"/>
  </r>
  <r>
    <s v="宁波振飞窗饰制品有限公司"/>
    <x v="1"/>
    <x v="12"/>
    <x v="383"/>
    <n v="3269.6404999999995"/>
    <n v="73.05"/>
    <n v="4715.3774999999996"/>
    <n v="65.525000000000006"/>
    <n v="5155.5070000000005"/>
    <n v="79"/>
    <n v="5353.83"/>
    <n v="20"/>
  </r>
  <r>
    <s v="宁海能力塑业有限公司"/>
    <x v="1"/>
    <x v="12"/>
    <x v="0"/>
    <n v="0"/>
    <m/>
    <n v="0"/>
    <m/>
    <n v="0"/>
    <m/>
    <n v="0"/>
    <n v="1.75"/>
  </r>
  <r>
    <s v="慈溪市蓝星教育用品有限公司"/>
    <x v="1"/>
    <x v="12"/>
    <x v="2"/>
    <n v="0"/>
    <n v="0"/>
    <n v="0"/>
    <n v="0"/>
    <n v="0"/>
    <n v="11.675000000000001"/>
    <n v="1055.0697500000001"/>
    <n v="9.5"/>
  </r>
  <r>
    <s v="余姚市城区灵峰门窗厂"/>
    <x v="1"/>
    <x v="12"/>
    <x v="2"/>
    <n v="0"/>
    <n v="0"/>
    <n v="0"/>
    <n v="0"/>
    <n v="0"/>
    <n v="10"/>
    <n v="595.20000000000005"/>
    <n v="5"/>
  </r>
  <r>
    <s v="宁波塑力微塑料制品有限公司"/>
    <x v="1"/>
    <x v="12"/>
    <x v="0"/>
    <n v="0"/>
    <m/>
    <n v="0"/>
    <m/>
    <n v="0"/>
    <m/>
    <n v="0"/>
    <n v="0.1"/>
  </r>
  <r>
    <s v="宁波博欧塑料制品有限公司"/>
    <x v="1"/>
    <x v="12"/>
    <x v="2"/>
    <n v="0"/>
    <n v="0"/>
    <n v="0"/>
    <n v="0"/>
    <n v="0"/>
    <n v="90"/>
    <n v="5500.8"/>
    <n v="73"/>
  </r>
  <r>
    <s v="宁波市鄞州华阳塑料电器有限公司"/>
    <x v="1"/>
    <x v="12"/>
    <x v="2"/>
    <n v="0"/>
    <n v="0"/>
    <n v="0"/>
    <n v="6"/>
    <n v="445.20000000000005"/>
    <n v="34"/>
    <n v="2230.7399999999998"/>
    <n v="15"/>
  </r>
  <r>
    <s v="慈溪市恒翔纺织原料有限公司"/>
    <x v="1"/>
    <x v="12"/>
    <x v="0"/>
    <n v="0"/>
    <m/>
    <n v="0"/>
    <m/>
    <n v="0"/>
    <m/>
    <n v="0"/>
    <n v="0.65"/>
  </r>
  <r>
    <s v="宁波吉美制刷有限公司"/>
    <x v="1"/>
    <x v="12"/>
    <x v="2"/>
    <n v="0"/>
    <n v="0"/>
    <n v="0"/>
    <n v="32"/>
    <n v="2970.24"/>
    <n v="44"/>
    <n v="3435.96"/>
    <n v="15"/>
  </r>
  <r>
    <s v="乐清市乐泰工艺奖杯有限公司"/>
    <x v="1"/>
    <x v="12"/>
    <x v="2"/>
    <n v="0"/>
    <n v="5"/>
    <n v="468.40000000000003"/>
    <n v="2"/>
    <n v="409.7"/>
    <n v="5"/>
    <n v="768.65"/>
    <n v="3"/>
  </r>
  <r>
    <s v="海宁市盐官中欣制塑厂"/>
    <x v="1"/>
    <x v="12"/>
    <x v="384"/>
    <n v="6762.75"/>
    <n v="129"/>
    <n v="10401.269999999999"/>
    <n v="52"/>
    <n v="3151.2000000000003"/>
    <n v="86.05"/>
    <n v="7670.4969999999994"/>
    <n v="85.5"/>
  </r>
  <r>
    <s v="余姚市宏展家居用品厂"/>
    <x v="1"/>
    <x v="12"/>
    <x v="0"/>
    <n v="0"/>
    <m/>
    <n v="0"/>
    <m/>
    <n v="0"/>
    <m/>
    <n v="0"/>
    <n v="4.0750000000000002"/>
  </r>
  <r>
    <s v="余姚市家佳居家用品厂"/>
    <x v="1"/>
    <x v="12"/>
    <x v="2"/>
    <n v="0"/>
    <n v="0"/>
    <n v="0"/>
    <n v="0"/>
    <n v="0"/>
    <n v="1.0249999999999999"/>
    <n v="106.46674999999999"/>
    <n v="1.075"/>
  </r>
  <r>
    <s v="余姚市低塘长利电器厂"/>
    <x v="1"/>
    <x v="12"/>
    <x v="2"/>
    <n v="0"/>
    <n v="0"/>
    <n v="0"/>
    <n v="0"/>
    <n v="0"/>
    <n v="17"/>
    <n v="1632.51"/>
    <n v="80"/>
  </r>
  <r>
    <s v="余姚市天工雅丽诗窗饰厂"/>
    <x v="1"/>
    <x v="12"/>
    <x v="0"/>
    <n v="0"/>
    <m/>
    <n v="0"/>
    <m/>
    <n v="0"/>
    <m/>
    <n v="0"/>
    <n v="32"/>
  </r>
  <r>
    <s v="海宁盐官永安聚氨脂厂"/>
    <x v="1"/>
    <x v="12"/>
    <x v="2"/>
    <n v="0"/>
    <n v="0"/>
    <n v="0"/>
    <n v="0"/>
    <n v="0"/>
    <n v="5"/>
    <n v="367.5"/>
    <n v="10"/>
  </r>
  <r>
    <s v="德清宏升塑胶有限公司"/>
    <x v="1"/>
    <x v="12"/>
    <x v="0"/>
    <n v="0"/>
    <m/>
    <n v="0"/>
    <m/>
    <n v="0"/>
    <m/>
    <n v="0"/>
    <n v="69"/>
  </r>
  <r>
    <s v="海宁市创联塑业有限公司"/>
    <x v="1"/>
    <x v="12"/>
    <x v="385"/>
    <n v="2959.0879999999997"/>
    <n v="29"/>
    <n v="1384.1699999999998"/>
    <n v="29.5"/>
    <n v="1848.175"/>
    <n v="24"/>
    <n v="2552.88"/>
    <n v="17.5"/>
  </r>
  <r>
    <s v="宁波贝尔戴斯模塑有限公司"/>
    <x v="1"/>
    <x v="12"/>
    <x v="40"/>
    <n v="549.44000000000005"/>
    <n v="10"/>
    <n v="930.6"/>
    <n v="17.975000000000001"/>
    <n v="1500.0137500000001"/>
    <n v="6"/>
    <n v="403.08000000000004"/>
    <n v="11.025"/>
  </r>
  <r>
    <s v="宁波凯得利电器有限公司"/>
    <x v="1"/>
    <x v="12"/>
    <x v="2"/>
    <n v="0"/>
    <n v="0"/>
    <n v="0"/>
    <n v="0"/>
    <n v="0"/>
    <n v="5"/>
    <n v="475.6"/>
    <n v="162.07500000000002"/>
  </r>
  <r>
    <s v="宁波泰瑞电器有限公司"/>
    <x v="1"/>
    <x v="12"/>
    <x v="386"/>
    <n v="2513.8879999999999"/>
    <n v="21.25"/>
    <n v="476.63749999999999"/>
    <n v="20"/>
    <n v="2558.1999999999998"/>
    <n v="30"/>
    <n v="1587.6000000000001"/>
    <n v="5"/>
  </r>
  <r>
    <s v="玉环耐固豹汽车橡胶件厂"/>
    <x v="1"/>
    <x v="12"/>
    <x v="0"/>
    <n v="0"/>
    <m/>
    <n v="0"/>
    <m/>
    <n v="0"/>
    <m/>
    <n v="0"/>
    <n v="10"/>
  </r>
  <r>
    <s v="宁波舜美家居用品有限公司"/>
    <x v="1"/>
    <x v="12"/>
    <x v="0"/>
    <n v="0"/>
    <m/>
    <n v="0"/>
    <m/>
    <n v="0"/>
    <m/>
    <n v="0"/>
    <n v="26"/>
  </r>
  <r>
    <s v="宁波佳圆窗饰有限公司"/>
    <x v="1"/>
    <x v="12"/>
    <x v="2"/>
    <n v="0"/>
    <n v="0"/>
    <n v="0"/>
    <n v="0"/>
    <n v="0"/>
    <n v="3"/>
    <n v="214.92000000000002"/>
    <n v="3"/>
  </r>
  <r>
    <s v="海宁市杰兰五金有限公司"/>
    <x v="1"/>
    <x v="12"/>
    <x v="13"/>
    <n v="132.13"/>
    <n v="0"/>
    <n v="0"/>
    <n v="6"/>
    <n v="278.21999999999997"/>
    <n v="2"/>
    <n v="142.68"/>
    <n v="3"/>
  </r>
  <r>
    <s v="余姚市低塘镇新飞电器厂"/>
    <x v="1"/>
    <x v="12"/>
    <x v="2"/>
    <n v="0"/>
    <n v="0"/>
    <n v="0"/>
    <n v="1"/>
    <n v="-5.66"/>
    <n v="0"/>
    <n v="0"/>
    <n v="2.5000000000000001E-2"/>
  </r>
  <r>
    <s v="宁波正德泰和进出口有限公司"/>
    <x v="1"/>
    <x v="12"/>
    <x v="2"/>
    <n v="0"/>
    <n v="0"/>
    <n v="0"/>
    <n v="0"/>
    <n v="0"/>
    <n v="52"/>
    <n v="3814.72"/>
    <n v="2"/>
  </r>
  <r>
    <s v="宁波市鄞州亿米佳日用品有限公司"/>
    <x v="1"/>
    <x v="12"/>
    <x v="0"/>
    <n v="0"/>
    <m/>
    <n v="0"/>
    <m/>
    <n v="0"/>
    <m/>
    <n v="0"/>
    <n v="1"/>
  </r>
  <r>
    <s v="宁波曜辉塑胶有限公司"/>
    <x v="2"/>
    <x v="12"/>
    <x v="2"/>
    <n v="0"/>
    <n v="0.1"/>
    <n v="2.6710000000000003"/>
    <n v="12"/>
    <n v="868.19999999999993"/>
    <n v="2.5"/>
    <n v="181.05"/>
    <n v="5"/>
  </r>
  <r>
    <s v="上海日升日用制品有限公司"/>
    <x v="1"/>
    <x v="12"/>
    <x v="44"/>
    <n v="140.69999999999999"/>
    <n v="0"/>
    <n v="0"/>
    <n v="77"/>
    <n v="4537.6099999999997"/>
    <n v="40"/>
    <n v="2264.4"/>
    <n v="62"/>
  </r>
  <r>
    <s v="宁波艾加达日用品有限公司"/>
    <x v="1"/>
    <x v="12"/>
    <x v="0"/>
    <n v="0"/>
    <m/>
    <n v="0"/>
    <m/>
    <n v="0"/>
    <m/>
    <n v="0"/>
    <n v="3"/>
  </r>
  <r>
    <s v="余姚市创客饰品配件厂"/>
    <x v="1"/>
    <x v="12"/>
    <x v="2"/>
    <n v="0"/>
    <n v="0"/>
    <n v="0"/>
    <n v="0"/>
    <n v="0"/>
    <n v="80"/>
    <n v="7193.6"/>
    <n v="20"/>
  </r>
  <r>
    <s v="余姚市低塘镇兴达电仪模塑厂"/>
    <x v="1"/>
    <x v="12"/>
    <x v="30"/>
    <n v="497.65"/>
    <n v="9.5"/>
    <n v="1121.095"/>
    <n v="22.8"/>
    <n v="1347.48"/>
    <n v="122.075"/>
    <n v="8111.8837500000009"/>
    <n v="126"/>
  </r>
  <r>
    <s v="宁海县德汇塑业有限公司"/>
    <x v="1"/>
    <x v="12"/>
    <x v="2"/>
    <n v="0"/>
    <n v="0"/>
    <n v="0"/>
    <n v="3"/>
    <n v="171.06"/>
    <n v="69.45"/>
    <n v="4581.6165000000001"/>
    <n v="155.25000000000003"/>
  </r>
  <r>
    <s v="余姚市万福户外用品有限公司"/>
    <x v="1"/>
    <x v="12"/>
    <x v="2"/>
    <n v="0"/>
    <n v="0"/>
    <n v="0"/>
    <n v="0"/>
    <n v="0"/>
    <n v="1"/>
    <n v="43.21"/>
    <n v="6.45"/>
  </r>
  <r>
    <s v="慈溪市华奔金属制品有限公司"/>
    <x v="1"/>
    <x v="12"/>
    <x v="139"/>
    <n v="405.24"/>
    <n v="2"/>
    <n v="319.52"/>
    <n v="2"/>
    <n v="189.74"/>
    <n v="7"/>
    <n v="627.19999999999993"/>
    <n v="9"/>
  </r>
  <r>
    <s v="余姚市泗门镇信达模塑厂"/>
    <x v="1"/>
    <x v="12"/>
    <x v="222"/>
    <n v="136.56300000000002"/>
    <n v="0.1"/>
    <n v="23.740000000000002"/>
    <n v="2.85"/>
    <n v="64.98"/>
    <n v="0.05"/>
    <n v="15.641500000000001"/>
    <n v="11"/>
  </r>
  <r>
    <s v="台州市黄岩添添模具厂"/>
    <x v="1"/>
    <x v="12"/>
    <x v="2"/>
    <n v="0"/>
    <n v="232.5"/>
    <n v="46162.875"/>
    <n v="240.375"/>
    <n v="36426.427499999998"/>
    <n v="224.9"/>
    <n v="23560.524000000001"/>
    <n v="134"/>
  </r>
  <r>
    <s v="宁波富尔创光电科技有限公司"/>
    <x v="1"/>
    <x v="12"/>
    <x v="0"/>
    <n v="0"/>
    <m/>
    <n v="0"/>
    <m/>
    <n v="0"/>
    <m/>
    <n v="0"/>
    <n v="20"/>
  </r>
  <r>
    <s v="宁海美凯日用品有限公司"/>
    <x v="1"/>
    <x v="12"/>
    <x v="2"/>
    <n v="0"/>
    <n v="0"/>
    <n v="0"/>
    <n v="72"/>
    <n v="3836.88"/>
    <n v="168"/>
    <n v="11267.759999999998"/>
    <n v="80"/>
  </r>
  <r>
    <s v="慈溪市德运日用品有限公司"/>
    <x v="1"/>
    <x v="12"/>
    <x v="0"/>
    <n v="0"/>
    <m/>
    <n v="0"/>
    <m/>
    <n v="0"/>
    <m/>
    <n v="0"/>
    <n v="11.025"/>
  </r>
  <r>
    <s v="慈溪汇鑫电器有限公司"/>
    <x v="1"/>
    <x v="12"/>
    <x v="2"/>
    <n v="0"/>
    <n v="10"/>
    <n v="2144.1"/>
    <n v="40"/>
    <n v="3810.4"/>
    <n v="10"/>
    <n v="906.4"/>
    <n v="10"/>
  </r>
  <r>
    <s v="宁波新玮诺防护用品有限公司"/>
    <x v="1"/>
    <x v="12"/>
    <x v="0"/>
    <n v="0"/>
    <m/>
    <n v="0"/>
    <m/>
    <n v="0"/>
    <m/>
    <n v="0"/>
    <n v="20"/>
  </r>
  <r>
    <s v="乐清市星达工艺电子有限公司"/>
    <x v="1"/>
    <x v="12"/>
    <x v="35"/>
    <n v="1091"/>
    <n v="0"/>
    <n v="0"/>
    <n v="0"/>
    <n v="0"/>
    <n v="20.024999999999999"/>
    <n v="1833.6892499999997"/>
    <n v="38"/>
  </r>
  <r>
    <s v="宁波市镇海宏正塑业制造厂"/>
    <x v="1"/>
    <x v="12"/>
    <x v="2"/>
    <n v="0"/>
    <n v="0"/>
    <n v="0"/>
    <n v="70.400000000000006"/>
    <n v="3887.4880000000003"/>
    <n v="72"/>
    <n v="6850.8"/>
    <n v="95.025000000000006"/>
  </r>
  <r>
    <s v="宁波大胜日用制品有限公司"/>
    <x v="1"/>
    <x v="12"/>
    <x v="2"/>
    <n v="0"/>
    <n v="0"/>
    <n v="0"/>
    <n v="0"/>
    <n v="0"/>
    <n v="125.125"/>
    <n v="7802.7950000000001"/>
    <n v="61"/>
  </r>
  <r>
    <s v="宁波经济技术开发区华灵乐器有限公司"/>
    <x v="3"/>
    <x v="12"/>
    <x v="30"/>
    <n v="702.45"/>
    <n v="4"/>
    <n v="463.48"/>
    <n v="4"/>
    <n v="554.67999999999995"/>
    <n v="4"/>
    <n v="306.44"/>
    <n v="3"/>
  </r>
  <r>
    <s v="席邦实业（苏州）有限公司"/>
    <x v="1"/>
    <x v="12"/>
    <x v="387"/>
    <n v="7325.1359999999995"/>
    <n v="5"/>
    <n v="496.2"/>
    <n v="102.675"/>
    <n v="5691.2752499999997"/>
    <n v="61.174999999999997"/>
    <n v="2828.732"/>
    <n v="21.824999999999999"/>
  </r>
  <r>
    <s v="绍兴上虞兆峰工具有限公司"/>
    <x v="1"/>
    <x v="12"/>
    <x v="0"/>
    <n v="0"/>
    <m/>
    <n v="0"/>
    <m/>
    <n v="0"/>
    <m/>
    <n v="0"/>
    <n v="25"/>
  </r>
  <r>
    <s v="浙江黄岩纪元模具有限公司"/>
    <x v="1"/>
    <x v="12"/>
    <x v="13"/>
    <n v="88.62"/>
    <n v="22.975000000000001"/>
    <n v="822.27525000000003"/>
    <n v="15.45"/>
    <n v="766.01099999999997"/>
    <n v="10.1"/>
    <n v="827.99800000000005"/>
    <n v="72.25"/>
  </r>
  <r>
    <s v="桐乡市洲泉四维五金配件厂"/>
    <x v="1"/>
    <x v="12"/>
    <x v="0"/>
    <n v="0"/>
    <m/>
    <n v="0"/>
    <m/>
    <n v="0"/>
    <m/>
    <n v="0"/>
    <n v="12"/>
  </r>
  <r>
    <s v="金华市金邦模具有限公司"/>
    <x v="1"/>
    <x v="12"/>
    <x v="0"/>
    <n v="0"/>
    <m/>
    <n v="0"/>
    <m/>
    <n v="0"/>
    <m/>
    <n v="0"/>
    <n v="57.5"/>
  </r>
  <r>
    <s v="宁海灵均塑料制品厂"/>
    <x v="2"/>
    <x v="12"/>
    <x v="2"/>
    <n v="0"/>
    <n v="0"/>
    <n v="0"/>
    <n v="0"/>
    <n v="0"/>
    <n v="14.05"/>
    <n v="1039.4190000000001"/>
    <n v="23"/>
  </r>
  <r>
    <s v="上海鸿润物流技术有限公司"/>
    <x v="2"/>
    <x v="12"/>
    <x v="2"/>
    <n v="0"/>
    <n v="0.125"/>
    <n v="-5.3550000000000004"/>
    <n v="16.425000000000001"/>
    <n v="928.01250000000005"/>
    <n v="0.5"/>
    <n v="72.045000000000002"/>
    <n v="13.4"/>
  </r>
  <r>
    <s v="上海南汇墩彬耐塑制品有限公司"/>
    <x v="1"/>
    <x v="12"/>
    <x v="126"/>
    <n v="2087.7000000000003"/>
    <n v="0"/>
    <n v="0"/>
    <n v="0"/>
    <n v="0"/>
    <n v="0"/>
    <n v="0"/>
    <n v="4.0500000000000007"/>
  </r>
  <r>
    <s v="海宁辰阳电子科技有限公司"/>
    <x v="1"/>
    <x v="12"/>
    <x v="0"/>
    <n v="0"/>
    <m/>
    <n v="0"/>
    <m/>
    <n v="0"/>
    <m/>
    <n v="0"/>
    <n v="1"/>
  </r>
  <r>
    <s v="德清新众塑胶有限公司"/>
    <x v="1"/>
    <x v="12"/>
    <x v="373"/>
    <n v="643.45500000000004"/>
    <n v="32"/>
    <n v="2705.6"/>
    <n v="5"/>
    <n v="651.20000000000005"/>
    <n v="20"/>
    <n v="1334.4"/>
    <n v="76.5"/>
  </r>
  <r>
    <s v="台州市黄岩神宇塑胶有限公司"/>
    <x v="1"/>
    <x v="12"/>
    <x v="2"/>
    <n v="0"/>
    <n v="0"/>
    <n v="0"/>
    <n v="37"/>
    <n v="7476.22"/>
    <n v="38"/>
    <n v="10440.120000000001"/>
    <n v="5"/>
  </r>
  <r>
    <s v="台州市港龙塑业有限公司"/>
    <x v="1"/>
    <x v="12"/>
    <x v="388"/>
    <n v="-42844.4"/>
    <n v="30"/>
    <n v="4755.6000000000004"/>
    <n v="16"/>
    <n v="1151.8399999999999"/>
    <n v="0"/>
    <n v="0"/>
    <n v="36.5"/>
  </r>
  <r>
    <s v="温州松浦电器有限公司"/>
    <x v="1"/>
    <x v="12"/>
    <x v="2"/>
    <n v="0"/>
    <n v="0"/>
    <n v="0"/>
    <n v="0"/>
    <n v="0"/>
    <n v="6"/>
    <n v="788.28"/>
    <n v="14"/>
  </r>
  <r>
    <s v="杭州茂园仪器有限公司"/>
    <x v="1"/>
    <x v="13"/>
    <x v="373"/>
    <n v="642.64499999999998"/>
    <n v="5.15"/>
    <n v="241.27750000000003"/>
    <n v="1"/>
    <n v="104.07"/>
    <n v="0"/>
    <n v="0"/>
    <n v="0"/>
  </r>
  <r>
    <s v="嘉兴市余新曹王塑料金属制品厂"/>
    <x v="1"/>
    <x v="13"/>
    <x v="13"/>
    <n v="14.68"/>
    <n v="3"/>
    <n v="133.35000000000002"/>
    <n v="5"/>
    <n v="533.95000000000005"/>
    <n v="0"/>
    <n v="0"/>
    <n v="0"/>
  </r>
  <r>
    <s v="宁波青锋工具有限公司"/>
    <x v="1"/>
    <x v="13"/>
    <x v="2"/>
    <n v="0"/>
    <n v="5"/>
    <n v="344.90000000000003"/>
    <n v="0"/>
    <n v="0"/>
    <n v="6"/>
    <n v="325.98"/>
    <n v="0"/>
  </r>
  <r>
    <s v="宁波市鄞州云龙中远机械配件厂"/>
    <x v="2"/>
    <x v="13"/>
    <x v="2"/>
    <n v="0"/>
    <n v="1"/>
    <n v="2470.11"/>
    <n v="0.52500000000000002"/>
    <n v="2140.9079999999999"/>
    <n v="0.52500000000000002"/>
    <n v="2410.8577500000001"/>
    <n v="0"/>
  </r>
  <r>
    <s v="上海明仁橡塑制品厂"/>
    <x v="3"/>
    <x v="13"/>
    <x v="0"/>
    <n v="0"/>
    <m/>
    <n v="0"/>
    <m/>
    <n v="0"/>
    <m/>
    <n v="0"/>
    <n v="2E-3"/>
  </r>
  <r>
    <s v="扬州市银光机电有限公司"/>
    <x v="1"/>
    <x v="13"/>
    <x v="2"/>
    <n v="0"/>
    <n v="0"/>
    <n v="0"/>
    <n v="2.25"/>
    <n v="224.30250000000001"/>
    <n v="1.05"/>
    <n v="855.94950000000006"/>
    <n v="2.85"/>
  </r>
  <r>
    <s v="乐清市兆信模具厂"/>
    <x v="1"/>
    <x v="13"/>
    <x v="2"/>
    <n v="0"/>
    <n v="0"/>
    <n v="0"/>
    <n v="0.5"/>
    <n v="108.705"/>
    <n v="8.25"/>
    <n v="1023.495"/>
    <n v="1.5"/>
  </r>
  <r>
    <s v="绍兴县洋洋模具有限公司"/>
    <x v="2"/>
    <x v="13"/>
    <x v="7"/>
    <n v="229.04"/>
    <n v="64"/>
    <n v="4696.96"/>
    <n v="0"/>
    <n v="0"/>
    <n v="21"/>
    <n v="2206.4699999999998"/>
    <n v="23"/>
  </r>
  <r>
    <s v="上海晟都塑料有限公司"/>
    <x v="1"/>
    <x v="13"/>
    <x v="2"/>
    <n v="0"/>
    <n v="19"/>
    <n v="2097.41"/>
    <n v="32"/>
    <n v="3486.08"/>
    <n v="42"/>
    <n v="8652.84"/>
    <n v="29.024999999999999"/>
  </r>
  <r>
    <s v="余姚市申乙塑料电器厂（普通合伙）"/>
    <x v="1"/>
    <x v="13"/>
    <x v="0"/>
    <n v="0"/>
    <m/>
    <n v="0"/>
    <m/>
    <n v="0"/>
    <m/>
    <n v="0"/>
    <n v="1"/>
  </r>
  <r>
    <s v="宁海县瑞合模塑有限公司"/>
    <x v="1"/>
    <x v="13"/>
    <x v="2"/>
    <n v="0"/>
    <n v="1.05"/>
    <n v="141.351"/>
    <n v="12"/>
    <n v="1286.8799999999999"/>
    <n v="14"/>
    <n v="2203.8799999999997"/>
    <n v="21.35"/>
  </r>
  <r>
    <s v="宁波家富能源设备有限公司"/>
    <x v="1"/>
    <x v="13"/>
    <x v="30"/>
    <n v="207.65"/>
    <n v="0"/>
    <n v="0"/>
    <n v="19.2"/>
    <n v="1018.944"/>
    <n v="16.100000000000001"/>
    <n v="1550.43"/>
    <n v="5.2"/>
  </r>
  <r>
    <s v="绍兴洋洋模具有限公司"/>
    <x v="3"/>
    <x v="13"/>
    <x v="0"/>
    <n v="0"/>
    <m/>
    <n v="0"/>
    <m/>
    <n v="0"/>
    <m/>
    <n v="0"/>
    <n v="21"/>
  </r>
  <r>
    <s v="苏州郝佰维实业有限公司"/>
    <x v="3"/>
    <x v="13"/>
    <x v="2"/>
    <n v="0"/>
    <n v="0"/>
    <n v="0"/>
    <n v="0"/>
    <n v="0"/>
    <n v="15"/>
    <n v="751.05"/>
    <n v="9.5"/>
  </r>
  <r>
    <s v="连云港连利·福思特表业有限公司"/>
    <x v="1"/>
    <x v="13"/>
    <x v="2"/>
    <n v="0"/>
    <n v="0"/>
    <n v="0"/>
    <n v="28"/>
    <n v="1233.68"/>
    <n v="38.049999999999997"/>
    <n v="2379.2664999999997"/>
    <n v="41"/>
  </r>
  <r>
    <s v="上虞兆峰工具有限公司"/>
    <x v="1"/>
    <x v="13"/>
    <x v="2"/>
    <n v="0"/>
    <n v="0"/>
    <n v="0"/>
    <n v="27.024999999999999"/>
    <n v="2631.154"/>
    <n v="64"/>
    <n v="5959.68"/>
    <n v="15"/>
  </r>
  <r>
    <s v="宁波东海集团有限公司"/>
    <x v="1"/>
    <x v="13"/>
    <x v="100"/>
    <n v="468.45"/>
    <n v="35"/>
    <n v="4649.75"/>
    <n v="35"/>
    <n v="2976.75"/>
    <n v="24"/>
    <n v="1483.92"/>
    <n v="37"/>
  </r>
  <r>
    <s v="宁波特能机电有限公司"/>
    <x v="9"/>
    <x v="13"/>
    <x v="2"/>
    <n v="0"/>
    <n v="0"/>
    <n v="0"/>
    <n v="0"/>
    <n v="0"/>
    <n v="13.025"/>
    <n v="954.08125000000007"/>
    <n v="1E-3"/>
  </r>
  <r>
    <s v="川崎三兴化成（大连保税区）国际贸易有限公司"/>
    <x v="3"/>
    <x v="15"/>
    <x v="0"/>
    <n v="0"/>
    <m/>
    <n v="0"/>
    <m/>
    <n v="0"/>
    <m/>
    <n v="0"/>
    <n v="15"/>
  </r>
  <r>
    <s v="科沃斯机器人股份有限公司"/>
    <x v="3"/>
    <x v="15"/>
    <x v="0"/>
    <n v="0"/>
    <m/>
    <n v="0"/>
    <m/>
    <n v="0"/>
    <m/>
    <n v="0"/>
    <n v="53"/>
  </r>
  <r>
    <s v="科沃斯机器人有限公司"/>
    <x v="1"/>
    <x v="15"/>
    <x v="0"/>
    <n v="0"/>
    <m/>
    <n v="0"/>
    <m/>
    <n v="0"/>
    <m/>
    <n v="0"/>
    <n v="54"/>
  </r>
  <r>
    <s v="宁波颐安电器科技有限公司"/>
    <x v="3"/>
    <x v="15"/>
    <x v="0"/>
    <n v="0"/>
    <m/>
    <n v="0"/>
    <m/>
    <n v="0"/>
    <m/>
    <n v="0"/>
    <n v="2.5000000000000001E-2"/>
  </r>
  <r>
    <s v="无锡市信昌塑料机械厂"/>
    <x v="1"/>
    <x v="15"/>
    <x v="0"/>
    <n v="0"/>
    <m/>
    <n v="0"/>
    <m/>
    <n v="0"/>
    <m/>
    <n v="0"/>
    <n v="30"/>
  </r>
  <r>
    <s v="浙江盾安供应链管理有限公司"/>
    <x v="3"/>
    <x v="15"/>
    <x v="0"/>
    <n v="0"/>
    <m/>
    <n v="0"/>
    <m/>
    <n v="0"/>
    <m/>
    <n v="0"/>
    <n v="0.75"/>
  </r>
  <r>
    <s v="无锡博裕电子科技有限公司"/>
    <x v="1"/>
    <x v="15"/>
    <x v="2"/>
    <n v="0"/>
    <n v="0"/>
    <n v="0"/>
    <n v="0"/>
    <n v="0"/>
    <n v="13"/>
    <n v="1981.0699999999997"/>
    <n v="38.049999999999997"/>
  </r>
  <r>
    <s v="宁波科飞洗衣机有限公司"/>
    <x v="1"/>
    <x v="15"/>
    <x v="389"/>
    <n v="11726.688"/>
    <n v="403.25"/>
    <n v="40542.755000000005"/>
    <n v="301.64"/>
    <n v="27394.944799999997"/>
    <n v="228"/>
    <n v="22056.719999999998"/>
    <n v="60"/>
  </r>
  <r>
    <s v="浙江长兴永湖塑业有限公司"/>
    <x v="1"/>
    <x v="15"/>
    <x v="2"/>
    <n v="0"/>
    <n v="52"/>
    <n v="3736.2"/>
    <n v="60"/>
    <n v="4017"/>
    <n v="7"/>
    <n v="850.15"/>
    <n v="30.5"/>
  </r>
  <r>
    <s v="宁波市鄞州华顺塑胶有限公司"/>
    <x v="3"/>
    <x v="15"/>
    <x v="2"/>
    <n v="0"/>
    <n v="70.05"/>
    <n v="3251.0204999999996"/>
    <n v="94.95"/>
    <n v="7240.8870000000006"/>
    <n v="123.575"/>
    <n v="11842.19225"/>
    <n v="59.475000000000001"/>
  </r>
  <r>
    <s v="苏州新理岩电子材料有限公司"/>
    <x v="3"/>
    <x v="15"/>
    <x v="2"/>
    <n v="0"/>
    <n v="0"/>
    <n v="0"/>
    <n v="0"/>
    <n v="0"/>
    <n v="4.9000000000000004"/>
    <n v="535.03100000000006"/>
    <n v="13.825000000000001"/>
  </r>
  <r>
    <s v="江苏坤达电器装饰有限公司"/>
    <x v="3"/>
    <x v="15"/>
    <x v="2"/>
    <n v="0"/>
    <n v="30.225000000000001"/>
    <n v="3218.6602499999999"/>
    <n v="95.174999999999997"/>
    <n v="1026.9382499999999"/>
    <n v="260"/>
    <n v="20454.2"/>
    <n v="181.1"/>
  </r>
  <r>
    <s v="苏州敏宇塑电子科技有限公司"/>
    <x v="1"/>
    <x v="15"/>
    <x v="2"/>
    <n v="0"/>
    <n v="0"/>
    <n v="0"/>
    <n v="1.4"/>
    <n v="379.95999999999992"/>
    <n v="14.6"/>
    <n v="1971.2920000000001"/>
    <n v="13.799999999999999"/>
  </r>
  <r>
    <s v="杭州春杰电器制造有限公司"/>
    <x v="1"/>
    <x v="15"/>
    <x v="2"/>
    <n v="0"/>
    <n v="0"/>
    <n v="0"/>
    <n v="0"/>
    <n v="0"/>
    <n v="17"/>
    <n v="1811.35"/>
    <n v="25"/>
  </r>
  <r>
    <s v="慈溪市庵东诺妍塑料制品厂"/>
    <x v="1"/>
    <x v="15"/>
    <x v="2"/>
    <n v="0"/>
    <n v="0"/>
    <n v="0"/>
    <n v="0"/>
    <n v="0"/>
    <n v="13.2"/>
    <n v="1826.6159999999998"/>
    <n v="21"/>
  </r>
  <r>
    <s v="浙江金海环境技术股份有限公司"/>
    <x v="1"/>
    <x v="15"/>
    <x v="390"/>
    <n v="786.25799999999992"/>
    <n v="57.3"/>
    <n v="3990.9450000000002"/>
    <n v="193.35"/>
    <n v="15798.628499999999"/>
    <n v="121.875"/>
    <n v="13696.3125"/>
    <n v="227.2"/>
  </r>
  <r>
    <s v="浙江亿力清洁电器有限公司"/>
    <x v="1"/>
    <x v="15"/>
    <x v="139"/>
    <n v="910.19999999999993"/>
    <n v="51.725000000000001"/>
    <n v="4151.4485000000004"/>
    <n v="38.5"/>
    <n v="3361.8199999999997"/>
    <n v="109.52500000000001"/>
    <n v="5774.1580000000004"/>
    <n v="91.450000000000017"/>
  </r>
  <r>
    <s v="宁波惠捷塑业有限公司"/>
    <x v="1"/>
    <x v="15"/>
    <x v="0"/>
    <n v="0"/>
    <m/>
    <n v="0"/>
    <m/>
    <n v="0"/>
    <m/>
    <n v="0"/>
    <n v="56.674999999999997"/>
  </r>
  <r>
    <s v="宁波科飞电器有限公司"/>
    <x v="3"/>
    <x v="15"/>
    <x v="2"/>
    <n v="0"/>
    <n v="0"/>
    <n v="0"/>
    <n v="0"/>
    <n v="0"/>
    <n v="10"/>
    <n v="541"/>
    <n v="140.07499999999999"/>
  </r>
  <r>
    <s v="苏州勤丽发电器有限公司"/>
    <x v="1"/>
    <x v="15"/>
    <x v="2"/>
    <n v="0"/>
    <n v="0"/>
    <n v="0"/>
    <n v="4.1500000000000004"/>
    <n v="467.91250000000002"/>
    <n v="5.5"/>
    <n v="727.375"/>
    <n v="26.024999999999999"/>
  </r>
  <r>
    <s v="慈溪市深诚电器有限公司"/>
    <x v="1"/>
    <x v="15"/>
    <x v="0"/>
    <n v="0"/>
    <m/>
    <n v="0"/>
    <m/>
    <n v="0"/>
    <m/>
    <n v="0"/>
    <n v="10"/>
  </r>
  <r>
    <s v="宁波吉德贸易有限公司"/>
    <x v="1"/>
    <x v="15"/>
    <x v="2"/>
    <n v="0"/>
    <n v="64"/>
    <n v="6611.2"/>
    <n v="155.5"/>
    <n v="12062.134999999998"/>
    <n v="149.1"/>
    <n v="9013.0949999999993"/>
    <n v="124"/>
  </r>
  <r>
    <s v="宁波中野电器有限公司"/>
    <x v="1"/>
    <x v="15"/>
    <x v="2"/>
    <n v="0"/>
    <n v="0"/>
    <n v="0"/>
    <n v="12.324999999999999"/>
    <n v="2139.8665000000001"/>
    <n v="63.15"/>
    <n v="8700.1755000000012"/>
    <n v="41.9"/>
  </r>
  <r>
    <s v="宁波灏钻科技有限公司"/>
    <x v="1"/>
    <x v="15"/>
    <x v="391"/>
    <n v="10011.498750000001"/>
    <n v="51.2"/>
    <n v="7661.0560000000005"/>
    <n v="93.2"/>
    <n v="13351.832"/>
    <n v="172.1"/>
    <n v="15211.919"/>
    <n v="126.675"/>
  </r>
  <r>
    <s v="慈溪市天元炯红塑料制品厂"/>
    <x v="1"/>
    <x v="15"/>
    <x v="0"/>
    <n v="0"/>
    <m/>
    <n v="0"/>
    <m/>
    <n v="0"/>
    <m/>
    <n v="0"/>
    <n v="12"/>
  </r>
  <r>
    <s v="慈溪市夏蒙电器有限公司"/>
    <x v="1"/>
    <x v="15"/>
    <x v="2"/>
    <n v="0"/>
    <n v="0"/>
    <n v="0"/>
    <n v="0"/>
    <n v="0"/>
    <n v="30.4"/>
    <n v="2387.0079999999998"/>
    <n v="45.05"/>
  </r>
  <r>
    <s v="浙江安吉尔饮水科技有限公司"/>
    <x v="3"/>
    <x v="15"/>
    <x v="2"/>
    <n v="0"/>
    <n v="25"/>
    <n v="1208.75"/>
    <n v="183.45"/>
    <n v="9475.1924999999992"/>
    <n v="199.15"/>
    <n v="9903.7294999999995"/>
    <n v="92.55"/>
  </r>
  <r>
    <s v="海南立昇净水科技实业有限公司"/>
    <x v="1"/>
    <x v="15"/>
    <x v="392"/>
    <n v="10825.065000000001"/>
    <n v="3.5"/>
    <n v="590.625"/>
    <n v="10"/>
    <n v="1714.1999999999998"/>
    <n v="75"/>
    <n v="5537.25"/>
    <n v="91"/>
  </r>
  <r>
    <s v="慈溪市香格电器有限公司"/>
    <x v="1"/>
    <x v="15"/>
    <x v="393"/>
    <n v="2892.4187499999998"/>
    <n v="70.650000000000006"/>
    <n v="5700.0420000000013"/>
    <n v="122"/>
    <n v="8594.9"/>
    <n v="112.85"/>
    <n v="9483.9140000000007"/>
    <n v="46.325000000000003"/>
  </r>
  <r>
    <s v="慈溪市周巷柏荣塑料制品厂"/>
    <x v="3"/>
    <x v="15"/>
    <x v="2"/>
    <n v="0"/>
    <n v="0"/>
    <n v="0"/>
    <n v="0"/>
    <n v="0"/>
    <n v="10"/>
    <n v="710.69999999999993"/>
    <n v="14"/>
  </r>
  <r>
    <s v="南京信昌塑胶电子有限公司"/>
    <x v="1"/>
    <x v="15"/>
    <x v="2"/>
    <n v="0"/>
    <n v="0"/>
    <n v="0"/>
    <n v="20"/>
    <n v="2459.4"/>
    <n v="56"/>
    <n v="6711.5999999999995"/>
    <n v="50"/>
  </r>
  <r>
    <s v="嘉兴市华群塑料丝织有限公司"/>
    <x v="1"/>
    <x v="15"/>
    <x v="105"/>
    <n v="3615.5"/>
    <n v="35.024999999999999"/>
    <n v="3411.08475"/>
    <n v="37"/>
    <n v="2847.15"/>
    <n v="34"/>
    <n v="2035.92"/>
    <n v="15"/>
  </r>
  <r>
    <s v="宁波澳成电器制造有限公司"/>
    <x v="3"/>
    <x v="15"/>
    <x v="2"/>
    <n v="0"/>
    <n v="0"/>
    <n v="0"/>
    <n v="0"/>
    <n v="0"/>
    <n v="126"/>
    <n v="7828.38"/>
    <n v="169"/>
  </r>
  <r>
    <s v="苏州市亿泰莱电器有限公司"/>
    <x v="1"/>
    <x v="15"/>
    <x v="2"/>
    <n v="0"/>
    <n v="0"/>
    <n v="0"/>
    <n v="0"/>
    <n v="0"/>
    <n v="60"/>
    <n v="2649.6"/>
    <n v="40.074999999999996"/>
  </r>
  <r>
    <s v="慈溪市新秀丽电器有限公司"/>
    <x v="1"/>
    <x v="15"/>
    <x v="2"/>
    <n v="0"/>
    <n v="0"/>
    <n v="0"/>
    <n v="0"/>
    <n v="0"/>
    <n v="5"/>
    <n v="571.70000000000005"/>
    <n v="50"/>
  </r>
  <r>
    <s v="慈溪市天利环保科技有限公司"/>
    <x v="1"/>
    <x v="15"/>
    <x v="67"/>
    <n v="2829.6"/>
    <n v="0"/>
    <n v="0"/>
    <n v="0"/>
    <n v="0"/>
    <n v="103.02500000000001"/>
    <n v="7170.54"/>
    <n v="30"/>
  </r>
  <r>
    <s v="慈溪市华拓塑料制品有限公司"/>
    <x v="1"/>
    <x v="15"/>
    <x v="2"/>
    <n v="0"/>
    <n v="0"/>
    <n v="0"/>
    <n v="0"/>
    <n v="0"/>
    <n v="24"/>
    <n v="2987.04"/>
    <n v="9"/>
  </r>
  <r>
    <s v="宁波德昌电机制造有限公司"/>
    <x v="1"/>
    <x v="15"/>
    <x v="2"/>
    <n v="0"/>
    <n v="909.8"/>
    <n v="29950.616000000002"/>
    <n v="1175.1500000000001"/>
    <n v="89710.951000000015"/>
    <n v="20"/>
    <n v="4509.2"/>
    <n v="82"/>
  </r>
  <r>
    <s v="宁波邦顺环保科技有限公司"/>
    <x v="1"/>
    <x v="15"/>
    <x v="2"/>
    <n v="0"/>
    <n v="0"/>
    <n v="0"/>
    <n v="0"/>
    <n v="0"/>
    <n v="10"/>
    <n v="444.79999999999995"/>
    <n v="46.9"/>
  </r>
  <r>
    <s v="慈溪市标王电器有限公司"/>
    <x v="1"/>
    <x v="15"/>
    <x v="126"/>
    <n v="4009.2"/>
    <n v="60"/>
    <n v="4138.2"/>
    <n v="80"/>
    <n v="5492.7999999999993"/>
    <n v="40"/>
    <n v="2882.7999999999997"/>
    <n v="10"/>
  </r>
  <r>
    <s v="慈溪市玲宏塑料制品有限公司"/>
    <x v="1"/>
    <x v="15"/>
    <x v="2"/>
    <n v="0"/>
    <n v="0"/>
    <n v="0"/>
    <n v="0"/>
    <n v="0"/>
    <n v="143.42500000000001"/>
    <n v="9876.2455000000009"/>
    <n v="142.625"/>
  </r>
  <r>
    <s v="宁波鼎安电器有限公司"/>
    <x v="1"/>
    <x v="15"/>
    <x v="2"/>
    <n v="0"/>
    <n v="0"/>
    <n v="0"/>
    <n v="0"/>
    <n v="0"/>
    <n v="338"/>
    <n v="23278.06"/>
    <n v="150"/>
  </r>
  <r>
    <s v="宁波海际电器有限公司"/>
    <x v="1"/>
    <x v="15"/>
    <x v="2"/>
    <n v="0"/>
    <n v="0"/>
    <n v="0"/>
    <n v="8.0749999999999993"/>
    <n v="787.31249999999989"/>
    <n v="69"/>
    <n v="4546.41"/>
    <n v="142.25"/>
  </r>
  <r>
    <s v="宁波坤珅贸易有限公司"/>
    <x v="1"/>
    <x v="15"/>
    <x v="0"/>
    <n v="0"/>
    <m/>
    <n v="0"/>
    <m/>
    <n v="0"/>
    <m/>
    <n v="0"/>
    <n v="48"/>
  </r>
  <r>
    <s v="嘉兴市川洋塑料制品有限公司"/>
    <x v="1"/>
    <x v="15"/>
    <x v="394"/>
    <n v="7941.6810000000005"/>
    <n v="90"/>
    <n v="8136.0000000000009"/>
    <n v="117.05"/>
    <n v="6426.0450000000001"/>
    <n v="149"/>
    <n v="8174.14"/>
    <n v="20"/>
  </r>
  <r>
    <s v="慈溪市东云塑料有限公司"/>
    <x v="1"/>
    <x v="15"/>
    <x v="158"/>
    <n v="580.75"/>
    <n v="4.5"/>
    <n v="434.79"/>
    <n v="24.7"/>
    <n v="2104.44"/>
    <n v="28.524999999999999"/>
    <n v="2390.1097500000001"/>
    <n v="64.875"/>
  </r>
  <r>
    <s v="浙江艾波特环保科技股份有限公司"/>
    <x v="1"/>
    <x v="15"/>
    <x v="2"/>
    <n v="0"/>
    <n v="0"/>
    <n v="0"/>
    <n v="0"/>
    <n v="0"/>
    <n v="65"/>
    <n v="2869.75"/>
    <n v="205.2"/>
  </r>
  <r>
    <s v="宁波超程电器有限公司"/>
    <x v="1"/>
    <x v="15"/>
    <x v="395"/>
    <n v="16230.589500000002"/>
    <n v="177.52500000000001"/>
    <n v="22705.447500000002"/>
    <n v="108.52500000000001"/>
    <n v="8146.9717499999997"/>
    <n v="124.7"/>
    <n v="8543.1970000000001"/>
    <n v="151.9"/>
  </r>
  <r>
    <s v="宁海大成电器有限公司"/>
    <x v="1"/>
    <x v="15"/>
    <x v="2"/>
    <n v="0"/>
    <n v="0"/>
    <n v="0"/>
    <n v="0"/>
    <n v="0"/>
    <n v="34"/>
    <n v="1747.9399999999998"/>
    <n v="34"/>
  </r>
  <r>
    <s v="宁海沃迈得电器有限公司"/>
    <x v="1"/>
    <x v="16"/>
    <x v="0"/>
    <n v="0"/>
    <m/>
    <n v="0"/>
    <m/>
    <n v="0"/>
    <m/>
    <n v="0"/>
    <n v="7"/>
  </r>
  <r>
    <s v="绍兴市上虞雄飞电器有限公司"/>
    <x v="1"/>
    <x v="16"/>
    <x v="0"/>
    <n v="0"/>
    <m/>
    <n v="0"/>
    <m/>
    <n v="0"/>
    <m/>
    <n v="0"/>
    <n v="0.25"/>
  </r>
  <r>
    <s v="余姚市宇洲电器有限公司"/>
    <x v="1"/>
    <x v="16"/>
    <x v="2"/>
    <n v="0"/>
    <n v="0"/>
    <n v="0"/>
    <n v="36.475000000000001"/>
    <n v="4314.6277500000006"/>
    <n v="13.05"/>
    <n v="1452.7259999999999"/>
    <n v="10.5"/>
  </r>
  <r>
    <s v="奉化市宏大包装彩印厂"/>
    <x v="1"/>
    <x v="16"/>
    <x v="2"/>
    <n v="0"/>
    <n v="0"/>
    <n v="0"/>
    <n v="9.25"/>
    <n v="1222.665"/>
    <n v="13"/>
    <n v="1260.48"/>
    <n v="10"/>
  </r>
  <r>
    <s v="宁波超超电器有限公司"/>
    <x v="2"/>
    <x v="16"/>
    <x v="396"/>
    <n v="14762.614999999998"/>
    <n v="210.82499999999999"/>
    <n v="19282.054499999998"/>
    <n v="353.15"/>
    <n v="40954.805499999995"/>
    <n v="171.9"/>
    <n v="31873.698"/>
    <n v="177.5"/>
  </r>
  <r>
    <s v="上海真博电器有限公司"/>
    <x v="1"/>
    <x v="16"/>
    <x v="397"/>
    <n v="8158.5434999999998"/>
    <n v="34"/>
    <n v="3366.34"/>
    <n v="24.3"/>
    <n v="2528.9009999999998"/>
    <n v="40.75"/>
    <n v="8312.1849999999995"/>
    <n v="39.650000000000006"/>
  </r>
  <r>
    <s v="浙江绿萌健康科技股份有限公司"/>
    <x v="1"/>
    <x v="16"/>
    <x v="0"/>
    <n v="0"/>
    <m/>
    <n v="0"/>
    <m/>
    <n v="0"/>
    <m/>
    <n v="0"/>
    <n v="90"/>
  </r>
  <r>
    <s v="温州市慧普电器有限公司"/>
    <x v="1"/>
    <x v="16"/>
    <x v="398"/>
    <n v="4053.252"/>
    <n v="52"/>
    <n v="4512.5600000000004"/>
    <n v="51"/>
    <n v="2840.7000000000003"/>
    <n v="55.725000000000001"/>
    <n v="9069.8009999999995"/>
    <n v="43"/>
  </r>
  <r>
    <s v="慈溪市掌起德丰模具厂（普通合伙）"/>
    <x v="1"/>
    <x v="16"/>
    <x v="2"/>
    <n v="0"/>
    <n v="0"/>
    <n v="0"/>
    <n v="0"/>
    <n v="0"/>
    <n v="24.875"/>
    <n v="2997.6862500000002"/>
    <n v="69"/>
  </r>
  <r>
    <s v="浙江盛发电器有限公司"/>
    <x v="1"/>
    <x v="16"/>
    <x v="5"/>
    <n v="932.87999999999988"/>
    <n v="0"/>
    <n v="0"/>
    <n v="120.97499999999999"/>
    <n v="5463.2309999999998"/>
    <n v="102"/>
    <n v="8456.82"/>
    <n v="116.52500000000001"/>
  </r>
  <r>
    <s v="宁波赛嘉电器有限公司"/>
    <x v="1"/>
    <x v="16"/>
    <x v="2"/>
    <n v="0"/>
    <n v="0"/>
    <n v="0"/>
    <n v="0"/>
    <n v="0"/>
    <n v="9"/>
    <n v="919.98"/>
    <n v="32.5"/>
  </r>
  <r>
    <s v="温州朗驰实业有限公司"/>
    <x v="1"/>
    <x v="16"/>
    <x v="2"/>
    <n v="0"/>
    <n v="0"/>
    <n v="0"/>
    <n v="0"/>
    <n v="0"/>
    <n v="265.5"/>
    <n v="15914.07"/>
    <n v="5"/>
  </r>
  <r>
    <s v="宁波丝黛儿电器有限公司"/>
    <x v="1"/>
    <x v="16"/>
    <x v="2"/>
    <n v="0"/>
    <n v="0"/>
    <n v="0"/>
    <n v="4"/>
    <n v="574.52"/>
    <n v="24.55"/>
    <n v="2929.5515"/>
    <n v="14.025"/>
  </r>
  <r>
    <s v="宁波瑞卡电器有限公司"/>
    <x v="1"/>
    <x v="16"/>
    <x v="0"/>
    <n v="0"/>
    <m/>
    <n v="0"/>
    <m/>
    <n v="0"/>
    <m/>
    <n v="0"/>
    <n v="54"/>
  </r>
  <r>
    <s v="宁波神剑电器制造有限公司"/>
    <x v="7"/>
    <x v="16"/>
    <x v="7"/>
    <n v="-725.1"/>
    <n v="8"/>
    <n v="916.16"/>
    <n v="6"/>
    <n v="1248.54"/>
    <n v="11"/>
    <n v="1463.77"/>
    <n v="11"/>
  </r>
  <r>
    <s v="芜湖蓝瑞电器有限公司"/>
    <x v="1"/>
    <x v="16"/>
    <x v="2"/>
    <n v="0"/>
    <n v="271.875"/>
    <n v="20765.8125"/>
    <n v="492.15"/>
    <n v="18795.208499999997"/>
    <n v="489"/>
    <n v="28914.57"/>
    <n v="219.75"/>
  </r>
  <r>
    <s v="宁波金吉电器有限公司"/>
    <x v="1"/>
    <x v="16"/>
    <x v="0"/>
    <n v="0"/>
    <m/>
    <n v="0"/>
    <m/>
    <n v="0"/>
    <m/>
    <n v="0"/>
    <n v="5"/>
  </r>
  <r>
    <s v="宁波市博莱斯克电器制造有限公司"/>
    <x v="1"/>
    <x v="16"/>
    <x v="0"/>
    <n v="0"/>
    <m/>
    <n v="0"/>
    <m/>
    <n v="0"/>
    <m/>
    <n v="0"/>
    <n v="10"/>
  </r>
  <r>
    <s v="舟山市定海绿苹电器有限公司"/>
    <x v="1"/>
    <x v="16"/>
    <x v="2"/>
    <n v="0"/>
    <n v="0"/>
    <n v="0"/>
    <n v="24"/>
    <n v="1004.4000000000001"/>
    <n v="32.5"/>
    <n v="3077.4249999999997"/>
    <n v="20"/>
  </r>
  <r>
    <s v="杭州亿柏盈科技有限公司"/>
    <x v="3"/>
    <x v="16"/>
    <x v="0"/>
    <n v="0"/>
    <m/>
    <n v="0"/>
    <m/>
    <n v="0"/>
    <m/>
    <n v="0"/>
    <n v="10.074999999999999"/>
  </r>
  <r>
    <s v="江苏百特电器有限公司"/>
    <x v="1"/>
    <x v="16"/>
    <x v="2"/>
    <n v="0"/>
    <n v="0.55000000000000004"/>
    <n v="44.858000000000004"/>
    <n v="25"/>
    <n v="3353.4999999999995"/>
    <n v="44.5"/>
    <n v="2526.2650000000003"/>
    <n v="9"/>
  </r>
  <r>
    <s v="浙江超人电器有限公司"/>
    <x v="1"/>
    <x v="16"/>
    <x v="0"/>
    <n v="0"/>
    <m/>
    <n v="0"/>
    <m/>
    <n v="0"/>
    <m/>
    <n v="0"/>
    <n v="29.150000000000002"/>
  </r>
  <r>
    <s v="宁波博尔电器有限公司"/>
    <x v="1"/>
    <x v="16"/>
    <x v="2"/>
    <n v="0"/>
    <n v="0"/>
    <n v="0"/>
    <n v="0"/>
    <n v="0"/>
    <n v="29"/>
    <n v="2317.1000000000004"/>
    <n v="27"/>
  </r>
  <r>
    <s v="宁波澳乐比口腔护理用品有限公司"/>
    <x v="1"/>
    <x v="16"/>
    <x v="399"/>
    <n v="14282.320000000002"/>
    <n v="81.3"/>
    <n v="7760.8979999999992"/>
    <n v="58"/>
    <n v="6195.5599999999995"/>
    <n v="112.52500000000001"/>
    <n v="12135.821250000001"/>
    <n v="75"/>
  </r>
  <r>
    <s v="余姚市嘉诚模具塑料厂"/>
    <x v="1"/>
    <x v="16"/>
    <x v="2"/>
    <n v="0"/>
    <n v="0"/>
    <n v="0"/>
    <n v="0"/>
    <n v="0"/>
    <n v="7"/>
    <n v="524.92999999999995"/>
    <n v="21"/>
  </r>
  <r>
    <s v="浙江海神电器有限公司"/>
    <x v="1"/>
    <x v="16"/>
    <x v="2"/>
    <n v="0"/>
    <n v="0"/>
    <n v="0"/>
    <n v="62"/>
    <n v="4518.5599999999995"/>
    <n v="25"/>
    <n v="3372.9999999999995"/>
    <n v="29.05"/>
  </r>
  <r>
    <s v="宁波皇威健康科技有限公司"/>
    <x v="1"/>
    <x v="16"/>
    <x v="2"/>
    <n v="0"/>
    <n v="0"/>
    <n v="0"/>
    <n v="0"/>
    <n v="0"/>
    <n v="38"/>
    <n v="3019.86"/>
    <n v="35.049999999999997"/>
  </r>
  <r>
    <s v="余姚市文博电器厂"/>
    <x v="1"/>
    <x v="16"/>
    <x v="2"/>
    <n v="0"/>
    <n v="0"/>
    <n v="0"/>
    <n v="38.5"/>
    <n v="2532.5300000000002"/>
    <n v="19"/>
    <n v="1375.0300000000002"/>
    <n v="18.8"/>
  </r>
  <r>
    <s v="浙江三明电器有限公司"/>
    <x v="1"/>
    <x v="16"/>
    <x v="65"/>
    <n v="4805.6710000000003"/>
    <n v="341.02499999999998"/>
    <n v="25420.003499999999"/>
    <n v="100"/>
    <n v="2283"/>
    <n v="135"/>
    <n v="6729.75"/>
    <n v="168.05"/>
  </r>
  <r>
    <s v="浙江捷波电器有限公司"/>
    <x v="1"/>
    <x v="16"/>
    <x v="2"/>
    <n v="0"/>
    <n v="3"/>
    <n v="119.91"/>
    <n v="16.95"/>
    <n v="2372.3220000000001"/>
    <n v="227"/>
    <n v="19635.5"/>
    <n v="278"/>
  </r>
  <r>
    <s v="宁波海歌电器有限公司"/>
    <x v="1"/>
    <x v="16"/>
    <x v="400"/>
    <n v="7271.5564999999997"/>
    <n v="47.75"/>
    <n v="5903.3324999999995"/>
    <n v="10.1"/>
    <n v="1099.385"/>
    <n v="77.099999999999994"/>
    <n v="6269.0009999999993"/>
    <n v="176.1"/>
  </r>
  <r>
    <s v="宁波邦首电器有限公司"/>
    <x v="1"/>
    <x v="16"/>
    <x v="401"/>
    <n v="9350.3779999999988"/>
    <n v="152.125"/>
    <n v="16920.86375"/>
    <n v="81.5"/>
    <n v="8854.16"/>
    <n v="25"/>
    <n v="1491"/>
    <n v="190.77500000000001"/>
  </r>
  <r>
    <s v="浙江金得利电器有限公司"/>
    <x v="1"/>
    <x v="16"/>
    <x v="402"/>
    <n v="6757.58"/>
    <n v="100"/>
    <n v="15328"/>
    <n v="67.05"/>
    <n v="4571.4690000000001"/>
    <n v="52"/>
    <n v="3544.84"/>
    <n v="52"/>
  </r>
  <r>
    <s v="宁波铭威电器有限公司"/>
    <x v="1"/>
    <x v="16"/>
    <x v="0"/>
    <n v="0"/>
    <m/>
    <n v="0"/>
    <m/>
    <n v="0"/>
    <m/>
    <n v="0"/>
    <n v="71"/>
  </r>
  <r>
    <s v="浙江浩博电器有限公司"/>
    <x v="1"/>
    <x v="16"/>
    <x v="403"/>
    <n v="5449.5"/>
    <n v="463.125"/>
    <n v="31876.893749999999"/>
    <n v="215.125"/>
    <n v="7686.4162499999993"/>
    <n v="170.02500000000001"/>
    <n v="14827.88025"/>
    <n v="180"/>
  </r>
  <r>
    <s v="余姚威锋电器有限公司"/>
    <x v="7"/>
    <x v="16"/>
    <x v="404"/>
    <n v="556.22"/>
    <n v="2"/>
    <n v="196.66"/>
    <n v="0"/>
    <n v="0"/>
    <n v="0"/>
    <n v="0"/>
    <n v="43.6"/>
  </r>
  <r>
    <s v="芜湖飞科电器有限公司"/>
    <x v="1"/>
    <x v="16"/>
    <x v="405"/>
    <n v="6645.6"/>
    <n v="377"/>
    <n v="22420.19"/>
    <n v="463"/>
    <n v="16580.030000000002"/>
    <n v="350"/>
    <n v="11854.5"/>
    <n v="100"/>
  </r>
  <r>
    <s v="温州川洋电器有限公司"/>
    <x v="1"/>
    <x v="16"/>
    <x v="406"/>
    <n v="16654.275000000001"/>
    <n v="680"/>
    <n v="35734"/>
    <n v="638.25"/>
    <n v="7780.2674999999999"/>
    <n v="848.75"/>
    <n v="27109.075000000001"/>
    <n v="455"/>
  </r>
  <r>
    <s v="慈溪市悦达电子科技有限公司"/>
    <x v="1"/>
    <x v="17"/>
    <x v="0"/>
    <n v="0"/>
    <m/>
    <n v="0"/>
    <m/>
    <n v="0"/>
    <m/>
    <n v="0"/>
    <n v="2.5000000000000001E-2"/>
  </r>
  <r>
    <s v="浙江山企电器有限公司"/>
    <x v="1"/>
    <x v="17"/>
    <x v="2"/>
    <n v="0"/>
    <n v="0"/>
    <n v="0"/>
    <n v="0"/>
    <n v="0"/>
    <n v="15.5"/>
    <n v="4191.9749999999995"/>
    <n v="7"/>
  </r>
  <r>
    <s v="宁波北仑惠峰塑料制品有限公司"/>
    <x v="1"/>
    <x v="17"/>
    <x v="2"/>
    <n v="0"/>
    <n v="0"/>
    <n v="0"/>
    <n v="0"/>
    <n v="0"/>
    <n v="17.05"/>
    <n v="2808.6464999999998"/>
    <n v="28"/>
  </r>
  <r>
    <s v="宁波祥成塑业有限公司"/>
    <x v="1"/>
    <x v="17"/>
    <x v="2"/>
    <n v="0"/>
    <n v="0"/>
    <n v="0"/>
    <n v="108.5"/>
    <n v="9476.3900000000012"/>
    <n v="57.274999999999999"/>
    <n v="5888.4427500000002"/>
    <n v="91.274999999999991"/>
  </r>
  <r>
    <s v="杭州天得电机有限公司"/>
    <x v="1"/>
    <x v="17"/>
    <x v="178"/>
    <n v="4142.6630000000005"/>
    <n v="18.5"/>
    <n v="1515.52"/>
    <n v="17.8"/>
    <n v="2737.8180000000002"/>
    <n v="47"/>
    <n v="9510.4499999999989"/>
    <n v="29.5"/>
  </r>
  <r>
    <s v="宁波达洲电器有限公司"/>
    <x v="1"/>
    <x v="17"/>
    <x v="407"/>
    <n v="3621.1184999999996"/>
    <n v="133.07499999999999"/>
    <n v="8751.0120000000006"/>
    <n v="410.05"/>
    <n v="30347.800500000001"/>
    <n v="165.55"/>
    <n v="15329.93"/>
    <n v="42.25"/>
  </r>
  <r>
    <s v="余姚市浦达电器厂"/>
    <x v="1"/>
    <x v="17"/>
    <x v="2"/>
    <n v="0"/>
    <n v="0"/>
    <n v="0"/>
    <n v="0"/>
    <n v="0"/>
    <n v="44.5"/>
    <n v="5386.2800000000007"/>
    <n v="9"/>
  </r>
  <r>
    <s v="宁波新志宏电器有限公司"/>
    <x v="1"/>
    <x v="17"/>
    <x v="2"/>
    <n v="0"/>
    <n v="0"/>
    <n v="0"/>
    <n v="0"/>
    <n v="0"/>
    <n v="51.5"/>
    <n v="6477.67"/>
    <n v="164.5"/>
  </r>
  <r>
    <s v="杭州利富豪机电设备有限公司"/>
    <x v="1"/>
    <x v="17"/>
    <x v="2"/>
    <n v="0"/>
    <n v="0"/>
    <n v="0"/>
    <n v="37"/>
    <n v="2497.8700000000003"/>
    <n v="45"/>
    <n v="5603.85"/>
    <n v="244"/>
  </r>
  <r>
    <s v="宁波博菱电器有限公司"/>
    <x v="1"/>
    <x v="17"/>
    <x v="2"/>
    <n v="0"/>
    <n v="0"/>
    <n v="0"/>
    <n v="0"/>
    <n v="0"/>
    <n v="2.5000000000000001E-2"/>
    <n v="12.852000000000002"/>
    <n v="174.25000000000006"/>
  </r>
  <r>
    <s v="宁海县林峰电器有限公司"/>
    <x v="2"/>
    <x v="17"/>
    <x v="2"/>
    <n v="0"/>
    <n v="16.3"/>
    <n v="2712.6459999999997"/>
    <n v="8.5500000000000007"/>
    <n v="1626.5520000000001"/>
    <n v="85.025000000000006"/>
    <n v="7677.7575000000006"/>
    <n v="42.099999999999994"/>
  </r>
  <r>
    <s v="上海一东塑料制品有限公司"/>
    <x v="1"/>
    <x v="17"/>
    <x v="408"/>
    <n v="3674.3849999999998"/>
    <n v="72"/>
    <n v="7382.16"/>
    <n v="53.125"/>
    <n v="5060.15625"/>
    <n v="152.5"/>
    <n v="17638.149999999998"/>
    <n v="115"/>
  </r>
  <r>
    <s v="宁波锦宇电器有限公司"/>
    <x v="1"/>
    <x v="17"/>
    <x v="2"/>
    <n v="0"/>
    <n v="0"/>
    <n v="0"/>
    <n v="78"/>
    <n v="1316.6399999999999"/>
    <n v="51"/>
    <n v="4677.21"/>
    <n v="32"/>
  </r>
  <r>
    <s v="杭州飞航模具科技有限公司"/>
    <x v="1"/>
    <x v="17"/>
    <x v="409"/>
    <n v="207.90074999999999"/>
    <n v="82.5"/>
    <n v="5877.2999999999993"/>
    <n v="150.75"/>
    <n v="9337.4549999999999"/>
    <n v="204.3"/>
    <n v="17404.316999999999"/>
    <n v="46.024999999999999"/>
  </r>
  <r>
    <s v="浙江硕奇电器有限公司"/>
    <x v="1"/>
    <x v="17"/>
    <x v="2"/>
    <n v="0"/>
    <n v="0"/>
    <n v="0"/>
    <n v="0"/>
    <n v="0"/>
    <n v="73"/>
    <n v="6359.03"/>
    <n v="10"/>
  </r>
  <r>
    <s v="杭州都拓科技有限公司"/>
    <x v="1"/>
    <x v="17"/>
    <x v="0"/>
    <n v="0"/>
    <m/>
    <n v="0"/>
    <m/>
    <n v="0"/>
    <m/>
    <n v="0"/>
    <n v="24"/>
  </r>
  <r>
    <s v="宁波长利塑料电器有限公司"/>
    <x v="1"/>
    <x v="15"/>
    <x v="2"/>
    <n v="0"/>
    <n v="0"/>
    <n v="0"/>
    <n v="5"/>
    <n v="617.5"/>
    <n v="56.5"/>
    <n v="4442.0300000000007"/>
    <n v="0"/>
  </r>
  <r>
    <s v="宁波宏都模塑有限公司"/>
    <x v="3"/>
    <x v="15"/>
    <x v="0"/>
    <n v="0"/>
    <m/>
    <n v="0"/>
    <m/>
    <n v="0"/>
    <m/>
    <n v="0"/>
    <n v="22"/>
  </r>
  <r>
    <s v="南京双星塑料模具有限公司"/>
    <x v="1"/>
    <x v="15"/>
    <x v="410"/>
    <n v="2162.0919999999996"/>
    <n v="47.05"/>
    <n v="2296.0399999999995"/>
    <n v="350.625"/>
    <n v="21335.53125"/>
    <n v="292.75"/>
    <n v="39556.380000000005"/>
    <n v="458"/>
  </r>
  <r>
    <s v="嘉兴佳捷塑业有限公司"/>
    <x v="1"/>
    <x v="15"/>
    <x v="411"/>
    <n v="1302.6419999999998"/>
    <n v="17"/>
    <n v="723.52"/>
    <n v="7"/>
    <n v="399.14000000000004"/>
    <n v="16"/>
    <n v="2008.96"/>
    <n v="17.5"/>
  </r>
  <r>
    <s v="浙江夏新塑胶有限公司"/>
    <x v="1"/>
    <x v="15"/>
    <x v="412"/>
    <n v="6718.834499999999"/>
    <n v="283"/>
    <n v="28860.34"/>
    <n v="167"/>
    <n v="16083.77"/>
    <n v="250"/>
    <n v="21727.5"/>
    <n v="132"/>
  </r>
  <r>
    <s v="宁波先锋电器制造有限公司"/>
    <x v="1"/>
    <x v="15"/>
    <x v="413"/>
    <n v="3581.0640000000003"/>
    <n v="337.07499999999999"/>
    <n v="28664.858"/>
    <n v="168.07499999999999"/>
    <n v="16985.659499999998"/>
    <n v="196.875"/>
    <n v="17397.84375"/>
    <n v="500.22499999999997"/>
  </r>
  <r>
    <s v="余姚盛联电器有限公司"/>
    <x v="1"/>
    <x v="15"/>
    <x v="2"/>
    <n v="0"/>
    <n v="0"/>
    <n v="0"/>
    <n v="6.95"/>
    <n v="785.55849999999998"/>
    <n v="5.2"/>
    <n v="708.7600000000001"/>
    <n v="35.25"/>
  </r>
  <r>
    <s v="余姚市吉祥电器有限公司"/>
    <x v="1"/>
    <x v="15"/>
    <x v="363"/>
    <n v="3275.73"/>
    <n v="40.200000000000003"/>
    <n v="4914.4500000000007"/>
    <n v="9.1999999999999993"/>
    <n v="867.00799999999992"/>
    <n v="33.5"/>
    <n v="2803.28"/>
    <n v="28"/>
  </r>
  <r>
    <s v="宁波永泰电器有限公司"/>
    <x v="1"/>
    <x v="15"/>
    <x v="0"/>
    <n v="0"/>
    <m/>
    <n v="0"/>
    <m/>
    <n v="0"/>
    <m/>
    <n v="0"/>
    <n v="31"/>
  </r>
  <r>
    <s v="华芝电器集团有限公司"/>
    <x v="3"/>
    <x v="15"/>
    <x v="2"/>
    <n v="0"/>
    <n v="216.07499999999999"/>
    <n v="50967.770999999993"/>
    <n v="158.5"/>
    <n v="31337.035"/>
    <n v="41.4"/>
    <n v="2592.0540000000001"/>
    <n v="306.95"/>
  </r>
  <r>
    <s v="苏州双荣橡塑有限公司"/>
    <x v="1"/>
    <x v="15"/>
    <x v="2"/>
    <n v="0"/>
    <n v="26.2"/>
    <n v="3091.3379999999997"/>
    <n v="158.1"/>
    <n v="18135.650999999998"/>
    <n v="81.8"/>
    <n v="7433.9839999999995"/>
    <n v="243.72500000000005"/>
  </r>
  <r>
    <s v="慈溪市川佳实业公司"/>
    <x v="1"/>
    <x v="15"/>
    <x v="2"/>
    <n v="0"/>
    <n v="9.5"/>
    <n v="737.29499999999996"/>
    <n v="48.55"/>
    <n v="6066.8079999999991"/>
    <n v="49"/>
    <n v="4154.22"/>
    <n v="32.25"/>
  </r>
  <r>
    <s v="宁波杰士达工程塑模有限公司"/>
    <x v="1"/>
    <x v="15"/>
    <x v="414"/>
    <n v="-139.04649999999998"/>
    <n v="28.1"/>
    <n v="1450.241"/>
    <n v="169.6"/>
    <n v="17909.759999999998"/>
    <n v="604.875"/>
    <n v="40901.647499999999"/>
    <n v="500.22499999999997"/>
  </r>
  <r>
    <s v="诸暨市清风冷风机厂"/>
    <x v="1"/>
    <x v="15"/>
    <x v="0"/>
    <n v="0"/>
    <m/>
    <n v="0"/>
    <m/>
    <n v="0"/>
    <m/>
    <n v="0"/>
    <n v="15"/>
  </r>
  <r>
    <s v="宁波辉业模塑有限公司"/>
    <x v="1"/>
    <x v="15"/>
    <x v="2"/>
    <n v="0"/>
    <n v="0"/>
    <n v="0"/>
    <n v="5"/>
    <n v="127"/>
    <n v="25.024999999999999"/>
    <n v="1797.0452499999999"/>
    <n v="40"/>
  </r>
  <r>
    <s v="诸暨市耀峰机电科技开发有限公司"/>
    <x v="1"/>
    <x v="15"/>
    <x v="2"/>
    <n v="0"/>
    <n v="0"/>
    <n v="0"/>
    <n v="47.075000000000003"/>
    <n v="3064.5825"/>
    <n v="150.32499999999999"/>
    <n v="8170.1637499999997"/>
    <n v="99"/>
  </r>
  <r>
    <s v="宁波琦丰汽车部件有限公司"/>
    <x v="1"/>
    <x v="15"/>
    <x v="2"/>
    <n v="0"/>
    <n v="49"/>
    <n v="847.20999999999992"/>
    <n v="60"/>
    <n v="4141.8"/>
    <n v="250"/>
    <n v="9615"/>
    <n v="328.25"/>
  </r>
  <r>
    <s v="杭州赞新实业有限公司"/>
    <x v="1"/>
    <x v="6"/>
    <x v="0"/>
    <n v="0"/>
    <m/>
    <n v="0"/>
    <m/>
    <n v="0"/>
    <m/>
    <n v="0"/>
    <n v="84"/>
  </r>
  <r>
    <s v="卓力电器集团有限公司"/>
    <x v="1"/>
    <x v="16"/>
    <x v="2"/>
    <n v="0"/>
    <n v="8.1"/>
    <n v="-139.96799999999999"/>
    <n v="1.1499999999999999"/>
    <n v="-27.174499999999998"/>
    <n v="72"/>
    <n v="6129.36"/>
    <n v="80"/>
  </r>
  <r>
    <s v="宁波凯波集团有限公司"/>
    <x v="1"/>
    <x v="16"/>
    <x v="126"/>
    <n v="883.80000000000007"/>
    <n v="100"/>
    <n v="10897"/>
    <n v="243.15"/>
    <n v="8556.4485000000004"/>
    <n v="307.75"/>
    <n v="21927.1875"/>
    <n v="171"/>
  </r>
  <r>
    <s v="宁波凯波智能熨烫电器制造有限公司"/>
    <x v="1"/>
    <x v="16"/>
    <x v="0"/>
    <n v="0"/>
    <m/>
    <n v="0"/>
    <m/>
    <n v="0"/>
    <m/>
    <n v="0"/>
    <n v="23"/>
  </r>
  <r>
    <s v="安吉信多达智能科技有限公司"/>
    <x v="1"/>
    <x v="17"/>
    <x v="0"/>
    <n v="0"/>
    <m/>
    <n v="0"/>
    <m/>
    <n v="0"/>
    <m/>
    <n v="0"/>
    <n v="14.549999999999999"/>
  </r>
  <r>
    <s v="杭州弘丰电子配件有限公司"/>
    <x v="1"/>
    <x v="17"/>
    <x v="0"/>
    <n v="0"/>
    <m/>
    <n v="0"/>
    <m/>
    <n v="0"/>
    <m/>
    <n v="0"/>
    <n v="0"/>
  </r>
  <r>
    <s v="上虞市合丰塑业有限公司"/>
    <x v="1"/>
    <x v="17"/>
    <x v="0"/>
    <n v="0"/>
    <m/>
    <n v="0"/>
    <m/>
    <n v="0"/>
    <m/>
    <n v="0"/>
    <n v="3"/>
  </r>
  <r>
    <s v="绍兴达创电器有限公司"/>
    <x v="3"/>
    <x v="17"/>
    <x v="0"/>
    <n v="0"/>
    <m/>
    <n v="0"/>
    <m/>
    <n v="0"/>
    <m/>
    <n v="0"/>
    <n v="13.675000000000001"/>
  </r>
  <r>
    <s v="苏州华夏精密模具有限公司"/>
    <x v="1"/>
    <x v="17"/>
    <x v="172"/>
    <n v="5246.7999999999993"/>
    <n v="17"/>
    <n v="436.39000000000004"/>
    <n v="28"/>
    <n v="1365"/>
    <n v="17"/>
    <n v="5132.13"/>
    <n v="17"/>
  </r>
  <r>
    <s v="宁波好伙伴电器有限公司"/>
    <x v="1"/>
    <x v="17"/>
    <x v="408"/>
    <n v="487.73999999999995"/>
    <n v="26"/>
    <n v="1580.28"/>
    <n v="60.825000000000003"/>
    <n v="3894.6247500000004"/>
    <n v="72.849999999999994"/>
    <n v="6721.1409999999996"/>
    <n v="183"/>
  </r>
  <r>
    <s v="宁波科帅电器实业有限公司"/>
    <x v="1"/>
    <x v="17"/>
    <x v="44"/>
    <n v="965.5"/>
    <n v="0"/>
    <n v="0"/>
    <n v="85"/>
    <n v="7995.1"/>
    <n v="6"/>
    <n v="599.34"/>
    <n v="40"/>
  </r>
  <r>
    <s v="宁波市华宝塑胶模具股份有限公司"/>
    <x v="1"/>
    <x v="17"/>
    <x v="2"/>
    <n v="0"/>
    <n v="0"/>
    <n v="0"/>
    <n v="615.82500000000005"/>
    <n v="21707.831250000003"/>
    <n v="1124.7750000000001"/>
    <n v="42561.486000000004"/>
    <n v="1885.7249999999995"/>
  </r>
  <r>
    <s v="余姚市富达电子有限公司"/>
    <x v="1"/>
    <x v="17"/>
    <x v="415"/>
    <n v="-5348.7210000000005"/>
    <n v="66.275000000000006"/>
    <n v="3216.9885000000004"/>
    <n v="2"/>
    <n v="48.96"/>
    <n v="134.55000000000001"/>
    <n v="20979.036"/>
    <n v="136.07500000000002"/>
  </r>
  <r>
    <s v="宁波金涛电子有限公司"/>
    <x v="1"/>
    <x v="17"/>
    <x v="2"/>
    <n v="0"/>
    <n v="7.4999999999999997E-2"/>
    <n v="-3.4177499999999998"/>
    <n v="0"/>
    <n v="0"/>
    <n v="87.9"/>
    <n v="4853.8380000000006"/>
    <n v="9"/>
  </r>
  <r>
    <s v="浙江拓福塑业有限公司"/>
    <x v="1"/>
    <x v="17"/>
    <x v="2"/>
    <n v="0"/>
    <n v="73"/>
    <n v="1437.3700000000001"/>
    <n v="44"/>
    <n v="929.28000000000009"/>
    <n v="23.8"/>
    <n v="4649.0920000000006"/>
    <n v="26.5"/>
  </r>
  <r>
    <s v="杭州信多达电子科技有限公司"/>
    <x v="3"/>
    <x v="17"/>
    <x v="2"/>
    <n v="0"/>
    <n v="0"/>
    <n v="0"/>
    <n v="171"/>
    <n v="27633.599999999999"/>
    <n v="270.72500000000002"/>
    <n v="25104.329250000003"/>
    <n v="101.20000000000003"/>
  </r>
  <r>
    <s v="江苏顺发电器有限公司"/>
    <x v="1"/>
    <x v="17"/>
    <x v="416"/>
    <n v="31768.4185"/>
    <n v="433.55"/>
    <n v="32767.708999999999"/>
    <n v="355.52499999999998"/>
    <n v="54821.954999999994"/>
    <n v="252.125"/>
    <n v="54643.051249999997"/>
    <n v="158"/>
  </r>
  <r>
    <s v="杭州顺源物资有限公司"/>
    <x v="0"/>
    <x v="17"/>
    <x v="0"/>
    <n v="0"/>
    <m/>
    <n v="0"/>
    <m/>
    <n v="0"/>
    <m/>
    <n v="0"/>
    <n v="11"/>
  </r>
  <r>
    <s v="山东一腾小家电有限公司"/>
    <x v="6"/>
    <x v="17"/>
    <x v="0"/>
    <n v="0"/>
    <m/>
    <n v="0"/>
    <m/>
    <n v="0"/>
    <m/>
    <n v="0"/>
    <n v="15.5"/>
  </r>
  <r>
    <s v="宁波美的联合物资供应有限公司"/>
    <x v="1"/>
    <x v="17"/>
    <x v="2"/>
    <n v="0"/>
    <n v="26.074999999999999"/>
    <n v="4508.3675000000003"/>
    <n v="131.22499999999999"/>
    <n v="49874.685749999997"/>
    <n v="59.95"/>
    <n v="8093.25"/>
    <n v="103"/>
  </r>
  <r>
    <s v="宁波永佳电子科技有限公司"/>
    <x v="1"/>
    <x v="17"/>
    <x v="417"/>
    <n v="2048.4247500000001"/>
    <n v="30.774999999999999"/>
    <n v="1800.3374999999999"/>
    <n v="27.5"/>
    <n v="2048.4749999999999"/>
    <n v="45.45"/>
    <n v="4752.2520000000004"/>
    <n v="51.4"/>
  </r>
  <r>
    <s v="杭州信多达电器有限公司"/>
    <x v="1"/>
    <x v="17"/>
    <x v="2"/>
    <n v="0"/>
    <n v="45"/>
    <n v="1840.5"/>
    <n v="20"/>
    <n v="2705.6"/>
    <n v="6"/>
    <n v="646.14"/>
    <n v="85.25"/>
  </r>
  <r>
    <s v="宁波圣莱达电器股份有限公司"/>
    <x v="1"/>
    <x v="17"/>
    <x v="2"/>
    <n v="0"/>
    <n v="0"/>
    <n v="0"/>
    <n v="0"/>
    <n v="0"/>
    <n v="127.72499999999999"/>
    <n v="16040.982749999999"/>
    <n v="34.25"/>
  </r>
  <r>
    <s v="宁波涛声电子发展有限公司"/>
    <x v="1"/>
    <x v="17"/>
    <x v="0"/>
    <n v="0"/>
    <m/>
    <n v="0"/>
    <m/>
    <n v="0"/>
    <m/>
    <n v="0"/>
    <n v="35.099999999999994"/>
  </r>
  <r>
    <s v="浙江柴瑞电器有限公司"/>
    <x v="1"/>
    <x v="17"/>
    <x v="2"/>
    <n v="0"/>
    <n v="0"/>
    <n v="0"/>
    <n v="0"/>
    <n v="0"/>
    <n v="3"/>
    <n v="96.960000000000008"/>
    <n v="88.575000000000003"/>
  </r>
  <r>
    <s v="宁波乐彩塑业有限公司"/>
    <x v="1"/>
    <x v="17"/>
    <x v="2"/>
    <n v="0"/>
    <n v="8"/>
    <n v="165.44"/>
    <n v="0"/>
    <n v="0"/>
    <n v="31"/>
    <n v="3707.6"/>
    <n v="32"/>
  </r>
  <r>
    <s v="宁波永强不锈钢制品有限公司"/>
    <x v="1"/>
    <x v="17"/>
    <x v="59"/>
    <n v="952.69999999999993"/>
    <n v="0"/>
    <n v="0"/>
    <n v="0"/>
    <n v="0"/>
    <n v="0"/>
    <n v="0"/>
    <n v="60.274999999999991"/>
  </r>
  <r>
    <s v="宁波市嘉乐电器有限公司"/>
    <x v="1"/>
    <x v="17"/>
    <x v="2"/>
    <n v="0"/>
    <n v="264.60000000000002"/>
    <n v="13780.368"/>
    <n v="67"/>
    <n v="12331.35"/>
    <n v="7.25"/>
    <n v="388.96249999999998"/>
    <n v="20"/>
  </r>
  <r>
    <s v="浙江爱仕达生活电器有限公司"/>
    <x v="1"/>
    <x v="17"/>
    <x v="2"/>
    <n v="0"/>
    <n v="0"/>
    <n v="0"/>
    <n v="0"/>
    <n v="0"/>
    <n v="49"/>
    <n v="5101.88"/>
    <n v="101.54999999999998"/>
  </r>
  <r>
    <s v="宁波泰尔斯电子实业有限公司"/>
    <x v="1"/>
    <x v="17"/>
    <x v="2"/>
    <n v="0"/>
    <n v="0"/>
    <n v="0"/>
    <n v="0"/>
    <n v="0"/>
    <n v="58"/>
    <n v="3300.2"/>
    <n v="55.05"/>
  </r>
  <r>
    <s v="慈溪市盛艺模具有限公司"/>
    <x v="1"/>
    <x v="17"/>
    <x v="7"/>
    <n v="754.76"/>
    <n v="98.75"/>
    <n v="5111.3"/>
    <n v="101.2"/>
    <n v="8071.7120000000004"/>
    <n v="101.5"/>
    <n v="11951.625"/>
    <n v="34"/>
  </r>
  <r>
    <s v="宁波宏一电器有限公司"/>
    <x v="1"/>
    <x v="17"/>
    <x v="2"/>
    <n v="0"/>
    <n v="42.75"/>
    <n v="1954.9574999999998"/>
    <n v="150.19999999999999"/>
    <n v="6777.0239999999994"/>
    <n v="232.9"/>
    <n v="15788.291000000001"/>
    <n v="183.17500000000001"/>
  </r>
  <r>
    <s v="宁波锦海模具塑胶有限公司"/>
    <x v="1"/>
    <x v="17"/>
    <x v="156"/>
    <n v="1329.328"/>
    <n v="168.2"/>
    <n v="14567.802"/>
    <n v="169.17500000000001"/>
    <n v="9742.7882500000014"/>
    <n v="258.64999999999998"/>
    <n v="17774.428"/>
    <n v="15.5"/>
  </r>
  <r>
    <s v="慈溪科夏塑料制品有限公司"/>
    <x v="1"/>
    <x v="15"/>
    <x v="2"/>
    <n v="0"/>
    <n v="0"/>
    <n v="0"/>
    <n v="0"/>
    <n v="0"/>
    <n v="8.0500000000000007"/>
    <n v="809.42750000000001"/>
    <n v="0"/>
  </r>
  <r>
    <s v="慈溪市博鑫工具有限公司"/>
    <x v="1"/>
    <x v="15"/>
    <x v="2"/>
    <n v="0"/>
    <n v="0"/>
    <n v="0"/>
    <n v="0"/>
    <n v="0"/>
    <n v="4"/>
    <n v="264.04000000000002"/>
    <n v="0"/>
  </r>
  <r>
    <s v="慈溪市观城电子文化用品厂"/>
    <x v="1"/>
    <x v="15"/>
    <x v="2"/>
    <n v="0"/>
    <n v="0"/>
    <n v="0"/>
    <n v="4.2"/>
    <n v="393.036"/>
    <n v="2"/>
    <n v="735.18"/>
    <n v="0"/>
  </r>
  <r>
    <s v="慈溪市润鑫电器有限公司"/>
    <x v="1"/>
    <x v="15"/>
    <x v="418"/>
    <n v="1053.6240000000003"/>
    <n v="0"/>
    <n v="0"/>
    <n v="628.29999999999995"/>
    <n v="41191.347999999998"/>
    <n v="27"/>
    <n v="1543.86"/>
    <n v="0"/>
  </r>
  <r>
    <s v="慈溪市万胜电子电器有限公司"/>
    <x v="1"/>
    <x v="15"/>
    <x v="2"/>
    <n v="0"/>
    <n v="0"/>
    <n v="0"/>
    <n v="128"/>
    <n v="10757.12"/>
    <n v="38"/>
    <n v="3807.6"/>
    <n v="0"/>
  </r>
  <r>
    <s v="慈溪斯曼电器有限公司"/>
    <x v="1"/>
    <x v="15"/>
    <x v="2"/>
    <n v="0"/>
    <n v="0"/>
    <n v="0"/>
    <n v="16.125"/>
    <n v="1530.1012499999999"/>
    <n v="0"/>
    <n v="0"/>
    <n v="0"/>
  </r>
  <r>
    <s v="韩电集团宁波洗衣机有限公司"/>
    <x v="1"/>
    <x v="15"/>
    <x v="2"/>
    <n v="0"/>
    <n v="69.900000000000006"/>
    <n v="7089.9570000000012"/>
    <n v="68"/>
    <n v="8431.32"/>
    <n v="0"/>
    <n v="0"/>
    <n v="0"/>
  </r>
  <r>
    <s v="杭州帝凡过滤技术有限公司"/>
    <x v="3"/>
    <x v="15"/>
    <x v="0"/>
    <n v="0"/>
    <m/>
    <n v="0"/>
    <m/>
    <n v="0"/>
    <m/>
    <n v="0"/>
    <n v="1"/>
  </r>
  <r>
    <s v="江阴市红豆电器标牌厂"/>
    <x v="3"/>
    <x v="15"/>
    <x v="2"/>
    <n v="0"/>
    <n v="0"/>
    <n v="0"/>
    <n v="29.4"/>
    <n v="-6799.6319999999996"/>
    <n v="7.0250000000000004"/>
    <n v="1595.7287500000002"/>
    <n v="0"/>
  </r>
  <r>
    <s v="蓝博（苏州）塑胶有限公司"/>
    <x v="1"/>
    <x v="15"/>
    <x v="0"/>
    <n v="0"/>
    <m/>
    <n v="0"/>
    <m/>
    <n v="0"/>
    <m/>
    <n v="0"/>
    <n v="1"/>
  </r>
  <r>
    <s v="丽水市日峰电器有限公司"/>
    <x v="3"/>
    <x v="15"/>
    <x v="419"/>
    <n v="3079.0887499999999"/>
    <n v="40"/>
    <n v="5010.4000000000005"/>
    <n v="20"/>
    <n v="1715.2"/>
    <n v="0"/>
    <n v="0"/>
    <n v="0"/>
  </r>
  <r>
    <s v="南京永湖电子有限公司"/>
    <x v="1"/>
    <x v="15"/>
    <x v="2"/>
    <n v="0"/>
    <n v="70"/>
    <n v="9876.3000000000011"/>
    <n v="236.5"/>
    <n v="15840.77"/>
    <n v="116"/>
    <n v="11695.119999999999"/>
    <n v="0"/>
  </r>
  <r>
    <s v="宁波华盛电器有限公司"/>
    <x v="1"/>
    <x v="15"/>
    <x v="2"/>
    <n v="0"/>
    <n v="0"/>
    <n v="0"/>
    <n v="15"/>
    <n v="1058.1000000000001"/>
    <n v="0"/>
    <n v="0"/>
    <n v="0"/>
  </r>
  <r>
    <s v="宁波乐芝电子科技有限公司"/>
    <x v="1"/>
    <x v="15"/>
    <x v="0"/>
    <n v="0"/>
    <m/>
    <n v="0"/>
    <m/>
    <n v="0"/>
    <m/>
    <n v="0"/>
    <n v="2"/>
  </r>
  <r>
    <s v="宁波神通电器有限公司"/>
    <x v="1"/>
    <x v="15"/>
    <x v="2"/>
    <n v="0"/>
    <n v="0"/>
    <n v="0"/>
    <n v="1.05"/>
    <n v="166.06800000000001"/>
    <n v="12.975"/>
    <n v="1185.396"/>
    <n v="0"/>
  </r>
  <r>
    <s v="宁波市方圆电器有限公司"/>
    <x v="1"/>
    <x v="15"/>
    <x v="2"/>
    <n v="0"/>
    <n v="0"/>
    <n v="0"/>
    <n v="15"/>
    <n v="535.65"/>
    <n v="0"/>
    <n v="0"/>
    <n v="0"/>
  </r>
  <r>
    <s v="宁波天人电器有限公司"/>
    <x v="1"/>
    <x v="15"/>
    <x v="2"/>
    <n v="0"/>
    <n v="0"/>
    <n v="0"/>
    <n v="7.625"/>
    <n v="1088.3925000000002"/>
    <n v="1.4"/>
    <n v="305.452"/>
    <n v="0"/>
  </r>
  <r>
    <s v="宁波烨晟达电器有限公司"/>
    <x v="1"/>
    <x v="15"/>
    <x v="2"/>
    <n v="0"/>
    <n v="0"/>
    <n v="0"/>
    <n v="0"/>
    <n v="0"/>
    <n v="2"/>
    <n v="122.88"/>
    <n v="0"/>
  </r>
  <r>
    <s v="宁波长风电器实业有限公司"/>
    <x v="1"/>
    <x v="15"/>
    <x v="2"/>
    <n v="0"/>
    <n v="0"/>
    <n v="0"/>
    <n v="30"/>
    <n v="906.9"/>
    <n v="75"/>
    <n v="5919.7500000000009"/>
    <n v="0"/>
  </r>
  <r>
    <s v="宁波中洁家电制造有限公司"/>
    <x v="1"/>
    <x v="15"/>
    <x v="24"/>
    <n v="3.87"/>
    <n v="0"/>
    <n v="0"/>
    <n v="4"/>
    <n v="507.56"/>
    <n v="10"/>
    <n v="967.30000000000007"/>
    <n v="0"/>
  </r>
  <r>
    <s v="赛亿电器集团有限公司"/>
    <x v="3"/>
    <x v="15"/>
    <x v="420"/>
    <n v="1959.85"/>
    <n v="640"/>
    <n v="49708.800000000003"/>
    <n v="162"/>
    <n v="10311.299999999999"/>
    <n v="47"/>
    <n v="5731.18"/>
    <n v="0"/>
  </r>
  <r>
    <s v="苏州格仕特精密电子有限公司"/>
    <x v="3"/>
    <x v="15"/>
    <x v="2"/>
    <n v="0"/>
    <n v="0"/>
    <n v="0"/>
    <n v="0"/>
    <n v="0"/>
    <n v="4"/>
    <n v="248.32"/>
    <n v="0"/>
  </r>
  <r>
    <s v="苏州帕雷米电器有限公司"/>
    <x v="3"/>
    <x v="15"/>
    <x v="8"/>
    <n v="2194.8900000000003"/>
    <n v="7.4"/>
    <n v="1460.6859999999999"/>
    <n v="0.22500000000000001"/>
    <n v="346.6395"/>
    <n v="0"/>
    <n v="0"/>
    <n v="0"/>
  </r>
  <r>
    <s v="苏州市凯丽保姆电器有限公司"/>
    <x v="3"/>
    <x v="15"/>
    <x v="2"/>
    <n v="0"/>
    <n v="0"/>
    <n v="0"/>
    <n v="220"/>
    <n v="17142.400000000001"/>
    <n v="40"/>
    <n v="2809.2000000000003"/>
    <n v="0"/>
  </r>
  <r>
    <s v="苏州亚普电子有限公司"/>
    <x v="1"/>
    <x v="15"/>
    <x v="30"/>
    <n v="-859.30000000000007"/>
    <n v="10"/>
    <n v="-1164.2"/>
    <n v="5"/>
    <n v="-564.85"/>
    <n v="0"/>
    <n v="0"/>
    <n v="0"/>
  </r>
  <r>
    <s v="台州市路桥恒亿达塑业水暖厂"/>
    <x v="1"/>
    <x v="15"/>
    <x v="0"/>
    <n v="0"/>
    <m/>
    <n v="0"/>
    <m/>
    <n v="0"/>
    <m/>
    <n v="0"/>
    <n v="1"/>
  </r>
  <r>
    <s v="桐乡市万达利电器有限公司"/>
    <x v="3"/>
    <x v="15"/>
    <x v="2"/>
    <n v="0"/>
    <n v="0"/>
    <n v="0"/>
    <n v="0"/>
    <n v="0"/>
    <n v="3"/>
    <n v="288.63"/>
    <n v="0"/>
  </r>
  <r>
    <s v="无锡市宸浦节能机械厂"/>
    <x v="3"/>
    <x v="15"/>
    <x v="0"/>
    <n v="0"/>
    <m/>
    <n v="0"/>
    <m/>
    <n v="0"/>
    <m/>
    <n v="0"/>
    <n v="10"/>
  </r>
  <r>
    <s v="无锡信昌机械科技有限公司"/>
    <x v="3"/>
    <x v="15"/>
    <x v="2"/>
    <n v="0"/>
    <n v="0"/>
    <n v="0"/>
    <n v="20"/>
    <n v="5747.7999999999993"/>
    <n v="115"/>
    <n v="6686.1"/>
    <n v="0"/>
  </r>
  <r>
    <s v="无锡宇源铸造科技有限公司"/>
    <x v="1"/>
    <x v="15"/>
    <x v="421"/>
    <n v="3569.9679999999998"/>
    <n v="0"/>
    <n v="0"/>
    <n v="0"/>
    <n v="0"/>
    <n v="30"/>
    <n v="3038.1"/>
    <n v="0"/>
  </r>
  <r>
    <s v="余姚市德辉模具厂"/>
    <x v="1"/>
    <x v="15"/>
    <x v="0"/>
    <n v="0"/>
    <m/>
    <n v="0"/>
    <m/>
    <n v="0"/>
    <m/>
    <n v="0"/>
    <n v="1"/>
  </r>
  <r>
    <s v="余姚市工程塑料厂"/>
    <x v="1"/>
    <x v="15"/>
    <x v="422"/>
    <n v="1095.4024999999999"/>
    <n v="11"/>
    <n v="-34.32"/>
    <n v="43"/>
    <n v="4329.2400000000007"/>
    <n v="0"/>
    <n v="0"/>
    <n v="0"/>
  </r>
  <r>
    <s v="余姚市嘉诚电器有限公司"/>
    <x v="1"/>
    <x v="15"/>
    <x v="2"/>
    <n v="0"/>
    <n v="16.125"/>
    <n v="1505.1075000000001"/>
    <n v="13.5"/>
    <n v="1347.3"/>
    <n v="7"/>
    <n v="1414.7"/>
    <n v="0"/>
  </r>
  <r>
    <s v="余姚市联科五金有限公司"/>
    <x v="1"/>
    <x v="15"/>
    <x v="2"/>
    <n v="0"/>
    <n v="0"/>
    <n v="0"/>
    <n v="0"/>
    <n v="0"/>
    <n v="1.325"/>
    <n v="145.40549999999999"/>
    <n v="0"/>
  </r>
  <r>
    <s v="余姚市圣奥净水电器有限公司"/>
    <x v="1"/>
    <x v="15"/>
    <x v="2"/>
    <n v="0"/>
    <n v="0"/>
    <n v="0"/>
    <n v="0"/>
    <n v="0"/>
    <n v="1"/>
    <n v="85.36"/>
    <n v="0"/>
  </r>
  <r>
    <s v="余姚市思兔净水设备厂（普通合伙）"/>
    <x v="1"/>
    <x v="15"/>
    <x v="2"/>
    <n v="0"/>
    <n v="0"/>
    <n v="0"/>
    <n v="0"/>
    <n v="0"/>
    <n v="30"/>
    <n v="6531.9"/>
    <n v="0"/>
  </r>
  <r>
    <s v="浙江省永康市迪奥工贸有限公司"/>
    <x v="1"/>
    <x v="15"/>
    <x v="2"/>
    <n v="0"/>
    <n v="0"/>
    <n v="0"/>
    <n v="0"/>
    <n v="0"/>
    <n v="2"/>
    <n v="427.36"/>
    <n v="0"/>
  </r>
  <r>
    <s v="浙江长兴华虹模塑科技有限公司"/>
    <x v="1"/>
    <x v="15"/>
    <x v="2"/>
    <n v="0"/>
    <n v="0"/>
    <n v="0"/>
    <n v="0"/>
    <n v="0"/>
    <n v="9.7249999999999996"/>
    <n v="775.8605"/>
    <n v="0"/>
  </r>
  <r>
    <s v="余姚市科艺多威自控设备厂"/>
    <x v="1"/>
    <x v="15"/>
    <x v="2"/>
    <n v="0"/>
    <n v="0"/>
    <n v="0"/>
    <n v="3"/>
    <n v="1076.19"/>
    <n v="1.75"/>
    <n v="1704.3074999999999"/>
    <n v="2.75"/>
  </r>
  <r>
    <s v="慈溪市海燕塑料制品有限公司"/>
    <x v="3"/>
    <x v="15"/>
    <x v="423"/>
    <n v="1683.5415000000003"/>
    <n v="9.3249999999999993"/>
    <n v="1251.2284999999999"/>
    <n v="35.424999999999997"/>
    <n v="4844.3687499999996"/>
    <n v="12.95"/>
    <n v="4110.848"/>
    <n v="3.9499999999999997"/>
  </r>
  <r>
    <s v="苏州展翘电器有限公司"/>
    <x v="1"/>
    <x v="15"/>
    <x v="2"/>
    <n v="0"/>
    <n v="0"/>
    <n v="0"/>
    <n v="0"/>
    <n v="0"/>
    <n v="7.4999999999999997E-2"/>
    <n v="30.992999999999999"/>
    <n v="1.0249999999999999"/>
  </r>
  <r>
    <s v="余姚市天池净水设备有限公司"/>
    <x v="1"/>
    <x v="15"/>
    <x v="2"/>
    <n v="0"/>
    <n v="3"/>
    <n v="910.26"/>
    <n v="1"/>
    <n v="153.01"/>
    <n v="1.5"/>
    <n v="218.47500000000002"/>
    <n v="0.5"/>
  </r>
  <r>
    <s v="余姚市天搏电器有限公司"/>
    <x v="1"/>
    <x v="15"/>
    <x v="242"/>
    <n v="6.7015000000000002"/>
    <n v="4.125"/>
    <n v="559.63874999999996"/>
    <n v="3.7"/>
    <n v="256.41000000000003"/>
    <n v="1.175"/>
    <n v="93.259750000000011"/>
    <n v="5.625"/>
  </r>
  <r>
    <s v="宁波锦荣五金有限公司"/>
    <x v="3"/>
    <x v="15"/>
    <x v="0"/>
    <n v="0"/>
    <m/>
    <n v="0"/>
    <m/>
    <n v="0"/>
    <m/>
    <n v="0"/>
    <n v="2.0499999999999998"/>
  </r>
  <r>
    <s v="苏州市凯怡精密塑胶有限公司"/>
    <x v="1"/>
    <x v="15"/>
    <x v="424"/>
    <n v="5453.2130000000006"/>
    <n v="46"/>
    <n v="6100.52"/>
    <n v="29"/>
    <n v="4806.46"/>
    <n v="18"/>
    <n v="2958.2999999999997"/>
    <n v="6"/>
  </r>
  <r>
    <s v="宁波清清环保电器有限公司"/>
    <x v="1"/>
    <x v="15"/>
    <x v="59"/>
    <n v="351.26"/>
    <n v="0"/>
    <n v="0"/>
    <n v="4.2"/>
    <n v="57.792000000000002"/>
    <n v="5.0999999999999996"/>
    <n v="660.65399999999988"/>
    <n v="8"/>
  </r>
  <r>
    <s v="慈溪市富运电器有限公司"/>
    <x v="3"/>
    <x v="15"/>
    <x v="2"/>
    <n v="0"/>
    <n v="0"/>
    <n v="0"/>
    <n v="0"/>
    <n v="0"/>
    <n v="5"/>
    <n v="302.55"/>
    <n v="2.5000000000000001E-2"/>
  </r>
  <r>
    <s v="苏州亚昇塑胶有限公司"/>
    <x v="1"/>
    <x v="15"/>
    <x v="425"/>
    <n v="26.503499999999999"/>
    <n v="0.6"/>
    <n v="40.547999999999995"/>
    <n v="0"/>
    <n v="0"/>
    <n v="0"/>
    <n v="0"/>
    <n v="6.5750000000000002"/>
  </r>
  <r>
    <s v="宁波洁源电器有限公司"/>
    <x v="1"/>
    <x v="15"/>
    <x v="2"/>
    <n v="0"/>
    <n v="0"/>
    <n v="0"/>
    <n v="0"/>
    <n v="0"/>
    <n v="0.1"/>
    <n v="14.878"/>
    <n v="7.4999999999999997E-2"/>
  </r>
  <r>
    <s v="慈溪市敏敏电器装饰件有限公司"/>
    <x v="1"/>
    <x v="15"/>
    <x v="2"/>
    <n v="0"/>
    <n v="0"/>
    <n v="0"/>
    <n v="17.5"/>
    <n v="1563.1"/>
    <n v="3.35"/>
    <n v="406.75700000000001"/>
    <n v="0.22500000000000001"/>
  </r>
  <r>
    <s v="慈溪市周巷镇永久电器厂"/>
    <x v="7"/>
    <x v="15"/>
    <x v="180"/>
    <n v="1636.8"/>
    <n v="14.5"/>
    <n v="849.84500000000003"/>
    <n v="20.5"/>
    <n v="2110.4749999999999"/>
    <n v="12"/>
    <n v="1954.56"/>
    <n v="9"/>
  </r>
  <r>
    <s v="安徽尚成塑业有限公司"/>
    <x v="1"/>
    <x v="15"/>
    <x v="426"/>
    <n v="971.4319999999999"/>
    <n v="2"/>
    <n v="150.91999999999999"/>
    <n v="12"/>
    <n v="677.52"/>
    <n v="12"/>
    <n v="1182.1200000000001"/>
    <n v="9.5"/>
  </r>
  <r>
    <s v="余姚市云瑞电器厂"/>
    <x v="1"/>
    <x v="15"/>
    <x v="0"/>
    <n v="0"/>
    <m/>
    <n v="0"/>
    <m/>
    <n v="0"/>
    <m/>
    <n v="0"/>
    <n v="8"/>
  </r>
  <r>
    <s v="斯贝克电子（嘉善）有限公司"/>
    <x v="1"/>
    <x v="15"/>
    <x v="110"/>
    <n v="2462.46"/>
    <n v="21.7"/>
    <n v="3646.6849999999999"/>
    <n v="27.3"/>
    <n v="4458.3630000000003"/>
    <n v="10.45"/>
    <n v="1738.6709999999998"/>
    <n v="4"/>
  </r>
  <r>
    <s v="绍兴锐意环保科技有限公司"/>
    <x v="3"/>
    <x v="15"/>
    <x v="2"/>
    <n v="0"/>
    <n v="10.75"/>
    <n v="754.75749999999994"/>
    <n v="18.8"/>
    <n v="498.952"/>
    <n v="7"/>
    <n v="597.66"/>
    <n v="1.125"/>
  </r>
  <r>
    <s v="苏州滏瑞精密电子科技有限公司"/>
    <x v="1"/>
    <x v="15"/>
    <x v="0"/>
    <n v="0"/>
    <m/>
    <n v="0"/>
    <m/>
    <n v="0"/>
    <m/>
    <n v="0"/>
    <n v="0.4"/>
  </r>
  <r>
    <s v="慈溪市嘉驰电器有限公司"/>
    <x v="1"/>
    <x v="15"/>
    <x v="139"/>
    <n v="772.56"/>
    <n v="10"/>
    <n v="856.7"/>
    <n v="0"/>
    <n v="0"/>
    <n v="0"/>
    <n v="0"/>
    <n v="3.2"/>
  </r>
  <r>
    <s v="嘉兴市南湖区兴顺塑料五金厂"/>
    <x v="1"/>
    <x v="15"/>
    <x v="427"/>
    <n v="336.96"/>
    <n v="2"/>
    <n v="186.26"/>
    <n v="4"/>
    <n v="375.36"/>
    <n v="4"/>
    <n v="692.6"/>
    <n v="1"/>
  </r>
  <r>
    <s v="宁波市兰浦电器科技有限公司"/>
    <x v="1"/>
    <x v="15"/>
    <x v="0"/>
    <n v="0"/>
    <m/>
    <n v="0"/>
    <m/>
    <n v="0"/>
    <m/>
    <n v="0"/>
    <n v="0.2"/>
  </r>
  <r>
    <s v="余姚市锋之杰塑料电器厂"/>
    <x v="1"/>
    <x v="15"/>
    <x v="0"/>
    <n v="0"/>
    <m/>
    <n v="0"/>
    <m/>
    <n v="0"/>
    <m/>
    <n v="0"/>
    <n v="0.2"/>
  </r>
  <r>
    <s v="宁波艾可尔国际贸易有限公司"/>
    <x v="1"/>
    <x v="15"/>
    <x v="2"/>
    <n v="0"/>
    <n v="0"/>
    <n v="0"/>
    <n v="60.95"/>
    <n v="5106.3910000000005"/>
    <n v="13"/>
    <n v="565.63"/>
    <n v="2.5"/>
  </r>
  <r>
    <s v="宁波酷玛音响有限公司"/>
    <x v="1"/>
    <x v="15"/>
    <x v="0"/>
    <n v="0"/>
    <m/>
    <n v="0"/>
    <m/>
    <n v="0"/>
    <m/>
    <n v="0"/>
    <n v="0.3"/>
  </r>
  <r>
    <s v="余姚市广荣塑料制品厂（普通合伙）"/>
    <x v="1"/>
    <x v="15"/>
    <x v="0"/>
    <n v="0"/>
    <m/>
    <n v="0"/>
    <m/>
    <n v="0"/>
    <m/>
    <n v="0"/>
    <n v="1.375"/>
  </r>
  <r>
    <s v="宁波奥田电器有限公司"/>
    <x v="1"/>
    <x v="15"/>
    <x v="0"/>
    <n v="0"/>
    <m/>
    <n v="0"/>
    <m/>
    <n v="0"/>
    <m/>
    <n v="0"/>
    <n v="5.5"/>
  </r>
  <r>
    <s v="宁波帅荣电器有限公司"/>
    <x v="1"/>
    <x v="15"/>
    <x v="0"/>
    <n v="0"/>
    <m/>
    <n v="0"/>
    <m/>
    <n v="0"/>
    <m/>
    <n v="0"/>
    <n v="1.8"/>
  </r>
  <r>
    <s v="余姚市和美电器有限公司"/>
    <x v="1"/>
    <x v="15"/>
    <x v="0"/>
    <n v="0"/>
    <m/>
    <n v="0"/>
    <m/>
    <n v="0"/>
    <m/>
    <n v="0"/>
    <n v="2"/>
  </r>
  <r>
    <s v="浙江蓝博田村驹塑胶有限公司"/>
    <x v="1"/>
    <x v="15"/>
    <x v="0"/>
    <n v="0"/>
    <m/>
    <n v="0"/>
    <m/>
    <n v="0"/>
    <m/>
    <n v="0"/>
    <n v="5"/>
  </r>
  <r>
    <s v="余姚市江南家电配套有限公司"/>
    <x v="1"/>
    <x v="15"/>
    <x v="372"/>
    <n v="492.45599999999996"/>
    <n v="5.6"/>
    <n v="967.00799999999992"/>
    <n v="1.95"/>
    <n v="255.82049999999998"/>
    <n v="2"/>
    <n v="270.77999999999997"/>
    <n v="10.225"/>
  </r>
  <r>
    <s v="余姚市三叶电器有限公司"/>
    <x v="1"/>
    <x v="15"/>
    <x v="0"/>
    <n v="0"/>
    <m/>
    <n v="0"/>
    <m/>
    <n v="0"/>
    <m/>
    <n v="0"/>
    <n v="1"/>
  </r>
  <r>
    <s v="余姚市荣凯塑料五金厂"/>
    <x v="1"/>
    <x v="15"/>
    <x v="2"/>
    <n v="0"/>
    <n v="0"/>
    <n v="0"/>
    <n v="0.65"/>
    <n v="36.263500000000001"/>
    <n v="0"/>
    <n v="0"/>
    <n v="0.6"/>
  </r>
  <r>
    <s v="余姚市能达塑模电器有限公司"/>
    <x v="1"/>
    <x v="15"/>
    <x v="2"/>
    <n v="0"/>
    <n v="0"/>
    <n v="0"/>
    <n v="0.4"/>
    <n v="-113.99200000000002"/>
    <n v="0.2"/>
    <n v="29.695999999999998"/>
    <n v="1.05"/>
  </r>
  <r>
    <s v="慈溪市三叠电器有限公司"/>
    <x v="1"/>
    <x v="15"/>
    <x v="2"/>
    <n v="0"/>
    <n v="0"/>
    <n v="0"/>
    <n v="0"/>
    <n v="0"/>
    <n v="35"/>
    <n v="2636.2"/>
    <n v="0.1"/>
  </r>
  <r>
    <s v="余姚市勇拓塑模厂"/>
    <x v="1"/>
    <x v="15"/>
    <x v="2"/>
    <n v="0"/>
    <n v="0.2"/>
    <n v="30.704000000000004"/>
    <n v="0"/>
    <n v="0"/>
    <n v="1.825"/>
    <n v="212.13799999999998"/>
    <n v="1.05"/>
  </r>
  <r>
    <s v="余姚市启航电器有限公司"/>
    <x v="1"/>
    <x v="15"/>
    <x v="222"/>
    <n v="175.14000000000001"/>
    <n v="4.1500000000000004"/>
    <n v="545.55900000000008"/>
    <n v="16.524999999999999"/>
    <n v="2278.9627499999997"/>
    <n v="3.7749999999999999"/>
    <n v="424.6875"/>
    <n v="8"/>
  </r>
  <r>
    <s v="慈溪市太阳电器有限公司"/>
    <x v="1"/>
    <x v="15"/>
    <x v="5"/>
    <n v="1434.24"/>
    <n v="12.3"/>
    <n v="1922.4900000000002"/>
    <n v="13"/>
    <n v="1566.24"/>
    <n v="8"/>
    <n v="869.84"/>
    <n v="8"/>
  </r>
  <r>
    <s v="宁波绵博电器有限公司"/>
    <x v="1"/>
    <x v="15"/>
    <x v="2"/>
    <n v="0"/>
    <n v="0.5"/>
    <n v="56.66"/>
    <n v="7.8250000000000002"/>
    <n v="857.77650000000006"/>
    <n v="5"/>
    <n v="666.55"/>
    <n v="9.75"/>
  </r>
  <r>
    <s v="余姚市华丰塑料厂"/>
    <x v="1"/>
    <x v="15"/>
    <x v="222"/>
    <n v="387.66"/>
    <n v="4.4000000000000004"/>
    <n v="431.33200000000005"/>
    <n v="4.45"/>
    <n v="71.378"/>
    <n v="4.5999999999999996"/>
    <n v="524.952"/>
    <n v="3.2"/>
  </r>
  <r>
    <s v="巴士在线股份有限公司"/>
    <x v="1"/>
    <x v="15"/>
    <x v="0"/>
    <n v="0"/>
    <m/>
    <n v="0"/>
    <m/>
    <n v="0"/>
    <m/>
    <n v="0"/>
    <n v="0.5"/>
  </r>
  <r>
    <s v="浙江百力塑业有限公司"/>
    <x v="1"/>
    <x v="15"/>
    <x v="0"/>
    <n v="0"/>
    <m/>
    <n v="0"/>
    <m/>
    <n v="0"/>
    <m/>
    <n v="0"/>
    <n v="9.5"/>
  </r>
  <r>
    <s v="嵊州市华达电子有限公司"/>
    <x v="1"/>
    <x v="15"/>
    <x v="2"/>
    <n v="0"/>
    <n v="6"/>
    <n v="1217.94"/>
    <n v="6.0750000000000002"/>
    <n v="323.31150000000002"/>
    <n v="13.074999999999999"/>
    <n v="1833.6379999999999"/>
    <n v="5.0250000000000004"/>
  </r>
  <r>
    <s v="宁波中联电器有限公司"/>
    <x v="1"/>
    <x v="15"/>
    <x v="126"/>
    <n v="1961.7"/>
    <n v="64"/>
    <n v="3869.44"/>
    <n v="117.175"/>
    <n v="9041.223"/>
    <n v="4"/>
    <n v="247.64"/>
    <n v="11"/>
  </r>
  <r>
    <s v="慈溪欣雨欣净水设备科技有限公司"/>
    <x v="1"/>
    <x v="15"/>
    <x v="2"/>
    <n v="0"/>
    <n v="0"/>
    <n v="0"/>
    <n v="0"/>
    <n v="0"/>
    <n v="11"/>
    <n v="733.48"/>
    <n v="12"/>
  </r>
  <r>
    <s v="海宁市水享净水设备有限公司"/>
    <x v="1"/>
    <x v="15"/>
    <x v="2"/>
    <n v="0"/>
    <n v="0"/>
    <n v="0"/>
    <n v="5"/>
    <n v="789.15000000000009"/>
    <n v="5"/>
    <n v="696.5"/>
    <n v="10"/>
  </r>
  <r>
    <s v="宁波浪木电器有限公司"/>
    <x v="1"/>
    <x v="15"/>
    <x v="0"/>
    <n v="0"/>
    <m/>
    <n v="0"/>
    <m/>
    <n v="0"/>
    <m/>
    <n v="0"/>
    <n v="7"/>
  </r>
  <r>
    <s v="宁波哲恺电器有限公司"/>
    <x v="1"/>
    <x v="15"/>
    <x v="13"/>
    <n v="182.89"/>
    <n v="0"/>
    <n v="0"/>
    <n v="73.349999999999994"/>
    <n v="5946.4844999999987"/>
    <n v="50.75"/>
    <n v="3780.875"/>
    <n v="5"/>
  </r>
  <r>
    <s v="宁波福曼斯电器有限公司"/>
    <x v="1"/>
    <x v="15"/>
    <x v="2"/>
    <n v="0"/>
    <n v="0"/>
    <n v="0"/>
    <n v="0.5"/>
    <n v="10.005000000000001"/>
    <n v="14.6"/>
    <n v="1005.2099999999999"/>
    <n v="4.7"/>
  </r>
  <r>
    <s v="慈溪市宏冠电动工具有限公司"/>
    <x v="1"/>
    <x v="15"/>
    <x v="2"/>
    <n v="0"/>
    <n v="0"/>
    <n v="0"/>
    <n v="0"/>
    <n v="0"/>
    <n v="2.2250000000000001"/>
    <n v="22.005250000000004"/>
    <n v="7"/>
  </r>
  <r>
    <s v="余姚市学庆机械配件厂"/>
    <x v="1"/>
    <x v="15"/>
    <x v="2"/>
    <n v="0"/>
    <n v="0"/>
    <n v="0"/>
    <n v="0.3"/>
    <n v="39.945"/>
    <n v="0.8"/>
    <n v="74.176000000000002"/>
    <n v="0.9"/>
  </r>
  <r>
    <s v="慈溪市成源塑料制品有限公司"/>
    <x v="1"/>
    <x v="15"/>
    <x v="0"/>
    <n v="0"/>
    <m/>
    <n v="0"/>
    <m/>
    <n v="0"/>
    <m/>
    <n v="0"/>
    <n v="6"/>
  </r>
  <r>
    <s v="宁波香润环保科技有限公司"/>
    <x v="1"/>
    <x v="15"/>
    <x v="2"/>
    <n v="0"/>
    <n v="5.55"/>
    <n v="352.09199999999998"/>
    <n v="4.0999999999999996"/>
    <n v="344.19499999999999"/>
    <n v="0"/>
    <n v="0"/>
    <n v="0.67500000000000004"/>
  </r>
  <r>
    <s v="宁海县跃龙街道多元模塑厂"/>
    <x v="1"/>
    <x v="15"/>
    <x v="2"/>
    <n v="0"/>
    <n v="3"/>
    <n v="153.99"/>
    <n v="2"/>
    <n v="143.76"/>
    <n v="0"/>
    <n v="0"/>
    <n v="1"/>
  </r>
  <r>
    <s v="宁波天怡环保科技有限公司"/>
    <x v="1"/>
    <x v="15"/>
    <x v="2"/>
    <n v="0"/>
    <n v="0"/>
    <n v="0"/>
    <n v="0"/>
    <n v="0"/>
    <n v="1"/>
    <n v="73.900000000000006"/>
    <n v="2"/>
  </r>
  <r>
    <s v="慈溪市周巷裕辉塑料制品厂"/>
    <x v="1"/>
    <x v="15"/>
    <x v="2"/>
    <n v="0"/>
    <n v="0"/>
    <n v="0"/>
    <n v="0.47499999999999998"/>
    <n v="-48.29325"/>
    <n v="2.15"/>
    <n v="178.3425"/>
    <n v="0.87500000000000011"/>
  </r>
  <r>
    <s v="浙江新嘉联电子股份有限公司"/>
    <x v="1"/>
    <x v="15"/>
    <x v="428"/>
    <n v="954.125"/>
    <n v="2.2000000000000002"/>
    <n v="82.213999999999999"/>
    <n v="0"/>
    <n v="0"/>
    <n v="10.1"/>
    <n v="1277.6499999999999"/>
    <n v="8"/>
  </r>
  <r>
    <s v="余姚市久存净水设备有限公司"/>
    <x v="1"/>
    <x v="15"/>
    <x v="0"/>
    <n v="0"/>
    <m/>
    <n v="0"/>
    <m/>
    <n v="0"/>
    <m/>
    <n v="0"/>
    <n v="5"/>
  </r>
  <r>
    <s v="余姚市材盛塑料制品厂"/>
    <x v="1"/>
    <x v="15"/>
    <x v="2"/>
    <n v="0"/>
    <n v="0"/>
    <n v="0"/>
    <n v="0"/>
    <n v="0"/>
    <n v="5.625"/>
    <n v="420.13124999999997"/>
    <n v="3.3"/>
  </r>
  <r>
    <s v="宁波世龙净化科技有限公司"/>
    <x v="1"/>
    <x v="15"/>
    <x v="0"/>
    <n v="0"/>
    <m/>
    <n v="0"/>
    <m/>
    <n v="0"/>
    <m/>
    <n v="0"/>
    <n v="1"/>
  </r>
  <r>
    <s v="余姚市联科电器有限公司"/>
    <x v="3"/>
    <x v="15"/>
    <x v="0"/>
    <n v="0"/>
    <m/>
    <n v="0"/>
    <m/>
    <n v="0"/>
    <m/>
    <n v="0"/>
    <n v="0.05"/>
  </r>
  <r>
    <s v="苏州盈聚通五金模具有限公司"/>
    <x v="1"/>
    <x v="15"/>
    <x v="0"/>
    <n v="0"/>
    <m/>
    <n v="0"/>
    <m/>
    <n v="0"/>
    <m/>
    <n v="0"/>
    <n v="2"/>
  </r>
  <r>
    <s v="宁波市鄞州威创塑料制品厂"/>
    <x v="1"/>
    <x v="15"/>
    <x v="0"/>
    <n v="0"/>
    <m/>
    <n v="0"/>
    <m/>
    <n v="0"/>
    <m/>
    <n v="0"/>
    <n v="3"/>
  </r>
  <r>
    <s v="宁波亚翔电子科技有限公司"/>
    <x v="1"/>
    <x v="15"/>
    <x v="0"/>
    <n v="0"/>
    <m/>
    <n v="0"/>
    <m/>
    <n v="0"/>
    <m/>
    <n v="0"/>
    <n v="4"/>
  </r>
  <r>
    <s v="余姚市富沃环保设备厂"/>
    <x v="1"/>
    <x v="15"/>
    <x v="2"/>
    <n v="0"/>
    <n v="0"/>
    <n v="0"/>
    <n v="0"/>
    <n v="0"/>
    <n v="6"/>
    <n v="439.02"/>
    <n v="12"/>
  </r>
  <r>
    <s v="宁波维鹏电器有限公司"/>
    <x v="1"/>
    <x v="15"/>
    <x v="2"/>
    <n v="0"/>
    <n v="0"/>
    <n v="0"/>
    <n v="0"/>
    <n v="0"/>
    <n v="10"/>
    <n v="576.4"/>
    <n v="5"/>
  </r>
  <r>
    <s v="宁波市英士达净水设备有限公司"/>
    <x v="1"/>
    <x v="15"/>
    <x v="2"/>
    <n v="0"/>
    <n v="4.5999999999999996"/>
    <n v="230.36799999999997"/>
    <n v="25"/>
    <n v="2511.25"/>
    <n v="38"/>
    <n v="5804.5"/>
    <n v="5"/>
  </r>
  <r>
    <s v="余姚市梦巴迪电器有限公司"/>
    <x v="1"/>
    <x v="15"/>
    <x v="2"/>
    <n v="0"/>
    <n v="2"/>
    <n v="-179.48"/>
    <n v="1.25"/>
    <n v="40.225000000000001"/>
    <n v="2.2000000000000002"/>
    <n v="273.46000000000004"/>
    <n v="6.5"/>
  </r>
  <r>
    <s v="余姚市恒环塑料厂"/>
    <x v="1"/>
    <x v="15"/>
    <x v="2"/>
    <n v="0"/>
    <n v="0"/>
    <n v="0"/>
    <n v="0"/>
    <n v="0"/>
    <n v="2.0499999999999998"/>
    <n v="182.96249999999998"/>
    <n v="3.5"/>
  </r>
  <r>
    <s v="余姚市梁辉领头塑料厂"/>
    <x v="1"/>
    <x v="15"/>
    <x v="0"/>
    <n v="0"/>
    <m/>
    <n v="0"/>
    <m/>
    <n v="0"/>
    <m/>
    <n v="0"/>
    <n v="1"/>
  </r>
  <r>
    <s v="宁波华东机电制造有限公司"/>
    <x v="1"/>
    <x v="15"/>
    <x v="429"/>
    <n v="4145.9250000000002"/>
    <n v="2.1"/>
    <n v="277.221"/>
    <n v="6.5"/>
    <n v="416.26000000000005"/>
    <n v="18"/>
    <n v="1089.18"/>
    <n v="8.3000000000000007"/>
  </r>
  <r>
    <s v="宁波威尔斯节能科技有限公司"/>
    <x v="1"/>
    <x v="15"/>
    <x v="2"/>
    <n v="0"/>
    <n v="0"/>
    <n v="0"/>
    <n v="0"/>
    <n v="0"/>
    <n v="3.05"/>
    <n v="166.22499999999999"/>
    <n v="2"/>
  </r>
  <r>
    <s v="宁波可依电器科技有限公司"/>
    <x v="1"/>
    <x v="15"/>
    <x v="0"/>
    <n v="0"/>
    <m/>
    <n v="0"/>
    <m/>
    <n v="0"/>
    <m/>
    <n v="0"/>
    <n v="2.125"/>
  </r>
  <r>
    <s v="宁海县星星塑料厂"/>
    <x v="1"/>
    <x v="15"/>
    <x v="430"/>
    <n v="92.96"/>
    <n v="0"/>
    <n v="0"/>
    <n v="0"/>
    <n v="0"/>
    <n v="0"/>
    <n v="0"/>
    <n v="4.3"/>
  </r>
  <r>
    <s v="宁海凯特立电器有限公司"/>
    <x v="3"/>
    <x v="15"/>
    <x v="2"/>
    <n v="0"/>
    <n v="0"/>
    <n v="0"/>
    <n v="21.9"/>
    <n v="1246.329"/>
    <n v="19"/>
    <n v="1018.59"/>
    <n v="12"/>
  </r>
  <r>
    <s v="昆山市净江电子科技有限公司"/>
    <x v="1"/>
    <x v="15"/>
    <x v="126"/>
    <n v="2241"/>
    <n v="39"/>
    <n v="4417.92"/>
    <n v="35"/>
    <n v="3612.7"/>
    <n v="45"/>
    <n v="3543.2999999999997"/>
    <n v="5"/>
  </r>
  <r>
    <s v="宁波乐活环境电器有限公司"/>
    <x v="2"/>
    <x v="15"/>
    <x v="0"/>
    <n v="0"/>
    <m/>
    <n v="0"/>
    <m/>
    <n v="0"/>
    <m/>
    <n v="0"/>
    <n v="5"/>
  </r>
  <r>
    <s v="川崎三兴化成（上海）国际贸易有限公司"/>
    <x v="3"/>
    <x v="15"/>
    <x v="0"/>
    <n v="0"/>
    <m/>
    <n v="0"/>
    <m/>
    <n v="0"/>
    <m/>
    <n v="0"/>
    <n v="0"/>
  </r>
  <r>
    <s v="苏州市欧陆杰电器有限公司"/>
    <x v="1"/>
    <x v="15"/>
    <x v="2"/>
    <n v="0"/>
    <n v="0"/>
    <n v="0"/>
    <n v="0"/>
    <n v="0"/>
    <n v="2.0499999999999998"/>
    <n v="256.6395"/>
    <n v="0"/>
  </r>
  <r>
    <s v="慈溪市周巷慈业电器厂"/>
    <x v="1"/>
    <x v="15"/>
    <x v="2"/>
    <n v="0"/>
    <n v="0"/>
    <n v="0"/>
    <n v="4.5"/>
    <n v="296.68500000000006"/>
    <n v="8.375"/>
    <n v="984.14625000000001"/>
    <n v="2.95"/>
  </r>
  <r>
    <s v="慈溪市双菱电器实业有限公司"/>
    <x v="1"/>
    <x v="16"/>
    <x v="2"/>
    <n v="0"/>
    <n v="0"/>
    <n v="0"/>
    <n v="5"/>
    <n v="340.3"/>
    <n v="0"/>
    <n v="0"/>
    <n v="0"/>
  </r>
  <r>
    <s v="宁波贝贝乐儿童用品有限公司"/>
    <x v="1"/>
    <x v="16"/>
    <x v="37"/>
    <n v="165.21"/>
    <n v="0"/>
    <n v="0"/>
    <n v="3.85"/>
    <n v="477.90049999999997"/>
    <n v="0"/>
    <n v="0"/>
    <n v="0"/>
  </r>
  <r>
    <s v="宁波比洛克塑料制品有限公司"/>
    <x v="1"/>
    <x v="16"/>
    <x v="2"/>
    <n v="0"/>
    <n v="0"/>
    <n v="0"/>
    <n v="0"/>
    <n v="0"/>
    <n v="22.475000000000001"/>
    <n v="1171.62175"/>
    <n v="0"/>
  </r>
  <r>
    <s v="宁波恒汇电器科技有限公司"/>
    <x v="1"/>
    <x v="16"/>
    <x v="128"/>
    <n v="1981"/>
    <n v="12"/>
    <n v="1101.48"/>
    <n v="0"/>
    <n v="0"/>
    <n v="7.95"/>
    <n v="544.49549999999999"/>
    <n v="0"/>
  </r>
  <r>
    <s v="宁波巨铭电器有限公司"/>
    <x v="1"/>
    <x v="16"/>
    <x v="0"/>
    <n v="0"/>
    <m/>
    <n v="0"/>
    <m/>
    <n v="0"/>
    <m/>
    <n v="0"/>
    <n v="0.3"/>
  </r>
  <r>
    <s v="宁波市炅驰电器有限公司"/>
    <x v="1"/>
    <x v="16"/>
    <x v="2"/>
    <n v="0"/>
    <n v="0"/>
    <n v="0"/>
    <n v="0"/>
    <n v="0"/>
    <n v="13"/>
    <n v="1281.28"/>
    <n v="0"/>
  </r>
  <r>
    <s v="宁海埃克日用品有限公司"/>
    <x v="2"/>
    <x v="16"/>
    <x v="2"/>
    <n v="0"/>
    <n v="0"/>
    <n v="0"/>
    <n v="0"/>
    <n v="0"/>
    <n v="17"/>
    <n v="774.86"/>
    <n v="0"/>
  </r>
  <r>
    <s v="上海飞科美发器具有限公司"/>
    <x v="1"/>
    <x v="16"/>
    <x v="431"/>
    <n v="-6328.8"/>
    <n v="285"/>
    <n v="19157.7"/>
    <n v="273.52499999999998"/>
    <n v="14042.773499999999"/>
    <n v="138.75"/>
    <n v="9461.3624999999993"/>
    <n v="0"/>
  </r>
  <r>
    <s v="绍兴市上虞明航塑料制品有限公司"/>
    <x v="1"/>
    <x v="16"/>
    <x v="0"/>
    <n v="0"/>
    <m/>
    <n v="0"/>
    <m/>
    <n v="0"/>
    <m/>
    <n v="0"/>
    <n v="1"/>
  </r>
  <r>
    <s v="温州博锐五金有限公司"/>
    <x v="1"/>
    <x v="16"/>
    <x v="0"/>
    <n v="0"/>
    <m/>
    <n v="0"/>
    <m/>
    <n v="0"/>
    <m/>
    <n v="0"/>
    <n v="2"/>
  </r>
  <r>
    <s v="浙江极美电器有限公司"/>
    <x v="1"/>
    <x v="16"/>
    <x v="0"/>
    <n v="0"/>
    <m/>
    <n v="0"/>
    <m/>
    <n v="0"/>
    <m/>
    <n v="0"/>
    <n v="0.05"/>
  </r>
  <r>
    <s v="浙江美森电器有限公司"/>
    <x v="1"/>
    <x v="16"/>
    <x v="2"/>
    <n v="0"/>
    <n v="0"/>
    <n v="0"/>
    <n v="0"/>
    <n v="0"/>
    <n v="31.024999999999999"/>
    <n v="3059.3752500000001"/>
    <n v="0"/>
  </r>
  <r>
    <s v="舟山索电电器有限公司"/>
    <x v="2"/>
    <x v="16"/>
    <x v="2"/>
    <n v="0"/>
    <n v="0"/>
    <n v="0"/>
    <n v="9.4499999999999993"/>
    <n v="428.08499999999992"/>
    <n v="22.375"/>
    <n v="2694.3975"/>
    <n v="0"/>
  </r>
  <r>
    <s v="上海飞科电器股份有限公司"/>
    <x v="1"/>
    <x v="16"/>
    <x v="2"/>
    <n v="0"/>
    <n v="1.075"/>
    <n v="70.391000000000005"/>
    <n v="0"/>
    <n v="0"/>
    <n v="0.75"/>
    <n v="28.83"/>
    <n v="0.77500000000000002"/>
  </r>
  <r>
    <s v="余姚市旭科电器有限公司"/>
    <x v="1"/>
    <x v="16"/>
    <x v="0"/>
    <n v="0"/>
    <m/>
    <n v="0"/>
    <m/>
    <n v="0"/>
    <m/>
    <n v="0"/>
    <n v="0.17500000000000002"/>
  </r>
  <r>
    <s v="宁波俊威电器有限公司"/>
    <x v="1"/>
    <x v="16"/>
    <x v="0"/>
    <n v="0"/>
    <m/>
    <n v="0"/>
    <m/>
    <n v="0"/>
    <m/>
    <n v="0"/>
    <n v="2.0449999999999999"/>
  </r>
  <r>
    <s v="浙江奔腾电器股份有限公司"/>
    <x v="1"/>
    <x v="16"/>
    <x v="2"/>
    <n v="0"/>
    <n v="50"/>
    <n v="4305"/>
    <n v="126.5"/>
    <n v="14223.66"/>
    <n v="10"/>
    <n v="3350.7"/>
    <n v="4"/>
  </r>
  <r>
    <s v="嘉善亿达胶带纸有限公司"/>
    <x v="1"/>
    <x v="16"/>
    <x v="245"/>
    <n v="9.5250000000000004"/>
    <n v="3"/>
    <n v="560.09999999999991"/>
    <n v="4.5"/>
    <n v="415.8"/>
    <n v="1.5"/>
    <n v="329.96999999999997"/>
    <n v="2.2000000000000002"/>
  </r>
  <r>
    <s v="慈溪市周巷镇启发塑料制品厂"/>
    <x v="1"/>
    <x v="16"/>
    <x v="33"/>
    <n v="33.942500000000003"/>
    <n v="3.2"/>
    <n v="490.84799999999996"/>
    <n v="4.05"/>
    <n v="426.34349999999995"/>
    <n v="2"/>
    <n v="145.63999999999999"/>
    <n v="2"/>
  </r>
  <r>
    <s v="宁波市吉通电器科技有限公司"/>
    <x v="1"/>
    <x v="16"/>
    <x v="2"/>
    <n v="0"/>
    <n v="0"/>
    <n v="0"/>
    <n v="12.55"/>
    <n v="1714.9575000000002"/>
    <n v="6.75"/>
    <n v="748.71"/>
    <n v="6.5"/>
  </r>
  <r>
    <s v="瑞安市舒美特电器有限公司"/>
    <x v="1"/>
    <x v="16"/>
    <x v="2"/>
    <n v="0"/>
    <n v="0"/>
    <n v="0"/>
    <n v="0"/>
    <n v="0"/>
    <n v="5.8"/>
    <n v="309.43"/>
    <n v="10"/>
  </r>
  <r>
    <s v="慈溪市越威电器有限公司"/>
    <x v="1"/>
    <x v="16"/>
    <x v="0"/>
    <n v="0"/>
    <m/>
    <n v="0"/>
    <m/>
    <n v="0"/>
    <m/>
    <n v="0"/>
    <n v="1"/>
  </r>
  <r>
    <s v="宁波金磊电器有限公司"/>
    <x v="1"/>
    <x v="16"/>
    <x v="176"/>
    <n v="82.787500000000009"/>
    <n v="0.5"/>
    <n v="125.035"/>
    <n v="0.25"/>
    <n v="16.309999999999999"/>
    <n v="0.1"/>
    <n v="7.2620000000000005"/>
    <n v="1.2250000000000001"/>
  </r>
  <r>
    <s v="余姚市松浦日用品厂"/>
    <x v="1"/>
    <x v="16"/>
    <x v="0"/>
    <n v="0"/>
    <m/>
    <n v="0"/>
    <m/>
    <n v="0"/>
    <m/>
    <n v="0"/>
    <n v="6.1749999999999998"/>
  </r>
  <r>
    <s v="宁海县城关红星电器厂"/>
    <x v="1"/>
    <x v="16"/>
    <x v="2"/>
    <n v="0"/>
    <n v="0"/>
    <n v="0"/>
    <n v="0"/>
    <n v="0"/>
    <n v="11.25"/>
    <n v="1076.2874999999999"/>
    <n v="13"/>
  </r>
  <r>
    <s v="宁波帅盛电子科技有限公司"/>
    <x v="1"/>
    <x v="16"/>
    <x v="0"/>
    <n v="0"/>
    <m/>
    <n v="0"/>
    <m/>
    <n v="0"/>
    <m/>
    <n v="0"/>
    <n v="2"/>
  </r>
  <r>
    <s v="余姚市伊津塑料厂（普通合伙）"/>
    <x v="1"/>
    <x v="16"/>
    <x v="2"/>
    <n v="0"/>
    <n v="0"/>
    <n v="0"/>
    <n v="0"/>
    <n v="0"/>
    <n v="5"/>
    <n v="220.45000000000002"/>
    <n v="10"/>
  </r>
  <r>
    <s v="温州市神欧电器有限公司"/>
    <x v="1"/>
    <x v="16"/>
    <x v="2"/>
    <n v="0"/>
    <n v="0"/>
    <n v="0"/>
    <n v="0"/>
    <n v="0"/>
    <n v="1"/>
    <n v="70.319999999999993"/>
    <n v="1"/>
  </r>
  <r>
    <s v="慈溪市韵达电器有限公司"/>
    <x v="1"/>
    <x v="16"/>
    <x v="2"/>
    <n v="0"/>
    <n v="0"/>
    <n v="0"/>
    <n v="0"/>
    <n v="0"/>
    <n v="15"/>
    <n v="1821.3"/>
    <n v="5"/>
  </r>
  <r>
    <s v="宁波杰世米电器有限公司"/>
    <x v="1"/>
    <x v="16"/>
    <x v="2"/>
    <n v="0"/>
    <n v="0"/>
    <n v="0"/>
    <n v="0"/>
    <n v="0"/>
    <n v="30"/>
    <n v="2955.9"/>
    <n v="5"/>
  </r>
  <r>
    <s v="余姚市艾尔电器有限公司"/>
    <x v="1"/>
    <x v="16"/>
    <x v="0"/>
    <n v="0"/>
    <m/>
    <n v="0"/>
    <m/>
    <n v="0"/>
    <m/>
    <n v="0"/>
    <n v="4"/>
  </r>
  <r>
    <s v="余姚市低塘嘉译电器厂"/>
    <x v="1"/>
    <x v="16"/>
    <x v="0"/>
    <n v="0"/>
    <m/>
    <n v="0"/>
    <m/>
    <n v="0"/>
    <m/>
    <n v="0"/>
    <n v="6"/>
  </r>
  <r>
    <s v="余姚市鑫阳塑料模具厂"/>
    <x v="1"/>
    <x v="16"/>
    <x v="0"/>
    <n v="0"/>
    <m/>
    <n v="0"/>
    <m/>
    <n v="0"/>
    <m/>
    <n v="0"/>
    <n v="1.325"/>
  </r>
  <r>
    <s v="余姚市万定电器有限公司"/>
    <x v="1"/>
    <x v="16"/>
    <x v="2"/>
    <n v="0"/>
    <n v="0"/>
    <n v="0"/>
    <n v="0"/>
    <n v="0"/>
    <n v="2"/>
    <n v="233.58"/>
    <n v="1"/>
  </r>
  <r>
    <s v="上虞市雄飞电器有限公司"/>
    <x v="1"/>
    <x v="16"/>
    <x v="2"/>
    <n v="0"/>
    <n v="3"/>
    <n v="514.5"/>
    <n v="4.05"/>
    <n v="537.47550000000001"/>
    <n v="2.4249999999999998"/>
    <n v="219.31699999999998"/>
    <n v="4.5"/>
  </r>
  <r>
    <s v="慈溪市盖特电器有限公司"/>
    <x v="1"/>
    <x v="16"/>
    <x v="432"/>
    <n v="1342.1587500000001"/>
    <n v="3.5"/>
    <n v="278.74"/>
    <n v="1.0249999999999999"/>
    <n v="141.65499999999997"/>
    <n v="8"/>
    <n v="502.96"/>
    <n v="6"/>
  </r>
  <r>
    <s v="余姚合为电器有限公司"/>
    <x v="2"/>
    <x v="16"/>
    <x v="0"/>
    <n v="0"/>
    <m/>
    <n v="0"/>
    <m/>
    <n v="0"/>
    <m/>
    <n v="0"/>
    <n v="7"/>
  </r>
  <r>
    <s v="上海奔腾电工有限公司"/>
    <x v="1"/>
    <x v="16"/>
    <x v="2"/>
    <n v="0"/>
    <n v="0"/>
    <n v="0"/>
    <n v="3"/>
    <n v="350.49"/>
    <n v="0"/>
    <n v="0"/>
    <n v="1.2"/>
  </r>
  <r>
    <s v="宁波悦翔电器有限公司"/>
    <x v="1"/>
    <x v="16"/>
    <x v="114"/>
    <n v="1734.88"/>
    <n v="37.5"/>
    <n v="584.25"/>
    <n v="19.100000000000001"/>
    <n v="1048.7809999999999"/>
    <n v="19"/>
    <n v="2475.3200000000002"/>
    <n v="3"/>
  </r>
  <r>
    <s v="慈溪市久旭电器有限公司"/>
    <x v="1"/>
    <x v="16"/>
    <x v="2"/>
    <n v="0"/>
    <n v="1.5"/>
    <n v="106.41"/>
    <n v="15"/>
    <n v="2187.9"/>
    <n v="20.625"/>
    <n v="1997.1187499999999"/>
    <n v="12.75"/>
  </r>
  <r>
    <s v="宁波泽源电器有限公司"/>
    <x v="1"/>
    <x v="16"/>
    <x v="2"/>
    <n v="0"/>
    <n v="0"/>
    <n v="0"/>
    <n v="3"/>
    <n v="175.62"/>
    <n v="10"/>
    <n v="809.80000000000007"/>
    <n v="7"/>
  </r>
  <r>
    <s v="宁波市山久电器有限公司"/>
    <x v="1"/>
    <x v="16"/>
    <x v="0"/>
    <n v="0"/>
    <m/>
    <n v="0"/>
    <m/>
    <n v="0"/>
    <m/>
    <n v="0"/>
    <n v="1"/>
  </r>
  <r>
    <s v="慈溪市周巷通用配件厂"/>
    <x v="1"/>
    <x v="16"/>
    <x v="0"/>
    <n v="0"/>
    <m/>
    <n v="0"/>
    <m/>
    <n v="0"/>
    <m/>
    <n v="0"/>
    <n v="4"/>
  </r>
  <r>
    <s v="超人集团有限公司"/>
    <x v="1"/>
    <x v="16"/>
    <x v="2"/>
    <n v="0"/>
    <n v="2"/>
    <n v="138.46"/>
    <n v="0"/>
    <n v="0"/>
    <n v="49"/>
    <n v="4700.08"/>
    <n v="0"/>
  </r>
  <r>
    <s v="慈溪市豪迈电器有限公司"/>
    <x v="1"/>
    <x v="17"/>
    <x v="433"/>
    <n v="5904.9175000000005"/>
    <n v="11"/>
    <n v="1676.29"/>
    <n v="30.5"/>
    <n v="217.76999999999998"/>
    <n v="11"/>
    <n v="574.64"/>
    <n v="0"/>
  </r>
  <r>
    <s v="慈溪市淼恒塑料制品有限公司"/>
    <x v="1"/>
    <x v="17"/>
    <x v="2"/>
    <n v="0"/>
    <n v="0"/>
    <n v="0"/>
    <n v="0"/>
    <n v="0"/>
    <n v="5"/>
    <n v="-923.85"/>
    <n v="0"/>
  </r>
  <r>
    <s v="慈溪市杨悦电器有限公司"/>
    <x v="1"/>
    <x v="17"/>
    <x v="2"/>
    <n v="0"/>
    <n v="0"/>
    <n v="0"/>
    <n v="19.024999999999999"/>
    <n v="1559.0987499999999"/>
    <n v="23"/>
    <n v="2496.19"/>
    <n v="0"/>
  </r>
  <r>
    <s v="杭州海量塑胶有限公司"/>
    <x v="1"/>
    <x v="17"/>
    <x v="2"/>
    <n v="0"/>
    <n v="0"/>
    <n v="0"/>
    <n v="18"/>
    <n v="960.48"/>
    <n v="10"/>
    <n v="1474.9"/>
    <n v="0"/>
  </r>
  <r>
    <s v="杭州卡仕科电器有限公司"/>
    <x v="1"/>
    <x v="17"/>
    <x v="2"/>
    <n v="0"/>
    <n v="0"/>
    <n v="0"/>
    <n v="0"/>
    <n v="0"/>
    <n v="5"/>
    <n v="365.55"/>
    <n v="0"/>
  </r>
  <r>
    <s v="杭州伟伟工贸有限公司"/>
    <x v="1"/>
    <x v="17"/>
    <x v="0"/>
    <n v="0"/>
    <m/>
    <n v="0"/>
    <m/>
    <n v="0"/>
    <m/>
    <n v="0"/>
    <n v="1"/>
  </r>
  <r>
    <s v="杭州亿智电器配件有限公司"/>
    <x v="12"/>
    <x v="17"/>
    <x v="2"/>
    <n v="0"/>
    <n v="0"/>
    <n v="0"/>
    <n v="0"/>
    <n v="0"/>
    <n v="0.05"/>
    <n v="9.6025000000000009"/>
    <n v="0"/>
  </r>
  <r>
    <s v="湖北爱仕达电器有限公司"/>
    <x v="1"/>
    <x v="17"/>
    <x v="0"/>
    <n v="0"/>
    <m/>
    <n v="0"/>
    <m/>
    <n v="0"/>
    <m/>
    <n v="0"/>
    <n v="0.5"/>
  </r>
  <r>
    <s v="湖州众盛达塑料制品有限公司"/>
    <x v="1"/>
    <x v="17"/>
    <x v="2"/>
    <n v="0"/>
    <n v="0"/>
    <n v="0"/>
    <n v="62.35"/>
    <n v="6008.6695"/>
    <n v="20.05"/>
    <n v="1356.5830000000001"/>
    <n v="0"/>
  </r>
  <r>
    <s v="宁波波佳达电器有限公司"/>
    <x v="1"/>
    <x v="17"/>
    <x v="30"/>
    <n v="195"/>
    <n v="18.5"/>
    <n v="2133.42"/>
    <n v="0"/>
    <n v="0"/>
    <n v="2.125"/>
    <n v="291.125"/>
    <n v="0"/>
  </r>
  <r>
    <s v="宁波博俊进出口有限公司"/>
    <x v="1"/>
    <x v="17"/>
    <x v="2"/>
    <n v="0"/>
    <n v="0"/>
    <n v="0"/>
    <n v="0"/>
    <n v="0"/>
    <n v="183.17500000000001"/>
    <n v="19009.9015"/>
    <n v="0"/>
  </r>
  <r>
    <s v="宁波海飞电器有限公司"/>
    <x v="1"/>
    <x v="17"/>
    <x v="2"/>
    <n v="0"/>
    <n v="0"/>
    <n v="0"/>
    <n v="0"/>
    <n v="0"/>
    <n v="2.5000000000000001E-2"/>
    <n v="1.008"/>
    <n v="0"/>
  </r>
  <r>
    <s v="宁波宏铃电子有限公司"/>
    <x v="1"/>
    <x v="17"/>
    <x v="0"/>
    <n v="0"/>
    <m/>
    <n v="0"/>
    <m/>
    <n v="0"/>
    <m/>
    <n v="0"/>
    <n v="80.625"/>
  </r>
  <r>
    <s v="宁波经济技术开发区华昌塑胶制品有限公司"/>
    <x v="1"/>
    <x v="17"/>
    <x v="2"/>
    <n v="0"/>
    <n v="0"/>
    <n v="0"/>
    <n v="0"/>
    <n v="0"/>
    <n v="39"/>
    <n v="2687.88"/>
    <n v="0"/>
  </r>
  <r>
    <s v="宁波三A集团电器有限公司"/>
    <x v="1"/>
    <x v="17"/>
    <x v="434"/>
    <n v="2407.9499999999998"/>
    <n v="29"/>
    <n v="4030.13"/>
    <n v="52"/>
    <n v="2669.16"/>
    <n v="81.7"/>
    <n v="6082.5650000000005"/>
    <n v="0"/>
  </r>
  <r>
    <s v="宁波晟昌电器有限公司"/>
    <x v="1"/>
    <x v="17"/>
    <x v="2"/>
    <n v="0"/>
    <n v="0"/>
    <n v="0"/>
    <n v="0"/>
    <n v="0"/>
    <n v="2.2000000000000002"/>
    <n v="274.07600000000002"/>
    <n v="0"/>
  </r>
  <r>
    <s v="宁波市科宁电器有限公司"/>
    <x v="1"/>
    <x v="17"/>
    <x v="2"/>
    <n v="0"/>
    <n v="0"/>
    <n v="0"/>
    <n v="0"/>
    <n v="0"/>
    <n v="5.7750000000000004"/>
    <n v="737.98725000000013"/>
    <n v="0"/>
  </r>
  <r>
    <s v="宁波天予日用品有限公司"/>
    <x v="2"/>
    <x v="17"/>
    <x v="0"/>
    <n v="0"/>
    <m/>
    <n v="0"/>
    <m/>
    <n v="0"/>
    <m/>
    <n v="0"/>
    <n v="0"/>
  </r>
  <r>
    <s v="上海潮正电器有限公司"/>
    <x v="1"/>
    <x v="17"/>
    <x v="125"/>
    <n v="542.23749999999995"/>
    <n v="0"/>
    <n v="0"/>
    <n v="0"/>
    <n v="0"/>
    <n v="2.125"/>
    <n v="353.83375000000001"/>
    <n v="0"/>
  </r>
  <r>
    <s v="余姚市新艺塑品有限公司"/>
    <x v="1"/>
    <x v="17"/>
    <x v="435"/>
    <n v="6051.3419999999996"/>
    <n v="0"/>
    <n v="0"/>
    <n v="13.4"/>
    <n v="1106.8399999999999"/>
    <n v="12"/>
    <n v="999"/>
    <n v="0"/>
  </r>
  <r>
    <s v="浙江沁康塑胶有限公司"/>
    <x v="1"/>
    <x v="17"/>
    <x v="2"/>
    <n v="0"/>
    <n v="0"/>
    <n v="0"/>
    <n v="0"/>
    <n v="0"/>
    <n v="7.5"/>
    <n v="12.299999999999999"/>
    <n v="0"/>
  </r>
  <r>
    <s v="浙江圣光电器有限公司"/>
    <x v="1"/>
    <x v="17"/>
    <x v="34"/>
    <n v="5587.53"/>
    <n v="6"/>
    <n v="986.33999999999992"/>
    <n v="20"/>
    <n v="2599.2000000000003"/>
    <n v="3"/>
    <n v="233.61"/>
    <n v="0"/>
  </r>
  <r>
    <s v="浙江塔海工贸有限公司"/>
    <x v="6"/>
    <x v="17"/>
    <x v="2"/>
    <n v="0"/>
    <n v="0"/>
    <n v="0"/>
    <n v="3.05"/>
    <n v="1218.7189999999998"/>
    <n v="5"/>
    <n v="275"/>
    <n v="0"/>
  </r>
  <r>
    <s v="广东科尔技术发展有限公司"/>
    <x v="1"/>
    <x v="17"/>
    <x v="0"/>
    <n v="0"/>
    <m/>
    <n v="0"/>
    <m/>
    <n v="0"/>
    <m/>
    <n v="0"/>
    <n v="0.39999999999999997"/>
  </r>
  <r>
    <s v="宁波市北仑钜立精密模具有限公司"/>
    <x v="2"/>
    <x v="17"/>
    <x v="0"/>
    <n v="0"/>
    <m/>
    <n v="0"/>
    <m/>
    <n v="0"/>
    <m/>
    <n v="0"/>
    <n v="1.2499999999999996"/>
  </r>
  <r>
    <s v="上海森村贸易有限公司"/>
    <x v="1"/>
    <x v="17"/>
    <x v="0"/>
    <n v="0"/>
    <m/>
    <n v="0"/>
    <m/>
    <n v="0"/>
    <m/>
    <n v="0"/>
    <n v="0.05"/>
  </r>
  <r>
    <s v="余姚市晟华电器有限公司"/>
    <x v="1"/>
    <x v="17"/>
    <x v="0"/>
    <n v="0"/>
    <m/>
    <n v="0"/>
    <m/>
    <n v="0"/>
    <m/>
    <n v="0"/>
    <n v="2.5000000000000001E-2"/>
  </r>
  <r>
    <s v="乐清市捷华电子有限公司"/>
    <x v="1"/>
    <x v="17"/>
    <x v="57"/>
    <n v="172.32"/>
    <n v="18"/>
    <n v="2172.2400000000002"/>
    <n v="14"/>
    <n v="2206.6800000000003"/>
    <n v="1"/>
    <n v="534.9"/>
    <n v="3.0249999999999999"/>
  </r>
  <r>
    <s v="浙江盛铭工贸有限公司"/>
    <x v="1"/>
    <x v="17"/>
    <x v="0"/>
    <n v="0"/>
    <m/>
    <n v="0"/>
    <m/>
    <n v="0"/>
    <m/>
    <n v="0"/>
    <n v="0.125"/>
  </r>
  <r>
    <s v="桐庐诚熠文化用品有限公司"/>
    <x v="1"/>
    <x v="17"/>
    <x v="0"/>
    <n v="0"/>
    <m/>
    <n v="0"/>
    <m/>
    <n v="0"/>
    <m/>
    <n v="0"/>
    <n v="0.375"/>
  </r>
  <r>
    <s v="宁波市北仑区大矸杰兴模具塑料厂"/>
    <x v="1"/>
    <x v="17"/>
    <x v="0"/>
    <n v="0"/>
    <m/>
    <n v="0"/>
    <m/>
    <n v="0"/>
    <m/>
    <n v="0"/>
    <n v="0.5"/>
  </r>
  <r>
    <s v="绍兴联润五金制品有限公司"/>
    <x v="1"/>
    <x v="17"/>
    <x v="2"/>
    <n v="0"/>
    <n v="18"/>
    <n v="1648.6200000000001"/>
    <n v="8"/>
    <n v="2510.48"/>
    <n v="7.5"/>
    <n v="2830.4249999999997"/>
    <n v="3"/>
  </r>
  <r>
    <s v="宁波国盛电器有限公司"/>
    <x v="1"/>
    <x v="17"/>
    <x v="7"/>
    <n v="375.92"/>
    <n v="6"/>
    <n v="527.93999999999994"/>
    <n v="11"/>
    <n v="913.88"/>
    <n v="2"/>
    <n v="216.78"/>
    <n v="2"/>
  </r>
  <r>
    <s v="建德市晨洪电器厂"/>
    <x v="1"/>
    <x v="17"/>
    <x v="0"/>
    <n v="0"/>
    <m/>
    <n v="0"/>
    <m/>
    <n v="0"/>
    <m/>
    <n v="0"/>
    <n v="0.17499999999999999"/>
  </r>
  <r>
    <s v="绍兴市吉柏尼机电有限公司"/>
    <x v="1"/>
    <x v="17"/>
    <x v="0"/>
    <n v="0"/>
    <m/>
    <n v="0"/>
    <m/>
    <n v="0"/>
    <m/>
    <n v="0"/>
    <n v="6"/>
  </r>
  <r>
    <s v="宁波邦仕电器有限公司"/>
    <x v="1"/>
    <x v="17"/>
    <x v="0"/>
    <n v="0"/>
    <m/>
    <n v="0"/>
    <m/>
    <n v="0"/>
    <m/>
    <n v="0"/>
    <n v="0.25"/>
  </r>
  <r>
    <s v="余姚市韩格电器厂"/>
    <x v="1"/>
    <x v="17"/>
    <x v="2"/>
    <n v="0"/>
    <n v="0"/>
    <n v="0"/>
    <n v="0"/>
    <n v="0"/>
    <n v="2"/>
    <n v="153.28"/>
    <n v="0.25"/>
  </r>
  <r>
    <s v="余姚市光亮精密塑料厂"/>
    <x v="1"/>
    <x v="17"/>
    <x v="2"/>
    <n v="0"/>
    <n v="0.65"/>
    <n v="106.2685"/>
    <n v="0"/>
    <n v="0"/>
    <n v="0"/>
    <n v="0"/>
    <n v="7.4999999999999997E-2"/>
  </r>
  <r>
    <s v="宁波顺风自控工程有限公司"/>
    <x v="1"/>
    <x v="17"/>
    <x v="7"/>
    <n v="169.58"/>
    <n v="1"/>
    <n v="139.34"/>
    <n v="1.85"/>
    <n v="256.29899999999998"/>
    <n v="1.65"/>
    <n v="206.547"/>
    <n v="1.625"/>
  </r>
  <r>
    <s v="慈溪市兆丰电器有限公司"/>
    <x v="1"/>
    <x v="17"/>
    <x v="0"/>
    <n v="0"/>
    <m/>
    <n v="0"/>
    <m/>
    <n v="0"/>
    <m/>
    <n v="0"/>
    <n v="0.05"/>
  </r>
  <r>
    <s v="余姚市泗门镇毅隆塑料模具厂"/>
    <x v="1"/>
    <x v="17"/>
    <x v="2"/>
    <n v="0"/>
    <n v="0.625"/>
    <n v="85.112500000000011"/>
    <n v="0.3"/>
    <n v="44.529000000000003"/>
    <n v="0"/>
    <n v="0"/>
    <n v="7.4999999999999997E-2"/>
  </r>
  <r>
    <s v="慈溪畅联电气有限公司"/>
    <x v="1"/>
    <x v="17"/>
    <x v="0"/>
    <n v="0"/>
    <m/>
    <n v="0"/>
    <m/>
    <n v="0"/>
    <m/>
    <n v="0"/>
    <n v="1"/>
  </r>
  <r>
    <s v="德清合创塑料制品厂"/>
    <x v="1"/>
    <x v="17"/>
    <x v="0"/>
    <n v="0"/>
    <m/>
    <n v="0"/>
    <m/>
    <n v="0"/>
    <m/>
    <n v="0"/>
    <n v="5"/>
  </r>
  <r>
    <s v="余姚市当午塑料工贸有限公司"/>
    <x v="1"/>
    <x v="17"/>
    <x v="2"/>
    <n v="0"/>
    <n v="0"/>
    <n v="0"/>
    <n v="0"/>
    <n v="0"/>
    <n v="3"/>
    <n v="444.15000000000003"/>
    <n v="18"/>
  </r>
  <r>
    <s v="宁波精伦贸易有限公司"/>
    <x v="1"/>
    <x v="17"/>
    <x v="436"/>
    <n v="-2233"/>
    <n v="0"/>
    <n v="0"/>
    <n v="61.3"/>
    <n v="9467.1719999999987"/>
    <n v="9.5250000000000004"/>
    <n v="733.90125"/>
    <n v="18"/>
  </r>
  <r>
    <s v="浙江苏泊尔家电制造有限公司"/>
    <x v="1"/>
    <x v="17"/>
    <x v="437"/>
    <n v="-2891.91"/>
    <n v="0"/>
    <n v="0"/>
    <n v="0"/>
    <n v="0"/>
    <n v="8.65"/>
    <n v="2440.9434999999999"/>
    <n v="12.725"/>
  </r>
  <r>
    <s v="慈溪市美厨电器有限公司"/>
    <x v="1"/>
    <x v="17"/>
    <x v="0"/>
    <n v="0"/>
    <m/>
    <n v="0"/>
    <m/>
    <n v="0"/>
    <m/>
    <n v="0"/>
    <n v="0.5"/>
  </r>
  <r>
    <s v="宁波翱尔晟电器有限公司"/>
    <x v="1"/>
    <x v="17"/>
    <x v="2"/>
    <n v="0"/>
    <n v="0"/>
    <n v="0"/>
    <n v="1"/>
    <n v="155.13"/>
    <n v="14.1"/>
    <n v="3000.9030000000002"/>
    <n v="6"/>
  </r>
  <r>
    <s v="宁波威尔升电器有限公司"/>
    <x v="1"/>
    <x v="17"/>
    <x v="438"/>
    <n v="603.59249999999997"/>
    <n v="20.100000000000001"/>
    <n v="1628.502"/>
    <n v="42"/>
    <n v="5045.46"/>
    <n v="25.524999999999999"/>
    <n v="4296.3679999999995"/>
    <n v="5"/>
  </r>
  <r>
    <s v="绍兴市智顺模具有限公司"/>
    <x v="1"/>
    <x v="17"/>
    <x v="0"/>
    <n v="0"/>
    <m/>
    <n v="0"/>
    <m/>
    <n v="0"/>
    <m/>
    <n v="0"/>
    <n v="5.45"/>
  </r>
  <r>
    <s v="余姚市顺驰电子商务有限公司"/>
    <x v="1"/>
    <x v="17"/>
    <x v="2"/>
    <n v="0"/>
    <n v="0"/>
    <n v="0"/>
    <n v="0"/>
    <n v="0"/>
    <n v="0.25"/>
    <n v="18.682500000000001"/>
    <n v="0.45"/>
  </r>
  <r>
    <s v="余姚市隆铭电器有限公司"/>
    <x v="1"/>
    <x v="17"/>
    <x v="0"/>
    <n v="0"/>
    <m/>
    <n v="0"/>
    <m/>
    <n v="0"/>
    <m/>
    <n v="0"/>
    <n v="2"/>
  </r>
  <r>
    <s v="诸暨市鑫鲲衣架厂"/>
    <x v="1"/>
    <x v="17"/>
    <x v="0"/>
    <n v="0"/>
    <m/>
    <n v="0"/>
    <m/>
    <n v="0"/>
    <m/>
    <n v="0"/>
    <n v="4"/>
  </r>
  <r>
    <s v="宁波市镇海瑞桢电子有限公司"/>
    <x v="1"/>
    <x v="17"/>
    <x v="0"/>
    <n v="0"/>
    <m/>
    <n v="0"/>
    <m/>
    <n v="0"/>
    <m/>
    <n v="0"/>
    <n v="6"/>
  </r>
  <r>
    <s v="余姚市隆恺塑模厂"/>
    <x v="1"/>
    <x v="17"/>
    <x v="2"/>
    <n v="0"/>
    <n v="0"/>
    <n v="0"/>
    <n v="3.75"/>
    <n v="427.16249999999997"/>
    <n v="13.925000000000001"/>
    <n v="1594.691"/>
    <n v="1.125"/>
  </r>
  <r>
    <s v="建德市勇华电器有限公司"/>
    <x v="1"/>
    <x v="17"/>
    <x v="2"/>
    <n v="0"/>
    <n v="0"/>
    <n v="0"/>
    <n v="0"/>
    <n v="0"/>
    <n v="12.3"/>
    <n v="1877.1030000000003"/>
    <n v="3"/>
  </r>
  <r>
    <s v="余姚市奥邦塑模实业有限公司"/>
    <x v="1"/>
    <x v="17"/>
    <x v="2"/>
    <n v="0"/>
    <n v="0"/>
    <n v="0"/>
    <n v="3.9750000000000001"/>
    <n v="644.98349999999994"/>
    <n v="0"/>
    <n v="0"/>
    <n v="1.0249999999999999"/>
  </r>
  <r>
    <s v="宁波凯迪利电器有限公司"/>
    <x v="1"/>
    <x v="17"/>
    <x v="2"/>
    <n v="0"/>
    <n v="0"/>
    <n v="0"/>
    <n v="2"/>
    <n v="-254.76"/>
    <n v="0"/>
    <n v="0"/>
    <n v="14.05"/>
  </r>
  <r>
    <s v="宁波银瑞有机硅科技发展有限公司"/>
    <x v="1"/>
    <x v="17"/>
    <x v="2"/>
    <n v="0"/>
    <n v="0"/>
    <n v="0"/>
    <n v="0"/>
    <n v="0"/>
    <n v="1"/>
    <n v="82.49"/>
    <n v="2.5000000000000001E-2"/>
  </r>
  <r>
    <s v="余姚市幻科电器厂（普通合伙）"/>
    <x v="1"/>
    <x v="17"/>
    <x v="0"/>
    <n v="0"/>
    <m/>
    <n v="0"/>
    <m/>
    <n v="0"/>
    <m/>
    <n v="0"/>
    <n v="0.05"/>
  </r>
  <r>
    <s v="宁波乐美佳电器科技有限公司"/>
    <x v="1"/>
    <x v="17"/>
    <x v="2"/>
    <n v="0"/>
    <n v="0"/>
    <n v="0"/>
    <n v="0"/>
    <n v="0"/>
    <n v="10"/>
    <n v="728.7"/>
    <n v="18"/>
  </r>
  <r>
    <s v="宁波市北仑博得电器有限公司"/>
    <x v="1"/>
    <x v="17"/>
    <x v="2"/>
    <n v="0"/>
    <n v="97"/>
    <n v="9304.24"/>
    <n v="148"/>
    <n v="14330.84"/>
    <n v="59.3"/>
    <n v="5242.7129999999997"/>
    <n v="5.9"/>
  </r>
  <r>
    <s v="宁波万国电器有限公司"/>
    <x v="1"/>
    <x v="17"/>
    <x v="2"/>
    <n v="0"/>
    <n v="0"/>
    <n v="0"/>
    <n v="0"/>
    <n v="0"/>
    <n v="2"/>
    <n v="145.63999999999999"/>
    <n v="5"/>
  </r>
  <r>
    <s v="宁海县涛博模塑有限公司"/>
    <x v="1"/>
    <x v="17"/>
    <x v="2"/>
    <n v="0"/>
    <n v="0"/>
    <n v="0"/>
    <n v="0"/>
    <n v="0"/>
    <n v="3.25"/>
    <n v="1980.94"/>
    <n v="1.6"/>
  </r>
  <r>
    <s v="浙江浙南电器有限公司"/>
    <x v="2"/>
    <x v="17"/>
    <x v="0"/>
    <n v="0"/>
    <m/>
    <n v="0"/>
    <m/>
    <n v="0"/>
    <m/>
    <n v="0"/>
    <n v="4.5"/>
  </r>
  <r>
    <s v="上海赛博电器有限公司"/>
    <x v="1"/>
    <x v="17"/>
    <x v="0"/>
    <n v="0"/>
    <m/>
    <n v="0"/>
    <m/>
    <n v="0"/>
    <m/>
    <n v="0"/>
    <n v="0.5"/>
  </r>
  <r>
    <s v="慈溪市双富电器有限公司"/>
    <x v="3"/>
    <x v="15"/>
    <x v="5"/>
    <n v="1287.96"/>
    <n v="122"/>
    <n v="7335.8600000000006"/>
    <n v="114.25"/>
    <n v="5437.1575000000003"/>
    <n v="115.925"/>
    <n v="6104.6104999999998"/>
    <n v="0"/>
  </r>
  <r>
    <s v="江苏鑫甫科技有限公司"/>
    <x v="1"/>
    <x v="15"/>
    <x v="0"/>
    <n v="0"/>
    <m/>
    <n v="0"/>
    <m/>
    <n v="0"/>
    <m/>
    <n v="0"/>
    <n v="10.1"/>
  </r>
  <r>
    <s v="永康市雨松塑料制品厂"/>
    <x v="1"/>
    <x v="15"/>
    <x v="0"/>
    <n v="0"/>
    <m/>
    <n v="0"/>
    <m/>
    <n v="0"/>
    <m/>
    <n v="0"/>
    <n v="2"/>
  </r>
  <r>
    <s v="余姚三升电器有限公司"/>
    <x v="1"/>
    <x v="15"/>
    <x v="0"/>
    <n v="0"/>
    <m/>
    <n v="0"/>
    <m/>
    <n v="0"/>
    <m/>
    <n v="0"/>
    <n v="65"/>
  </r>
  <r>
    <s v="余姚市钱刚电子科技有限公司"/>
    <x v="1"/>
    <x v="15"/>
    <x v="0"/>
    <n v="0"/>
    <m/>
    <n v="0"/>
    <m/>
    <n v="0"/>
    <m/>
    <n v="0"/>
    <n v="5"/>
  </r>
  <r>
    <s v="余姚市河姆渡镇荣业电器厂"/>
    <x v="1"/>
    <x v="15"/>
    <x v="360"/>
    <n v="3483.6000000000004"/>
    <n v="40.950000000000003"/>
    <n v="3823.9110000000001"/>
    <n v="87"/>
    <n v="6995.67"/>
    <n v="95.474999999999994"/>
    <n v="9369.9164999999994"/>
    <n v="9.5"/>
  </r>
  <r>
    <s v="宁波柏悦电器有限公司"/>
    <x v="1"/>
    <x v="15"/>
    <x v="2"/>
    <n v="0"/>
    <n v="0"/>
    <n v="0"/>
    <n v="0"/>
    <n v="0"/>
    <n v="19"/>
    <n v="7334"/>
    <n v="36.5"/>
  </r>
  <r>
    <s v="余姚市中友电器有限公司"/>
    <x v="2"/>
    <x v="15"/>
    <x v="2"/>
    <n v="0"/>
    <n v="0"/>
    <n v="0"/>
    <n v="0.45"/>
    <n v="29.069999999999997"/>
    <n v="22.15"/>
    <n v="2223.4169999999999"/>
    <n v="14.65"/>
  </r>
  <r>
    <s v="上海宝路通电器有限公司"/>
    <x v="1"/>
    <x v="15"/>
    <x v="2"/>
    <n v="0"/>
    <n v="25.475000000000001"/>
    <n v="3046.0457499999998"/>
    <n v="76.825000000000003"/>
    <n v="10604.15475"/>
    <n v="60.375"/>
    <n v="17616.821250000001"/>
    <n v="27.475000000000005"/>
  </r>
  <r>
    <s v="余姚市电冰箱配件厂"/>
    <x v="1"/>
    <x v="15"/>
    <x v="439"/>
    <n v="867.73500000000001"/>
    <n v="5.5"/>
    <n v="769.33999999999992"/>
    <n v="11.125"/>
    <n v="1709.2449999999999"/>
    <n v="13"/>
    <n v="1848.73"/>
    <n v="15"/>
  </r>
  <r>
    <s v="宁波锦隆电器有限公司"/>
    <x v="1"/>
    <x v="15"/>
    <x v="440"/>
    <n v="11637.675000000001"/>
    <n v="179.55"/>
    <n v="26099.388000000003"/>
    <n v="321.10000000000002"/>
    <n v="32158.165000000005"/>
    <n v="494.22500000000002"/>
    <n v="118460.79025000001"/>
    <n v="516.70000000000005"/>
  </r>
  <r>
    <s v="余姚市泗门镇华立电器配件厂"/>
    <x v="3"/>
    <x v="15"/>
    <x v="2"/>
    <n v="0"/>
    <n v="0"/>
    <n v="0"/>
    <n v="0"/>
    <n v="0"/>
    <n v="4"/>
    <n v="583"/>
    <n v="11"/>
  </r>
  <r>
    <s v="苏州市文杰橡塑制品厂"/>
    <x v="1"/>
    <x v="15"/>
    <x v="0"/>
    <n v="0"/>
    <m/>
    <n v="0"/>
    <m/>
    <n v="0"/>
    <m/>
    <n v="0"/>
    <n v="35"/>
  </r>
  <r>
    <s v="宁波市江北展天塑料电器厂"/>
    <x v="1"/>
    <x v="15"/>
    <x v="441"/>
    <n v="-1246.5562500000001"/>
    <n v="17.75"/>
    <n v="-1803.5775000000001"/>
    <n v="27.15"/>
    <n v="-10041.155999999999"/>
    <n v="15.5"/>
    <n v="84.475000000000009"/>
    <n v="17.7"/>
  </r>
  <r>
    <s v="宁波宇思电器科技有限公司"/>
    <x v="1"/>
    <x v="15"/>
    <x v="442"/>
    <n v="2185.5750000000003"/>
    <n v="9.875"/>
    <n v="976.14374999999995"/>
    <n v="17.55"/>
    <n v="1191.6450000000002"/>
    <n v="31.675000000000001"/>
    <n v="4675.8635000000004"/>
    <n v="30.624999999999996"/>
  </r>
  <r>
    <s v="宁波市更新电器实业有限公司"/>
    <x v="1"/>
    <x v="15"/>
    <x v="2"/>
    <n v="0"/>
    <n v="0"/>
    <n v="0"/>
    <n v="0"/>
    <n v="0"/>
    <n v="26"/>
    <n v="2480.4"/>
    <n v="14"/>
  </r>
  <r>
    <s v="宁波赛特斯电器有限公司"/>
    <x v="1"/>
    <x v="15"/>
    <x v="443"/>
    <n v="2731.1624999999999"/>
    <n v="49"/>
    <n v="3563.2799999999997"/>
    <n v="123.325"/>
    <n v="6358.6370000000006"/>
    <n v="37"/>
    <n v="3384.02"/>
    <n v="81.25"/>
  </r>
  <r>
    <s v="慈溪市敏达机电制造有限公司"/>
    <x v="1"/>
    <x v="15"/>
    <x v="444"/>
    <n v="9347.6400000000012"/>
    <n v="34.5"/>
    <n v="4096.53"/>
    <n v="39.5"/>
    <n v="11355.855"/>
    <n v="87.8"/>
    <n v="9841.5020000000004"/>
    <n v="33"/>
  </r>
  <r>
    <s v="宁波亮的电器有限公司"/>
    <x v="1"/>
    <x v="15"/>
    <x v="136"/>
    <n v="-0.75275000000000003"/>
    <n v="0"/>
    <n v="0"/>
    <n v="21"/>
    <n v="3142.65"/>
    <n v="39"/>
    <n v="5332.4699999999993"/>
    <n v="17.5"/>
  </r>
  <r>
    <s v="慈溪市宏优电器有限公司"/>
    <x v="3"/>
    <x v="15"/>
    <x v="2"/>
    <n v="0"/>
    <n v="0"/>
    <n v="0"/>
    <n v="0"/>
    <n v="0"/>
    <n v="53"/>
    <n v="3496.94"/>
    <n v="20"/>
  </r>
  <r>
    <s v="苏州市欧诺远材料科技有限公司"/>
    <x v="1"/>
    <x v="15"/>
    <x v="2"/>
    <n v="0"/>
    <n v="0"/>
    <n v="0"/>
    <n v="0"/>
    <n v="0"/>
    <n v="3"/>
    <n v="641.93999999999994"/>
    <n v="76.400000000000006"/>
  </r>
  <r>
    <s v="余姚市一佳塑业有限公司"/>
    <x v="1"/>
    <x v="15"/>
    <x v="40"/>
    <n v="1974.89"/>
    <n v="7.2"/>
    <n v="793.72799999999995"/>
    <n v="10"/>
    <n v="1100.2"/>
    <n v="25"/>
    <n v="1687.5"/>
    <n v="10"/>
  </r>
  <r>
    <s v="宁波德业日用电器科技有限公司"/>
    <x v="1"/>
    <x v="15"/>
    <x v="2"/>
    <n v="0"/>
    <n v="0"/>
    <n v="0"/>
    <n v="0"/>
    <n v="0"/>
    <n v="14.525"/>
    <n v="1336.0095000000001"/>
    <n v="40.049999999999997"/>
  </r>
  <r>
    <s v="杭州昊佳塑胶有限公司"/>
    <x v="1"/>
    <x v="15"/>
    <x v="2"/>
    <n v="0"/>
    <n v="21"/>
    <n v="1634.85"/>
    <n v="207.5"/>
    <n v="25209.174999999999"/>
    <n v="91.625"/>
    <n v="16104.009999999998"/>
    <n v="39.5"/>
  </r>
  <r>
    <s v="宁波罗特电器有限公司"/>
    <x v="1"/>
    <x v="15"/>
    <x v="35"/>
    <n v="2010.5"/>
    <n v="0"/>
    <n v="0"/>
    <n v="10"/>
    <n v="759.5"/>
    <n v="31"/>
    <n v="3253.7599999999998"/>
    <n v="60"/>
  </r>
  <r>
    <s v="宁波市鄞州古林双龙塑料模具厂"/>
    <x v="3"/>
    <x v="15"/>
    <x v="0"/>
    <n v="0"/>
    <m/>
    <n v="0"/>
    <m/>
    <n v="0"/>
    <m/>
    <n v="0"/>
    <n v="20"/>
  </r>
  <r>
    <s v="苏州市凯凯电子塑料有限公司"/>
    <x v="1"/>
    <x v="15"/>
    <x v="2"/>
    <n v="0"/>
    <n v="3.5"/>
    <n v="490.34999999999997"/>
    <n v="31"/>
    <n v="3152.0800000000004"/>
    <n v="39.5"/>
    <n v="5026.7700000000004"/>
    <n v="68"/>
  </r>
  <r>
    <s v="余姚市乐富贸易有限公司"/>
    <x v="2"/>
    <x v="15"/>
    <x v="0"/>
    <n v="0"/>
    <m/>
    <n v="0"/>
    <m/>
    <n v="0"/>
    <m/>
    <n v="0"/>
    <n v="48"/>
  </r>
  <r>
    <s v="上海竹禾塑料模具制品有限公司"/>
    <x v="1"/>
    <x v="15"/>
    <x v="2"/>
    <n v="0"/>
    <n v="0"/>
    <n v="0"/>
    <n v="0"/>
    <n v="0"/>
    <n v="1"/>
    <n v="127.97"/>
    <n v="10.55"/>
  </r>
  <r>
    <s v="绍兴朗诗德健康饮水设备有限公司"/>
    <x v="1"/>
    <x v="15"/>
    <x v="0"/>
    <n v="0"/>
    <m/>
    <n v="0"/>
    <m/>
    <n v="0"/>
    <m/>
    <n v="0"/>
    <n v="209.05"/>
  </r>
  <r>
    <s v="慈溪市容大塑料有限公司"/>
    <x v="3"/>
    <x v="15"/>
    <x v="2"/>
    <n v="0"/>
    <n v="7.0250000000000004"/>
    <n v="787.71325000000002"/>
    <n v="14"/>
    <n v="744.52"/>
    <n v="35.5"/>
    <n v="3770.81"/>
    <n v="20.25"/>
  </r>
  <r>
    <s v="苏州市海泉电器有限公司"/>
    <x v="1"/>
    <x v="15"/>
    <x v="2"/>
    <n v="0"/>
    <n v="0"/>
    <n v="0"/>
    <n v="0"/>
    <n v="0"/>
    <n v="22"/>
    <n v="2092.1999999999998"/>
    <n v="9.5"/>
  </r>
  <r>
    <s v="宁波市万爱电器有限公司"/>
    <x v="12"/>
    <x v="15"/>
    <x v="2"/>
    <n v="0"/>
    <n v="0"/>
    <n v="0"/>
    <n v="0"/>
    <n v="0"/>
    <n v="42"/>
    <n v="3802.26"/>
    <n v="38"/>
  </r>
  <r>
    <s v="武汉尚德塑业科技有限公司"/>
    <x v="1"/>
    <x v="15"/>
    <x v="0"/>
    <n v="0"/>
    <m/>
    <n v="0"/>
    <m/>
    <n v="0"/>
    <m/>
    <n v="0"/>
    <n v="138"/>
  </r>
  <r>
    <s v="宁波海峰塑化有限公司"/>
    <x v="7"/>
    <x v="15"/>
    <x v="445"/>
    <n v="2101.3049999999998"/>
    <n v="39.674999999999997"/>
    <n v="4436.0617499999998"/>
    <n v="47.95"/>
    <n v="3991.8375000000001"/>
    <n v="67.849999999999994"/>
    <n v="8315.6959999999999"/>
    <n v="42.674999999999997"/>
  </r>
  <r>
    <s v="马鞍山甬兴模塑有限公司"/>
    <x v="1"/>
    <x v="15"/>
    <x v="2"/>
    <n v="0"/>
    <n v="95"/>
    <n v="5099.6000000000004"/>
    <n v="31"/>
    <n v="508.71"/>
    <n v="0"/>
    <n v="0"/>
    <n v="80"/>
  </r>
  <r>
    <s v="华裕电器集团有限公司"/>
    <x v="1"/>
    <x v="15"/>
    <x v="446"/>
    <n v="4995.2760000000007"/>
    <n v="45"/>
    <n v="1030.05"/>
    <n v="270.5"/>
    <n v="32354.505000000001"/>
    <n v="349.5"/>
    <n v="32465.055"/>
    <n v="170.2"/>
  </r>
  <r>
    <s v="余姚市汇丰电器有限公司"/>
    <x v="1"/>
    <x v="15"/>
    <x v="2"/>
    <n v="0"/>
    <n v="0"/>
    <n v="0"/>
    <n v="1.25"/>
    <n v="170.78749999999999"/>
    <n v="73.099999999999994"/>
    <n v="4583.37"/>
    <n v="75.45"/>
  </r>
  <r>
    <s v="宁波市鄞州欣茂塑胶有限公司"/>
    <x v="1"/>
    <x v="15"/>
    <x v="0"/>
    <n v="0"/>
    <m/>
    <n v="0"/>
    <m/>
    <n v="0"/>
    <m/>
    <n v="0"/>
    <n v="91"/>
  </r>
  <r>
    <s v="嘉兴市捷亨塑料制品有限公司"/>
    <x v="1"/>
    <x v="15"/>
    <x v="2"/>
    <n v="0"/>
    <n v="45"/>
    <n v="4711.05"/>
    <n v="66.05"/>
    <n v="4210.027"/>
    <n v="58.2"/>
    <n v="4916.7360000000008"/>
    <n v="32.024999999999999"/>
  </r>
  <r>
    <s v="磐安县景光塑胶制品厂"/>
    <x v="1"/>
    <x v="15"/>
    <x v="447"/>
    <n v="660.68000000000006"/>
    <n v="0"/>
    <n v="0"/>
    <n v="38"/>
    <n v="1940.2800000000002"/>
    <n v="23.2"/>
    <n v="2053.4320000000002"/>
    <n v="26.5"/>
  </r>
  <r>
    <s v="嘉兴市七星电声器材厂"/>
    <x v="1"/>
    <x v="15"/>
    <x v="0"/>
    <n v="0"/>
    <m/>
    <n v="0"/>
    <m/>
    <n v="0"/>
    <m/>
    <n v="0"/>
    <n v="25"/>
  </r>
  <r>
    <s v="宁波元禾模塑有限公司"/>
    <x v="1"/>
    <x v="15"/>
    <x v="0"/>
    <n v="0"/>
    <m/>
    <n v="0"/>
    <m/>
    <n v="0"/>
    <m/>
    <n v="0"/>
    <n v="31.6"/>
  </r>
  <r>
    <s v="宁波市星箭电塑有限公司"/>
    <x v="1"/>
    <x v="15"/>
    <x v="2"/>
    <n v="0"/>
    <n v="0"/>
    <n v="0"/>
    <n v="0"/>
    <n v="0"/>
    <n v="6"/>
    <n v="385.26"/>
    <n v="15"/>
  </r>
  <r>
    <s v="慈溪市顺达实业有限公司"/>
    <x v="1"/>
    <x v="15"/>
    <x v="448"/>
    <n v="22988.643999999997"/>
    <n v="283"/>
    <n v="32672.350000000002"/>
    <n v="500.4"/>
    <n v="44725.751999999993"/>
    <n v="268"/>
    <n v="26612.399999999998"/>
    <n v="83"/>
  </r>
  <r>
    <s v="余姚市天沁净水器材有限公司"/>
    <x v="1"/>
    <x v="15"/>
    <x v="449"/>
    <n v="1860.9299999999998"/>
    <n v="18"/>
    <n v="1008.9"/>
    <n v="0"/>
    <n v="0"/>
    <n v="0"/>
    <n v="0"/>
    <n v="27.524999999999999"/>
  </r>
  <r>
    <s v="慈溪市周巷镇郁沁净水器电器厂"/>
    <x v="1"/>
    <x v="15"/>
    <x v="0"/>
    <n v="0"/>
    <m/>
    <n v="0"/>
    <m/>
    <n v="0"/>
    <m/>
    <n v="0"/>
    <n v="39.049999999999997"/>
  </r>
  <r>
    <s v="浙江蓝博空调网业有限公司"/>
    <x v="1"/>
    <x v="15"/>
    <x v="0"/>
    <n v="0"/>
    <m/>
    <n v="0"/>
    <m/>
    <n v="0"/>
    <m/>
    <n v="0"/>
    <n v="10"/>
  </r>
  <r>
    <s v="余姚市恒益塑料有限公司"/>
    <x v="1"/>
    <x v="15"/>
    <x v="2"/>
    <n v="0"/>
    <n v="0"/>
    <n v="0"/>
    <n v="0"/>
    <n v="0"/>
    <n v="13"/>
    <n v="525.19999999999993"/>
    <n v="18"/>
  </r>
  <r>
    <s v="宁波贞观电器有限公司"/>
    <x v="1"/>
    <x v="15"/>
    <x v="450"/>
    <n v="1370.0700000000002"/>
    <n v="30"/>
    <n v="1997.3999999999999"/>
    <n v="0"/>
    <n v="0"/>
    <n v="20"/>
    <n v="1637.4"/>
    <n v="120"/>
  </r>
  <r>
    <s v="浙江润鑫电器有限公司"/>
    <x v="2"/>
    <x v="15"/>
    <x v="2"/>
    <n v="0"/>
    <n v="0"/>
    <n v="0"/>
    <n v="0"/>
    <n v="0"/>
    <n v="1055.125"/>
    <n v="64964.046249999999"/>
    <n v="239"/>
  </r>
  <r>
    <s v="上海启荷实业有限公司"/>
    <x v="1"/>
    <x v="15"/>
    <x v="2"/>
    <n v="0"/>
    <n v="0"/>
    <n v="0"/>
    <n v="0"/>
    <n v="0"/>
    <n v="117"/>
    <n v="6614.01"/>
    <n v="35"/>
  </r>
  <r>
    <s v="宁波信思隆电器有限公司"/>
    <x v="1"/>
    <x v="15"/>
    <x v="0"/>
    <n v="0"/>
    <m/>
    <n v="0"/>
    <m/>
    <n v="0"/>
    <m/>
    <n v="0"/>
    <n v="10.025"/>
  </r>
  <r>
    <s v="诸暨市蓝博塑胶有限公司"/>
    <x v="1"/>
    <x v="15"/>
    <x v="2"/>
    <n v="0"/>
    <n v="0"/>
    <n v="0"/>
    <n v="0"/>
    <n v="0"/>
    <n v="10"/>
    <n v="734.09999999999991"/>
    <n v="22"/>
  </r>
  <r>
    <s v="宁波昆凌生活电器有限公司"/>
    <x v="1"/>
    <x v="15"/>
    <x v="2"/>
    <n v="0"/>
    <n v="0"/>
    <n v="0"/>
    <n v="0"/>
    <n v="0"/>
    <n v="207.8"/>
    <n v="11387.44"/>
    <n v="447.17500000000001"/>
  </r>
  <r>
    <s v="宁波启森电器有限公司"/>
    <x v="3"/>
    <x v="15"/>
    <x v="0"/>
    <n v="0"/>
    <m/>
    <n v="0"/>
    <m/>
    <n v="0"/>
    <m/>
    <n v="0"/>
    <n v="21.024999999999999"/>
  </r>
  <r>
    <s v="苏州普发科技有限公司"/>
    <x v="1"/>
    <x v="15"/>
    <x v="0"/>
    <n v="0"/>
    <m/>
    <n v="0"/>
    <m/>
    <n v="0"/>
    <m/>
    <n v="0"/>
    <n v="83"/>
  </r>
  <r>
    <s v="宁波宁达电器有限公司"/>
    <x v="1"/>
    <x v="15"/>
    <x v="2"/>
    <n v="0"/>
    <n v="0"/>
    <n v="0"/>
    <n v="45"/>
    <n v="4470.3"/>
    <n v="12"/>
    <n v="803.87999999999988"/>
    <n v="12"/>
  </r>
  <r>
    <s v="浙江华光电器集团有限公司"/>
    <x v="1"/>
    <x v="16"/>
    <x v="0"/>
    <n v="0"/>
    <m/>
    <n v="0"/>
    <m/>
    <n v="0"/>
    <m/>
    <n v="0"/>
    <n v="5"/>
  </r>
  <r>
    <s v="宁波浩嘉电器有限公司"/>
    <x v="1"/>
    <x v="16"/>
    <x v="0"/>
    <n v="0"/>
    <m/>
    <n v="0"/>
    <m/>
    <n v="0"/>
    <m/>
    <n v="0"/>
    <n v="33"/>
  </r>
  <r>
    <s v="慈溪市蓝菱电器有限公司"/>
    <x v="1"/>
    <x v="16"/>
    <x v="451"/>
    <n v="5967.4932500000004"/>
    <n v="44.65"/>
    <n v="2082.4760000000001"/>
    <n v="41.25"/>
    <n v="2332.2750000000001"/>
    <n v="37"/>
    <n v="4001.92"/>
    <n v="0.55000000000000004"/>
  </r>
  <r>
    <s v="慈溪市博星电器厂（普通合伙）"/>
    <x v="1"/>
    <x v="16"/>
    <x v="2"/>
    <n v="0"/>
    <n v="0"/>
    <n v="0"/>
    <n v="0"/>
    <n v="0"/>
    <n v="23.9"/>
    <n v="2766.4249999999997"/>
    <n v="24.524999999999999"/>
  </r>
  <r>
    <s v="宁波市捷丰塑业有限公司"/>
    <x v="1"/>
    <x v="16"/>
    <x v="0"/>
    <n v="0"/>
    <m/>
    <n v="0"/>
    <m/>
    <n v="0"/>
    <m/>
    <n v="0"/>
    <n v="21"/>
  </r>
  <r>
    <s v="温州市七州电器有限公司"/>
    <x v="1"/>
    <x v="16"/>
    <x v="0"/>
    <n v="0"/>
    <m/>
    <n v="0"/>
    <m/>
    <n v="0"/>
    <m/>
    <n v="0"/>
    <n v="5"/>
  </r>
  <r>
    <s v="宁波爱佳电器有限公司"/>
    <x v="1"/>
    <x v="16"/>
    <x v="388"/>
    <n v="4427.5"/>
    <n v="11"/>
    <n v="1687.4"/>
    <n v="20"/>
    <n v="2372"/>
    <n v="20"/>
    <n v="1223.4000000000001"/>
    <n v="50"/>
  </r>
  <r>
    <s v="慈溪艾格特电器有限公司"/>
    <x v="1"/>
    <x v="16"/>
    <x v="2"/>
    <n v="0"/>
    <n v="0"/>
    <n v="0"/>
    <n v="0"/>
    <n v="0"/>
    <n v="10"/>
    <n v="622.29999999999995"/>
    <n v="52"/>
  </r>
  <r>
    <s v="慈溪市亿欧电器有限公司"/>
    <x v="1"/>
    <x v="16"/>
    <x v="2"/>
    <n v="0"/>
    <n v="7.4999999999999997E-2"/>
    <n v="16.31775"/>
    <n v="0"/>
    <n v="0"/>
    <n v="8.125"/>
    <n v="378.54375000000005"/>
    <n v="30"/>
  </r>
  <r>
    <s v="余姚市泗门卓豪塑料厂"/>
    <x v="1"/>
    <x v="16"/>
    <x v="2"/>
    <n v="0"/>
    <n v="0"/>
    <n v="0"/>
    <n v="0"/>
    <n v="0"/>
    <n v="120"/>
    <n v="10718.4"/>
    <n v="147"/>
  </r>
  <r>
    <s v="慈溪市卓越电器有限公司"/>
    <x v="1"/>
    <x v="17"/>
    <x v="0"/>
    <n v="0"/>
    <m/>
    <n v="0"/>
    <m/>
    <n v="0"/>
    <m/>
    <n v="0"/>
    <n v="5"/>
  </r>
  <r>
    <s v="宁波远大电器有限公司"/>
    <x v="1"/>
    <x v="17"/>
    <x v="2"/>
    <n v="0"/>
    <n v="0"/>
    <n v="0"/>
    <n v="2"/>
    <n v="114.88"/>
    <n v="0"/>
    <n v="0"/>
    <n v="19.600000000000001"/>
  </r>
  <r>
    <s v="宁波商凯电器有限公司"/>
    <x v="1"/>
    <x v="17"/>
    <x v="0"/>
    <n v="0"/>
    <m/>
    <n v="0"/>
    <m/>
    <n v="0"/>
    <m/>
    <n v="0"/>
    <n v="43.099999999999994"/>
  </r>
  <r>
    <s v="宁波夏纳电器有限公司"/>
    <x v="1"/>
    <x v="17"/>
    <x v="2"/>
    <n v="0"/>
    <n v="0"/>
    <n v="0"/>
    <n v="0"/>
    <n v="0"/>
    <n v="9"/>
    <n v="591.39"/>
    <n v="45.05"/>
  </r>
  <r>
    <s v="慈溪市金凯电器有限公司"/>
    <x v="1"/>
    <x v="17"/>
    <x v="2"/>
    <n v="0"/>
    <n v="0"/>
    <n v="0"/>
    <n v="0"/>
    <n v="0"/>
    <n v="3"/>
    <n v="195.03000000000003"/>
    <n v="10.025"/>
  </r>
  <r>
    <s v="慈溪市掌起镇奇业塑料模具厂"/>
    <x v="1"/>
    <x v="17"/>
    <x v="2"/>
    <n v="0"/>
    <n v="0"/>
    <n v="0"/>
    <n v="0"/>
    <n v="0"/>
    <n v="4"/>
    <n v="171.04"/>
    <n v="14.5"/>
  </r>
  <r>
    <s v="浙江沃特水处理设备有限公司"/>
    <x v="3"/>
    <x v="15"/>
    <x v="2"/>
    <n v="0"/>
    <n v="0"/>
    <n v="0"/>
    <n v="0"/>
    <n v="0"/>
    <n v="5"/>
    <n v="229"/>
    <n v="0"/>
  </r>
  <r>
    <s v="苏州佳侣家用电器有限公司"/>
    <x v="1"/>
    <x v="15"/>
    <x v="2"/>
    <n v="0"/>
    <n v="0"/>
    <n v="0"/>
    <n v="774.9"/>
    <n v="65479.049999999996"/>
    <n v="675.95"/>
    <n v="95079.127000000008"/>
    <n v="425.09999999999997"/>
  </r>
  <r>
    <s v="余姚豪鼎电器厂（普通合伙）"/>
    <x v="3"/>
    <x v="15"/>
    <x v="2"/>
    <n v="0"/>
    <n v="0"/>
    <n v="0"/>
    <n v="14.5"/>
    <n v="2081.62"/>
    <n v="112.3"/>
    <n v="13309.795999999998"/>
    <n v="151.15"/>
  </r>
  <r>
    <s v="涟水县金亿电子厂"/>
    <x v="1"/>
    <x v="15"/>
    <x v="2"/>
    <n v="0"/>
    <n v="0"/>
    <n v="0"/>
    <n v="76"/>
    <n v="1347.48"/>
    <n v="341.27499999999998"/>
    <n v="24049.649249999999"/>
    <n v="255.8"/>
  </r>
  <r>
    <s v="慈溪市格林植物纤维制品有限公司"/>
    <x v="1"/>
    <x v="15"/>
    <x v="2"/>
    <n v="0"/>
    <n v="0"/>
    <n v="0"/>
    <n v="0"/>
    <n v="0"/>
    <n v="10.4"/>
    <n v="869.12799999999993"/>
    <n v="18.100000000000001"/>
  </r>
  <r>
    <s v="宁波金焱电子有限公司"/>
    <x v="1"/>
    <x v="15"/>
    <x v="2"/>
    <n v="0"/>
    <n v="158.55000000000001"/>
    <n v="12996.343500000001"/>
    <n v="195.25"/>
    <n v="11523.655000000001"/>
    <n v="395.27499999999998"/>
    <n v="27143.534250000001"/>
    <n v="557.125"/>
  </r>
  <r>
    <s v="慈溪市煌吉电器有限公司"/>
    <x v="1"/>
    <x v="15"/>
    <x v="2"/>
    <n v="0"/>
    <n v="0"/>
    <n v="0"/>
    <n v="0"/>
    <n v="0"/>
    <n v="15"/>
    <n v="1493.55"/>
    <n v="35"/>
  </r>
  <r>
    <s v="涟水金乐电子有限公司"/>
    <x v="3"/>
    <x v="15"/>
    <x v="2"/>
    <n v="0"/>
    <n v="0"/>
    <n v="0"/>
    <n v="42"/>
    <n v="3985.38"/>
    <n v="360.9"/>
    <n v="24992.324999999997"/>
    <n v="255.52500000000001"/>
  </r>
  <r>
    <s v="苏州市春菊电器有限公司"/>
    <x v="1"/>
    <x v="15"/>
    <x v="452"/>
    <n v="15823.423000000001"/>
    <n v="450.1"/>
    <n v="30602.298999999999"/>
    <n v="457.82499999999999"/>
    <n v="35206.7425"/>
    <n v="748.05"/>
    <n v="40738.803"/>
    <n v="836.77499999999998"/>
  </r>
  <r>
    <s v="宁波永生电器有限公司"/>
    <x v="1"/>
    <x v="15"/>
    <x v="30"/>
    <n v="104.65"/>
    <n v="58"/>
    <n v="2510.2400000000002"/>
    <n v="109"/>
    <n v="10249.27"/>
    <n v="171"/>
    <n v="8912.52"/>
    <n v="145.1"/>
  </r>
  <r>
    <s v="浙江绍兴苏泊尔生活电器有限公司"/>
    <x v="1"/>
    <x v="17"/>
    <x v="453"/>
    <n v="9445.82"/>
    <n v="671.875"/>
    <n v="26680.15625"/>
    <n v="1219.5999999999999"/>
    <n v="44405.635999999991"/>
    <n v="1532.45"/>
    <n v="197762.67250000002"/>
    <n v="1304.0250000000001"/>
  </r>
  <r>
    <s v="绍兴市天鑫塑料制品有限公司"/>
    <x v="1"/>
    <x v="17"/>
    <x v="2"/>
    <n v="0"/>
    <n v="44.2"/>
    <n v="1528.8780000000002"/>
    <n v="95.3"/>
    <n v="9307.9509999999991"/>
    <n v="233.5"/>
    <n v="16274.95"/>
    <n v="132.30000000000001"/>
  </r>
  <r>
    <s v="浙江怡展电器制造有限公司"/>
    <x v="1"/>
    <x v="17"/>
    <x v="2"/>
    <n v="0"/>
    <n v="26"/>
    <n v="-411.58"/>
    <n v="58"/>
    <n v="2292.1600000000003"/>
    <n v="61"/>
    <n v="7609.1399999999994"/>
    <n v="307.5"/>
  </r>
  <r>
    <s v="余姚浩腾电器厂"/>
    <x v="1"/>
    <x v="17"/>
    <x v="2"/>
    <n v="0"/>
    <n v="111.75"/>
    <n v="8229.27"/>
    <n v="98.35"/>
    <n v="10931.602499999999"/>
    <n v="41.3"/>
    <n v="4580.17"/>
    <n v="164.02500000000001"/>
  </r>
  <r>
    <s v="玉环海业机械制造有限公司"/>
    <x v="1"/>
    <x v="17"/>
    <x v="2"/>
    <n v="0"/>
    <n v="0"/>
    <n v="0"/>
    <n v="0"/>
    <n v="0"/>
    <n v="38.524999999999999"/>
    <n v="3145.9514999999997"/>
    <n v="57.5"/>
  </r>
  <r>
    <s v="余姚亿邦电器厂"/>
    <x v="1"/>
    <x v="17"/>
    <x v="0"/>
    <n v="0"/>
    <m/>
    <n v="0"/>
    <m/>
    <n v="0"/>
    <m/>
    <n v="0"/>
    <n v="31"/>
  </r>
  <r>
    <s v="余姚市菲尔浦电器有限公司"/>
    <x v="1"/>
    <x v="17"/>
    <x v="454"/>
    <n v="13777.725"/>
    <n v="16.05"/>
    <n v="1302.1365000000001"/>
    <n v="20.725000000000001"/>
    <n v="2165.14075"/>
    <n v="27.25"/>
    <n v="2942.1824999999999"/>
    <n v="82.525000000000006"/>
  </r>
  <r>
    <s v="绍兴东龙塑业有限公司"/>
    <x v="1"/>
    <x v="17"/>
    <x v="87"/>
    <n v="12609"/>
    <n v="374.5"/>
    <n v="22664.74"/>
    <n v="630.70000000000005"/>
    <n v="52076.898999999998"/>
    <n v="594.4"/>
    <n v="45114.96"/>
    <n v="467.59999999999997"/>
  </r>
  <r>
    <s v="宁波康加分电器科技有限公司"/>
    <x v="1"/>
    <x v="17"/>
    <x v="0"/>
    <n v="0"/>
    <m/>
    <n v="0"/>
    <m/>
    <n v="0"/>
    <m/>
    <n v="0"/>
    <n v="138"/>
  </r>
  <r>
    <s v="杭州美诺电器有限公司"/>
    <x v="1"/>
    <x v="17"/>
    <x v="2"/>
    <n v="0"/>
    <n v="0"/>
    <n v="0"/>
    <n v="0"/>
    <n v="0"/>
    <n v="10"/>
    <n v="1262.7"/>
    <n v="0.3"/>
  </r>
  <r>
    <s v="慈溪市西贝乐电器有限公司"/>
    <x v="1"/>
    <x v="17"/>
    <x v="455"/>
    <n v="32247.600000000002"/>
    <n v="1157"/>
    <n v="51150.97"/>
    <n v="1003"/>
    <n v="76920.069999999992"/>
    <n v="1214.75"/>
    <n v="97107.114999999991"/>
    <n v="688.25"/>
  </r>
  <r>
    <s v="绍兴市利源五金制品有限公司"/>
    <x v="1"/>
    <x v="17"/>
    <x v="2"/>
    <n v="0"/>
    <n v="0"/>
    <n v="0"/>
    <n v="0"/>
    <n v="0"/>
    <n v="6"/>
    <n v="1462.26"/>
    <n v="3"/>
  </r>
  <r>
    <s v="宁波世林电器有限公司"/>
    <x v="1"/>
    <x v="17"/>
    <x v="0"/>
    <n v="0"/>
    <m/>
    <n v="0"/>
    <m/>
    <n v="0"/>
    <m/>
    <n v="0"/>
    <n v="463"/>
  </r>
  <r>
    <s v="慈溪市启康电器有限公司"/>
    <x v="1"/>
    <x v="17"/>
    <x v="0"/>
    <n v="0"/>
    <m/>
    <n v="0"/>
    <m/>
    <n v="0"/>
    <m/>
    <n v="0"/>
    <n v="6"/>
  </r>
  <r>
    <s v="慈溪市环球电器有限公司"/>
    <x v="1"/>
    <x v="17"/>
    <x v="456"/>
    <n v="4263.0879999999997"/>
    <n v="206.52500000000001"/>
    <n v="10270.48825"/>
    <n v="603.9"/>
    <n v="46669.392"/>
    <n v="745.77499999999998"/>
    <n v="36789.080750000001"/>
    <n v="611.01499999999999"/>
  </r>
  <r>
    <s v="桐乡市青石亨达鞋件厂"/>
    <x v="1"/>
    <x v="18"/>
    <x v="2"/>
    <n v="0"/>
    <n v="0"/>
    <n v="0"/>
    <n v="2"/>
    <n v="43.78"/>
    <n v="0"/>
    <n v="0"/>
    <n v="0"/>
  </r>
  <r>
    <s v="温州千惠鞋材有限公司"/>
    <x v="1"/>
    <x v="18"/>
    <x v="434"/>
    <n v="5568.0749999999998"/>
    <n v="24"/>
    <n v="5248.32"/>
    <n v="59.924999999999997"/>
    <n v="8032.94625"/>
    <n v="82"/>
    <n v="6719.08"/>
    <n v="0"/>
  </r>
  <r>
    <s v="温州盛惠真空镀膜有限公司"/>
    <x v="1"/>
    <x v="18"/>
    <x v="0"/>
    <n v="0"/>
    <m/>
    <n v="0"/>
    <m/>
    <n v="0"/>
    <m/>
    <n v="0"/>
    <n v="7"/>
  </r>
  <r>
    <s v="温州恒上塑料五金有限公司"/>
    <x v="1"/>
    <x v="18"/>
    <x v="457"/>
    <n v="-1038.626"/>
    <n v="99.25"/>
    <n v="4593.29"/>
    <n v="6"/>
    <n v="659.93999999999994"/>
    <n v="41.924999999999997"/>
    <n v="3891.4784999999993"/>
    <n v="48.9"/>
  </r>
  <r>
    <s v="温州市正合鞋材有限公司"/>
    <x v="1"/>
    <x v="18"/>
    <x v="458"/>
    <n v="1286.4000000000001"/>
    <n v="0"/>
    <n v="0"/>
    <n v="0"/>
    <n v="0"/>
    <n v="20"/>
    <n v="2802.7999999999997"/>
    <n v="19"/>
  </r>
  <r>
    <s v="温州市立强鞋材有限公司"/>
    <x v="1"/>
    <x v="18"/>
    <x v="459"/>
    <n v="40531.715000000004"/>
    <n v="282.60000000000002"/>
    <n v="41881.32"/>
    <n v="302.2"/>
    <n v="54782.815999999999"/>
    <n v="92"/>
    <n v="28240.32"/>
    <n v="60.475000000000001"/>
  </r>
  <r>
    <s v="温州千慧塑胶有限公司"/>
    <x v="1"/>
    <x v="18"/>
    <x v="0"/>
    <n v="0"/>
    <m/>
    <n v="0"/>
    <m/>
    <n v="0"/>
    <m/>
    <n v="0"/>
    <n v="24"/>
  </r>
  <r>
    <s v="温州创来鞋材有限公司"/>
    <x v="1"/>
    <x v="18"/>
    <x v="2"/>
    <n v="0"/>
    <n v="0"/>
    <n v="0"/>
    <n v="0"/>
    <n v="0"/>
    <n v="0.1"/>
    <n v="11.331000000000001"/>
    <n v="18"/>
  </r>
  <r>
    <s v="温州宝隆五金有限公司"/>
    <x v="2"/>
    <x v="18"/>
    <x v="0"/>
    <n v="0"/>
    <m/>
    <n v="0"/>
    <m/>
    <n v="0"/>
    <m/>
    <n v="0"/>
    <n v="42"/>
  </r>
  <r>
    <s v="上海万凯鞋材有限公司"/>
    <x v="1"/>
    <x v="18"/>
    <x v="2"/>
    <n v="0"/>
    <n v="0"/>
    <n v="0"/>
    <n v="18"/>
    <n v="1036.26"/>
    <n v="25"/>
    <n v="2143.25"/>
    <n v="2"/>
  </r>
  <r>
    <s v="温州陆盛鞋材有限公司"/>
    <x v="1"/>
    <x v="18"/>
    <x v="460"/>
    <n v="-1040.934"/>
    <n v="90"/>
    <n v="8370.9"/>
    <n v="7"/>
    <n v="-904.8900000000001"/>
    <n v="10"/>
    <n v="1085.3"/>
    <n v="4"/>
  </r>
  <r>
    <s v="桐乡市欣辉鞋材有限公司"/>
    <x v="1"/>
    <x v="18"/>
    <x v="2"/>
    <n v="0"/>
    <n v="0"/>
    <n v="0"/>
    <n v="13"/>
    <n v="623.61"/>
    <n v="0"/>
    <n v="0"/>
    <n v="3"/>
  </r>
  <r>
    <s v="温州市凯萌鞋材有限公司"/>
    <x v="1"/>
    <x v="18"/>
    <x v="461"/>
    <n v="8972.2605000000003"/>
    <n v="136"/>
    <n v="13817.599999999999"/>
    <n v="342"/>
    <n v="26576.819999999996"/>
    <n v="392"/>
    <n v="18561.2"/>
    <n v="489.07499999999999"/>
  </r>
  <r>
    <s v="温州恒伟鞋材有限公司"/>
    <x v="1"/>
    <x v="18"/>
    <x v="462"/>
    <n v="47744.7"/>
    <n v="293.97500000000002"/>
    <n v="25819.824250000001"/>
    <n v="56"/>
    <n v="2164.4"/>
    <n v="26"/>
    <n v="729.04"/>
    <n v="30"/>
  </r>
  <r>
    <s v="嘉善佳奇箱包有限公司"/>
    <x v="1"/>
    <x v="19"/>
    <x v="2"/>
    <n v="0"/>
    <n v="0"/>
    <n v="0"/>
    <n v="0"/>
    <n v="0"/>
    <n v="4"/>
    <n v="157.12"/>
    <n v="0"/>
  </r>
  <r>
    <s v="嘉兴大雄箱包有限公司"/>
    <x v="1"/>
    <x v="19"/>
    <x v="2"/>
    <n v="0"/>
    <n v="0"/>
    <n v="0"/>
    <n v="2"/>
    <n v="-109.68"/>
    <n v="20"/>
    <n v="-652.20000000000005"/>
    <n v="0"/>
  </r>
  <r>
    <s v="嘉兴皇凯箱包有限公司"/>
    <x v="1"/>
    <x v="19"/>
    <x v="2"/>
    <n v="0"/>
    <n v="0"/>
    <n v="0"/>
    <n v="35"/>
    <n v="3788.75"/>
    <n v="10"/>
    <n v="316.39999999999998"/>
    <n v="0"/>
  </r>
  <r>
    <s v="嘉兴连红塑料有限公司"/>
    <x v="1"/>
    <x v="19"/>
    <x v="2"/>
    <n v="0"/>
    <n v="0"/>
    <n v="0"/>
    <n v="0"/>
    <n v="0"/>
    <n v="20"/>
    <n v="1734.6000000000001"/>
    <n v="0"/>
  </r>
  <r>
    <s v="嘉兴市旅行者箱包有限公司"/>
    <x v="1"/>
    <x v="19"/>
    <x v="2"/>
    <n v="0"/>
    <n v="0"/>
    <n v="0"/>
    <n v="0"/>
    <n v="0"/>
    <n v="20"/>
    <n v="2252.4"/>
    <n v="0"/>
  </r>
  <r>
    <s v="嘉兴市敏宇旅游用品有限公司"/>
    <x v="1"/>
    <x v="19"/>
    <x v="2"/>
    <n v="0"/>
    <n v="0.1"/>
    <n v="3.1670000000000003"/>
    <n v="50"/>
    <n v="4551.5"/>
    <n v="0"/>
    <n v="0"/>
    <n v="0"/>
  </r>
  <r>
    <s v="嘉兴市南湖区余新金梦五金塑料厂"/>
    <x v="1"/>
    <x v="19"/>
    <x v="2"/>
    <n v="0"/>
    <n v="0"/>
    <n v="0"/>
    <n v="4"/>
    <n v="458.84"/>
    <n v="0"/>
    <n v="0"/>
    <n v="0"/>
  </r>
  <r>
    <s v="嘉兴市三林旅游用品有限公司"/>
    <x v="1"/>
    <x v="19"/>
    <x v="463"/>
    <n v="16262.759999999998"/>
    <n v="25"/>
    <n v="4867"/>
    <n v="0"/>
    <n v="0"/>
    <n v="0"/>
    <n v="0"/>
    <n v="0"/>
  </r>
  <r>
    <s v="嘉兴市雪荣塑料五金制造有限公司"/>
    <x v="1"/>
    <x v="19"/>
    <x v="2"/>
    <n v="0"/>
    <n v="0"/>
    <n v="0"/>
    <n v="0"/>
    <n v="0"/>
    <n v="5"/>
    <n v="524.09999999999991"/>
    <n v="0"/>
  </r>
  <r>
    <s v="嘉兴天骏精密塑胶有限公司"/>
    <x v="1"/>
    <x v="19"/>
    <x v="2"/>
    <n v="0"/>
    <n v="0"/>
    <n v="0"/>
    <n v="0"/>
    <n v="0"/>
    <n v="0.17499999999999999"/>
    <n v="35.486499999999999"/>
    <n v="0"/>
  </r>
  <r>
    <s v="嘉兴新彤箱包配件有限公司"/>
    <x v="1"/>
    <x v="19"/>
    <x v="2"/>
    <n v="0"/>
    <n v="0"/>
    <n v="0"/>
    <n v="11"/>
    <n v="1206.5899999999999"/>
    <n v="18"/>
    <n v="3156.2999999999997"/>
    <n v="0"/>
  </r>
  <r>
    <s v="乐清市铭宇塑料配件厂"/>
    <x v="1"/>
    <x v="19"/>
    <x v="2"/>
    <n v="0"/>
    <n v="0"/>
    <n v="0"/>
    <n v="0"/>
    <n v="0"/>
    <n v="9"/>
    <n v="882.44999999999993"/>
    <n v="0"/>
  </r>
  <r>
    <s v="平湖鸿跃箱包配件有限公司"/>
    <x v="1"/>
    <x v="19"/>
    <x v="0"/>
    <n v="0"/>
    <m/>
    <n v="0"/>
    <m/>
    <n v="0"/>
    <m/>
    <n v="0"/>
    <n v="20"/>
  </r>
  <r>
    <s v="平湖市大明皮件有限公司"/>
    <x v="1"/>
    <x v="19"/>
    <x v="2"/>
    <n v="0"/>
    <n v="0"/>
    <n v="0"/>
    <n v="0.125"/>
    <n v="-67.058750000000003"/>
    <n v="0"/>
    <n v="0"/>
    <n v="0"/>
  </r>
  <r>
    <s v="平湖市永镪锁业有限公司"/>
    <x v="3"/>
    <x v="19"/>
    <x v="2"/>
    <n v="0"/>
    <n v="59"/>
    <n v="8964.4599999999991"/>
    <n v="85.674999999999997"/>
    <n v="9222.9137499999997"/>
    <n v="0"/>
    <n v="0"/>
    <n v="0"/>
  </r>
  <r>
    <s v="启东市富康箱包配件有限公司"/>
    <x v="1"/>
    <x v="19"/>
    <x v="99"/>
    <n v="1018.1899999999999"/>
    <n v="16"/>
    <n v="1185.76"/>
    <n v="2"/>
    <n v="219.18"/>
    <n v="0"/>
    <n v="0"/>
    <n v="0"/>
  </r>
  <r>
    <s v="瑞安市超星箱包皮件有限公司"/>
    <x v="1"/>
    <x v="19"/>
    <x v="0"/>
    <n v="0"/>
    <m/>
    <n v="0"/>
    <m/>
    <n v="0"/>
    <m/>
    <n v="0"/>
    <n v="16"/>
  </r>
  <r>
    <s v="瑞安市和信箱包皮件有限公司"/>
    <x v="1"/>
    <x v="19"/>
    <x v="0"/>
    <n v="0"/>
    <m/>
    <n v="0"/>
    <m/>
    <n v="0"/>
    <m/>
    <n v="0"/>
    <n v="6.5"/>
  </r>
  <r>
    <s v="瑞安市金利旅游用品有限公司"/>
    <x v="1"/>
    <x v="19"/>
    <x v="0"/>
    <n v="0"/>
    <m/>
    <n v="0"/>
    <m/>
    <n v="0"/>
    <m/>
    <n v="0"/>
    <n v="9"/>
  </r>
  <r>
    <s v="瑞安市康达箱包有限公司"/>
    <x v="1"/>
    <x v="19"/>
    <x v="0"/>
    <n v="0"/>
    <m/>
    <n v="0"/>
    <m/>
    <n v="0"/>
    <m/>
    <n v="0"/>
    <n v="16.5"/>
  </r>
  <r>
    <s v="瑞安市明大箱包有限公司"/>
    <x v="1"/>
    <x v="19"/>
    <x v="0"/>
    <n v="0"/>
    <m/>
    <n v="0"/>
    <m/>
    <n v="0"/>
    <m/>
    <n v="0"/>
    <n v="14"/>
  </r>
  <r>
    <s v="瑞安市欧兰箱包有限公司"/>
    <x v="1"/>
    <x v="19"/>
    <x v="0"/>
    <n v="0"/>
    <m/>
    <n v="0"/>
    <m/>
    <n v="0"/>
    <m/>
    <n v="0"/>
    <n v="64"/>
  </r>
  <r>
    <s v="瑞安市上扬箱包有限公司"/>
    <x v="2"/>
    <x v="19"/>
    <x v="0"/>
    <n v="0"/>
    <m/>
    <n v="0"/>
    <m/>
    <n v="0"/>
    <m/>
    <n v="0"/>
    <n v="25"/>
  </r>
  <r>
    <s v="上海爱旅箱包有限公司"/>
    <x v="2"/>
    <x v="19"/>
    <x v="0"/>
    <n v="0"/>
    <m/>
    <n v="0"/>
    <m/>
    <n v="0"/>
    <m/>
    <n v="0"/>
    <n v="2"/>
  </r>
  <r>
    <s v="上海雕巩五金制品有限公司"/>
    <x v="2"/>
    <x v="19"/>
    <x v="2"/>
    <n v="0"/>
    <n v="0"/>
    <n v="0"/>
    <n v="0"/>
    <n v="0"/>
    <n v="2"/>
    <n v="140.69999999999999"/>
    <n v="0"/>
  </r>
  <r>
    <s v="上海飞鸥箱包有限公司"/>
    <x v="2"/>
    <x v="19"/>
    <x v="20"/>
    <n v="2074.52"/>
    <n v="50"/>
    <n v="4925.5"/>
    <n v="25"/>
    <n v="3297"/>
    <n v="46"/>
    <n v="4200.26"/>
    <n v="0"/>
  </r>
  <r>
    <s v="上海江顺箱包袋配件有限公司"/>
    <x v="2"/>
    <x v="19"/>
    <x v="101"/>
    <n v="5330"/>
    <n v="15"/>
    <n v="2523.4499999999998"/>
    <n v="20"/>
    <n v="1174.2"/>
    <n v="0"/>
    <n v="0"/>
    <n v="0"/>
  </r>
  <r>
    <s v="上海捷仁杰模具塑胶有限公司"/>
    <x v="2"/>
    <x v="19"/>
    <x v="0"/>
    <n v="0"/>
    <m/>
    <n v="0"/>
    <m/>
    <n v="0"/>
    <m/>
    <n v="0"/>
    <n v="1"/>
  </r>
  <r>
    <s v="上海亮泰箱包配件有限公司"/>
    <x v="2"/>
    <x v="19"/>
    <x v="0"/>
    <n v="0"/>
    <m/>
    <n v="0"/>
    <m/>
    <n v="0"/>
    <m/>
    <n v="0"/>
    <n v="2"/>
  </r>
  <r>
    <s v="上海洛京箱包配件有限公司"/>
    <x v="2"/>
    <x v="19"/>
    <x v="2"/>
    <n v="0"/>
    <n v="198"/>
    <n v="18297.18"/>
    <n v="137"/>
    <n v="15116.58"/>
    <n v="0"/>
    <n v="0"/>
    <n v="0"/>
  </r>
  <r>
    <s v="上海侨功箱包配件有限公司"/>
    <x v="2"/>
    <x v="19"/>
    <x v="2"/>
    <n v="0"/>
    <n v="0"/>
    <n v="0"/>
    <n v="10"/>
    <n v="617.20000000000005"/>
    <n v="0"/>
    <n v="0"/>
    <n v="0"/>
  </r>
  <r>
    <s v="上海巧友注塑有限公司"/>
    <x v="2"/>
    <x v="19"/>
    <x v="2"/>
    <n v="0"/>
    <n v="5"/>
    <n v="785.95"/>
    <n v="0"/>
    <n v="0"/>
    <n v="10"/>
    <n v="1035.2"/>
    <n v="0"/>
  </r>
  <r>
    <s v="上海申太塑胶有限公司"/>
    <x v="1"/>
    <x v="19"/>
    <x v="464"/>
    <n v="10103.5"/>
    <n v="274"/>
    <n v="28120.62"/>
    <n v="133"/>
    <n v="9400.44"/>
    <n v="60"/>
    <n v="8803.7999999999993"/>
    <n v="0"/>
  </r>
  <r>
    <s v="上海松贤箱包配件有限公司"/>
    <x v="2"/>
    <x v="19"/>
    <x v="2"/>
    <n v="0"/>
    <n v="0"/>
    <n v="0"/>
    <n v="0"/>
    <n v="0"/>
    <n v="2.2000000000000002"/>
    <n v="204.42400000000001"/>
    <n v="0"/>
  </r>
  <r>
    <s v="上海延汇塑料制品有限公司"/>
    <x v="1"/>
    <x v="19"/>
    <x v="2"/>
    <n v="0"/>
    <n v="0"/>
    <n v="0"/>
    <n v="0"/>
    <n v="0"/>
    <n v="10"/>
    <n v="1509.4"/>
    <n v="0"/>
  </r>
  <r>
    <s v="浙江华阳箱包皮件有限公司"/>
    <x v="1"/>
    <x v="19"/>
    <x v="0"/>
    <n v="0"/>
    <m/>
    <n v="0"/>
    <m/>
    <n v="0"/>
    <m/>
    <n v="0"/>
    <n v="9"/>
  </r>
  <r>
    <s v="浙江嘉豪皮带有限公司"/>
    <x v="1"/>
    <x v="19"/>
    <x v="0"/>
    <n v="0"/>
    <m/>
    <n v="0"/>
    <m/>
    <n v="0"/>
    <m/>
    <n v="0"/>
    <n v="9"/>
  </r>
  <r>
    <s v="浙江锦源箱包有限公司"/>
    <x v="1"/>
    <x v="19"/>
    <x v="124"/>
    <n v="11108.7"/>
    <n v="266"/>
    <n v="15451.94"/>
    <n v="282"/>
    <n v="11048.76"/>
    <n v="5"/>
    <n v="545.25"/>
    <n v="0"/>
  </r>
  <r>
    <s v="浙江精伦模具科技有限公司"/>
    <x v="1"/>
    <x v="19"/>
    <x v="2"/>
    <n v="0"/>
    <n v="129.80000000000001"/>
    <n v="11017.424000000001"/>
    <n v="175"/>
    <n v="12419.75"/>
    <n v="0"/>
    <n v="0"/>
    <n v="0"/>
  </r>
  <r>
    <s v="浙江凌秀箱包有限公司"/>
    <x v="2"/>
    <x v="19"/>
    <x v="44"/>
    <n v="1223.5999999999999"/>
    <n v="22"/>
    <n v="2814.46"/>
    <n v="10"/>
    <n v="1149.8"/>
    <n v="0"/>
    <n v="0"/>
    <n v="0"/>
  </r>
  <r>
    <s v="上海浩羽箱包有限公司"/>
    <x v="2"/>
    <x v="19"/>
    <x v="0"/>
    <n v="0"/>
    <m/>
    <n v="0"/>
    <m/>
    <n v="0"/>
    <m/>
    <n v="0"/>
    <n v="1"/>
  </r>
  <r>
    <s v="上海必灵贸易有限公司"/>
    <x v="1"/>
    <x v="19"/>
    <x v="0"/>
    <n v="0"/>
    <m/>
    <n v="0"/>
    <m/>
    <n v="0"/>
    <m/>
    <n v="0"/>
    <n v="16"/>
  </r>
  <r>
    <s v="温州市瓯海凯士箱包厂"/>
    <x v="1"/>
    <x v="19"/>
    <x v="0"/>
    <n v="0"/>
    <m/>
    <n v="0"/>
    <m/>
    <n v="0"/>
    <m/>
    <n v="0"/>
    <n v="41"/>
  </r>
  <r>
    <s v="温州市瓯海大鸿运箱包有限公司"/>
    <x v="1"/>
    <x v="19"/>
    <x v="0"/>
    <n v="0"/>
    <m/>
    <n v="0"/>
    <m/>
    <n v="0"/>
    <m/>
    <n v="0"/>
    <n v="2.02"/>
  </r>
  <r>
    <s v="嘉兴市翱翔箱包有限公司"/>
    <x v="1"/>
    <x v="19"/>
    <x v="2"/>
    <n v="0"/>
    <n v="0"/>
    <n v="0"/>
    <n v="318.2"/>
    <n v="62682.218000000001"/>
    <n v="806"/>
    <n v="195366.34"/>
    <n v="614.9"/>
  </r>
  <r>
    <s v="浙江吉仕箱包有限公司"/>
    <x v="2"/>
    <x v="19"/>
    <x v="465"/>
    <n v="17529.12"/>
    <n v="1538.5"/>
    <n v="95479.31"/>
    <n v="452"/>
    <n v="14332.92"/>
    <n v="94"/>
    <n v="11618.4"/>
    <n v="30"/>
  </r>
  <r>
    <s v="上海松仕箱包有限公司"/>
    <x v="2"/>
    <x v="19"/>
    <x v="2"/>
    <n v="0"/>
    <n v="10"/>
    <n v="1137.0999999999999"/>
    <n v="180"/>
    <n v="22424.400000000001"/>
    <n v="101.2"/>
    <n v="9257.7759999999998"/>
    <n v="15"/>
  </r>
  <r>
    <s v="汉立新材料科技有限公司"/>
    <x v="1"/>
    <x v="19"/>
    <x v="0"/>
    <n v="0"/>
    <m/>
    <n v="0"/>
    <m/>
    <n v="0"/>
    <m/>
    <n v="0"/>
    <n v="30"/>
  </r>
  <r>
    <s v="嘉兴市金顺旅游用品有限公司"/>
    <x v="2"/>
    <x v="19"/>
    <x v="0"/>
    <n v="0"/>
    <m/>
    <n v="0"/>
    <m/>
    <n v="0"/>
    <m/>
    <n v="0"/>
    <n v="30"/>
  </r>
  <r>
    <s v="上海大茂箱包有限公司"/>
    <x v="1"/>
    <x v="19"/>
    <x v="2"/>
    <n v="0"/>
    <n v="227.25"/>
    <n v="20956.994999999999"/>
    <n v="473.5"/>
    <n v="23608.71"/>
    <n v="92"/>
    <n v="16959.28"/>
    <n v="200"/>
  </r>
  <r>
    <s v="温州市诚达箱包配件厂"/>
    <x v="1"/>
    <x v="19"/>
    <x v="434"/>
    <n v="5368.7250000000004"/>
    <n v="166.02500000000001"/>
    <n v="40712.650500000003"/>
    <n v="195.15"/>
    <n v="39876.951000000001"/>
    <n v="282.5"/>
    <n v="53290.799999999996"/>
    <n v="233.125"/>
  </r>
  <r>
    <s v="平湖市凯鑫机械制造有限公司"/>
    <x v="1"/>
    <x v="19"/>
    <x v="2"/>
    <n v="0"/>
    <n v="40"/>
    <n v="1245.5999999999999"/>
    <n v="164"/>
    <n v="18423.760000000002"/>
    <n v="160.02500000000001"/>
    <n v="29684.637500000001"/>
    <n v="155.02500000000001"/>
  </r>
  <r>
    <s v="浙江格维司箱包有限公司"/>
    <x v="1"/>
    <x v="19"/>
    <x v="2"/>
    <n v="0"/>
    <n v="0"/>
    <n v="0"/>
    <n v="0"/>
    <n v="0"/>
    <n v="68"/>
    <n v="8343.6"/>
    <n v="23"/>
  </r>
  <r>
    <s v="浙江恒信日用品有限公司"/>
    <x v="2"/>
    <x v="19"/>
    <x v="100"/>
    <n v="1747.8"/>
    <n v="69"/>
    <n v="4465.68"/>
    <n v="106.15"/>
    <n v="7966.5574999999999"/>
    <n v="194.02500000000001"/>
    <n v="25444.438499999997"/>
    <n v="132"/>
  </r>
  <r>
    <s v="上海匡宁实业有限公司"/>
    <x v="1"/>
    <x v="19"/>
    <x v="466"/>
    <n v="36636.335499999994"/>
    <n v="166.02500000000001"/>
    <n v="30130.217000000001"/>
    <n v="370.25"/>
    <n v="15646.764999999999"/>
    <n v="199.9"/>
    <n v="32117.932999999997"/>
    <n v="254"/>
  </r>
  <r>
    <s v="嘉兴沪江塑料制品有限公司"/>
    <x v="2"/>
    <x v="19"/>
    <x v="467"/>
    <n v="5446.2800000000007"/>
    <n v="15"/>
    <n v="3157.6499999999996"/>
    <n v="30"/>
    <n v="4220.4000000000005"/>
    <n v="120"/>
    <n v="9278.4"/>
    <n v="68"/>
  </r>
  <r>
    <s v="上海求值箱包有限公司"/>
    <x v="1"/>
    <x v="19"/>
    <x v="2"/>
    <n v="0"/>
    <n v="0"/>
    <n v="0"/>
    <n v="154"/>
    <n v="30304.12"/>
    <n v="0"/>
    <n v="0"/>
    <n v="66"/>
  </r>
  <r>
    <s v="平湖市正昌锁业有限公司"/>
    <x v="1"/>
    <x v="19"/>
    <x v="2"/>
    <n v="0"/>
    <n v="0"/>
    <n v="0"/>
    <n v="0"/>
    <n v="0"/>
    <n v="90.2"/>
    <n v="9507.08"/>
    <n v="439.25"/>
  </r>
  <r>
    <s v="平湖市中晟塑料制品有限公司"/>
    <x v="1"/>
    <x v="19"/>
    <x v="0"/>
    <n v="0"/>
    <m/>
    <n v="0"/>
    <m/>
    <n v="0"/>
    <m/>
    <n v="0"/>
    <n v="20"/>
  </r>
  <r>
    <s v="浙江利百加箱包配件有限公司"/>
    <x v="1"/>
    <x v="19"/>
    <x v="2"/>
    <n v="0"/>
    <n v="0"/>
    <n v="0"/>
    <n v="83"/>
    <n v="5633.21"/>
    <n v="619"/>
    <n v="97622.49"/>
    <n v="669"/>
  </r>
  <r>
    <s v="平湖市合富旅游用品有限公司"/>
    <x v="1"/>
    <x v="19"/>
    <x v="2"/>
    <n v="0"/>
    <n v="0"/>
    <n v="0"/>
    <n v="375"/>
    <n v="14265"/>
    <n v="657"/>
    <n v="100796.93999999999"/>
    <n v="681"/>
  </r>
  <r>
    <s v="浙江爱美德旅游用品有限公司"/>
    <x v="2"/>
    <x v="19"/>
    <x v="2"/>
    <n v="0"/>
    <n v="35"/>
    <n v="3316.6000000000004"/>
    <n v="215"/>
    <n v="12519.449999999999"/>
    <n v="630"/>
    <n v="70446.599999999991"/>
    <n v="276"/>
  </r>
  <r>
    <s v="上海耀之茂箱包有限公司"/>
    <x v="2"/>
    <x v="19"/>
    <x v="2"/>
    <n v="0"/>
    <n v="210"/>
    <n v="12574.800000000001"/>
    <n v="259"/>
    <n v="9583"/>
    <n v="265"/>
    <n v="15282.550000000001"/>
    <n v="267.37500000000006"/>
  </r>
  <r>
    <s v="上海浩茂箱包配件有限公司"/>
    <x v="1"/>
    <x v="19"/>
    <x v="2"/>
    <n v="0"/>
    <n v="0"/>
    <n v="0"/>
    <n v="36"/>
    <n v="2793.96"/>
    <n v="49.125"/>
    <n v="4671.2962500000003"/>
    <n v="17"/>
  </r>
  <r>
    <s v="嘉兴市新悦塑料五金有限公司"/>
    <x v="1"/>
    <x v="19"/>
    <x v="2"/>
    <n v="0"/>
    <n v="0"/>
    <n v="0"/>
    <n v="20"/>
    <n v="1452.4"/>
    <n v="50"/>
    <n v="8123.5"/>
    <n v="67"/>
  </r>
  <r>
    <s v="温州市江帆箱包配件厂"/>
    <x v="1"/>
    <x v="19"/>
    <x v="0"/>
    <n v="0"/>
    <m/>
    <n v="0"/>
    <m/>
    <n v="0"/>
    <m/>
    <n v="0"/>
    <n v="118.02500000000001"/>
  </r>
  <r>
    <s v="嘉兴市南湖区余新富华塑料五金厂"/>
    <x v="1"/>
    <x v="19"/>
    <x v="2"/>
    <n v="0"/>
    <n v="0"/>
    <n v="0"/>
    <n v="15"/>
    <n v="1089.3000000000002"/>
    <n v="55"/>
    <n v="9723.4499999999989"/>
    <n v="30"/>
  </r>
  <r>
    <s v="浙江鸿一箱包皮件有限公司"/>
    <x v="2"/>
    <x v="19"/>
    <x v="468"/>
    <n v="3171.35"/>
    <n v="735"/>
    <n v="33185.25"/>
    <n v="613.875"/>
    <n v="47894.527499999997"/>
    <n v="528"/>
    <n v="14372.16"/>
    <n v="86"/>
  </r>
  <r>
    <s v="上海晟泰箱包配件有限公司"/>
    <x v="1"/>
    <x v="19"/>
    <x v="2"/>
    <n v="0"/>
    <n v="5"/>
    <n v="660.45"/>
    <n v="0"/>
    <n v="0"/>
    <n v="20"/>
    <n v="2170.4"/>
    <n v="35"/>
  </r>
  <r>
    <s v="嘉兴大仕箱包有限公司"/>
    <x v="1"/>
    <x v="19"/>
    <x v="0"/>
    <n v="0"/>
    <m/>
    <n v="0"/>
    <m/>
    <n v="0"/>
    <m/>
    <n v="0"/>
    <n v="10"/>
  </r>
  <r>
    <s v="宁波美灵塑模制造有限公司"/>
    <x v="1"/>
    <x v="19"/>
    <x v="2"/>
    <n v="0"/>
    <n v="2.2999999999999998"/>
    <n v="552.73599999999999"/>
    <n v="77.275000000000006"/>
    <n v="9454.5962500000005"/>
    <n v="27.524999999999999"/>
    <n v="3451.0844999999995"/>
    <n v="47.8"/>
  </r>
  <r>
    <s v="平湖奥奔箱包有限公司"/>
    <x v="1"/>
    <x v="19"/>
    <x v="469"/>
    <n v="10719.49"/>
    <n v="40"/>
    <n v="2310.4"/>
    <n v="329"/>
    <n v="15943.34"/>
    <n v="650"/>
    <n v="54197"/>
    <n v="354"/>
  </r>
  <r>
    <s v="温州宏达箱包有限公司"/>
    <x v="1"/>
    <x v="19"/>
    <x v="2"/>
    <n v="0"/>
    <n v="0"/>
    <n v="0"/>
    <n v="56"/>
    <n v="6039.5999999999995"/>
    <n v="10"/>
    <n v="1617.3"/>
    <n v="5"/>
  </r>
  <r>
    <s v="嘉兴市可菲儿进出口有限公司"/>
    <x v="1"/>
    <x v="19"/>
    <x v="2"/>
    <n v="0"/>
    <n v="0"/>
    <n v="0"/>
    <n v="424.92"/>
    <n v="27628.2984"/>
    <n v="370.52499999999998"/>
    <n v="37471.193249999997"/>
    <n v="133.97499999999999"/>
  </r>
  <r>
    <s v="嘉兴市弘朗箱包配件有限公司"/>
    <x v="1"/>
    <x v="19"/>
    <x v="2"/>
    <n v="0"/>
    <n v="0"/>
    <n v="0"/>
    <n v="0"/>
    <n v="0"/>
    <n v="54"/>
    <n v="5161.32"/>
    <n v="39"/>
  </r>
  <r>
    <s v="瑞安市申琦箱包皮件有限公司"/>
    <x v="1"/>
    <x v="19"/>
    <x v="0"/>
    <n v="0"/>
    <m/>
    <n v="0"/>
    <m/>
    <n v="0"/>
    <m/>
    <n v="0"/>
    <n v="10"/>
  </r>
  <r>
    <s v="嘉兴中峻塑业有限公司"/>
    <x v="2"/>
    <x v="19"/>
    <x v="2"/>
    <n v="0"/>
    <n v="0"/>
    <n v="0"/>
    <n v="0"/>
    <n v="0"/>
    <n v="12"/>
    <n v="1012.08"/>
    <n v="2"/>
  </r>
  <r>
    <s v="上海威铭塑胶五金制品有限公司"/>
    <x v="1"/>
    <x v="19"/>
    <x v="470"/>
    <n v="5671.53"/>
    <n v="68.5"/>
    <n v="8605.6549999999988"/>
    <n v="93"/>
    <n v="11559.9"/>
    <n v="69"/>
    <n v="7212.57"/>
    <n v="30"/>
  </r>
  <r>
    <s v="浙江银座箱包有限公司"/>
    <x v="2"/>
    <x v="19"/>
    <x v="471"/>
    <n v="7403.75"/>
    <n v="302"/>
    <n v="30891.58"/>
    <n v="144"/>
    <n v="14322.24"/>
    <n v="43"/>
    <n v="2285.02"/>
    <n v="462"/>
  </r>
  <r>
    <s v="上海傲旋箱包有限公司"/>
    <x v="2"/>
    <x v="19"/>
    <x v="2"/>
    <n v="0"/>
    <n v="0"/>
    <n v="0"/>
    <n v="83.4"/>
    <n v="8420.898000000001"/>
    <n v="31"/>
    <n v="2601.52"/>
    <n v="20"/>
  </r>
  <r>
    <s v="上海汉立实业有限公司"/>
    <x v="1"/>
    <x v="19"/>
    <x v="2"/>
    <n v="0"/>
    <n v="0"/>
    <n v="0"/>
    <n v="5"/>
    <n v="550.90000000000009"/>
    <n v="36"/>
    <n v="3555"/>
    <n v="2"/>
  </r>
  <r>
    <s v="嘉兴兴和箱包有限公司"/>
    <x v="1"/>
    <x v="19"/>
    <x v="2"/>
    <n v="0"/>
    <n v="118"/>
    <n v="12184.68"/>
    <n v="524.79999999999995"/>
    <n v="46224.383999999998"/>
    <n v="165"/>
    <n v="10890"/>
    <n v="85.5"/>
  </r>
  <r>
    <s v="嘉兴市金旺塑料制品有限责任公司"/>
    <x v="1"/>
    <x v="19"/>
    <x v="2"/>
    <n v="0"/>
    <n v="38.5"/>
    <n v="4305.07"/>
    <n v="127.15"/>
    <n v="10348.738500000001"/>
    <n v="113.875"/>
    <n v="10322.768750000001"/>
    <n v="236.2"/>
  </r>
  <r>
    <s v="嘉兴市余新金祥塑料五金厂"/>
    <x v="1"/>
    <x v="19"/>
    <x v="2"/>
    <n v="0"/>
    <n v="0"/>
    <n v="0"/>
    <n v="0"/>
    <n v="0"/>
    <n v="1"/>
    <n v="114.29"/>
    <n v="17"/>
  </r>
  <r>
    <s v="嘉兴市驰宇五金有限公司"/>
    <x v="2"/>
    <x v="19"/>
    <x v="0"/>
    <n v="0"/>
    <m/>
    <n v="0"/>
    <m/>
    <n v="0"/>
    <m/>
    <n v="0"/>
    <n v="18"/>
  </r>
  <r>
    <s v="上海杰伦箱包有限公司"/>
    <x v="1"/>
    <x v="19"/>
    <x v="472"/>
    <n v="38040"/>
    <n v="325"/>
    <n v="47212.75"/>
    <n v="245.1"/>
    <n v="47257.731"/>
    <n v="10"/>
    <n v="2075.2000000000003"/>
    <n v="80"/>
  </r>
  <r>
    <s v="嘉兴市海克箱包有限公司"/>
    <x v="2"/>
    <x v="19"/>
    <x v="347"/>
    <n v="1044.2050000000002"/>
    <n v="5"/>
    <n v="634.75"/>
    <n v="0"/>
    <n v="0"/>
    <n v="31"/>
    <n v="1947.73"/>
    <n v="96.025000000000006"/>
  </r>
  <r>
    <s v="上海艺翔箱包配件有限公司"/>
    <x v="1"/>
    <x v="19"/>
    <x v="0"/>
    <n v="0"/>
    <m/>
    <n v="0"/>
    <m/>
    <n v="0"/>
    <m/>
    <n v="0"/>
    <n v="9"/>
  </r>
  <r>
    <s v="温州市红鹰箱包配件有限公司"/>
    <x v="2"/>
    <x v="19"/>
    <x v="473"/>
    <n v="4826.6265000000003"/>
    <n v="76.125"/>
    <n v="6982.1849999999995"/>
    <n v="202.17500000000001"/>
    <n v="25381.049500000001"/>
    <n v="0"/>
    <n v="0"/>
    <n v="30"/>
  </r>
  <r>
    <s v="上海典典箱包有限公司"/>
    <x v="1"/>
    <x v="19"/>
    <x v="2"/>
    <n v="0"/>
    <n v="0"/>
    <n v="0"/>
    <n v="55"/>
    <n v="7437.1"/>
    <n v="125"/>
    <n v="10367.5"/>
    <n v="60"/>
  </r>
  <r>
    <s v="嘉兴丰裕箱业有限公司"/>
    <x v="1"/>
    <x v="19"/>
    <x v="2"/>
    <n v="0"/>
    <n v="0"/>
    <n v="0"/>
    <n v="0"/>
    <n v="0"/>
    <n v="5"/>
    <n v="264.89999999999998"/>
    <n v="40"/>
  </r>
  <r>
    <s v="嘉兴市摩登旅游用品有限公司"/>
    <x v="2"/>
    <x v="19"/>
    <x v="2"/>
    <n v="0"/>
    <n v="0"/>
    <n v="0"/>
    <n v="22"/>
    <n v="1266.98"/>
    <n v="30"/>
    <n v="1694.3999999999999"/>
    <n v="95"/>
  </r>
  <r>
    <s v="上海熠茂箱包有限公司"/>
    <x v="1"/>
    <x v="19"/>
    <x v="2"/>
    <n v="0"/>
    <n v="0"/>
    <n v="0"/>
    <n v="0"/>
    <n v="0"/>
    <n v="25"/>
    <n v="1197.25"/>
    <n v="26"/>
  </r>
  <r>
    <s v="嘉兴昌正箱包制造有限公司"/>
    <x v="2"/>
    <x v="19"/>
    <x v="0"/>
    <n v="0"/>
    <m/>
    <n v="0"/>
    <m/>
    <n v="0"/>
    <m/>
    <n v="0"/>
    <n v="95"/>
  </r>
  <r>
    <s v="上海宏阳五金塑料制品有限公司"/>
    <x v="1"/>
    <x v="19"/>
    <x v="139"/>
    <n v="534.78"/>
    <n v="7"/>
    <n v="911.26"/>
    <n v="3"/>
    <n v="256.70999999999998"/>
    <n v="6"/>
    <n v="495.24"/>
    <n v="4"/>
  </r>
  <r>
    <s v="浙江锦源实业有限公司"/>
    <x v="1"/>
    <x v="19"/>
    <x v="0"/>
    <n v="0"/>
    <m/>
    <n v="0"/>
    <m/>
    <n v="0"/>
    <m/>
    <n v="0"/>
    <n v="117"/>
  </r>
  <r>
    <s v="瑞安市瑞阳箱包皮件有限公司"/>
    <x v="1"/>
    <x v="19"/>
    <x v="0"/>
    <n v="0"/>
    <m/>
    <n v="0"/>
    <m/>
    <n v="0"/>
    <m/>
    <n v="0"/>
    <n v="18"/>
  </r>
  <r>
    <s v="温州市亚王达箱包有限公司"/>
    <x v="2"/>
    <x v="19"/>
    <x v="44"/>
    <n v="1327"/>
    <n v="10"/>
    <n v="2051"/>
    <n v="0"/>
    <n v="0"/>
    <n v="0"/>
    <n v="0"/>
    <n v="6.5"/>
  </r>
  <r>
    <s v="上海林琴实业有限公司"/>
    <x v="1"/>
    <x v="19"/>
    <x v="172"/>
    <n v="4829.5999999999995"/>
    <n v="10"/>
    <n v="696.7"/>
    <n v="59.65"/>
    <n v="5282.0074999999997"/>
    <n v="30"/>
    <n v="2014.8"/>
    <n v="117"/>
  </r>
  <r>
    <s v="瑞安市亮鸣箱包配件有限公司"/>
    <x v="2"/>
    <x v="19"/>
    <x v="2"/>
    <n v="0"/>
    <n v="0"/>
    <n v="0"/>
    <n v="13"/>
    <n v="980.46"/>
    <n v="21"/>
    <n v="1527.96"/>
    <n v="82"/>
  </r>
  <r>
    <s v="上海纽恩特实业股份有限公司"/>
    <x v="1"/>
    <x v="19"/>
    <x v="2"/>
    <n v="0"/>
    <n v="0"/>
    <n v="0"/>
    <n v="0"/>
    <n v="0"/>
    <n v="10"/>
    <n v="434.09999999999997"/>
    <n v="50"/>
  </r>
  <r>
    <s v="瑞安市欧美亚箱包皮件有限公司"/>
    <x v="2"/>
    <x v="19"/>
    <x v="0"/>
    <n v="0"/>
    <m/>
    <n v="0"/>
    <m/>
    <n v="0"/>
    <m/>
    <n v="0"/>
    <n v="45"/>
  </r>
  <r>
    <s v="上海熠熠龙旅游用品有限公司"/>
    <x v="2"/>
    <x v="19"/>
    <x v="0"/>
    <n v="0"/>
    <m/>
    <n v="0"/>
    <m/>
    <n v="0"/>
    <m/>
    <n v="0"/>
    <n v="10"/>
  </r>
  <r>
    <s v="上海励宏箱包有限公司"/>
    <x v="7"/>
    <x v="19"/>
    <x v="2"/>
    <n v="0"/>
    <n v="0"/>
    <n v="0"/>
    <n v="0"/>
    <n v="0"/>
    <n v="130.1"/>
    <n v="31676.747999999996"/>
    <n v="30"/>
  </r>
  <r>
    <s v="安徽宏宇箱包实业有限公司"/>
    <x v="3"/>
    <x v="19"/>
    <x v="0"/>
    <n v="0"/>
    <m/>
    <n v="0"/>
    <m/>
    <n v="0"/>
    <m/>
    <n v="0"/>
    <n v="23"/>
  </r>
  <r>
    <s v="江苏启航箱包有限公司"/>
    <x v="1"/>
    <x v="19"/>
    <x v="2"/>
    <n v="0"/>
    <n v="0"/>
    <n v="0"/>
    <n v="10"/>
    <n v="1625.1"/>
    <n v="110"/>
    <n v="5172.2000000000007"/>
    <n v="30"/>
  </r>
  <r>
    <s v="嘉兴市航龙塑料制品有限公司"/>
    <x v="1"/>
    <x v="19"/>
    <x v="2"/>
    <n v="0"/>
    <n v="0"/>
    <n v="0"/>
    <n v="10"/>
    <n v="661"/>
    <n v="0"/>
    <n v="0"/>
    <n v="10"/>
  </r>
  <r>
    <s v="浙江步步乐箱包有限公司"/>
    <x v="1"/>
    <x v="19"/>
    <x v="363"/>
    <n v="2599.4699999999998"/>
    <n v="55.05"/>
    <n v="3598.0679999999998"/>
    <n v="65"/>
    <n v="904.8"/>
    <n v="155"/>
    <n v="9971.15"/>
    <n v="75"/>
  </r>
  <r>
    <s v="浙江德清完美箱包有限公司"/>
    <x v="1"/>
    <x v="19"/>
    <x v="2"/>
    <n v="0"/>
    <n v="0"/>
    <n v="0"/>
    <n v="0"/>
    <n v="0"/>
    <n v="1"/>
    <n v="28.54"/>
    <n v="2"/>
  </r>
  <r>
    <s v="嘉兴迪派旅行用品科技有限公司"/>
    <x v="3"/>
    <x v="19"/>
    <x v="0"/>
    <n v="0"/>
    <m/>
    <n v="0"/>
    <m/>
    <n v="0"/>
    <m/>
    <n v="0"/>
    <n v="0"/>
  </r>
  <r>
    <s v="淮安辉发箱包有限公司"/>
    <x v="1"/>
    <x v="19"/>
    <x v="0"/>
    <n v="0"/>
    <m/>
    <n v="0"/>
    <m/>
    <n v="0"/>
    <m/>
    <n v="0"/>
    <n v="3"/>
  </r>
  <r>
    <s v="余姚市金泽水暖洁具厂（普通合伙）"/>
    <x v="7"/>
    <x v="20"/>
    <x v="2"/>
    <n v="0"/>
    <n v="15.025"/>
    <n v="1555.5382500000001"/>
    <n v="8"/>
    <n v="588.88"/>
    <n v="1"/>
    <n v="71.150000000000006"/>
    <n v="0.7"/>
  </r>
  <r>
    <s v="宣城市德思电子电器有限公司"/>
    <x v="1"/>
    <x v="20"/>
    <x v="474"/>
    <n v="32284.560000000001"/>
    <n v="642"/>
    <n v="64302.720000000001"/>
    <n v="583"/>
    <n v="45223.31"/>
    <n v="470"/>
    <n v="88613.8"/>
    <n v="402"/>
  </r>
  <r>
    <s v="余姚市米老鼠洁具有限公司"/>
    <x v="1"/>
    <x v="20"/>
    <x v="0"/>
    <n v="0"/>
    <m/>
    <n v="0"/>
    <m/>
    <n v="0"/>
    <m/>
    <n v="0"/>
    <n v="0.25"/>
  </r>
  <r>
    <s v="余姚市凌恒模塑有限公司"/>
    <x v="1"/>
    <x v="20"/>
    <x v="2"/>
    <n v="0"/>
    <n v="0"/>
    <n v="0"/>
    <n v="0"/>
    <n v="0"/>
    <n v="4"/>
    <n v="552.64"/>
    <n v="3"/>
  </r>
  <r>
    <s v="舟山市海晨洁具有限公司"/>
    <x v="1"/>
    <x v="20"/>
    <x v="50"/>
    <n v="33.93"/>
    <n v="14"/>
    <n v="1875.44"/>
    <n v="22"/>
    <n v="1339.8"/>
    <n v="46"/>
    <n v="3190.1"/>
    <n v="20"/>
  </r>
  <r>
    <s v="玉环硕仕卫浴有限公司"/>
    <x v="3"/>
    <x v="20"/>
    <x v="2"/>
    <n v="0"/>
    <n v="0"/>
    <n v="0"/>
    <n v="0"/>
    <n v="0"/>
    <n v="13"/>
    <n v="943.15"/>
    <n v="19.5"/>
  </r>
  <r>
    <s v="常州市武进亨利通旅游用品有限公司"/>
    <x v="3"/>
    <x v="21"/>
    <x v="0"/>
    <n v="0"/>
    <m/>
    <n v="0"/>
    <m/>
    <n v="0"/>
    <m/>
    <n v="0"/>
    <n v="2"/>
  </r>
  <r>
    <s v="南通华人电器有限公司"/>
    <x v="1"/>
    <x v="21"/>
    <x v="0"/>
    <n v="0"/>
    <m/>
    <n v="0"/>
    <m/>
    <n v="0"/>
    <m/>
    <n v="0"/>
    <n v="5"/>
  </r>
  <r>
    <s v="温州恒田模具发展有限公司"/>
    <x v="1"/>
    <x v="22"/>
    <x v="475"/>
    <n v="-319.2"/>
    <n v="0"/>
    <n v="0"/>
    <n v="3.3"/>
    <n v="169.45499999999998"/>
    <n v="22.125"/>
    <n v="3618.7649999999999"/>
    <n v="21.824999999999999"/>
  </r>
  <r>
    <s v="宁海县鼎速电子有限公司"/>
    <x v="1"/>
    <x v="22"/>
    <x v="2"/>
    <n v="0"/>
    <n v="2"/>
    <n v="173.88"/>
    <n v="5.55"/>
    <n v="459.096"/>
    <n v="6.5"/>
    <n v="691.99"/>
    <n v="6"/>
  </r>
  <r>
    <s v="慈溪市长河镇山水气动元件厂（普通合伙）"/>
    <x v="1"/>
    <x v="23"/>
    <x v="2"/>
    <n v="0"/>
    <n v="0"/>
    <n v="0"/>
    <n v="1"/>
    <n v="81.44"/>
    <n v="0"/>
    <n v="0"/>
    <n v="0"/>
  </r>
  <r>
    <s v="嘉善永存塑料五金厂"/>
    <x v="1"/>
    <x v="23"/>
    <x v="0"/>
    <n v="0"/>
    <m/>
    <n v="0"/>
    <m/>
    <n v="0"/>
    <m/>
    <n v="0"/>
    <n v="5"/>
  </r>
  <r>
    <s v="嘉兴丽臣塑业有限公司"/>
    <x v="1"/>
    <x v="23"/>
    <x v="2"/>
    <n v="0"/>
    <n v="0"/>
    <n v="0"/>
    <n v="0"/>
    <n v="0"/>
    <n v="73"/>
    <n v="8221.26"/>
    <n v="0"/>
  </r>
  <r>
    <s v="乐清市长利塑胶管道有限公司"/>
    <x v="1"/>
    <x v="23"/>
    <x v="2"/>
    <n v="0"/>
    <n v="20"/>
    <n v="785"/>
    <n v="5"/>
    <n v="2595.4"/>
    <n v="60.575000000000003"/>
    <n v="2940.9162499999998"/>
    <n v="0"/>
  </r>
  <r>
    <s v="磐安县太阳仔塑胶制品厂"/>
    <x v="2"/>
    <x v="23"/>
    <x v="36"/>
    <n v="212.32"/>
    <n v="0"/>
    <n v="0"/>
    <n v="4"/>
    <n v="401.64"/>
    <n v="3"/>
    <n v="292.64999999999998"/>
    <n v="0"/>
  </r>
  <r>
    <s v="上海博恒塑料装饰用品厂（普通合伙）"/>
    <x v="1"/>
    <x v="23"/>
    <x v="2"/>
    <n v="0"/>
    <n v="30"/>
    <n v="5522.4000000000005"/>
    <n v="30"/>
    <n v="5964"/>
    <n v="30"/>
    <n v="6284.7000000000007"/>
    <n v="0"/>
  </r>
  <r>
    <s v="浙江华尔乐管业科技有限公司"/>
    <x v="1"/>
    <x v="23"/>
    <x v="2"/>
    <n v="0"/>
    <n v="28"/>
    <n v="2529.7999999999997"/>
    <n v="5"/>
    <n v="438.8"/>
    <n v="0"/>
    <n v="0"/>
    <n v="0"/>
  </r>
  <r>
    <s v="浙江嘉洲复合材料有限公司"/>
    <x v="1"/>
    <x v="23"/>
    <x v="2"/>
    <n v="0"/>
    <n v="0"/>
    <n v="0"/>
    <n v="95"/>
    <n v="7075.6"/>
    <n v="87"/>
    <n v="9864.93"/>
    <n v="0"/>
  </r>
  <r>
    <s v="桐乡市洲泉海盛塑料厂（普通合伙）"/>
    <x v="1"/>
    <x v="23"/>
    <x v="2"/>
    <n v="0"/>
    <n v="0"/>
    <n v="0"/>
    <n v="10.525"/>
    <n v="337.74725000000007"/>
    <n v="35.5"/>
    <n v="4237.99"/>
    <n v="30"/>
  </r>
  <r>
    <s v="嘉兴市宏昌塑业有限公司"/>
    <x v="2"/>
    <x v="23"/>
    <x v="0"/>
    <n v="0"/>
    <m/>
    <n v="0"/>
    <m/>
    <n v="0"/>
    <m/>
    <n v="0"/>
    <n v="0.05"/>
  </r>
  <r>
    <s v="上海旭普塑胶有限公司"/>
    <x v="1"/>
    <x v="23"/>
    <x v="2"/>
    <n v="0"/>
    <n v="0"/>
    <n v="0"/>
    <n v="0"/>
    <n v="0"/>
    <n v="20"/>
    <n v="4642.7999999999993"/>
    <n v="30.3"/>
  </r>
  <r>
    <s v="永高股份有限公司"/>
    <x v="2"/>
    <x v="23"/>
    <x v="107"/>
    <n v="2259.84"/>
    <n v="42"/>
    <n v="2102.52"/>
    <n v="36"/>
    <n v="2414.16"/>
    <n v="5"/>
    <n v="401.65"/>
    <n v="5"/>
  </r>
  <r>
    <s v="上海开能环保设备股份有限公司"/>
    <x v="1"/>
    <x v="23"/>
    <x v="2"/>
    <n v="0"/>
    <n v="145.02500000000001"/>
    <n v="17542.223999999998"/>
    <n v="250.02500000000001"/>
    <n v="13253.82525"/>
    <n v="200"/>
    <n v="15474"/>
    <n v="306"/>
  </r>
  <r>
    <s v="浙江嘉洲工程材料有限公司"/>
    <x v="1"/>
    <x v="23"/>
    <x v="0"/>
    <n v="0"/>
    <m/>
    <n v="0"/>
    <m/>
    <n v="0"/>
    <m/>
    <n v="0"/>
    <n v="51.5"/>
  </r>
  <r>
    <s v="嘉兴市海创塑料模具有限公司"/>
    <x v="1"/>
    <x v="23"/>
    <x v="2"/>
    <n v="0"/>
    <n v="0"/>
    <n v="0"/>
    <n v="0"/>
    <n v="0"/>
    <n v="30"/>
    <n v="1484.7"/>
    <n v="50"/>
  </r>
  <r>
    <s v="海盐金立达塑业有限公司"/>
    <x v="1"/>
    <x v="23"/>
    <x v="2"/>
    <n v="0"/>
    <n v="0"/>
    <n v="0"/>
    <n v="0"/>
    <n v="0"/>
    <n v="20"/>
    <n v="2054.1999999999998"/>
    <n v="10"/>
  </r>
  <r>
    <s v="桐乡市洲泉鑫明塑料厂"/>
    <x v="1"/>
    <x v="23"/>
    <x v="2"/>
    <n v="0"/>
    <n v="0"/>
    <n v="0"/>
    <n v="23.5"/>
    <n v="113.97499999999999"/>
    <n v="39.274999999999999"/>
    <n v="2081.9677499999998"/>
    <n v="45.7"/>
  </r>
  <r>
    <s v="桐乡市洲泉海鸿电器厂"/>
    <x v="2"/>
    <x v="23"/>
    <x v="2"/>
    <n v="0"/>
    <n v="0"/>
    <n v="0"/>
    <n v="0"/>
    <n v="0"/>
    <n v="6"/>
    <n v="144.66"/>
    <n v="2"/>
  </r>
  <r>
    <s v="华荣科技股份有限公司"/>
    <x v="1"/>
    <x v="24"/>
    <x v="2"/>
    <n v="0"/>
    <n v="0"/>
    <n v="0"/>
    <n v="18"/>
    <n v="1751.3999999999999"/>
    <n v="11"/>
    <n v="1415.6999999999998"/>
    <n v="0"/>
  </r>
  <r>
    <s v="宁波甬泉光电科技有限公司"/>
    <x v="1"/>
    <x v="24"/>
    <x v="2"/>
    <n v="0"/>
    <n v="0"/>
    <n v="0"/>
    <n v="5"/>
    <n v="573.20000000000005"/>
    <n v="0"/>
    <n v="0"/>
    <n v="0"/>
  </r>
  <r>
    <s v="宁海县西店晨展塑胶电器厂"/>
    <x v="1"/>
    <x v="24"/>
    <x v="2"/>
    <n v="0"/>
    <n v="0"/>
    <n v="0"/>
    <n v="5"/>
    <n v="80.45"/>
    <n v="0"/>
    <n v="0"/>
    <n v="0"/>
  </r>
  <r>
    <s v="上虞市丰惠兴盛塑胶五金厂"/>
    <x v="1"/>
    <x v="24"/>
    <x v="2"/>
    <n v="0"/>
    <n v="10.6"/>
    <n v="954.74199999999985"/>
    <n v="74.849999999999994"/>
    <n v="5999.2275"/>
    <n v="38"/>
    <n v="3397.96"/>
    <n v="0"/>
  </r>
  <r>
    <s v="绍兴奈特电器有限公司"/>
    <x v="1"/>
    <x v="24"/>
    <x v="2"/>
    <n v="0"/>
    <n v="0"/>
    <n v="0"/>
    <n v="13"/>
    <n v="196.29999999999998"/>
    <n v="6"/>
    <n v="269.58"/>
    <n v="0"/>
  </r>
  <r>
    <s v="绍兴县翔宇塑胶制品有限公司"/>
    <x v="1"/>
    <x v="24"/>
    <x v="59"/>
    <n v="537.25"/>
    <n v="7.75"/>
    <n v="564.74250000000006"/>
    <n v="4.4000000000000004"/>
    <n v="272.14000000000004"/>
    <n v="2"/>
    <n v="309.54000000000002"/>
    <n v="0"/>
  </r>
  <r>
    <s v="余姚市鼎恒电子有限公司"/>
    <x v="1"/>
    <x v="24"/>
    <x v="476"/>
    <n v="178.66200000000001"/>
    <n v="1"/>
    <n v="134.96"/>
    <n v="3.15"/>
    <n v="279.34200000000004"/>
    <n v="2.4"/>
    <n v="230.66399999999999"/>
    <n v="0"/>
  </r>
  <r>
    <s v="余姚市黄家埠凯澄摄影灯具厂"/>
    <x v="1"/>
    <x v="24"/>
    <x v="85"/>
    <n v="291.524"/>
    <n v="2.4"/>
    <n v="335.66400000000004"/>
    <n v="1"/>
    <n v="123.11"/>
    <n v="0"/>
    <n v="0"/>
    <n v="0"/>
  </r>
  <r>
    <s v="余姚市日有灯罩厂"/>
    <x v="1"/>
    <x v="24"/>
    <x v="2"/>
    <n v="0"/>
    <n v="0"/>
    <n v="0"/>
    <n v="7"/>
    <n v="2905.35"/>
    <n v="0"/>
    <n v="0"/>
    <n v="0"/>
  </r>
  <r>
    <s v="余姚市晓波电器厂"/>
    <x v="1"/>
    <x v="24"/>
    <x v="2"/>
    <n v="0"/>
    <n v="0"/>
    <n v="0"/>
    <n v="2"/>
    <n v="149.74"/>
    <n v="0"/>
    <n v="0"/>
    <n v="0"/>
  </r>
  <r>
    <s v="余姚市浙巍电器有限公司"/>
    <x v="1"/>
    <x v="24"/>
    <x v="2"/>
    <n v="0"/>
    <n v="0"/>
    <n v="0"/>
    <n v="50.5"/>
    <n v="5046.4650000000001"/>
    <n v="0"/>
    <n v="0"/>
    <n v="0"/>
  </r>
  <r>
    <s v="浙江圣发新能源科技有限公司"/>
    <x v="1"/>
    <x v="24"/>
    <x v="477"/>
    <n v="466.66800000000001"/>
    <n v="7.9249999999999998"/>
    <n v="706.35524999999996"/>
    <n v="9"/>
    <n v="1174.77"/>
    <n v="0"/>
    <n v="0"/>
    <n v="0"/>
  </r>
  <r>
    <s v="宁海县西店孙涛塑料电器厂"/>
    <x v="1"/>
    <x v="24"/>
    <x v="2"/>
    <n v="0"/>
    <n v="0"/>
    <n v="0"/>
    <n v="0"/>
    <n v="0"/>
    <n v="6.5"/>
    <n v="1397.9549999999999"/>
    <n v="4.25"/>
  </r>
  <r>
    <s v="嘉兴市名流电器有限公司"/>
    <x v="1"/>
    <x v="24"/>
    <x v="2"/>
    <n v="0"/>
    <n v="16.024999999999999"/>
    <n v="2498.2974999999997"/>
    <n v="30"/>
    <n v="1415.4"/>
    <n v="38"/>
    <n v="19779.38"/>
    <n v="5.0250000000000004"/>
  </r>
  <r>
    <s v="宁波千千秀日用品有限公司"/>
    <x v="1"/>
    <x v="24"/>
    <x v="2"/>
    <n v="0"/>
    <n v="0"/>
    <n v="0"/>
    <n v="10.25"/>
    <n v="638.67750000000001"/>
    <n v="8"/>
    <n v="1035.76"/>
    <n v="4.2250000000000005"/>
  </r>
  <r>
    <s v="慈溪市金日电子科技有限公司"/>
    <x v="1"/>
    <x v="24"/>
    <x v="108"/>
    <n v="5486.0399999999991"/>
    <n v="61"/>
    <n v="18472.629999999997"/>
    <n v="46"/>
    <n v="17673.2"/>
    <n v="59.6"/>
    <n v="4267.3599999999997"/>
    <n v="37"/>
  </r>
  <r>
    <s v="余姚市慧娜塑料厂"/>
    <x v="1"/>
    <x v="24"/>
    <x v="33"/>
    <n v="6.6224999999999996"/>
    <n v="1"/>
    <n v="-5.87"/>
    <n v="4.0250000000000004"/>
    <n v="347.31725000000006"/>
    <n v="0.25"/>
    <n v="23.9925"/>
    <n v="5"/>
  </r>
  <r>
    <s v="浙江鑫鹿安防科技有限公司"/>
    <x v="1"/>
    <x v="24"/>
    <x v="2"/>
    <n v="0"/>
    <n v="0"/>
    <n v="0"/>
    <n v="0"/>
    <n v="0"/>
    <n v="13.5"/>
    <n v="3156.84"/>
    <n v="2.5"/>
  </r>
  <r>
    <s v="嘉兴德盟塑胶有限公司"/>
    <x v="1"/>
    <x v="24"/>
    <x v="478"/>
    <n v="6083.5964999999997"/>
    <n v="55.575000000000003"/>
    <n v="7716.0330000000004"/>
    <n v="65.8"/>
    <n v="4226.3339999999998"/>
    <n v="132.125"/>
    <n v="12660.217499999999"/>
    <n v="112"/>
  </r>
  <r>
    <s v="余姚市华恒塑料五金制造有限公司"/>
    <x v="1"/>
    <x v="24"/>
    <x v="479"/>
    <n v="119.46249999999999"/>
    <n v="0"/>
    <n v="0"/>
    <n v="17"/>
    <n v="1571.3100000000002"/>
    <n v="11.3"/>
    <n v="1616.691"/>
    <n v="3.5"/>
  </r>
  <r>
    <s v="宁海县文瑞电器厂"/>
    <x v="1"/>
    <x v="24"/>
    <x v="2"/>
    <n v="0"/>
    <n v="29.875"/>
    <n v="2805.86"/>
    <n v="65.900000000000006"/>
    <n v="2654.4520000000002"/>
    <n v="67.849999999999994"/>
    <n v="6310.0499999999993"/>
    <n v="30.4"/>
  </r>
  <r>
    <s v="余姚市峰琪电器厂"/>
    <x v="1"/>
    <x v="24"/>
    <x v="2"/>
    <n v="0"/>
    <n v="0"/>
    <n v="0"/>
    <n v="8.75"/>
    <n v="1131.4625000000001"/>
    <n v="5"/>
    <n v="956.65000000000009"/>
    <n v="9"/>
  </r>
  <r>
    <s v="余姚市真妙电器有限公司"/>
    <x v="1"/>
    <x v="24"/>
    <x v="2"/>
    <n v="0"/>
    <n v="0"/>
    <n v="0"/>
    <n v="2"/>
    <n v="163.28"/>
    <n v="3"/>
    <n v="207.32999999999998"/>
    <n v="4"/>
  </r>
  <r>
    <s v="余姚市凯迪电器有限公司"/>
    <x v="1"/>
    <x v="24"/>
    <x v="53"/>
    <n v="414.22999999999996"/>
    <n v="1.8"/>
    <n v="160.41600000000003"/>
    <n v="1.5"/>
    <n v="93.254999999999995"/>
    <n v="1.7"/>
    <n v="136.34"/>
    <n v="0.6"/>
  </r>
  <r>
    <s v="余姚市晨利五金塑料厂"/>
    <x v="1"/>
    <x v="24"/>
    <x v="2"/>
    <n v="0"/>
    <n v="0"/>
    <n v="0"/>
    <n v="0.3"/>
    <n v="27.854999999999997"/>
    <n v="1.55"/>
    <n v="69.982500000000002"/>
    <n v="2.2000000000000002"/>
  </r>
  <r>
    <s v="浙江点金照明有限公司"/>
    <x v="1"/>
    <x v="24"/>
    <x v="0"/>
    <n v="0"/>
    <m/>
    <n v="0"/>
    <m/>
    <n v="0"/>
    <m/>
    <n v="0"/>
    <n v="12.5"/>
  </r>
  <r>
    <s v="温州市宏光塑料制品有限公司"/>
    <x v="1"/>
    <x v="25"/>
    <x v="0"/>
    <n v="0"/>
    <m/>
    <n v="0"/>
    <m/>
    <n v="0"/>
    <m/>
    <n v="0"/>
    <n v="0"/>
  </r>
  <r>
    <s v="嘉兴安伟复合材料有限公司"/>
    <x v="1"/>
    <x v="25"/>
    <x v="2"/>
    <n v="0"/>
    <n v="0"/>
    <n v="0"/>
    <n v="0"/>
    <n v="0"/>
    <n v="4"/>
    <n v="427.48"/>
    <n v="20"/>
  </r>
  <r>
    <s v="慈溪市庵东洋溢洁具厂"/>
    <x v="1"/>
    <x v="20"/>
    <x v="2"/>
    <n v="0"/>
    <n v="0"/>
    <n v="0"/>
    <n v="0"/>
    <n v="0"/>
    <n v="47"/>
    <n v="3294.23"/>
    <n v="0"/>
  </r>
  <r>
    <s v="慈溪市汇德隆洁具厂"/>
    <x v="1"/>
    <x v="20"/>
    <x v="480"/>
    <n v="541.23599999999999"/>
    <n v="1"/>
    <n v="67.180000000000007"/>
    <n v="0"/>
    <n v="0"/>
    <n v="17"/>
    <n v="851.36"/>
    <n v="0"/>
  </r>
  <r>
    <s v="慈溪市聚业模具厂"/>
    <x v="1"/>
    <x v="20"/>
    <x v="2"/>
    <n v="0"/>
    <n v="0"/>
    <n v="0"/>
    <n v="0"/>
    <n v="0"/>
    <n v="1"/>
    <n v="71.489999999999995"/>
    <n v="0"/>
  </r>
  <r>
    <s v="慈溪市淋艺洁具有限公司"/>
    <x v="1"/>
    <x v="20"/>
    <x v="2"/>
    <n v="0"/>
    <n v="0"/>
    <n v="0"/>
    <n v="0"/>
    <n v="0"/>
    <n v="15"/>
    <n v="1051.2"/>
    <n v="0"/>
  </r>
  <r>
    <s v="慈溪市舒畅塑料制品厂（普通合伙）"/>
    <x v="1"/>
    <x v="20"/>
    <x v="2"/>
    <n v="0"/>
    <n v="0"/>
    <n v="0"/>
    <n v="0"/>
    <n v="0"/>
    <n v="2.5000000000000001E-2"/>
    <n v="2.6270000000000002"/>
    <n v="0"/>
  </r>
  <r>
    <s v="慈溪市亚达珥洁具有限公司"/>
    <x v="1"/>
    <x v="20"/>
    <x v="36"/>
    <n v="341.48"/>
    <n v="0"/>
    <n v="0"/>
    <n v="0"/>
    <n v="0"/>
    <n v="5"/>
    <n v="315.79999999999995"/>
    <n v="0"/>
  </r>
  <r>
    <s v="慈溪市长河晨兴洁具厂（普通合伙）"/>
    <x v="1"/>
    <x v="20"/>
    <x v="2"/>
    <n v="0"/>
    <n v="0"/>
    <n v="0"/>
    <n v="0"/>
    <n v="0"/>
    <n v="6.0250000000000004"/>
    <n v="421.14750000000004"/>
    <n v="0"/>
  </r>
  <r>
    <s v="慈溪市长河威森洁具厂"/>
    <x v="1"/>
    <x v="20"/>
    <x v="2"/>
    <n v="0"/>
    <n v="0"/>
    <n v="0"/>
    <n v="0"/>
    <n v="0"/>
    <n v="4"/>
    <n v="134.6"/>
    <n v="0"/>
  </r>
  <r>
    <s v="宁海鼎鼎洁具有限公司"/>
    <x v="1"/>
    <x v="20"/>
    <x v="0"/>
    <n v="0"/>
    <m/>
    <n v="0"/>
    <m/>
    <n v="0"/>
    <m/>
    <n v="0"/>
    <n v="5"/>
  </r>
  <r>
    <s v="慈溪市中禾洁具厂"/>
    <x v="1"/>
    <x v="20"/>
    <x v="2"/>
    <n v="0"/>
    <n v="0"/>
    <n v="0"/>
    <n v="0"/>
    <n v="0"/>
    <n v="5"/>
    <n v="358.65000000000003"/>
    <n v="28.25"/>
  </r>
  <r>
    <s v="慈溪市超鸿塑料制品厂"/>
    <x v="1"/>
    <x v="20"/>
    <x v="430"/>
    <n v="294.83999999999997"/>
    <n v="0"/>
    <n v="0"/>
    <n v="2.5"/>
    <n v="122.2"/>
    <n v="20"/>
    <n v="2021.2"/>
    <n v="22"/>
  </r>
  <r>
    <s v="慈溪市汉格洁具有限公司"/>
    <x v="1"/>
    <x v="20"/>
    <x v="0"/>
    <n v="0"/>
    <m/>
    <n v="0"/>
    <m/>
    <n v="0"/>
    <m/>
    <n v="0"/>
    <n v="5"/>
  </r>
  <r>
    <s v="慈溪市海恒塑料制品厂"/>
    <x v="1"/>
    <x v="20"/>
    <x v="2"/>
    <n v="0"/>
    <n v="0"/>
    <n v="0"/>
    <n v="0"/>
    <n v="0"/>
    <n v="12"/>
    <n v="567.12"/>
    <n v="5"/>
  </r>
  <r>
    <s v="慈溪市飞舟洁具有限公司"/>
    <x v="1"/>
    <x v="20"/>
    <x v="2"/>
    <n v="0"/>
    <n v="0"/>
    <n v="0"/>
    <n v="0"/>
    <n v="0"/>
    <n v="65"/>
    <n v="4230.8500000000004"/>
    <n v="57.5"/>
  </r>
  <r>
    <s v="宁波杭州湾新区阿啦顺洁具有限公司"/>
    <x v="1"/>
    <x v="20"/>
    <x v="2"/>
    <n v="0"/>
    <n v="0"/>
    <n v="0"/>
    <n v="0"/>
    <n v="0"/>
    <n v="3"/>
    <n v="193.17000000000002"/>
    <n v="8"/>
  </r>
  <r>
    <s v="余姚市特明洁具有限公司"/>
    <x v="1"/>
    <x v="20"/>
    <x v="7"/>
    <n v="171.22"/>
    <n v="4.5"/>
    <n v="489.375"/>
    <n v="0"/>
    <n v="0"/>
    <n v="0"/>
    <n v="0"/>
    <n v="0.5"/>
  </r>
  <r>
    <s v="浙江久灵早教用品科技股份有限公司"/>
    <x v="1"/>
    <x v="21"/>
    <x v="0"/>
    <n v="0"/>
    <m/>
    <n v="0"/>
    <m/>
    <n v="0"/>
    <m/>
    <n v="0"/>
    <n v="159.47499999999999"/>
  </r>
  <r>
    <s v="余姚市朗霞锦和塑料厂"/>
    <x v="1"/>
    <x v="21"/>
    <x v="176"/>
    <n v="130.0625"/>
    <n v="0.625"/>
    <n v="62.556250000000006"/>
    <n v="1"/>
    <n v="86.37"/>
    <n v="1.7250000000000001"/>
    <n v="132.03150000000002"/>
    <n v="2.1"/>
  </r>
  <r>
    <s v="余姚市沛城日用制品厂（普通合伙）"/>
    <x v="1"/>
    <x v="21"/>
    <x v="0"/>
    <n v="0"/>
    <m/>
    <n v="0"/>
    <m/>
    <n v="0"/>
    <m/>
    <n v="0"/>
    <n v="1.5"/>
  </r>
  <r>
    <s v="台州市黄岩顺业塑料模具厂"/>
    <x v="1"/>
    <x v="22"/>
    <x v="0"/>
    <n v="0"/>
    <m/>
    <n v="0"/>
    <m/>
    <n v="0"/>
    <m/>
    <n v="0"/>
    <n v="17"/>
  </r>
  <r>
    <s v="余姚市裕鸿塑料模具厂"/>
    <x v="1"/>
    <x v="22"/>
    <x v="2"/>
    <n v="0"/>
    <n v="5"/>
    <n v="538.80000000000007"/>
    <n v="0"/>
    <n v="0"/>
    <n v="12.025"/>
    <n v="1036.5550000000001"/>
    <n v="4.6500000000000004"/>
  </r>
  <r>
    <s v="永康市盾泰工贸有限公司"/>
    <x v="1"/>
    <x v="22"/>
    <x v="2"/>
    <n v="0"/>
    <n v="0"/>
    <n v="0"/>
    <n v="0"/>
    <n v="0"/>
    <n v="7"/>
    <n v="495.94999999999993"/>
    <n v="32.5"/>
  </r>
  <r>
    <s v="浙江宁巍机械科技有限公司"/>
    <x v="1"/>
    <x v="22"/>
    <x v="0"/>
    <n v="0"/>
    <m/>
    <n v="0"/>
    <m/>
    <n v="0"/>
    <m/>
    <n v="0"/>
    <n v="37.300000000000004"/>
  </r>
  <r>
    <s v="慈溪雨洁净水设备有限公司"/>
    <x v="7"/>
    <x v="23"/>
    <x v="2"/>
    <n v="0"/>
    <n v="0"/>
    <n v="0"/>
    <n v="2"/>
    <n v="217.48"/>
    <n v="2"/>
    <n v="398"/>
    <n v="0"/>
  </r>
  <r>
    <s v="广德博爱工贸有限公司"/>
    <x v="1"/>
    <x v="23"/>
    <x v="481"/>
    <n v="251.172"/>
    <n v="41.475000000000001"/>
    <n v="3841.8292499999998"/>
    <n v="27.524999999999999"/>
    <n v="2271.63825"/>
    <n v="7.4"/>
    <n v="381.46999999999997"/>
    <n v="0"/>
  </r>
  <r>
    <s v="湖州品铂塑业有限公司"/>
    <x v="1"/>
    <x v="23"/>
    <x v="2"/>
    <n v="0"/>
    <n v="0"/>
    <n v="0"/>
    <n v="5"/>
    <n v="-928.05000000000007"/>
    <n v="15"/>
    <n v="1874.3999999999999"/>
    <n v="0"/>
  </r>
  <r>
    <s v="金华春光橡塑科技股份有限公司"/>
    <x v="1"/>
    <x v="23"/>
    <x v="0"/>
    <n v="0"/>
    <m/>
    <n v="0"/>
    <m/>
    <n v="0"/>
    <m/>
    <n v="0"/>
    <n v="3"/>
  </r>
  <r>
    <s v="乐清市昌乐塑胶有限公司"/>
    <x v="1"/>
    <x v="23"/>
    <x v="5"/>
    <n v="838.56"/>
    <n v="0"/>
    <n v="0"/>
    <n v="0"/>
    <n v="0"/>
    <n v="3"/>
    <n v="97.859999999999985"/>
    <n v="0"/>
  </r>
  <r>
    <s v="宁波宝蒂塑胶阀门有限公司"/>
    <x v="1"/>
    <x v="23"/>
    <x v="59"/>
    <n v="349.78999999999996"/>
    <n v="5"/>
    <n v="491.04999999999995"/>
    <n v="0"/>
    <n v="0"/>
    <n v="10"/>
    <n v="858.3"/>
    <n v="0"/>
  </r>
  <r>
    <s v="宁波宏广阀门有限公司"/>
    <x v="2"/>
    <x v="23"/>
    <x v="2"/>
    <n v="0"/>
    <n v="0"/>
    <n v="0"/>
    <n v="0"/>
    <n v="0"/>
    <n v="1"/>
    <n v="88.49"/>
    <n v="0"/>
  </r>
  <r>
    <s v="上海博继实业有限公司"/>
    <x v="2"/>
    <x v="23"/>
    <x v="2"/>
    <n v="0"/>
    <n v="0"/>
    <n v="0"/>
    <n v="23"/>
    <n v="2221.1099999999997"/>
    <n v="115.9"/>
    <n v="8676.2740000000013"/>
    <n v="0"/>
  </r>
  <r>
    <s v="上海吉谷塑料制品有限公司"/>
    <x v="3"/>
    <x v="23"/>
    <x v="2"/>
    <n v="0"/>
    <n v="0"/>
    <n v="0"/>
    <n v="0"/>
    <n v="0"/>
    <n v="1.5"/>
    <n v="250.20000000000002"/>
    <n v="0"/>
  </r>
  <r>
    <s v="吴江市晋昌塑胶电子有限公司"/>
    <x v="1"/>
    <x v="23"/>
    <x v="2"/>
    <n v="0"/>
    <n v="0"/>
    <n v="0"/>
    <n v="0"/>
    <n v="0"/>
    <n v="5.5"/>
    <n v="138.98499999999999"/>
    <n v="0"/>
  </r>
  <r>
    <s v="余姚市菲利特环保设备有限公司"/>
    <x v="1"/>
    <x v="23"/>
    <x v="2"/>
    <n v="0"/>
    <n v="0"/>
    <n v="0"/>
    <n v="9"/>
    <n v="582.21"/>
    <n v="0"/>
    <n v="0"/>
    <n v="0"/>
  </r>
  <r>
    <s v="余姚市鑫腾阀门配件厂"/>
    <x v="1"/>
    <x v="23"/>
    <x v="2"/>
    <n v="0"/>
    <n v="0"/>
    <n v="0"/>
    <n v="0.4"/>
    <n v="25.748000000000005"/>
    <n v="1.4"/>
    <n v="102.634"/>
    <n v="0"/>
  </r>
  <r>
    <s v="余姚市低塘镇明鑫塑模厂"/>
    <x v="2"/>
    <x v="23"/>
    <x v="2"/>
    <n v="0"/>
    <n v="0.45"/>
    <n v="67.225499999999997"/>
    <n v="0.52500000000000002"/>
    <n v="79.60575"/>
    <n v="0.8"/>
    <n v="99.992000000000004"/>
    <n v="1.05"/>
  </r>
  <r>
    <s v="上海塑强塑料制品有限公司"/>
    <x v="1"/>
    <x v="23"/>
    <x v="2"/>
    <n v="0"/>
    <n v="0"/>
    <n v="0"/>
    <n v="14.85"/>
    <n v="549.00450000000001"/>
    <n v="90.65"/>
    <n v="6440.6824999999999"/>
    <n v="25.324999999999999"/>
  </r>
  <r>
    <s v="慈溪市晨龙塑料异型材有限公司"/>
    <x v="1"/>
    <x v="23"/>
    <x v="482"/>
    <n v="633.18599999999992"/>
    <n v="3.05"/>
    <n v="235.21600000000001"/>
    <n v="0.65"/>
    <n v="56.368000000000002"/>
    <n v="0.75"/>
    <n v="71.242499999999993"/>
    <n v="0.7"/>
  </r>
  <r>
    <s v="余姚市新光挤塑厂"/>
    <x v="1"/>
    <x v="23"/>
    <x v="483"/>
    <n v="536.33400000000006"/>
    <n v="0.15"/>
    <n v="22.486499999999999"/>
    <n v="0"/>
    <n v="0"/>
    <n v="0"/>
    <n v="0"/>
    <n v="0.35"/>
  </r>
  <r>
    <s v="宁波市博业塑胶阀门有限公司"/>
    <x v="1"/>
    <x v="23"/>
    <x v="2"/>
    <n v="0"/>
    <n v="0"/>
    <n v="0"/>
    <n v="10"/>
    <n v="-528.69999999999993"/>
    <n v="15"/>
    <n v="1331.1"/>
    <n v="20"/>
  </r>
  <r>
    <s v="桐乡市恒超塑业有限公司"/>
    <x v="1"/>
    <x v="23"/>
    <x v="427"/>
    <n v="411.16399999999999"/>
    <n v="4.375"/>
    <n v="1019.06875"/>
    <n v="2.5000000000000001E-2"/>
    <n v="0.95124999999999993"/>
    <n v="1.2"/>
    <n v="422.20799999999997"/>
    <n v="33.6"/>
  </r>
  <r>
    <s v="金华市春光橡塑软管有限公司"/>
    <x v="1"/>
    <x v="23"/>
    <x v="268"/>
    <n v="44.231000000000002"/>
    <n v="13.775"/>
    <n v="2339.2705000000001"/>
    <n v="9.4250000000000007"/>
    <n v="1174.9204999999999"/>
    <n v="62.4"/>
    <n v="5724.5759999999991"/>
    <n v="94.7"/>
  </r>
  <r>
    <s v="上虞市鸿盛塑业有限公司"/>
    <x v="1"/>
    <x v="23"/>
    <x v="484"/>
    <n v="663.89850000000001"/>
    <n v="11.75"/>
    <n v="1444.4275"/>
    <n v="8.75"/>
    <n v="1028.6500000000001"/>
    <n v="3.75"/>
    <n v="303.71249999999998"/>
    <n v="7.5"/>
  </r>
  <r>
    <s v="杭州业通塑胶科技有限公司"/>
    <x v="1"/>
    <x v="23"/>
    <x v="0"/>
    <n v="0"/>
    <m/>
    <n v="0"/>
    <m/>
    <n v="0"/>
    <m/>
    <n v="0"/>
    <n v="2.75"/>
  </r>
  <r>
    <s v="浙江方明塑胶管道有限公司"/>
    <x v="1"/>
    <x v="23"/>
    <x v="2"/>
    <n v="0"/>
    <n v="0"/>
    <n v="0"/>
    <n v="12"/>
    <n v="1109.52"/>
    <n v="0"/>
    <n v="0"/>
    <n v="7.55"/>
  </r>
  <r>
    <s v="余姚市派克塑料管件有限公司"/>
    <x v="1"/>
    <x v="23"/>
    <x v="485"/>
    <n v="29.919750000000004"/>
    <n v="6.1"/>
    <n v="675.08699999999999"/>
    <n v="4.0250000000000004"/>
    <n v="190.42275000000004"/>
    <n v="4.6749999999999998"/>
    <n v="361.56450000000001"/>
    <n v="3.15"/>
  </r>
  <r>
    <s v="嵊州市万泰塑业有限公司"/>
    <x v="3"/>
    <x v="23"/>
    <x v="2"/>
    <n v="0"/>
    <n v="3"/>
    <n v="593.79"/>
    <n v="19.850000000000001"/>
    <n v="2906.4369999999999"/>
    <n v="60"/>
    <n v="4497.5999999999995"/>
    <n v="17.5"/>
  </r>
  <r>
    <s v="苏州钜朗亚克力制品有限公司"/>
    <x v="1"/>
    <x v="23"/>
    <x v="36"/>
    <n v="306.60000000000002"/>
    <n v="4"/>
    <n v="440.68"/>
    <n v="7"/>
    <n v="316.60999999999996"/>
    <n v="6"/>
    <n v="437.22"/>
    <n v="6"/>
  </r>
  <r>
    <s v="余姚市富润液压管路厂"/>
    <x v="1"/>
    <x v="23"/>
    <x v="2"/>
    <n v="0"/>
    <n v="0"/>
    <n v="0"/>
    <n v="0"/>
    <n v="0"/>
    <n v="0.57499999999999996"/>
    <n v="75.882749999999987"/>
    <n v="3.05"/>
  </r>
  <r>
    <s v="慈溪市吉立管件有限公司"/>
    <x v="1"/>
    <x v="23"/>
    <x v="2"/>
    <n v="0"/>
    <n v="0"/>
    <n v="0"/>
    <n v="0"/>
    <n v="0"/>
    <n v="62"/>
    <n v="3465.7999999999997"/>
    <n v="94"/>
  </r>
  <r>
    <s v="慈溪市横河镇兴业模具塑料厂"/>
    <x v="1"/>
    <x v="23"/>
    <x v="2"/>
    <n v="0"/>
    <n v="0"/>
    <n v="0"/>
    <n v="8"/>
    <n v="-22.88"/>
    <n v="34"/>
    <n v="3040.28"/>
    <n v="2"/>
  </r>
  <r>
    <s v="宁波宇德塑料制品有限公司"/>
    <x v="3"/>
    <x v="23"/>
    <x v="0"/>
    <n v="0"/>
    <m/>
    <n v="0"/>
    <m/>
    <n v="0"/>
    <m/>
    <n v="0"/>
    <n v="30"/>
  </r>
  <r>
    <s v="苏州营创电子材料有限公司"/>
    <x v="1"/>
    <x v="23"/>
    <x v="2"/>
    <n v="0"/>
    <n v="0"/>
    <n v="0"/>
    <n v="0"/>
    <n v="0"/>
    <n v="25"/>
    <n v="1171.75"/>
    <n v="51"/>
  </r>
  <r>
    <s v="浙江虹达特种橡胶制品有限公司"/>
    <x v="1"/>
    <x v="23"/>
    <x v="2"/>
    <n v="0"/>
    <n v="0"/>
    <n v="0"/>
    <n v="0"/>
    <n v="0"/>
    <n v="76.05"/>
    <n v="9003.5594999999994"/>
    <n v="61.05"/>
  </r>
  <r>
    <s v="三门三友科技股份有限公司"/>
    <x v="1"/>
    <x v="23"/>
    <x v="2"/>
    <n v="0"/>
    <n v="0"/>
    <n v="0"/>
    <n v="0"/>
    <n v="0"/>
    <n v="15"/>
    <n v="1896.6"/>
    <n v="12"/>
  </r>
  <r>
    <s v="春光五金有限公司"/>
    <x v="1"/>
    <x v="23"/>
    <x v="0"/>
    <n v="0"/>
    <m/>
    <n v="0"/>
    <m/>
    <n v="0"/>
    <m/>
    <n v="0"/>
    <n v="15"/>
  </r>
  <r>
    <s v="绍兴市太丰塑料电器厂"/>
    <x v="3"/>
    <x v="24"/>
    <x v="2"/>
    <n v="0"/>
    <n v="0"/>
    <n v="0"/>
    <n v="0"/>
    <n v="0"/>
    <n v="33"/>
    <n v="6307.62"/>
    <n v="52"/>
  </r>
  <r>
    <s v="常州市信合久塑料有限公司"/>
    <x v="3"/>
    <x v="25"/>
    <x v="37"/>
    <n v="61.38"/>
    <n v="4"/>
    <n v="418.28"/>
    <n v="0"/>
    <n v="0"/>
    <n v="2"/>
    <n v="368.06"/>
    <n v="0"/>
  </r>
  <r>
    <s v="高锋新颖建材（苏州）有限公司"/>
    <x v="1"/>
    <x v="25"/>
    <x v="2"/>
    <n v="0"/>
    <n v="0"/>
    <n v="0"/>
    <n v="0"/>
    <n v="0"/>
    <n v="32"/>
    <n v="4685.76"/>
    <n v="0"/>
  </r>
  <r>
    <s v="杭州保利佳实业有限公司"/>
    <x v="1"/>
    <x v="25"/>
    <x v="170"/>
    <n v="2.7124999999999999"/>
    <n v="0"/>
    <n v="0"/>
    <n v="1"/>
    <n v="60.08"/>
    <n v="1"/>
    <n v="44.54"/>
    <n v="0"/>
  </r>
  <r>
    <s v="杭州炫家工艺品有限公司"/>
    <x v="14"/>
    <x v="25"/>
    <x v="0"/>
    <n v="0"/>
    <m/>
    <n v="0"/>
    <m/>
    <n v="0"/>
    <m/>
    <n v="0"/>
    <n v="189"/>
  </r>
  <r>
    <s v="衡水诺德尔阳光板业有限公司"/>
    <x v="3"/>
    <x v="25"/>
    <x v="2"/>
    <n v="0"/>
    <n v="0"/>
    <n v="0"/>
    <n v="0"/>
    <n v="0"/>
    <n v="163"/>
    <n v="18088.11"/>
    <n v="0"/>
  </r>
  <r>
    <s v="南京德荣包装制品有限公司"/>
    <x v="1"/>
    <x v="25"/>
    <x v="2"/>
    <n v="0"/>
    <n v="0"/>
    <n v="0"/>
    <n v="0"/>
    <n v="0"/>
    <n v="30.074999999999999"/>
    <n v="2592.1642499999998"/>
    <n v="0"/>
  </r>
  <r>
    <s v="宁波恒泉板材限公司"/>
    <x v="1"/>
    <x v="25"/>
    <x v="2"/>
    <n v="0"/>
    <n v="0"/>
    <n v="0"/>
    <n v="0"/>
    <n v="0"/>
    <n v="52.58"/>
    <n v="7661.4318000000003"/>
    <n v="64"/>
  </r>
  <r>
    <s v="宁波展艺新材料有限公司"/>
    <x v="2"/>
    <x v="25"/>
    <x v="2"/>
    <n v="0"/>
    <n v="0"/>
    <n v="0"/>
    <n v="0"/>
    <n v="0"/>
    <n v="7"/>
    <n v="464.65999999999997"/>
    <n v="0"/>
  </r>
  <r>
    <s v="上海久诚橡塑科技有限公司"/>
    <x v="3"/>
    <x v="25"/>
    <x v="2"/>
    <n v="0"/>
    <n v="0"/>
    <n v="0"/>
    <n v="0"/>
    <n v="0"/>
    <n v="125"/>
    <n v="11131.25"/>
    <n v="0"/>
  </r>
  <r>
    <s v="上海元瑞塑胶有限公司"/>
    <x v="1"/>
    <x v="25"/>
    <x v="2"/>
    <n v="0"/>
    <n v="0"/>
    <n v="0"/>
    <n v="0"/>
    <n v="0"/>
    <n v="1.1000000000000001"/>
    <n v="59.972000000000008"/>
    <n v="0"/>
  </r>
  <r>
    <s v="台州好多虹日用品有限公司"/>
    <x v="1"/>
    <x v="25"/>
    <x v="2"/>
    <n v="0"/>
    <n v="0"/>
    <n v="0"/>
    <n v="0"/>
    <n v="0"/>
    <n v="20"/>
    <n v="807.2"/>
    <n v="0"/>
  </r>
  <r>
    <s v="台州市椒江协立塑料制片厂"/>
    <x v="1"/>
    <x v="25"/>
    <x v="2"/>
    <n v="0"/>
    <n v="0"/>
    <n v="0"/>
    <n v="0"/>
    <n v="0"/>
    <n v="35"/>
    <n v="1615.95"/>
    <n v="0"/>
  </r>
  <r>
    <s v="桐乡市开元塑胶电器制品有限公司"/>
    <x v="1"/>
    <x v="25"/>
    <x v="486"/>
    <n v="461.30499999999995"/>
    <n v="0"/>
    <n v="0"/>
    <n v="5.35"/>
    <n v="440.46549999999996"/>
    <n v="0"/>
    <n v="0"/>
    <n v="0"/>
  </r>
  <r>
    <s v="余姚市百事达塑料型材有限公司"/>
    <x v="1"/>
    <x v="25"/>
    <x v="487"/>
    <n v="3444.9150000000004"/>
    <n v="30"/>
    <n v="107.4"/>
    <n v="0"/>
    <n v="0"/>
    <n v="0"/>
    <n v="0"/>
    <n v="0"/>
  </r>
  <r>
    <s v="余姚市亿安特塑料有限公司"/>
    <x v="1"/>
    <x v="25"/>
    <x v="2"/>
    <n v="0"/>
    <n v="2"/>
    <n v="137.34"/>
    <n v="2"/>
    <n v="191.36"/>
    <n v="0"/>
    <n v="0"/>
    <n v="0"/>
  </r>
  <r>
    <s v="海盐华帅特塑料电器有限公司"/>
    <x v="14"/>
    <x v="25"/>
    <x v="2"/>
    <n v="0"/>
    <n v="0"/>
    <n v="0"/>
    <n v="0"/>
    <n v="0"/>
    <n v="15"/>
    <n v="1567.5"/>
    <n v="30"/>
  </r>
  <r>
    <s v="保定市欣海阳光板制造有限公司"/>
    <x v="3"/>
    <x v="25"/>
    <x v="2"/>
    <n v="0"/>
    <n v="0"/>
    <n v="0"/>
    <n v="0"/>
    <n v="0"/>
    <n v="395.5"/>
    <n v="43675.065000000002"/>
    <n v="53"/>
  </r>
  <r>
    <s v="无锡帝朗光学材料科技有限公司"/>
    <x v="1"/>
    <x v="25"/>
    <x v="0"/>
    <n v="0"/>
    <m/>
    <n v="0"/>
    <m/>
    <n v="0"/>
    <m/>
    <n v="0"/>
    <n v="283"/>
  </r>
  <r>
    <s v="慈溪市卓越板材有限公司"/>
    <x v="1"/>
    <x v="25"/>
    <x v="0"/>
    <n v="0"/>
    <m/>
    <n v="0"/>
    <m/>
    <n v="0"/>
    <m/>
    <n v="0"/>
    <n v="15"/>
  </r>
  <r>
    <s v="余姚市华江物资有限公司"/>
    <x v="1"/>
    <x v="25"/>
    <x v="2"/>
    <n v="0"/>
    <n v="0.5"/>
    <n v="77.465000000000003"/>
    <n v="0"/>
    <n v="0"/>
    <n v="32"/>
    <n v="2444.48"/>
    <n v="74"/>
  </r>
  <r>
    <s v="宁波恒泉板材有限公司"/>
    <x v="3"/>
    <x v="25"/>
    <x v="0"/>
    <n v="0"/>
    <m/>
    <n v="0"/>
    <m/>
    <n v="0"/>
    <m/>
    <n v="0"/>
    <n v="94"/>
  </r>
  <r>
    <s v="苏州市尚达塑胶有限公司"/>
    <x v="0"/>
    <x v="25"/>
    <x v="2"/>
    <n v="0"/>
    <n v="0"/>
    <n v="0"/>
    <n v="0"/>
    <n v="0"/>
    <n v="256"/>
    <n v="24448"/>
    <n v="64"/>
  </r>
  <r>
    <s v="淄博海达塑胶有限公司"/>
    <x v="1"/>
    <x v="25"/>
    <x v="0"/>
    <n v="0"/>
    <m/>
    <n v="0"/>
    <m/>
    <n v="0"/>
    <m/>
    <n v="0"/>
    <n v="1"/>
  </r>
  <r>
    <s v="嘉兴赢创实业有限公司"/>
    <x v="1"/>
    <x v="25"/>
    <x v="2"/>
    <n v="0"/>
    <n v="0"/>
    <n v="0"/>
    <n v="0"/>
    <n v="0"/>
    <n v="510"/>
    <n v="46547.7"/>
    <n v="534.5"/>
  </r>
  <r>
    <s v="桐乡市洲泉国华五金塑料有限公司"/>
    <x v="1"/>
    <x v="25"/>
    <x v="2"/>
    <n v="0"/>
    <n v="20"/>
    <n v="2984.6"/>
    <n v="54"/>
    <n v="6414.6600000000008"/>
    <n v="87"/>
    <n v="12833.369999999999"/>
    <n v="26"/>
  </r>
  <r>
    <s v="杭州合诚塑料有限公司"/>
    <x v="2"/>
    <x v="25"/>
    <x v="303"/>
    <n v="819.22500000000002"/>
    <n v="11"/>
    <n v="865.58999999999992"/>
    <n v="11"/>
    <n v="752.29"/>
    <n v="0"/>
    <n v="0"/>
    <n v="0"/>
  </r>
  <r>
    <s v="上海香阳航天材料科技有限公司"/>
    <x v="1"/>
    <x v="25"/>
    <x v="2"/>
    <n v="0"/>
    <n v="0.1"/>
    <n v="8.197000000000001"/>
    <n v="0.05"/>
    <n v="-4.2549999999999999"/>
    <n v="0.3"/>
    <n v="40.808999999999997"/>
    <n v="0.5"/>
  </r>
  <r>
    <s v="浙江三和塑料有限公司"/>
    <x v="1"/>
    <x v="25"/>
    <x v="488"/>
    <n v="10848.875"/>
    <n v="44"/>
    <n v="6507.6"/>
    <n v="74.22"/>
    <n v="10439.7852"/>
    <n v="1.26"/>
    <n v="2052.4140000000002"/>
    <n v="15.56"/>
  </r>
  <r>
    <s v="宁波众鼎塑料有限公司"/>
    <x v="2"/>
    <x v="25"/>
    <x v="2"/>
    <n v="0"/>
    <n v="0"/>
    <n v="0"/>
    <n v="0"/>
    <n v="0"/>
    <n v="48"/>
    <n v="3199.68"/>
    <n v="42"/>
  </r>
  <r>
    <s v="上海泉福耐力板有限公司"/>
    <x v="3"/>
    <x v="25"/>
    <x v="0"/>
    <n v="0"/>
    <m/>
    <n v="0"/>
    <m/>
    <n v="0"/>
    <m/>
    <n v="0"/>
    <n v="362"/>
  </r>
  <r>
    <s v="无锡希尔丽塑胶板材有限公司"/>
    <x v="8"/>
    <x v="25"/>
    <x v="2"/>
    <n v="0"/>
    <n v="0"/>
    <n v="0"/>
    <n v="0"/>
    <n v="0"/>
    <n v="128"/>
    <n v="11051.52"/>
    <n v="64"/>
  </r>
  <r>
    <s v="福建省汲成塑胶工业有限公司"/>
    <x v="1"/>
    <x v="25"/>
    <x v="2"/>
    <n v="0"/>
    <n v="0"/>
    <n v="0"/>
    <n v="0"/>
    <n v="0"/>
    <n v="12"/>
    <n v="1380.6"/>
    <n v="99.05"/>
  </r>
  <r>
    <s v="杭州神鹰塑料装饰件有限公司"/>
    <x v="14"/>
    <x v="25"/>
    <x v="489"/>
    <n v="505.93399999999997"/>
    <n v="9.375"/>
    <n v="1333.40625"/>
    <n v="2"/>
    <n v="256.02"/>
    <n v="0.75"/>
    <n v="144.41250000000002"/>
    <n v="0.125"/>
  </r>
  <r>
    <s v="衡水神龙实业有限公司"/>
    <x v="3"/>
    <x v="25"/>
    <x v="0"/>
    <n v="0"/>
    <m/>
    <n v="0"/>
    <m/>
    <n v="0"/>
    <m/>
    <n v="0"/>
    <n v="20"/>
  </r>
  <r>
    <s v="无锡振亚塑胶板业有限公司"/>
    <x v="1"/>
    <x v="25"/>
    <x v="0"/>
    <n v="0"/>
    <m/>
    <n v="0"/>
    <m/>
    <n v="0"/>
    <m/>
    <n v="0"/>
    <n v="32"/>
  </r>
  <r>
    <s v="浙江亿铭新材料科技有限公司"/>
    <x v="1"/>
    <x v="25"/>
    <x v="2"/>
    <n v="0"/>
    <n v="0"/>
    <n v="0"/>
    <n v="88.1"/>
    <n v="8403.8590000000004"/>
    <n v="425.1"/>
    <n v="52814.423999999999"/>
    <n v="313"/>
  </r>
  <r>
    <s v="宁波苏的澳贸易有限公司"/>
    <x v="1"/>
    <x v="25"/>
    <x v="2"/>
    <n v="0"/>
    <n v="0"/>
    <n v="0"/>
    <n v="140"/>
    <n v="19541.2"/>
    <n v="460"/>
    <n v="60319.799999999996"/>
    <n v="442.5"/>
  </r>
  <r>
    <s v="浦江亿通塑胶电子有限公司"/>
    <x v="3"/>
    <x v="25"/>
    <x v="2"/>
    <n v="0"/>
    <n v="0"/>
    <n v="0"/>
    <n v="38.200000000000003"/>
    <n v="2613.6440000000002"/>
    <n v="68.22"/>
    <n v="5093.9874"/>
    <n v="158.05000000000001"/>
  </r>
  <r>
    <s v="常州市塑料研制厂有限公司"/>
    <x v="1"/>
    <x v="25"/>
    <x v="490"/>
    <n v="5082.7757499999998"/>
    <n v="67.55"/>
    <n v="12107.662"/>
    <n v="62.65"/>
    <n v="9774.6530000000002"/>
    <n v="53"/>
    <n v="7114.19"/>
    <n v="149.4"/>
  </r>
  <r>
    <s v="平湖市中正塑板有限公司"/>
    <x v="1"/>
    <x v="25"/>
    <x v="2"/>
    <n v="0"/>
    <n v="19.2"/>
    <n v="889.92"/>
    <n v="1"/>
    <n v="-2.27"/>
    <n v="0"/>
    <n v="0"/>
    <n v="0"/>
  </r>
  <r>
    <s v="杭州赛宁板材有限公司"/>
    <x v="3"/>
    <x v="25"/>
    <x v="2"/>
    <n v="0"/>
    <n v="0"/>
    <n v="0"/>
    <n v="0"/>
    <n v="0"/>
    <n v="64"/>
    <n v="4207.3599999999997"/>
    <n v="64"/>
  </r>
  <r>
    <s v="常州必达福塑料型材有限公司"/>
    <x v="1"/>
    <x v="25"/>
    <x v="491"/>
    <n v="1200.7259999999999"/>
    <n v="13.9"/>
    <n v="3946.2099999999996"/>
    <n v="9.2750000000000004"/>
    <n v="2392.1152500000003"/>
    <n v="7.95"/>
    <n v="1101.2340000000002"/>
    <n v="1"/>
  </r>
  <r>
    <s v="海宁仟承塑业有限公司"/>
    <x v="2"/>
    <x v="25"/>
    <x v="0"/>
    <n v="0"/>
    <m/>
    <n v="0"/>
    <m/>
    <n v="0"/>
    <m/>
    <n v="0"/>
    <n v="64"/>
  </r>
  <r>
    <s v="上海工易塑胶有限公司"/>
    <x v="1"/>
    <x v="25"/>
    <x v="0"/>
    <n v="0"/>
    <m/>
    <n v="0"/>
    <m/>
    <n v="0"/>
    <m/>
    <n v="0"/>
    <n v="37.799999999999997"/>
  </r>
  <r>
    <s v="宁波金盛骏塑料有限公司"/>
    <x v="1"/>
    <x v="25"/>
    <x v="2"/>
    <n v="0"/>
    <n v="0"/>
    <n v="0"/>
    <n v="0"/>
    <n v="0"/>
    <n v="9"/>
    <n v="767.69999999999993"/>
    <n v="30"/>
  </r>
  <r>
    <s v="杭州达美塑胶有限公司"/>
    <x v="1"/>
    <x v="25"/>
    <x v="2"/>
    <n v="0"/>
    <n v="40"/>
    <n v="3142.7999999999997"/>
    <n v="128.1"/>
    <n v="8295.7559999999994"/>
    <n v="191"/>
    <n v="12993.73"/>
    <n v="246.55"/>
  </r>
  <r>
    <s v="宁波艳华塑料板材有限公司"/>
    <x v="2"/>
    <x v="25"/>
    <x v="492"/>
    <n v="1301.92"/>
    <n v="24.15"/>
    <n v="1174.6559999999999"/>
    <n v="17.55"/>
    <n v="899.0865"/>
    <n v="17.600000000000001"/>
    <n v="2415.6000000000004"/>
    <n v="24.7"/>
  </r>
  <r>
    <s v="上海恒强塑料有限公司"/>
    <x v="1"/>
    <x v="25"/>
    <x v="493"/>
    <n v="16673.04"/>
    <n v="175"/>
    <n v="14708.75"/>
    <n v="158"/>
    <n v="793.16"/>
    <n v="45"/>
    <n v="4255.6499999999996"/>
    <n v="47"/>
  </r>
  <r>
    <s v="绍兴市上虞百官电机有限公司"/>
    <x v="1"/>
    <x v="25"/>
    <x v="0"/>
    <n v="0"/>
    <m/>
    <n v="0"/>
    <m/>
    <n v="0"/>
    <m/>
    <n v="0"/>
    <n v="75.599999999999994"/>
  </r>
  <r>
    <s v="海盐品仟电器有限公司"/>
    <x v="1"/>
    <x v="25"/>
    <x v="0"/>
    <n v="0"/>
    <m/>
    <n v="0"/>
    <m/>
    <n v="0"/>
    <m/>
    <n v="0"/>
    <n v="604.79999999999995"/>
  </r>
  <r>
    <s v="杭州塞勒尼光电科技有限公司"/>
    <x v="1"/>
    <x v="25"/>
    <x v="0"/>
    <n v="0"/>
    <m/>
    <n v="0"/>
    <m/>
    <n v="0"/>
    <m/>
    <n v="0"/>
    <n v="75.599999999999994"/>
  </r>
  <r>
    <s v="嘉兴市恒升塑业有限公司"/>
    <x v="1"/>
    <x v="25"/>
    <x v="0"/>
    <n v="0"/>
    <m/>
    <n v="0"/>
    <m/>
    <n v="0"/>
    <m/>
    <n v="0"/>
    <n v="302.39999999999998"/>
  </r>
  <r>
    <s v="嘉兴市创杰电子科技有限公司"/>
    <x v="3"/>
    <x v="25"/>
    <x v="2"/>
    <n v="0"/>
    <n v="0"/>
    <n v="0"/>
    <n v="0"/>
    <n v="0"/>
    <n v="1395.9"/>
    <n v="84256.524000000005"/>
    <n v="718.2"/>
  </r>
  <r>
    <s v="扬州诚森塑胶有限公司"/>
    <x v="1"/>
    <x v="25"/>
    <x v="2"/>
    <n v="0"/>
    <n v="7.9749999999999996"/>
    <n v="884.18825000000004"/>
    <n v="3.7"/>
    <n v="281.57"/>
    <n v="2.35"/>
    <n v="375.41250000000002"/>
    <n v="1.6"/>
  </r>
  <r>
    <s v="嘉兴市永泰五金塑料有限责任公司"/>
    <x v="1"/>
    <x v="25"/>
    <x v="0"/>
    <n v="0"/>
    <m/>
    <n v="0"/>
    <m/>
    <n v="0"/>
    <m/>
    <n v="0"/>
    <n v="151.19999999999999"/>
  </r>
  <r>
    <s v="嘉兴市恒星仪表有限公司"/>
    <x v="3"/>
    <x v="25"/>
    <x v="0"/>
    <n v="0"/>
    <m/>
    <n v="0"/>
    <m/>
    <n v="0"/>
    <m/>
    <n v="0"/>
    <n v="37.799999999999997"/>
  </r>
  <r>
    <s v="无锡佳协塑料有限公司"/>
    <x v="2"/>
    <x v="25"/>
    <x v="2"/>
    <n v="0"/>
    <n v="0"/>
    <n v="0"/>
    <n v="0"/>
    <n v="0"/>
    <n v="115"/>
    <n v="8177.65"/>
    <n v="10"/>
  </r>
  <r>
    <s v="品诚塑胶科技（上海）有限公司"/>
    <x v="3"/>
    <x v="25"/>
    <x v="2"/>
    <n v="0"/>
    <n v="0"/>
    <n v="0"/>
    <n v="0"/>
    <n v="0"/>
    <n v="276"/>
    <n v="27453.72"/>
    <n v="91.224999999999994"/>
  </r>
  <r>
    <s v="江苏莱特菲尔光电科技有限公司"/>
    <x v="20"/>
    <x v="25"/>
    <x v="0"/>
    <n v="0"/>
    <m/>
    <n v="0"/>
    <m/>
    <n v="0"/>
    <m/>
    <n v="0"/>
    <n v="2"/>
  </r>
  <r>
    <s v="新疆迪成丰建材有限公司"/>
    <x v="1"/>
    <x v="25"/>
    <x v="2"/>
    <n v="0"/>
    <n v="0"/>
    <n v="0"/>
    <n v="0"/>
    <n v="0"/>
    <n v="32"/>
    <n v="2169.6"/>
    <n v="0"/>
  </r>
  <r>
    <s v="慈溪市庵东松涛电器厂"/>
    <x v="1"/>
    <x v="20"/>
    <x v="7"/>
    <n v="147.22"/>
    <n v="8"/>
    <n v="627.76"/>
    <n v="7"/>
    <n v="289.09999999999997"/>
    <n v="0"/>
    <n v="0"/>
    <n v="0"/>
  </r>
  <r>
    <s v="慈溪市大方雅阁洁具有限公司"/>
    <x v="1"/>
    <x v="20"/>
    <x v="494"/>
    <n v="868.56"/>
    <n v="2"/>
    <n v="117.56"/>
    <n v="76"/>
    <n v="5184.72"/>
    <n v="130"/>
    <n v="7537.4"/>
    <n v="0"/>
  </r>
  <r>
    <s v="慈溪市乐驰塑料制品有限公司"/>
    <x v="1"/>
    <x v="20"/>
    <x v="170"/>
    <n v="530.35500000000002"/>
    <n v="5.8"/>
    <n v="848.82999999999993"/>
    <n v="0"/>
    <n v="0"/>
    <n v="2.5000000000000001E-2"/>
    <n v="4.6930000000000005"/>
    <n v="0"/>
  </r>
  <r>
    <s v="慈溪市天浩洁具厂"/>
    <x v="1"/>
    <x v="20"/>
    <x v="2"/>
    <n v="0"/>
    <n v="0"/>
    <n v="0"/>
    <n v="0"/>
    <n v="0"/>
    <n v="1"/>
    <n v="45.25"/>
    <n v="0"/>
  </r>
  <r>
    <s v="慈溪市鑫雨洁具厂（普通合伙）"/>
    <x v="1"/>
    <x v="20"/>
    <x v="2"/>
    <n v="0"/>
    <n v="8"/>
    <n v="746.88"/>
    <n v="25"/>
    <n v="2139.25"/>
    <n v="9"/>
    <n v="865.53"/>
    <n v="0"/>
  </r>
  <r>
    <s v="慈溪市长河潮虹洁具厂（普通合伙）"/>
    <x v="1"/>
    <x v="20"/>
    <x v="2"/>
    <n v="0"/>
    <n v="0"/>
    <n v="0"/>
    <n v="0"/>
    <n v="0"/>
    <n v="4"/>
    <n v="151.72"/>
    <n v="0"/>
  </r>
  <r>
    <s v="慈溪市长河得喜洁具厂"/>
    <x v="1"/>
    <x v="20"/>
    <x v="2"/>
    <n v="0"/>
    <n v="0"/>
    <n v="0"/>
    <n v="7"/>
    <n v="254.94"/>
    <n v="17"/>
    <n v="1128.1199999999999"/>
    <n v="0"/>
  </r>
  <r>
    <s v="慈溪市长河佳洁橡胶制品厂"/>
    <x v="1"/>
    <x v="20"/>
    <x v="2"/>
    <n v="0"/>
    <n v="0"/>
    <n v="0"/>
    <n v="0"/>
    <n v="0"/>
    <n v="3"/>
    <n v="147.57"/>
    <n v="0"/>
  </r>
  <r>
    <s v="慈溪市长河西布伦洁具厂"/>
    <x v="1"/>
    <x v="20"/>
    <x v="495"/>
    <n v="432.03749999999997"/>
    <n v="18"/>
    <n v="1922.3999999999999"/>
    <n v="3"/>
    <n v="224.54999999999998"/>
    <n v="0"/>
    <n v="0"/>
    <n v="0"/>
  </r>
  <r>
    <s v="慈溪市长河细罗洁具厂"/>
    <x v="1"/>
    <x v="20"/>
    <x v="2"/>
    <n v="0"/>
    <n v="0"/>
    <n v="0"/>
    <n v="0.5"/>
    <n v="69.834999999999994"/>
    <n v="2"/>
    <n v="142.30000000000001"/>
    <n v="0"/>
  </r>
  <r>
    <s v="慈溪市长河烜豪洁具厂"/>
    <x v="1"/>
    <x v="20"/>
    <x v="2"/>
    <n v="0"/>
    <n v="0"/>
    <n v="0"/>
    <n v="0"/>
    <n v="0"/>
    <n v="0.3"/>
    <n v="33.018000000000001"/>
    <n v="0"/>
  </r>
  <r>
    <s v="慈溪市长河源兴塑料制品厂"/>
    <x v="1"/>
    <x v="20"/>
    <x v="2"/>
    <n v="0"/>
    <n v="2.5249999999999999"/>
    <n v="217.9075"/>
    <n v="0"/>
    <n v="0"/>
    <n v="0.5"/>
    <n v="96.204999999999998"/>
    <n v="0"/>
  </r>
  <r>
    <s v="慈溪市长河镇欧米雅洁具厂"/>
    <x v="1"/>
    <x v="20"/>
    <x v="0"/>
    <n v="0"/>
    <m/>
    <n v="0"/>
    <m/>
    <n v="0"/>
    <m/>
    <n v="0"/>
    <n v="5"/>
  </r>
  <r>
    <s v="慈溪市卓奥卫浴有限公司"/>
    <x v="1"/>
    <x v="20"/>
    <x v="2"/>
    <n v="0"/>
    <n v="5"/>
    <n v="429.7"/>
    <n v="32"/>
    <n v="2672.64"/>
    <n v="20"/>
    <n v="1482.8"/>
    <n v="0"/>
  </r>
  <r>
    <s v="杭州福莱特塑料开发有限公司"/>
    <x v="1"/>
    <x v="20"/>
    <x v="2"/>
    <n v="0"/>
    <n v="12.6"/>
    <n v="93.87"/>
    <n v="0"/>
    <n v="0"/>
    <n v="30"/>
    <n v="2326.8000000000002"/>
    <n v="0"/>
  </r>
  <r>
    <s v="宁波毕士达智能洁具有限公司"/>
    <x v="1"/>
    <x v="20"/>
    <x v="496"/>
    <n v="2822.4332500000005"/>
    <n v="14.2"/>
    <n v="2768.8580000000002"/>
    <n v="3"/>
    <n v="516.72"/>
    <n v="0"/>
    <n v="0"/>
    <n v="0"/>
  </r>
  <r>
    <s v="宁波杭州湾新区汇鑫塑料制品有限公司"/>
    <x v="1"/>
    <x v="20"/>
    <x v="2"/>
    <n v="0"/>
    <n v="0"/>
    <n v="0"/>
    <n v="13"/>
    <n v="1213.42"/>
    <n v="4"/>
    <n v="609.88"/>
    <n v="0"/>
  </r>
  <r>
    <s v="宁波市北仑贵达贸易有限公司"/>
    <x v="8"/>
    <x v="20"/>
    <x v="7"/>
    <n v="372.32"/>
    <n v="0"/>
    <n v="0"/>
    <n v="8.8000000000000007"/>
    <n v="820.86400000000003"/>
    <n v="0"/>
    <n v="0"/>
    <n v="0"/>
  </r>
  <r>
    <s v="厦门市酷德卫浴工业有限公司"/>
    <x v="1"/>
    <x v="20"/>
    <x v="2"/>
    <n v="0"/>
    <n v="2.6"/>
    <n v="571.298"/>
    <n v="3"/>
    <n v="609.96"/>
    <n v="0"/>
    <n v="0"/>
    <n v="0"/>
  </r>
  <r>
    <s v="余姚市贵达塑料五金厂"/>
    <x v="1"/>
    <x v="20"/>
    <x v="245"/>
    <n v="373.65000000000003"/>
    <n v="0"/>
    <n v="0"/>
    <n v="0"/>
    <n v="0"/>
    <n v="11"/>
    <n v="869.66000000000008"/>
    <n v="0"/>
  </r>
  <r>
    <s v="余姚市嘉雄电器厂(普通合伙)"/>
    <x v="1"/>
    <x v="20"/>
    <x v="0"/>
    <n v="0"/>
    <m/>
    <n v="0"/>
    <m/>
    <n v="0"/>
    <m/>
    <n v="0"/>
    <n v="1"/>
  </r>
  <r>
    <s v="余姚市怡科洁具有限公司"/>
    <x v="1"/>
    <x v="20"/>
    <x v="0"/>
    <n v="0"/>
    <m/>
    <n v="0"/>
    <m/>
    <n v="0"/>
    <m/>
    <n v="0"/>
    <n v="3"/>
  </r>
  <r>
    <s v="宁波迦南洁具有限公司"/>
    <x v="1"/>
    <x v="20"/>
    <x v="0"/>
    <n v="0"/>
    <m/>
    <n v="0"/>
    <m/>
    <n v="0"/>
    <m/>
    <n v="0"/>
    <n v="2.5000000000000001E-2"/>
  </r>
  <r>
    <s v="余姚市心雨洁具有限公司"/>
    <x v="1"/>
    <x v="20"/>
    <x v="2"/>
    <n v="0"/>
    <n v="15"/>
    <n v="1151.0999999999999"/>
    <n v="8"/>
    <n v="660"/>
    <n v="13"/>
    <n v="1623.7"/>
    <n v="0"/>
  </r>
  <r>
    <s v="余姚市泗门镇鹏程电器配件厂"/>
    <x v="1"/>
    <x v="20"/>
    <x v="497"/>
    <n v="137.12775000000002"/>
    <n v="0.75"/>
    <n v="88.027500000000003"/>
    <n v="0.57499999999999996"/>
    <n v="155.3535"/>
    <n v="1.575"/>
    <n v="160.88625000000002"/>
    <n v="7"/>
  </r>
  <r>
    <s v="宁海县益欣电子有限公司"/>
    <x v="1"/>
    <x v="20"/>
    <x v="163"/>
    <n v="9.6214999999999993"/>
    <n v="0"/>
    <n v="0"/>
    <n v="0"/>
    <n v="0"/>
    <n v="0.15"/>
    <n v="23.569499999999998"/>
    <n v="7.4999999999999997E-2"/>
  </r>
  <r>
    <s v="慈溪市周巷镇联壮电器配件厂"/>
    <x v="1"/>
    <x v="20"/>
    <x v="33"/>
    <n v="43.414999999999999"/>
    <n v="0"/>
    <n v="0"/>
    <n v="0"/>
    <n v="0"/>
    <n v="0"/>
    <n v="0"/>
    <n v="7"/>
  </r>
  <r>
    <s v="台州市嘉丰塑料洁具有限公司"/>
    <x v="1"/>
    <x v="20"/>
    <x v="0"/>
    <n v="0"/>
    <m/>
    <n v="0"/>
    <m/>
    <n v="0"/>
    <m/>
    <n v="0"/>
    <n v="14"/>
  </r>
  <r>
    <s v="宁波新雅特洁具有限公司"/>
    <x v="1"/>
    <x v="20"/>
    <x v="2"/>
    <n v="0"/>
    <n v="0"/>
    <n v="0"/>
    <n v="0"/>
    <n v="0"/>
    <n v="40.200000000000003"/>
    <n v="2600.1360000000004"/>
    <n v="117.6"/>
  </r>
  <r>
    <s v="慈溪市新佳业洁具有限公司"/>
    <x v="1"/>
    <x v="20"/>
    <x v="498"/>
    <n v="1395.2190000000001"/>
    <n v="10.75"/>
    <n v="1808.4724999999999"/>
    <n v="102.5"/>
    <n v="5151.6499999999996"/>
    <n v="137"/>
    <n v="15016.57"/>
    <n v="89"/>
  </r>
  <r>
    <s v="余姚市雅思水暖器材厂（普通合伙）"/>
    <x v="1"/>
    <x v="20"/>
    <x v="2"/>
    <n v="0"/>
    <n v="0"/>
    <n v="0"/>
    <n v="0"/>
    <n v="0"/>
    <n v="10"/>
    <n v="745.90000000000009"/>
    <n v="20"/>
  </r>
  <r>
    <s v="宁波杭州湾新区思塬洁具厂"/>
    <x v="1"/>
    <x v="20"/>
    <x v="2"/>
    <n v="0"/>
    <n v="0"/>
    <n v="0"/>
    <n v="0"/>
    <n v="0"/>
    <n v="1"/>
    <n v="88.04"/>
    <n v="1.2749999999999999"/>
  </r>
  <r>
    <s v="宁波汇鑫塑料制品有限公司"/>
    <x v="1"/>
    <x v="20"/>
    <x v="2"/>
    <n v="0"/>
    <n v="0"/>
    <n v="0"/>
    <n v="0"/>
    <n v="0"/>
    <n v="14"/>
    <n v="1560.4399999999998"/>
    <n v="3"/>
  </r>
  <r>
    <s v="宁波恒业洁具有限公司"/>
    <x v="1"/>
    <x v="20"/>
    <x v="499"/>
    <n v="5762.25"/>
    <n v="52"/>
    <n v="6268.08"/>
    <n v="5"/>
    <n v="557.35"/>
    <n v="7"/>
    <n v="488.03999999999996"/>
    <n v="77"/>
  </r>
  <r>
    <s v="宁海县城关一本塑料厂"/>
    <x v="1"/>
    <x v="20"/>
    <x v="500"/>
    <n v="1241.1180000000002"/>
    <n v="43.225000000000001"/>
    <n v="3154.1282500000002"/>
    <n v="30.5"/>
    <n v="1531.1000000000001"/>
    <n v="11.1"/>
    <n v="946.27499999999998"/>
    <n v="4.0999999999999996"/>
  </r>
  <r>
    <s v="慈溪市康立得电器厂（普通合伙）"/>
    <x v="1"/>
    <x v="20"/>
    <x v="2"/>
    <n v="0"/>
    <n v="8"/>
    <n v="448.08"/>
    <n v="7"/>
    <n v="289.73"/>
    <n v="4"/>
    <n v="251.2"/>
    <n v="5"/>
  </r>
  <r>
    <s v="宁波德欣卫浴有限公司"/>
    <x v="1"/>
    <x v="20"/>
    <x v="0"/>
    <n v="0"/>
    <m/>
    <n v="0"/>
    <m/>
    <n v="0"/>
    <m/>
    <n v="0"/>
    <n v="10"/>
  </r>
  <r>
    <s v="慈溪市长河水太洁具厂"/>
    <x v="8"/>
    <x v="20"/>
    <x v="2"/>
    <n v="0"/>
    <n v="13.75"/>
    <n v="1047.0625"/>
    <n v="71.2"/>
    <n v="2351.7360000000003"/>
    <n v="76.025000000000006"/>
    <n v="4934.0225000000009"/>
    <n v="48.4"/>
  </r>
  <r>
    <s v="厦门谐诚塑胶工业有限公司"/>
    <x v="1"/>
    <x v="20"/>
    <x v="2"/>
    <n v="0"/>
    <n v="0"/>
    <n v="0"/>
    <n v="140"/>
    <n v="10865.4"/>
    <n v="377"/>
    <n v="29994.120000000003"/>
    <n v="152.9"/>
  </r>
  <r>
    <s v="余姚市优斯富电器有限公司"/>
    <x v="1"/>
    <x v="20"/>
    <x v="0"/>
    <n v="0"/>
    <m/>
    <n v="0"/>
    <m/>
    <n v="0"/>
    <m/>
    <n v="0"/>
    <n v="2.5000000000000001E-2"/>
  </r>
  <r>
    <s v="慈溪市楷瑞洁具厂（普通合伙）"/>
    <x v="1"/>
    <x v="20"/>
    <x v="0"/>
    <n v="0"/>
    <m/>
    <n v="0"/>
    <m/>
    <n v="0"/>
    <m/>
    <n v="0"/>
    <n v="15"/>
  </r>
  <r>
    <s v="慈溪市豪意洁具厂"/>
    <x v="1"/>
    <x v="20"/>
    <x v="2"/>
    <n v="0"/>
    <n v="11"/>
    <n v="895.73"/>
    <n v="10"/>
    <n v="1035.9000000000001"/>
    <n v="58"/>
    <n v="3930.0800000000004"/>
    <n v="90"/>
  </r>
  <r>
    <s v="宁波凯腾汽车风叶有限公司"/>
    <x v="1"/>
    <x v="20"/>
    <x v="2"/>
    <n v="0"/>
    <n v="0"/>
    <n v="0"/>
    <n v="0"/>
    <n v="0"/>
    <n v="25"/>
    <n v="1553.75"/>
    <n v="25"/>
  </r>
  <r>
    <s v="宁波亚设洁具有限公司"/>
    <x v="1"/>
    <x v="20"/>
    <x v="2"/>
    <n v="0"/>
    <n v="170"/>
    <n v="15485.300000000001"/>
    <n v="129.02500000000001"/>
    <n v="9687.1970000000001"/>
    <n v="0"/>
    <n v="0"/>
    <n v="15"/>
  </r>
  <r>
    <s v="慈溪市松业洁具有限公司"/>
    <x v="1"/>
    <x v="20"/>
    <x v="100"/>
    <n v="1450.95"/>
    <n v="10"/>
    <n v="768.8"/>
    <n v="122"/>
    <n v="6492.84"/>
    <n v="150"/>
    <n v="9139.5"/>
    <n v="101"/>
  </r>
  <r>
    <s v="慈溪市周巷镇团圈电器配件厂"/>
    <x v="1"/>
    <x v="20"/>
    <x v="0"/>
    <n v="0"/>
    <m/>
    <n v="0"/>
    <m/>
    <n v="0"/>
    <m/>
    <n v="0"/>
    <n v="5"/>
  </r>
  <r>
    <s v="宁波贵达环保科技有限公司"/>
    <x v="1"/>
    <x v="20"/>
    <x v="2"/>
    <n v="0"/>
    <n v="0"/>
    <n v="0"/>
    <n v="0"/>
    <n v="0"/>
    <n v="7"/>
    <n v="561.32999999999993"/>
    <n v="13.275"/>
  </r>
  <r>
    <s v="慈溪市长河海智塑料制品厂"/>
    <x v="1"/>
    <x v="20"/>
    <x v="0"/>
    <n v="0"/>
    <m/>
    <n v="0"/>
    <m/>
    <n v="0"/>
    <m/>
    <n v="0"/>
    <n v="2"/>
  </r>
  <r>
    <s v="宁波大方雅阁洁具有限公司"/>
    <x v="1"/>
    <x v="20"/>
    <x v="0"/>
    <n v="0"/>
    <m/>
    <n v="0"/>
    <m/>
    <n v="0"/>
    <m/>
    <n v="0"/>
    <n v="71"/>
  </r>
  <r>
    <s v="余姚努虎洁具有限公司"/>
    <x v="1"/>
    <x v="20"/>
    <x v="2"/>
    <n v="0"/>
    <n v="0"/>
    <n v="0"/>
    <n v="0"/>
    <n v="0"/>
    <n v="20.100000000000001"/>
    <n v="944.7"/>
    <n v="6"/>
  </r>
  <r>
    <s v="慈溪市天士元洁具有限公司"/>
    <x v="1"/>
    <x v="20"/>
    <x v="2"/>
    <n v="0"/>
    <n v="0"/>
    <n v="0"/>
    <n v="0"/>
    <n v="0"/>
    <n v="23"/>
    <n v="1507.19"/>
    <n v="9"/>
  </r>
  <r>
    <s v="慈溪市同辉塑料制品有限公司"/>
    <x v="1"/>
    <x v="20"/>
    <x v="2"/>
    <n v="0"/>
    <n v="0"/>
    <n v="0"/>
    <n v="20.05"/>
    <n v="1394.8784999999998"/>
    <n v="1.5"/>
    <n v="111.88500000000001"/>
    <n v="9"/>
  </r>
  <r>
    <s v="慈溪市益启洁具厂"/>
    <x v="1"/>
    <x v="20"/>
    <x v="0"/>
    <n v="0"/>
    <m/>
    <n v="0"/>
    <m/>
    <n v="0"/>
    <m/>
    <n v="0"/>
    <n v="22"/>
  </r>
  <r>
    <s v="宁波昌祺卫浴五金制品有限公司"/>
    <x v="1"/>
    <x v="20"/>
    <x v="2"/>
    <n v="0"/>
    <n v="0"/>
    <n v="0"/>
    <n v="0"/>
    <n v="0"/>
    <n v="3"/>
    <n v="213.75"/>
    <n v="1.5"/>
  </r>
  <r>
    <s v="宁海比格塑料厂（普通合伙）"/>
    <x v="1"/>
    <x v="20"/>
    <x v="2"/>
    <n v="0"/>
    <n v="0"/>
    <n v="0"/>
    <n v="1"/>
    <n v="11.44"/>
    <n v="43"/>
    <n v="3302.83"/>
    <n v="23.024999999999999"/>
  </r>
  <r>
    <s v="余姚市凯达洁具厂"/>
    <x v="1"/>
    <x v="20"/>
    <x v="0"/>
    <n v="0"/>
    <m/>
    <n v="0"/>
    <m/>
    <n v="0"/>
    <m/>
    <n v="0"/>
    <n v="16.75"/>
  </r>
  <r>
    <s v="慈溪市庵东镇荣得利洁具厂"/>
    <x v="1"/>
    <x v="20"/>
    <x v="2"/>
    <n v="0"/>
    <n v="0"/>
    <n v="0"/>
    <n v="5"/>
    <n v="350.20000000000005"/>
    <n v="30"/>
    <n v="2028.3"/>
    <n v="15"/>
  </r>
  <r>
    <s v="慈溪市高玛洁具厂"/>
    <x v="1"/>
    <x v="20"/>
    <x v="0"/>
    <n v="0"/>
    <m/>
    <n v="0"/>
    <m/>
    <n v="0"/>
    <m/>
    <n v="0"/>
    <n v="2"/>
  </r>
  <r>
    <s v="余姚市锴波塑料厂"/>
    <x v="1"/>
    <x v="21"/>
    <x v="2"/>
    <n v="0"/>
    <n v="0"/>
    <n v="0"/>
    <n v="0"/>
    <n v="0"/>
    <n v="0.6"/>
    <n v="65.561999999999998"/>
    <n v="1.1499999999999999"/>
  </r>
  <r>
    <s v="余姚市城区金型塑料制品厂"/>
    <x v="3"/>
    <x v="21"/>
    <x v="13"/>
    <n v="89.56"/>
    <n v="0"/>
    <n v="0"/>
    <n v="0"/>
    <n v="0"/>
    <n v="0.5"/>
    <n v="74.88"/>
    <n v="2.3250000000000002"/>
  </r>
  <r>
    <s v="南京佳峰教具制品有限公司"/>
    <x v="1"/>
    <x v="21"/>
    <x v="0"/>
    <n v="0"/>
    <m/>
    <n v="0"/>
    <m/>
    <n v="0"/>
    <m/>
    <n v="0"/>
    <n v="0.1"/>
  </r>
  <r>
    <s v="余姚市恒基塑模实业有限公司"/>
    <x v="1"/>
    <x v="21"/>
    <x v="62"/>
    <n v="60.727499999999999"/>
    <n v="0"/>
    <n v="0"/>
    <n v="0"/>
    <n v="0"/>
    <n v="0.22500000000000001"/>
    <n v="32.789249999999996"/>
    <n v="0.05"/>
  </r>
  <r>
    <s v="宁波庞达精密塑模有限公司"/>
    <x v="1"/>
    <x v="21"/>
    <x v="0"/>
    <n v="0"/>
    <m/>
    <n v="0"/>
    <m/>
    <n v="0"/>
    <m/>
    <n v="0"/>
    <n v="4.55"/>
  </r>
  <r>
    <s v="余姚市顺迪塑料模具厂"/>
    <x v="1"/>
    <x v="21"/>
    <x v="2"/>
    <n v="0"/>
    <n v="2.125"/>
    <n v="279.90499999999997"/>
    <n v="1.825"/>
    <n v="212.22925000000001"/>
    <n v="6.7249999999999996"/>
    <n v="729.05724999999995"/>
    <n v="1.6"/>
  </r>
  <r>
    <s v="余姚市新周家塑料五金厂（普通合伙）"/>
    <x v="1"/>
    <x v="21"/>
    <x v="0"/>
    <n v="0"/>
    <m/>
    <n v="0"/>
    <m/>
    <n v="0"/>
    <m/>
    <n v="0"/>
    <n v="0.6"/>
  </r>
  <r>
    <s v="余姚市东国塑料制品厂"/>
    <x v="1"/>
    <x v="21"/>
    <x v="2"/>
    <n v="0"/>
    <n v="0"/>
    <n v="0"/>
    <n v="0"/>
    <n v="0"/>
    <n v="1"/>
    <n v="149.76"/>
    <n v="1"/>
  </r>
  <r>
    <s v="温岭市富盛塑料制品厂"/>
    <x v="1"/>
    <x v="21"/>
    <x v="0"/>
    <n v="0"/>
    <m/>
    <n v="0"/>
    <m/>
    <n v="0"/>
    <m/>
    <n v="0"/>
    <n v="2.6"/>
  </r>
  <r>
    <s v="余姚市黄家埠镇永屹塑料厂"/>
    <x v="1"/>
    <x v="21"/>
    <x v="0"/>
    <n v="0"/>
    <m/>
    <n v="0"/>
    <m/>
    <n v="0"/>
    <m/>
    <n v="0"/>
    <n v="1.3"/>
  </r>
  <r>
    <s v="慈溪市周巷焕发塑料制品厂"/>
    <x v="1"/>
    <x v="21"/>
    <x v="9"/>
    <n v="2.8000000000000004E-2"/>
    <n v="0.67500000000000004"/>
    <n v="131.60475"/>
    <n v="1.45"/>
    <n v="167.50399999999999"/>
    <n v="0.8"/>
    <n v="136.34400000000002"/>
    <n v="0.47500000000000003"/>
  </r>
  <r>
    <s v="慈溪市杭天汽车零部件有限公司"/>
    <x v="1"/>
    <x v="21"/>
    <x v="0"/>
    <n v="0"/>
    <m/>
    <n v="0"/>
    <m/>
    <n v="0"/>
    <m/>
    <n v="0"/>
    <n v="0.125"/>
  </r>
  <r>
    <s v="余姚市吉敏五金厂"/>
    <x v="1"/>
    <x v="21"/>
    <x v="0"/>
    <n v="0"/>
    <m/>
    <n v="0"/>
    <m/>
    <n v="0"/>
    <m/>
    <n v="0"/>
    <n v="3"/>
  </r>
  <r>
    <s v="慈溪市宗汉其美塑料制品厂"/>
    <x v="1"/>
    <x v="21"/>
    <x v="2"/>
    <n v="0"/>
    <n v="0.82499999999999996"/>
    <n v="93.002250000000004"/>
    <n v="0.55000000000000004"/>
    <n v="43.378500000000003"/>
    <n v="1"/>
    <n v="74.680000000000007"/>
    <n v="1.7000000000000002"/>
  </r>
  <r>
    <s v="绍兴市上虞区炯瑞塑胶厂"/>
    <x v="1"/>
    <x v="21"/>
    <x v="0"/>
    <n v="0"/>
    <m/>
    <n v="0"/>
    <m/>
    <n v="0"/>
    <m/>
    <n v="0"/>
    <n v="0.15"/>
  </r>
  <r>
    <s v="余姚市舜唯塑料有限公司"/>
    <x v="1"/>
    <x v="21"/>
    <x v="0"/>
    <n v="0"/>
    <m/>
    <n v="0"/>
    <m/>
    <n v="0"/>
    <m/>
    <n v="0"/>
    <n v="0.15"/>
  </r>
  <r>
    <s v="宁波市鄞州屹顺塑料制品有限公司"/>
    <x v="1"/>
    <x v="21"/>
    <x v="2"/>
    <n v="0"/>
    <n v="0"/>
    <n v="0"/>
    <n v="0"/>
    <n v="0"/>
    <n v="10"/>
    <n v="1123.4000000000001"/>
    <n v="25.125"/>
  </r>
  <r>
    <s v="余姚市方卓塑料制品厂"/>
    <x v="1"/>
    <x v="21"/>
    <x v="0"/>
    <n v="0"/>
    <m/>
    <n v="0"/>
    <m/>
    <n v="0"/>
    <m/>
    <n v="0"/>
    <n v="1.5"/>
  </r>
  <r>
    <s v="余姚市嘉铂塑料厂"/>
    <x v="1"/>
    <x v="21"/>
    <x v="2"/>
    <n v="0"/>
    <n v="0"/>
    <n v="0"/>
    <n v="0"/>
    <n v="0"/>
    <n v="2"/>
    <n v="301.10000000000002"/>
    <n v="3.05"/>
  </r>
  <r>
    <s v="余姚市宁启塑料五金厂（普通合伙）"/>
    <x v="2"/>
    <x v="21"/>
    <x v="0"/>
    <n v="0"/>
    <m/>
    <n v="0"/>
    <m/>
    <n v="0"/>
    <m/>
    <n v="0"/>
    <n v="2"/>
  </r>
  <r>
    <s v="上海超恒塑料模具有限公司"/>
    <x v="1"/>
    <x v="21"/>
    <x v="7"/>
    <n v="391.7"/>
    <n v="6.875"/>
    <n v="499.60624999999999"/>
    <n v="13.75"/>
    <n v="-335.36250000000001"/>
    <n v="5.55"/>
    <n v="491.00849999999997"/>
    <n v="7.9749999999999996"/>
  </r>
  <r>
    <s v="余姚市康鸿塑料制品厂（普通合伙）"/>
    <x v="1"/>
    <x v="21"/>
    <x v="2"/>
    <n v="0"/>
    <n v="1"/>
    <n v="42.26"/>
    <n v="0"/>
    <n v="0"/>
    <n v="0"/>
    <n v="0"/>
    <n v="5"/>
  </r>
  <r>
    <s v="余姚市忠棋塑料厂"/>
    <x v="2"/>
    <x v="21"/>
    <x v="0"/>
    <n v="0"/>
    <m/>
    <n v="0"/>
    <m/>
    <n v="0"/>
    <m/>
    <n v="0"/>
    <n v="1.1000000000000001"/>
  </r>
  <r>
    <s v="上海安东塑料制品有限公司"/>
    <x v="1"/>
    <x v="21"/>
    <x v="30"/>
    <n v="413.84999999999997"/>
    <n v="0"/>
    <n v="0"/>
    <n v="3"/>
    <n v="335.1"/>
    <n v="1"/>
    <n v="155.5"/>
    <n v="1"/>
  </r>
  <r>
    <s v="余姚川纳塑料制品厂"/>
    <x v="1"/>
    <x v="21"/>
    <x v="0"/>
    <n v="0"/>
    <m/>
    <n v="0"/>
    <m/>
    <n v="0"/>
    <m/>
    <n v="0"/>
    <n v="0.27500000000000002"/>
  </r>
  <r>
    <s v="嘉兴扬鑫金属制品有限公司"/>
    <x v="1"/>
    <x v="22"/>
    <x v="2"/>
    <n v="0"/>
    <n v="0"/>
    <n v="0"/>
    <n v="0"/>
    <n v="0"/>
    <n v="1"/>
    <n v="173.41"/>
    <n v="0"/>
  </r>
  <r>
    <s v="宁波汉泰模具制造有限公司"/>
    <x v="2"/>
    <x v="22"/>
    <x v="485"/>
    <n v="5.8274999999999997"/>
    <n v="1.25"/>
    <n v="-103.85"/>
    <n v="1.7250000000000001"/>
    <n v="80.229749999999996"/>
    <n v="0"/>
    <n v="0"/>
    <n v="0"/>
  </r>
  <r>
    <s v="上海麦友机械有限公司"/>
    <x v="3"/>
    <x v="22"/>
    <x v="44"/>
    <n v="1055.8"/>
    <n v="11"/>
    <n v="924.11"/>
    <n v="0"/>
    <n v="0"/>
    <n v="0.1"/>
    <n v="14.449000000000002"/>
    <n v="0"/>
  </r>
  <r>
    <s v="苏州川上精密模塑有限公司"/>
    <x v="3"/>
    <x v="22"/>
    <x v="2"/>
    <n v="0"/>
    <n v="0"/>
    <n v="0"/>
    <n v="0"/>
    <n v="0"/>
    <n v="0.4"/>
    <n v="67.055999999999997"/>
    <n v="0"/>
  </r>
  <r>
    <s v="苏州市吴中区胥口俊顺五金厂"/>
    <x v="1"/>
    <x v="22"/>
    <x v="2"/>
    <n v="0"/>
    <n v="0.3"/>
    <n v="54.483000000000004"/>
    <n v="0.3"/>
    <n v="-30.861000000000001"/>
    <n v="0.3"/>
    <n v="83.582999999999998"/>
    <n v="0"/>
  </r>
  <r>
    <s v="台州市黄岩鞍能模具有限公司"/>
    <x v="1"/>
    <x v="22"/>
    <x v="2"/>
    <n v="0"/>
    <n v="0"/>
    <n v="0"/>
    <n v="2"/>
    <n v="355.46"/>
    <n v="0"/>
    <n v="0"/>
    <n v="0"/>
  </r>
  <r>
    <s v="余姚世南模具厂"/>
    <x v="1"/>
    <x v="22"/>
    <x v="0"/>
    <n v="0"/>
    <m/>
    <n v="0"/>
    <m/>
    <n v="0"/>
    <m/>
    <n v="0"/>
    <n v="1.2749999999999999"/>
  </r>
  <r>
    <s v="余姚市恒利塑胶钢模有限公司"/>
    <x v="1"/>
    <x v="22"/>
    <x v="30"/>
    <n v="468.65000000000003"/>
    <n v="0"/>
    <n v="0"/>
    <n v="1"/>
    <n v="60.31"/>
    <n v="0"/>
    <n v="0"/>
    <n v="0"/>
  </r>
  <r>
    <s v="余姚市启新塑料模具厂"/>
    <x v="1"/>
    <x v="22"/>
    <x v="0"/>
    <n v="0"/>
    <m/>
    <n v="0"/>
    <m/>
    <n v="0"/>
    <m/>
    <n v="0"/>
    <n v="2.5000000000000001E-2"/>
  </r>
  <r>
    <s v="余姚市前程塑料厂"/>
    <x v="1"/>
    <x v="22"/>
    <x v="0"/>
    <n v="0"/>
    <m/>
    <n v="0"/>
    <m/>
    <n v="0"/>
    <m/>
    <n v="0"/>
    <n v="0.625"/>
  </r>
  <r>
    <s v="余姚市正宁塑料模具厂"/>
    <x v="1"/>
    <x v="22"/>
    <x v="501"/>
    <n v="160.446"/>
    <n v="0.4"/>
    <n v="40.712000000000003"/>
    <n v="1.5"/>
    <n v="119.05500000000001"/>
    <n v="0.3"/>
    <n v="22.404"/>
    <n v="0"/>
  </r>
  <r>
    <s v="台州市黄岩汉威塑料模具有限公司"/>
    <x v="1"/>
    <x v="22"/>
    <x v="0"/>
    <n v="0"/>
    <m/>
    <n v="0"/>
    <m/>
    <n v="0"/>
    <m/>
    <n v="0"/>
    <n v="7.4999999999999997E-2"/>
  </r>
  <r>
    <s v="余姚市前诚塑料厂"/>
    <x v="1"/>
    <x v="22"/>
    <x v="0"/>
    <n v="0"/>
    <m/>
    <n v="0"/>
    <m/>
    <n v="0"/>
    <m/>
    <n v="0"/>
    <n v="1"/>
  </r>
  <r>
    <s v="余姚市兴跃塑模有限公司"/>
    <x v="1"/>
    <x v="22"/>
    <x v="2"/>
    <n v="0"/>
    <n v="0.1"/>
    <n v="-2.516"/>
    <n v="0.22500000000000001"/>
    <n v="-24.4755"/>
    <n v="7.4999999999999997E-2"/>
    <n v="10.62"/>
    <n v="2.5000000000000001E-2"/>
  </r>
  <r>
    <s v="温州宏泰模具有限公司"/>
    <x v="1"/>
    <x v="22"/>
    <x v="2"/>
    <n v="0"/>
    <n v="0"/>
    <n v="0"/>
    <n v="0"/>
    <n v="0"/>
    <n v="1.35"/>
    <n v="137.16"/>
    <n v="0.89999999999999991"/>
  </r>
  <r>
    <s v="宁波语方模塑有限公司"/>
    <x v="14"/>
    <x v="22"/>
    <x v="2"/>
    <n v="0"/>
    <n v="0"/>
    <n v="0"/>
    <n v="0"/>
    <n v="0"/>
    <n v="0.1"/>
    <n v="10.4"/>
    <n v="0.39999999999999997"/>
  </r>
  <r>
    <s v="霸州市南孟顺国五金塑料加工厂"/>
    <x v="1"/>
    <x v="22"/>
    <x v="0"/>
    <n v="0"/>
    <m/>
    <n v="0"/>
    <m/>
    <n v="0"/>
    <m/>
    <n v="0"/>
    <n v="1"/>
  </r>
  <r>
    <s v="余姚市余姚镇汇丰塑料模具厂"/>
    <x v="1"/>
    <x v="22"/>
    <x v="2"/>
    <n v="0"/>
    <n v="0"/>
    <n v="0"/>
    <n v="2.0750000000000002"/>
    <n v="278.714"/>
    <n v="0.55000000000000004"/>
    <n v="49.670500000000004"/>
    <n v="1.125"/>
  </r>
  <r>
    <s v="余姚市杭敏塑料厂"/>
    <x v="1"/>
    <x v="22"/>
    <x v="2"/>
    <n v="0"/>
    <n v="0"/>
    <n v="0"/>
    <n v="2.5"/>
    <n v="154.125"/>
    <n v="1.9"/>
    <n v="235.94200000000001"/>
    <n v="3.9749999999999996"/>
  </r>
  <r>
    <s v="宁波兴利模具有限公司"/>
    <x v="1"/>
    <x v="22"/>
    <x v="502"/>
    <n v="714.33749999999998"/>
    <n v="0.5"/>
    <n v="60.954999999999998"/>
    <n v="2.0249999999999999"/>
    <n v="428.55074999999999"/>
    <n v="1.6"/>
    <n v="178.8"/>
    <n v="0.2"/>
  </r>
  <r>
    <s v="余姚市昌士达塑料模具厂"/>
    <x v="1"/>
    <x v="22"/>
    <x v="2"/>
    <n v="0"/>
    <n v="11.25"/>
    <n v="1403.8875"/>
    <n v="10.5"/>
    <n v="1253.175"/>
    <n v="14.1"/>
    <n v="2074.3919999999998"/>
    <n v="15.175000000000001"/>
  </r>
  <r>
    <s v="宁波保亚模具有限公司"/>
    <x v="1"/>
    <x v="22"/>
    <x v="0"/>
    <n v="0"/>
    <m/>
    <n v="0"/>
    <m/>
    <n v="0"/>
    <m/>
    <n v="0"/>
    <n v="4.4250000000000007"/>
  </r>
  <r>
    <s v="余姚市余姚镇方圆塑料模具厂"/>
    <x v="1"/>
    <x v="22"/>
    <x v="2"/>
    <n v="0"/>
    <n v="3.125"/>
    <n v="372.6875"/>
    <n v="13.375"/>
    <n v="1209.9024999999999"/>
    <n v="2.5"/>
    <n v="197.125"/>
    <n v="5.8249999999999993"/>
  </r>
  <r>
    <s v="余姚市来泰塑料模具厂"/>
    <x v="1"/>
    <x v="22"/>
    <x v="275"/>
    <n v="56.4465"/>
    <n v="0.35"/>
    <n v="28.1785"/>
    <n v="9.85"/>
    <n v="643.30349999999999"/>
    <n v="0.45"/>
    <n v="43.100999999999999"/>
    <n v="0.87500000000000011"/>
  </r>
  <r>
    <s v="慈溪阿模地塑料制品有限公司"/>
    <x v="1"/>
    <x v="22"/>
    <x v="268"/>
    <n v="25.254000000000001"/>
    <n v="0.15"/>
    <n v="23.107500000000002"/>
    <n v="2.9750000000000001"/>
    <n v="294.04900000000004"/>
    <n v="0.7"/>
    <n v="76.453999999999994"/>
    <n v="0.3"/>
  </r>
  <r>
    <s v="台州市椒江协通五金塑模厂"/>
    <x v="1"/>
    <x v="22"/>
    <x v="0"/>
    <n v="0"/>
    <m/>
    <n v="0"/>
    <m/>
    <n v="0"/>
    <m/>
    <n v="0"/>
    <n v="3"/>
  </r>
  <r>
    <s v="余姚市佳型塑料模具厂"/>
    <x v="1"/>
    <x v="22"/>
    <x v="2"/>
    <n v="0"/>
    <n v="0"/>
    <n v="0"/>
    <n v="0"/>
    <n v="0"/>
    <n v="0.25"/>
    <n v="21.947500000000002"/>
    <n v="2.8"/>
  </r>
  <r>
    <s v="嘉善宏泰模具有限公司"/>
    <x v="3"/>
    <x v="22"/>
    <x v="0"/>
    <n v="0"/>
    <m/>
    <n v="0"/>
    <m/>
    <n v="0"/>
    <m/>
    <n v="0"/>
    <n v="8"/>
  </r>
  <r>
    <s v="昆山创誉五金塑料有限公司"/>
    <x v="1"/>
    <x v="22"/>
    <x v="503"/>
    <n v="551.59050000000002"/>
    <n v="1.5"/>
    <n v="86.864999999999995"/>
    <n v="70"/>
    <n v="6786.5"/>
    <n v="23.824999999999999"/>
    <n v="2326.2730000000001"/>
    <n v="18.849999999999998"/>
  </r>
  <r>
    <s v="余姚市众友橡塑冲件厂（普通合伙）"/>
    <x v="2"/>
    <x v="22"/>
    <x v="2"/>
    <n v="0"/>
    <n v="0"/>
    <n v="0"/>
    <n v="1.65"/>
    <n v="216.36449999999999"/>
    <n v="12.15"/>
    <n v="1089.4905000000001"/>
    <n v="6.8"/>
  </r>
  <r>
    <s v="上海铭昶模塑科技有限公司"/>
    <x v="1"/>
    <x v="22"/>
    <x v="0"/>
    <n v="0"/>
    <m/>
    <n v="0"/>
    <m/>
    <n v="0"/>
    <m/>
    <n v="0"/>
    <n v="6"/>
  </r>
  <r>
    <s v="余姚市宏凯塑模厂"/>
    <x v="1"/>
    <x v="22"/>
    <x v="180"/>
    <n v="1782.345"/>
    <n v="18"/>
    <n v="2345.58"/>
    <n v="8.5"/>
    <n v="1068.79"/>
    <n v="14.074999999999999"/>
    <n v="1279.8397500000001"/>
    <n v="3.85"/>
  </r>
  <r>
    <s v="余姚市多成塑料制品厂"/>
    <x v="1"/>
    <x v="22"/>
    <x v="2"/>
    <n v="0"/>
    <n v="2"/>
    <n v="306.02"/>
    <n v="3"/>
    <n v="295.14"/>
    <n v="2.5"/>
    <n v="310.07499999999999"/>
    <n v="0.5"/>
  </r>
  <r>
    <s v="余姚市立凯塑料模具厂"/>
    <x v="1"/>
    <x v="22"/>
    <x v="0"/>
    <n v="0"/>
    <m/>
    <n v="0"/>
    <m/>
    <n v="0"/>
    <m/>
    <n v="0"/>
    <n v="2.5"/>
  </r>
  <r>
    <s v="慈溪诚毅模具有限公司"/>
    <x v="1"/>
    <x v="22"/>
    <x v="0"/>
    <n v="0"/>
    <m/>
    <n v="0"/>
    <m/>
    <n v="0"/>
    <m/>
    <n v="0"/>
    <n v="2.5000000000000001E-2"/>
  </r>
  <r>
    <s v="余姚市福达塑模厂"/>
    <x v="1"/>
    <x v="22"/>
    <x v="2"/>
    <n v="0"/>
    <n v="2"/>
    <n v="232.5"/>
    <n v="0"/>
    <n v="0"/>
    <n v="1"/>
    <n v="74"/>
    <n v="1"/>
  </r>
  <r>
    <s v="余姚市武邦电器配件厂"/>
    <x v="1"/>
    <x v="22"/>
    <x v="0"/>
    <n v="0"/>
    <m/>
    <n v="0"/>
    <m/>
    <n v="0"/>
    <m/>
    <n v="0"/>
    <n v="0.2"/>
  </r>
  <r>
    <s v="余姚市卓盈塑料模具厂"/>
    <x v="1"/>
    <x v="22"/>
    <x v="2"/>
    <n v="0"/>
    <n v="0"/>
    <n v="0"/>
    <n v="1"/>
    <n v="96.83"/>
    <n v="0.5"/>
    <n v="37.340000000000003"/>
    <n v="1"/>
  </r>
  <r>
    <s v="余姚逸想塑料模具厂"/>
    <x v="3"/>
    <x v="22"/>
    <x v="9"/>
    <n v="12.016"/>
    <n v="0"/>
    <n v="0"/>
    <n v="8.1750000000000007"/>
    <n v="367.3845"/>
    <n v="1.95"/>
    <n v="162.20100000000002"/>
    <n v="0.25"/>
  </r>
  <r>
    <s v="江阴市玉升磁塑有限公司"/>
    <x v="1"/>
    <x v="22"/>
    <x v="0"/>
    <n v="0"/>
    <m/>
    <n v="0"/>
    <m/>
    <n v="0"/>
    <m/>
    <n v="0"/>
    <n v="12"/>
  </r>
  <r>
    <s v="衢州盛邦模具科技有限公司"/>
    <x v="1"/>
    <x v="22"/>
    <x v="2"/>
    <n v="0"/>
    <n v="6.5"/>
    <n v="922.09000000000015"/>
    <n v="7.0250000000000004"/>
    <n v="717.04174999999998"/>
    <n v="7"/>
    <n v="445.41"/>
    <n v="3"/>
  </r>
  <r>
    <s v="余姚市城区舜东仪表厂"/>
    <x v="2"/>
    <x v="22"/>
    <x v="2"/>
    <n v="0"/>
    <n v="2"/>
    <n v="92.4"/>
    <n v="4.125"/>
    <n v="171.02250000000001"/>
    <n v="3.25"/>
    <n v="224.05500000000001"/>
    <n v="2"/>
  </r>
  <r>
    <s v="上海佳谷模具有限公司"/>
    <x v="1"/>
    <x v="22"/>
    <x v="0"/>
    <n v="0"/>
    <m/>
    <n v="0"/>
    <m/>
    <n v="0"/>
    <m/>
    <n v="0"/>
    <n v="1"/>
  </r>
  <r>
    <s v="慈溪市周巷镇伟定塑胶五金厂"/>
    <x v="1"/>
    <x v="22"/>
    <x v="7"/>
    <n v="302.58"/>
    <n v="6"/>
    <n v="380.94"/>
    <n v="41.5"/>
    <n v="2360.105"/>
    <n v="42.6"/>
    <n v="4170.1140000000005"/>
    <n v="37.5"/>
  </r>
  <r>
    <s v="余姚市艾尔模具塑料厂"/>
    <x v="1"/>
    <x v="22"/>
    <x v="0"/>
    <n v="0"/>
    <m/>
    <n v="0"/>
    <m/>
    <n v="0"/>
    <m/>
    <n v="0"/>
    <n v="7"/>
  </r>
  <r>
    <s v="宁海县华通模具制造有限公司"/>
    <x v="1"/>
    <x v="22"/>
    <x v="0"/>
    <n v="0"/>
    <m/>
    <n v="0"/>
    <m/>
    <n v="0"/>
    <m/>
    <n v="0"/>
    <n v="1.075"/>
  </r>
  <r>
    <s v="奉化市楷隆塑料加工厂"/>
    <x v="1"/>
    <x v="22"/>
    <x v="0"/>
    <n v="0"/>
    <m/>
    <n v="0"/>
    <m/>
    <n v="0"/>
    <m/>
    <n v="0"/>
    <n v="0.25"/>
  </r>
  <r>
    <s v="浙江泰坦科技有公司"/>
    <x v="1"/>
    <x v="26"/>
    <x v="0"/>
    <n v="0"/>
    <m/>
    <n v="0"/>
    <m/>
    <n v="0"/>
    <m/>
    <n v="0"/>
    <n v="0"/>
  </r>
  <r>
    <s v="慈溪市赛美格针织器材有限公司"/>
    <x v="1"/>
    <x v="26"/>
    <x v="504"/>
    <n v="4154"/>
    <n v="82.674999999999997"/>
    <n v="8538.6739999999991"/>
    <n v="48.024999999999999"/>
    <n v="4027.8567499999999"/>
    <n v="64"/>
    <n v="8058.88"/>
    <n v="52.5"/>
  </r>
  <r>
    <s v="余姚市诚信纺织机械配件厂"/>
    <x v="1"/>
    <x v="26"/>
    <x v="2"/>
    <n v="0"/>
    <n v="0.15"/>
    <n v="19.309499999999996"/>
    <n v="0.95"/>
    <n v="141.54050000000001"/>
    <n v="3.05"/>
    <n v="-1068.4759999999999"/>
    <n v="0.6"/>
  </r>
  <r>
    <s v="慈溪市益体模具塑料有限公司"/>
    <x v="1"/>
    <x v="26"/>
    <x v="2"/>
    <n v="0"/>
    <n v="2"/>
    <n v="41.52"/>
    <n v="0"/>
    <n v="0"/>
    <n v="0.17499999999999999"/>
    <n v="20.242249999999999"/>
    <n v="1"/>
  </r>
  <r>
    <s v="新昌县泰坦科技有限公司"/>
    <x v="1"/>
    <x v="26"/>
    <x v="0"/>
    <n v="0"/>
    <m/>
    <n v="0"/>
    <m/>
    <n v="0"/>
    <m/>
    <n v="0"/>
    <n v="24"/>
  </r>
  <r>
    <s v="玉环县朗升机械有限公司"/>
    <x v="1"/>
    <x v="26"/>
    <x v="0"/>
    <n v="0"/>
    <m/>
    <n v="0"/>
    <m/>
    <n v="0"/>
    <m/>
    <n v="0"/>
    <n v="5"/>
  </r>
  <r>
    <s v="余姚市弘星针织器材有限公司"/>
    <x v="1"/>
    <x v="26"/>
    <x v="0"/>
    <n v="0"/>
    <m/>
    <n v="0"/>
    <m/>
    <n v="0"/>
    <m/>
    <n v="0"/>
    <n v="1"/>
  </r>
  <r>
    <s v="新昌县福太隆机械有限公司"/>
    <x v="1"/>
    <x v="26"/>
    <x v="35"/>
    <n v="1610.5"/>
    <n v="30"/>
    <n v="2622"/>
    <n v="29.5"/>
    <n v="4552.1450000000004"/>
    <n v="35"/>
    <n v="15890.699999999999"/>
    <n v="5"/>
  </r>
  <r>
    <s v="余姚市精鸿纺机专件有限公司"/>
    <x v="1"/>
    <x v="26"/>
    <x v="2"/>
    <n v="0"/>
    <n v="0.6"/>
    <n v="57.018000000000001"/>
    <n v="6.55"/>
    <n v="1074.462"/>
    <n v="14.05"/>
    <n v="1384.768"/>
    <n v="4.05"/>
  </r>
  <r>
    <s v="余姚市燎原纺织配件厂"/>
    <x v="1"/>
    <x v="26"/>
    <x v="0"/>
    <n v="0"/>
    <m/>
    <n v="0"/>
    <m/>
    <n v="0"/>
    <m/>
    <n v="0"/>
    <n v="3"/>
  </r>
  <r>
    <s v="浙江泰坦科技有限公司"/>
    <x v="1"/>
    <x v="26"/>
    <x v="0"/>
    <n v="0"/>
    <m/>
    <n v="0"/>
    <m/>
    <n v="0"/>
    <m/>
    <n v="0"/>
    <n v="0"/>
  </r>
  <r>
    <s v="慈溪市华晨电子有限公司"/>
    <x v="1"/>
    <x v="24"/>
    <x v="0"/>
    <n v="0"/>
    <m/>
    <n v="0"/>
    <m/>
    <n v="0"/>
    <m/>
    <n v="0"/>
    <n v="2.0499999999999998"/>
  </r>
  <r>
    <s v="海宁荣正灯饰有限公司"/>
    <x v="1"/>
    <x v="24"/>
    <x v="2"/>
    <n v="0"/>
    <n v="3"/>
    <n v="-20.82"/>
    <n v="0"/>
    <n v="0"/>
    <n v="0"/>
    <n v="0"/>
    <n v="0"/>
  </r>
  <r>
    <s v="海盐县永新胶塑制品厂"/>
    <x v="1"/>
    <x v="24"/>
    <x v="2"/>
    <n v="0"/>
    <n v="2"/>
    <n v="-61.98"/>
    <n v="0"/>
    <n v="0"/>
    <n v="0.5"/>
    <n v="242.67500000000001"/>
    <n v="0"/>
  </r>
  <r>
    <s v="嘉兴市豪顺塑业有限公司"/>
    <x v="1"/>
    <x v="24"/>
    <x v="0"/>
    <n v="0"/>
    <m/>
    <n v="0"/>
    <m/>
    <n v="0"/>
    <m/>
    <n v="0"/>
    <n v="5.5"/>
  </r>
  <r>
    <s v="嘉兴市南湖区七星峰丰塑料五金厂"/>
    <x v="1"/>
    <x v="24"/>
    <x v="2"/>
    <n v="0"/>
    <n v="0"/>
    <n v="0"/>
    <n v="0"/>
    <n v="0"/>
    <n v="15"/>
    <n v="1296.1499999999999"/>
    <n v="0"/>
  </r>
  <r>
    <s v="宁波百雪佳反射器有限公司"/>
    <x v="1"/>
    <x v="24"/>
    <x v="2"/>
    <n v="0"/>
    <n v="0"/>
    <n v="0"/>
    <n v="1"/>
    <n v="-12.41"/>
    <n v="0"/>
    <n v="0"/>
    <n v="0"/>
  </r>
  <r>
    <s v="宁波卡斯特模塑科技发展有限公司"/>
    <x v="1"/>
    <x v="24"/>
    <x v="2"/>
    <n v="0"/>
    <n v="2.5000000000000001E-2"/>
    <n v="3.8390000000000004"/>
    <n v="12.675000000000001"/>
    <n v="1192.4639999999999"/>
    <n v="0"/>
    <n v="0"/>
    <n v="0"/>
  </r>
  <r>
    <s v="宁波凯烨电器有限公司"/>
    <x v="1"/>
    <x v="24"/>
    <x v="0"/>
    <n v="0"/>
    <m/>
    <n v="0"/>
    <m/>
    <n v="0"/>
    <m/>
    <n v="0"/>
    <n v="17"/>
  </r>
  <r>
    <s v="宁波明益鑫电子科技有限公司"/>
    <x v="1"/>
    <x v="24"/>
    <x v="2"/>
    <n v="0"/>
    <n v="0"/>
    <n v="0"/>
    <n v="0"/>
    <n v="0"/>
    <n v="14"/>
    <n v="2143.54"/>
    <n v="0"/>
  </r>
  <r>
    <s v="宁波威涛电器有限公司"/>
    <x v="1"/>
    <x v="24"/>
    <x v="505"/>
    <n v="8421.1569999999992"/>
    <n v="35"/>
    <n v="2430.75"/>
    <n v="60"/>
    <n v="4473.6000000000004"/>
    <n v="5"/>
    <n v="318.15000000000003"/>
    <n v="0"/>
  </r>
  <r>
    <s v="宁海和谐电器有限公司"/>
    <x v="1"/>
    <x v="24"/>
    <x v="2"/>
    <n v="0"/>
    <n v="0"/>
    <n v="0"/>
    <n v="0"/>
    <n v="0"/>
    <n v="21"/>
    <n v="1372.35"/>
    <n v="0"/>
  </r>
  <r>
    <s v="宁海凯海模塑有限公司"/>
    <x v="1"/>
    <x v="24"/>
    <x v="2"/>
    <n v="0"/>
    <n v="0"/>
    <n v="0"/>
    <n v="1"/>
    <n v="31.76"/>
    <n v="4"/>
    <n v="809.28"/>
    <n v="0"/>
  </r>
  <r>
    <s v="宁海县康圳电光源有限公司"/>
    <x v="1"/>
    <x v="24"/>
    <x v="2"/>
    <n v="0"/>
    <n v="0"/>
    <n v="0"/>
    <n v="3"/>
    <n v="387.72"/>
    <n v="2"/>
    <n v="266.48"/>
    <n v="0"/>
  </r>
  <r>
    <s v="宁海县双方机电有限公司"/>
    <x v="1"/>
    <x v="24"/>
    <x v="506"/>
    <n v="5574.2629999999999"/>
    <n v="6.9249999999999998"/>
    <n v="1894.1259999999997"/>
    <n v="0"/>
    <n v="0"/>
    <n v="15"/>
    <n v="1101.8999999999999"/>
    <n v="0"/>
  </r>
  <r>
    <s v="宁海县西店冠宏塑料制品厂"/>
    <x v="1"/>
    <x v="24"/>
    <x v="2"/>
    <n v="0"/>
    <n v="0"/>
    <n v="0"/>
    <n v="0"/>
    <n v="0"/>
    <n v="10"/>
    <n v="666.4"/>
    <n v="0"/>
  </r>
  <r>
    <s v="宁海元浩电器有限公司"/>
    <x v="2"/>
    <x v="24"/>
    <x v="2"/>
    <n v="0"/>
    <n v="0"/>
    <n v="0"/>
    <n v="0"/>
    <n v="0"/>
    <n v="1.0249999999999999"/>
    <n v="113.74424999999999"/>
    <n v="0"/>
  </r>
  <r>
    <s v="上海国荥灯具厂"/>
    <x v="2"/>
    <x v="24"/>
    <x v="2"/>
    <n v="0"/>
    <n v="0"/>
    <n v="0"/>
    <n v="0"/>
    <n v="0"/>
    <n v="70"/>
    <n v="4626.3"/>
    <n v="0"/>
  </r>
  <r>
    <s v="上海庆和塑料制品有限公司"/>
    <x v="1"/>
    <x v="24"/>
    <x v="0"/>
    <n v="0"/>
    <m/>
    <n v="0"/>
    <m/>
    <n v="0"/>
    <m/>
    <n v="0"/>
    <n v="8"/>
  </r>
  <r>
    <s v="绍兴市越城朱沈塑化厂"/>
    <x v="1"/>
    <x v="24"/>
    <x v="0"/>
    <n v="0"/>
    <m/>
    <n v="0"/>
    <m/>
    <n v="0"/>
    <m/>
    <n v="0"/>
    <n v="0.1"/>
  </r>
  <r>
    <s v="嵊州市建辉电子有限公司"/>
    <x v="1"/>
    <x v="24"/>
    <x v="2"/>
    <n v="0"/>
    <n v="0"/>
    <n v="0"/>
    <n v="95"/>
    <n v="5490.05"/>
    <n v="110"/>
    <n v="7021.3"/>
    <n v="0"/>
  </r>
  <r>
    <s v="嵊州市欣越圣诞礼品有限公司"/>
    <x v="3"/>
    <x v="24"/>
    <x v="507"/>
    <n v="6853.4177499999996"/>
    <n v="68"/>
    <n v="3784.2"/>
    <n v="2.5000000000000001E-2"/>
    <n v="-3.7170000000000005"/>
    <n v="15.025"/>
    <n v="1273.9697500000002"/>
    <n v="0"/>
  </r>
  <r>
    <s v="苏州夜明珠光学科技有限公司"/>
    <x v="1"/>
    <x v="24"/>
    <x v="139"/>
    <n v="863.28"/>
    <n v="31"/>
    <n v="9210.41"/>
    <n v="29.5"/>
    <n v="5629.19"/>
    <n v="15"/>
    <n v="2124.6"/>
    <n v="0"/>
  </r>
  <r>
    <s v="温岭市锦州灯具有限公司"/>
    <x v="1"/>
    <x v="24"/>
    <x v="2"/>
    <n v="0"/>
    <n v="0"/>
    <n v="0"/>
    <n v="0"/>
    <n v="0"/>
    <n v="37"/>
    <n v="3512.4100000000003"/>
    <n v="0"/>
  </r>
  <r>
    <s v="象山恒昌塑胶制品有限公司"/>
    <x v="1"/>
    <x v="24"/>
    <x v="508"/>
    <n v="4181.76"/>
    <n v="27.05"/>
    <n v="1657.3535000000002"/>
    <n v="4"/>
    <n v="-19"/>
    <n v="8"/>
    <n v="572.24"/>
    <n v="0"/>
  </r>
  <r>
    <s v="余姚市朗品电器有限公司"/>
    <x v="1"/>
    <x v="24"/>
    <x v="176"/>
    <n v="75.5"/>
    <n v="2"/>
    <n v="390.88"/>
    <n v="0"/>
    <n v="0"/>
    <n v="1"/>
    <n v="149.16999999999999"/>
    <n v="0"/>
  </r>
  <r>
    <s v="余姚市迈格塑料制品有限公司"/>
    <x v="1"/>
    <x v="24"/>
    <x v="0"/>
    <n v="0"/>
    <m/>
    <n v="0"/>
    <m/>
    <n v="0"/>
    <m/>
    <n v="0"/>
    <n v="10"/>
  </r>
  <r>
    <s v="余姚市泗门镇镇南五金塑料厂"/>
    <x v="1"/>
    <x v="24"/>
    <x v="509"/>
    <n v="1229.4749999999999"/>
    <n v="5.0250000000000004"/>
    <n v="599.48250000000007"/>
    <n v="7.0750000000000002"/>
    <n v="859.04650000000004"/>
    <n v="0"/>
    <n v="0"/>
    <n v="0"/>
  </r>
  <r>
    <s v="浙江台塑光电科技有限公司"/>
    <x v="1"/>
    <x v="24"/>
    <x v="0"/>
    <n v="0"/>
    <m/>
    <n v="0"/>
    <m/>
    <n v="0"/>
    <m/>
    <n v="0"/>
    <n v="3.0249999999999999"/>
  </r>
  <r>
    <s v="杭州品悦电器有限公司"/>
    <x v="1"/>
    <x v="24"/>
    <x v="0"/>
    <n v="0"/>
    <m/>
    <n v="0"/>
    <m/>
    <n v="0"/>
    <m/>
    <n v="0"/>
    <n v="0.05"/>
  </r>
  <r>
    <s v="慈溪飞诺斯电子科技有限公司"/>
    <x v="1"/>
    <x v="24"/>
    <x v="0"/>
    <n v="0"/>
    <m/>
    <n v="0"/>
    <m/>
    <n v="0"/>
    <m/>
    <n v="0"/>
    <n v="1.125"/>
  </r>
  <r>
    <s v="浙江双宇电子科技有限公司"/>
    <x v="1"/>
    <x v="24"/>
    <x v="0"/>
    <n v="0"/>
    <m/>
    <n v="0"/>
    <m/>
    <n v="0"/>
    <m/>
    <n v="0"/>
    <n v="1.2250000000000001"/>
  </r>
  <r>
    <s v="上虞市丰惠通益五金塑料厂"/>
    <x v="1"/>
    <x v="24"/>
    <x v="7"/>
    <n v="342.3"/>
    <n v="2"/>
    <n v="164.42"/>
    <n v="8.5250000000000004"/>
    <n v="158.30925000000002"/>
    <n v="19.649999999999999"/>
    <n v="2577.2939999999999"/>
    <n v="6.4249999999999998"/>
  </r>
  <r>
    <s v="海宁鑫通塑胶有限公司"/>
    <x v="1"/>
    <x v="24"/>
    <x v="0"/>
    <n v="0"/>
    <m/>
    <n v="0"/>
    <m/>
    <n v="0"/>
    <m/>
    <n v="0"/>
    <n v="1.05"/>
  </r>
  <r>
    <s v="浙江普照电器有限公司"/>
    <x v="1"/>
    <x v="24"/>
    <x v="0"/>
    <n v="0"/>
    <m/>
    <n v="0"/>
    <m/>
    <n v="0"/>
    <m/>
    <n v="0"/>
    <n v="13"/>
  </r>
  <r>
    <s v="余姚市恒盛电子厂"/>
    <x v="1"/>
    <x v="24"/>
    <x v="2"/>
    <n v="0"/>
    <n v="0"/>
    <n v="0"/>
    <n v="0"/>
    <n v="0"/>
    <n v="0.75"/>
    <n v="95.91"/>
    <n v="3.5750000000000002"/>
  </r>
  <r>
    <s v="宁波圣烨电器有限公司"/>
    <x v="1"/>
    <x v="24"/>
    <x v="510"/>
    <n v="6411.5099999999993"/>
    <n v="3.3"/>
    <n v="280.66499999999996"/>
    <n v="17"/>
    <n v="1594.26"/>
    <n v="51.05"/>
    <n v="4635.3399999999992"/>
    <n v="2.5"/>
  </r>
  <r>
    <s v="绍兴市上虞区丰惠通益五金塑料厂"/>
    <x v="1"/>
    <x v="24"/>
    <x v="0"/>
    <n v="0"/>
    <m/>
    <n v="0"/>
    <m/>
    <n v="0"/>
    <m/>
    <n v="0"/>
    <n v="8.625"/>
  </r>
  <r>
    <s v="绍兴上虞全盛塑模有限公司"/>
    <x v="1"/>
    <x v="24"/>
    <x v="0"/>
    <n v="0"/>
    <m/>
    <n v="0"/>
    <m/>
    <n v="0"/>
    <m/>
    <n v="0"/>
    <n v="46.349999999999994"/>
  </r>
  <r>
    <s v="上虞全盛塑模有限公司"/>
    <x v="1"/>
    <x v="24"/>
    <x v="0"/>
    <n v="0"/>
    <m/>
    <n v="0"/>
    <m/>
    <n v="0"/>
    <m/>
    <n v="0"/>
    <n v="1"/>
  </r>
  <r>
    <s v="宁波泰格莱特灯具有限公司"/>
    <x v="1"/>
    <x v="24"/>
    <x v="2"/>
    <n v="0"/>
    <n v="0"/>
    <n v="0"/>
    <n v="0"/>
    <n v="0"/>
    <n v="8"/>
    <n v="716.56"/>
    <n v="22.5"/>
  </r>
  <r>
    <s v="余姚市临山镇科烽电器厂"/>
    <x v="3"/>
    <x v="24"/>
    <x v="0"/>
    <n v="0"/>
    <m/>
    <n v="0"/>
    <m/>
    <n v="0"/>
    <m/>
    <n v="0"/>
    <n v="60.5"/>
  </r>
  <r>
    <s v="江阴市水澄机械有限公司"/>
    <x v="1"/>
    <x v="24"/>
    <x v="2"/>
    <n v="0"/>
    <n v="0"/>
    <n v="0"/>
    <n v="0"/>
    <n v="0"/>
    <n v="1"/>
    <n v="170.18"/>
    <n v="11"/>
  </r>
  <r>
    <s v="宁海县嘉诚电器厂"/>
    <x v="1"/>
    <x v="24"/>
    <x v="2"/>
    <n v="0"/>
    <n v="0"/>
    <n v="0"/>
    <n v="0.125"/>
    <n v="34.328749999999999"/>
    <n v="0.3"/>
    <n v="59.315999999999995"/>
    <n v="0.2"/>
  </r>
  <r>
    <s v="宁波美光塑料制品有限公司"/>
    <x v="1"/>
    <x v="24"/>
    <x v="2"/>
    <n v="0"/>
    <n v="0"/>
    <n v="0"/>
    <n v="0"/>
    <n v="0"/>
    <n v="3"/>
    <n v="178.41"/>
    <n v="2.1"/>
  </r>
  <r>
    <s v="宁波市鄞州海旭塑胶模具有限公司"/>
    <x v="1"/>
    <x v="24"/>
    <x v="511"/>
    <n v="4641"/>
    <n v="61.85"/>
    <n v="3607.0920000000001"/>
    <n v="69.05"/>
    <n v="12418.6425"/>
    <n v="18"/>
    <n v="6658.2"/>
    <n v="10.5"/>
  </r>
  <r>
    <s v="上虞市小越中信塑料厂"/>
    <x v="1"/>
    <x v="24"/>
    <x v="0"/>
    <n v="0"/>
    <m/>
    <n v="0"/>
    <m/>
    <n v="0"/>
    <m/>
    <n v="0"/>
    <n v="21"/>
  </r>
  <r>
    <s v="余姚市熠明塑料制品有限公司"/>
    <x v="1"/>
    <x v="24"/>
    <x v="512"/>
    <n v="2753.2625000000003"/>
    <n v="0"/>
    <n v="0"/>
    <n v="0"/>
    <n v="0"/>
    <n v="0"/>
    <n v="0"/>
    <n v="40"/>
  </r>
  <r>
    <s v="宁波飞拓电器有限公司"/>
    <x v="1"/>
    <x v="24"/>
    <x v="2"/>
    <n v="0"/>
    <n v="0"/>
    <n v="0"/>
    <n v="0"/>
    <n v="0"/>
    <n v="58.35"/>
    <n v="13684.825500000001"/>
    <n v="136.70000000000002"/>
  </r>
  <r>
    <s v="台州市广隆灯饰有限公司"/>
    <x v="1"/>
    <x v="24"/>
    <x v="2"/>
    <n v="0"/>
    <n v="0"/>
    <n v="0"/>
    <n v="0"/>
    <n v="0"/>
    <n v="7.4999999999999997E-2"/>
    <n v="7.9154999999999998"/>
    <n v="1"/>
  </r>
  <r>
    <s v="余姚辽曼电器有限公司"/>
    <x v="1"/>
    <x v="24"/>
    <x v="2"/>
    <n v="0"/>
    <n v="0"/>
    <n v="0"/>
    <n v="11.025"/>
    <n v="1191.4717499999999"/>
    <n v="8.85"/>
    <n v="1910.2724999999998"/>
    <n v="10.775"/>
  </r>
  <r>
    <s v="嘉兴市秀洲区明顺塑料五金厂"/>
    <x v="1"/>
    <x v="24"/>
    <x v="7"/>
    <n v="122.22"/>
    <n v="2.5"/>
    <n v="454.67500000000001"/>
    <n v="16.625"/>
    <n v="1689.1"/>
    <n v="3"/>
    <n v="374.58"/>
    <n v="10.375"/>
  </r>
  <r>
    <s v="宁波爱森电器有限公司"/>
    <x v="1"/>
    <x v="24"/>
    <x v="513"/>
    <n v="7163.9915000000001"/>
    <n v="42.024999999999999"/>
    <n v="3804.1029999999996"/>
    <n v="86.5"/>
    <n v="10537.43"/>
    <n v="122.5"/>
    <n v="22249.674999999999"/>
    <n v="66"/>
  </r>
  <r>
    <s v="慈溪市泰元电子有限公司"/>
    <x v="1"/>
    <x v="24"/>
    <x v="0"/>
    <n v="0"/>
    <m/>
    <n v="0"/>
    <m/>
    <n v="0"/>
    <m/>
    <n v="0"/>
    <n v="7.0750000000000002"/>
  </r>
  <r>
    <s v="慈溪市景联电子科技有限公司"/>
    <x v="1"/>
    <x v="24"/>
    <x v="0"/>
    <n v="0"/>
    <m/>
    <n v="0"/>
    <m/>
    <n v="0"/>
    <m/>
    <n v="0"/>
    <n v="32"/>
  </r>
  <r>
    <s v="台州市尚远塑业灯饰有限公司"/>
    <x v="1"/>
    <x v="24"/>
    <x v="2"/>
    <n v="0"/>
    <n v="0"/>
    <n v="0"/>
    <n v="0"/>
    <n v="0"/>
    <n v="139"/>
    <n v="15991.949999999999"/>
    <n v="32"/>
  </r>
  <r>
    <s v="宁波甬光照明电器有限公司"/>
    <x v="1"/>
    <x v="24"/>
    <x v="2"/>
    <n v="0"/>
    <n v="0"/>
    <n v="0"/>
    <n v="0"/>
    <n v="0"/>
    <n v="7"/>
    <n v="932.05000000000007"/>
    <n v="9"/>
  </r>
  <r>
    <s v="宁波双童电器有限公司"/>
    <x v="1"/>
    <x v="24"/>
    <x v="2"/>
    <n v="0"/>
    <n v="0"/>
    <n v="0"/>
    <n v="0"/>
    <n v="0"/>
    <n v="20"/>
    <n v="3950"/>
    <n v="7"/>
  </r>
  <r>
    <s v="嘉兴德浦光电科技有限公司"/>
    <x v="1"/>
    <x v="24"/>
    <x v="0"/>
    <n v="0"/>
    <m/>
    <n v="0"/>
    <m/>
    <n v="0"/>
    <m/>
    <n v="0"/>
    <n v="0.05"/>
  </r>
  <r>
    <s v="宁波新起点电器有限公司"/>
    <x v="1"/>
    <x v="24"/>
    <x v="0"/>
    <n v="0"/>
    <m/>
    <n v="0"/>
    <m/>
    <n v="0"/>
    <m/>
    <n v="0"/>
    <n v="2.6"/>
  </r>
  <r>
    <s v="余姚市临山镇前进电器厂"/>
    <x v="1"/>
    <x v="24"/>
    <x v="2"/>
    <n v="0"/>
    <n v="1.25"/>
    <n v="100.60000000000001"/>
    <n v="0.5"/>
    <n v="69.775000000000006"/>
    <n v="2.35"/>
    <n v="142.01050000000001"/>
    <n v="0.4"/>
  </r>
  <r>
    <s v="余姚市世绒塑料厂"/>
    <x v="1"/>
    <x v="24"/>
    <x v="0"/>
    <n v="0"/>
    <m/>
    <n v="0"/>
    <m/>
    <n v="0"/>
    <m/>
    <n v="0"/>
    <n v="0.5"/>
  </r>
  <r>
    <s v="余姚市竣凯电器厂"/>
    <x v="1"/>
    <x v="24"/>
    <x v="2"/>
    <n v="0"/>
    <n v="0"/>
    <n v="0"/>
    <n v="0"/>
    <n v="0"/>
    <n v="10.675000000000001"/>
    <n v="1400.8802499999999"/>
    <n v="62.55"/>
  </r>
  <r>
    <s v="绍兴市晶棱车用反射器厂"/>
    <x v="1"/>
    <x v="24"/>
    <x v="514"/>
    <n v="4920.8500000000004"/>
    <n v="10"/>
    <n v="967.6"/>
    <n v="8.5"/>
    <n v="546.21"/>
    <n v="17"/>
    <n v="1911.65"/>
    <n v="8"/>
  </r>
  <r>
    <s v="余姚市聚辉照明科技有限公司"/>
    <x v="1"/>
    <x v="24"/>
    <x v="0"/>
    <n v="0"/>
    <m/>
    <n v="0"/>
    <m/>
    <n v="0"/>
    <m/>
    <n v="0"/>
    <n v="5"/>
  </r>
  <r>
    <s v="宁波金佳照明科技有限公司"/>
    <x v="1"/>
    <x v="24"/>
    <x v="0"/>
    <n v="0"/>
    <m/>
    <n v="0"/>
    <m/>
    <n v="0"/>
    <m/>
    <n v="0"/>
    <n v="5"/>
  </r>
  <r>
    <s v="余姚市银邦电器塑料厂"/>
    <x v="1"/>
    <x v="24"/>
    <x v="2"/>
    <n v="0"/>
    <n v="6.5"/>
    <n v="651.23500000000001"/>
    <n v="9"/>
    <n v="635.66999999999996"/>
    <n v="0"/>
    <n v="0"/>
    <n v="5"/>
  </r>
  <r>
    <s v="余姚市亚佳电器有限公司"/>
    <x v="1"/>
    <x v="24"/>
    <x v="515"/>
    <n v="11122.291499999999"/>
    <n v="326"/>
    <n v="22891.72"/>
    <n v="316"/>
    <n v="27580.48"/>
    <n v="305.52499999999998"/>
    <n v="30873.301249999997"/>
    <n v="212.02500000000001"/>
  </r>
  <r>
    <s v="浙江拜斯特工艺有限公司"/>
    <x v="1"/>
    <x v="24"/>
    <x v="13"/>
    <n v="14.69"/>
    <n v="0"/>
    <n v="0"/>
    <n v="0.7"/>
    <n v="-1.1339999999999999"/>
    <n v="1.6"/>
    <n v="86.864000000000004"/>
    <n v="0.2"/>
  </r>
  <r>
    <s v="宁波雅科电器有限公司"/>
    <x v="1"/>
    <x v="24"/>
    <x v="2"/>
    <n v="0"/>
    <n v="0"/>
    <n v="0"/>
    <n v="0"/>
    <n v="0"/>
    <n v="5"/>
    <n v="576.70000000000005"/>
    <n v="5"/>
  </r>
  <r>
    <s v="宁波菲莱特交通设施科技有限公司"/>
    <x v="1"/>
    <x v="24"/>
    <x v="2"/>
    <n v="0"/>
    <n v="0"/>
    <n v="0"/>
    <n v="19"/>
    <n v="1385.1000000000001"/>
    <n v="17"/>
    <n v="1683"/>
    <n v="48.024999999999999"/>
  </r>
  <r>
    <s v="临安市康虹照明电器有限公司"/>
    <x v="1"/>
    <x v="24"/>
    <x v="2"/>
    <n v="0"/>
    <n v="0"/>
    <n v="0"/>
    <n v="0"/>
    <n v="0"/>
    <n v="8.0500000000000007"/>
    <n v="1614.5080000000003"/>
    <n v="38"/>
  </r>
  <r>
    <s v="台州市泰格信号设备有限公司"/>
    <x v="1"/>
    <x v="24"/>
    <x v="0"/>
    <n v="0"/>
    <m/>
    <n v="0"/>
    <m/>
    <n v="0"/>
    <m/>
    <n v="0"/>
    <n v="12"/>
  </r>
  <r>
    <s v="余姚市达华灯具有限公司"/>
    <x v="1"/>
    <x v="24"/>
    <x v="2"/>
    <n v="0"/>
    <n v="3"/>
    <n v="339.99"/>
    <n v="19"/>
    <n v="2014.19"/>
    <n v="5"/>
    <n v="573.9"/>
    <n v="39.024999999999999"/>
  </r>
  <r>
    <s v="杭州捷丰灯饰有限公司"/>
    <x v="1"/>
    <x v="24"/>
    <x v="67"/>
    <n v="1413.1999999999998"/>
    <n v="0"/>
    <n v="0"/>
    <n v="0"/>
    <n v="0"/>
    <n v="153"/>
    <n v="14908.32"/>
    <n v="98"/>
  </r>
  <r>
    <s v="上虞市海太塑业有限公司"/>
    <x v="1"/>
    <x v="24"/>
    <x v="516"/>
    <n v="3687.0600000000004"/>
    <n v="98"/>
    <n v="10189.06"/>
    <n v="95"/>
    <n v="6951.1500000000005"/>
    <n v="145.5"/>
    <n v="10881.945000000002"/>
    <n v="80"/>
  </r>
  <r>
    <s v="宁波旭阳电子照明有限公司"/>
    <x v="1"/>
    <x v="24"/>
    <x v="504"/>
    <n v="2282.2200000000003"/>
    <n v="28"/>
    <n v="3186.4"/>
    <n v="22"/>
    <n v="2728.66"/>
    <n v="31"/>
    <n v="3954.6699999999996"/>
    <n v="5.5"/>
  </r>
  <r>
    <s v="宁海县西店高泽电器厂"/>
    <x v="1"/>
    <x v="24"/>
    <x v="0"/>
    <n v="0"/>
    <m/>
    <n v="0"/>
    <m/>
    <n v="0"/>
    <m/>
    <n v="0"/>
    <n v="1.25"/>
  </r>
  <r>
    <s v="余姚市燎格电器厂"/>
    <x v="3"/>
    <x v="24"/>
    <x v="2"/>
    <n v="0"/>
    <n v="0"/>
    <n v="0"/>
    <n v="0"/>
    <n v="0"/>
    <n v="0.25"/>
    <n v="18.9175"/>
    <n v="1"/>
  </r>
  <r>
    <s v="昆山市锦溪塑胶制品有限公司"/>
    <x v="1"/>
    <x v="24"/>
    <x v="517"/>
    <n v="13244.4"/>
    <n v="85"/>
    <n v="16917.55"/>
    <n v="55"/>
    <n v="19130.649999999998"/>
    <n v="40"/>
    <n v="5263.2000000000007"/>
    <n v="27"/>
  </r>
  <r>
    <s v="杭州圣欧光电科技有限公司"/>
    <x v="1"/>
    <x v="24"/>
    <x v="2"/>
    <n v="0"/>
    <n v="0"/>
    <n v="0"/>
    <n v="7.2"/>
    <n v="-407.66399999999999"/>
    <n v="6"/>
    <n v="672.84"/>
    <n v="56.95"/>
  </r>
  <r>
    <s v="宁波明禾新能源科技有限公司"/>
    <x v="1"/>
    <x v="24"/>
    <x v="0"/>
    <n v="0"/>
    <m/>
    <n v="0"/>
    <m/>
    <n v="0"/>
    <m/>
    <n v="0"/>
    <n v="36.5"/>
  </r>
  <r>
    <s v="桐乡巨成灯饰有限公司"/>
    <x v="1"/>
    <x v="24"/>
    <x v="2"/>
    <n v="0"/>
    <n v="0"/>
    <n v="0"/>
    <n v="21.05"/>
    <n v="4500.2794999999996"/>
    <n v="120.02500000000001"/>
    <n v="9502.37925"/>
    <n v="87.5"/>
  </r>
  <r>
    <s v="绍兴舜盛电器有限公司"/>
    <x v="1"/>
    <x v="24"/>
    <x v="0"/>
    <n v="0"/>
    <m/>
    <n v="0"/>
    <m/>
    <n v="0"/>
    <m/>
    <n v="0"/>
    <n v="205.92500000000001"/>
  </r>
  <r>
    <s v="余姚市建发电器厂"/>
    <x v="1"/>
    <x v="24"/>
    <x v="293"/>
    <n v="1230.81"/>
    <n v="6"/>
    <n v="271.32"/>
    <n v="14"/>
    <n v="761.46"/>
    <n v="1"/>
    <n v="116.5"/>
    <n v="4"/>
  </r>
  <r>
    <s v="慈溪市长河扬名电器厂"/>
    <x v="1"/>
    <x v="24"/>
    <x v="0"/>
    <n v="0"/>
    <m/>
    <n v="0"/>
    <m/>
    <n v="0"/>
    <m/>
    <n v="0"/>
    <n v="1"/>
  </r>
  <r>
    <s v="台州市黄岩丁升安全器材有限公司"/>
    <x v="1"/>
    <x v="24"/>
    <x v="518"/>
    <n v="1997.6275000000001"/>
    <n v="30"/>
    <n v="2514.6"/>
    <n v="107"/>
    <n v="10982.48"/>
    <n v="188"/>
    <n v="12573.439999999999"/>
    <n v="99"/>
  </r>
  <r>
    <s v="宁波裳城纺织制品有限公司"/>
    <x v="1"/>
    <x v="24"/>
    <x v="0"/>
    <n v="0"/>
    <m/>
    <n v="0"/>
    <m/>
    <n v="0"/>
    <m/>
    <n v="0"/>
    <n v="5"/>
  </r>
  <r>
    <s v="临海市万鑫灯饰有限公司"/>
    <x v="1"/>
    <x v="24"/>
    <x v="2"/>
    <n v="0"/>
    <n v="80.174999999999997"/>
    <n v="4104.1582499999995"/>
    <n v="130"/>
    <n v="5718.7"/>
    <n v="47"/>
    <n v="2901.78"/>
    <n v="11.1"/>
  </r>
  <r>
    <s v="余姚市欧雅电器厂（普通合伙）"/>
    <x v="1"/>
    <x v="24"/>
    <x v="2"/>
    <n v="0"/>
    <n v="0"/>
    <n v="0"/>
    <n v="8"/>
    <n v="571.52"/>
    <n v="0"/>
    <n v="0"/>
    <n v="0.5"/>
  </r>
  <r>
    <s v="宁波市弘光照明有限公司"/>
    <x v="1"/>
    <x v="24"/>
    <x v="2"/>
    <n v="0"/>
    <n v="0"/>
    <n v="0"/>
    <n v="0"/>
    <n v="0"/>
    <n v="11.425000000000001"/>
    <n v="915.59950000000003"/>
    <n v="9.5"/>
  </r>
  <r>
    <s v="宁波市北仑区浩明户外用品有限公司"/>
    <x v="1"/>
    <x v="24"/>
    <x v="2"/>
    <n v="0"/>
    <n v="0"/>
    <n v="0"/>
    <n v="0"/>
    <n v="0"/>
    <n v="1.65"/>
    <n v="175.98899999999998"/>
    <n v="0.35"/>
  </r>
  <r>
    <s v="余姚市黄家埠凯立塑料厂"/>
    <x v="1"/>
    <x v="24"/>
    <x v="519"/>
    <n v="609.61500000000001"/>
    <n v="3"/>
    <n v="269.67"/>
    <n v="3.4"/>
    <n v="287.98"/>
    <n v="4.875"/>
    <n v="366.21000000000004"/>
    <n v="1.75"/>
  </r>
  <r>
    <s v="宁波泰威特电器有限公司"/>
    <x v="1"/>
    <x v="24"/>
    <x v="520"/>
    <n v="3611.0445"/>
    <n v="48"/>
    <n v="4559.5199999999995"/>
    <n v="4"/>
    <n v="494.04"/>
    <n v="0"/>
    <n v="0"/>
    <n v="0.1"/>
  </r>
  <r>
    <s v="宁海县武氏新能源电器有限公司"/>
    <x v="1"/>
    <x v="24"/>
    <x v="0"/>
    <n v="0"/>
    <m/>
    <n v="0"/>
    <m/>
    <n v="0"/>
    <m/>
    <n v="0"/>
    <n v="2"/>
  </r>
  <r>
    <s v="余姚市才昔塑料制品厂"/>
    <x v="1"/>
    <x v="24"/>
    <x v="2"/>
    <n v="0"/>
    <n v="0"/>
    <n v="0"/>
    <n v="1.325"/>
    <n v="171.72"/>
    <n v="1.2250000000000001"/>
    <n v="109.15975"/>
    <n v="0.125"/>
  </r>
  <r>
    <s v="杭州正义塑料五金有限公司"/>
    <x v="3"/>
    <x v="24"/>
    <x v="0"/>
    <n v="0"/>
    <m/>
    <n v="0"/>
    <m/>
    <n v="0"/>
    <m/>
    <n v="0"/>
    <n v="20"/>
  </r>
  <r>
    <s v="无锡蜜蜂照明科技有限公司"/>
    <x v="1"/>
    <x v="24"/>
    <x v="0"/>
    <n v="0"/>
    <m/>
    <n v="0"/>
    <m/>
    <n v="0"/>
    <m/>
    <n v="0"/>
    <n v="2.9"/>
  </r>
  <r>
    <s v="慈溪市超莱电器厂"/>
    <x v="1"/>
    <x v="24"/>
    <x v="0"/>
    <n v="0"/>
    <m/>
    <n v="0"/>
    <m/>
    <n v="0"/>
    <m/>
    <n v="0"/>
    <n v="0.42500000000000004"/>
  </r>
  <r>
    <s v="余姚市低塘创艺电子厂"/>
    <x v="1"/>
    <x v="24"/>
    <x v="37"/>
    <n v="29.22"/>
    <n v="0"/>
    <n v="0"/>
    <n v="0"/>
    <n v="0"/>
    <n v="0"/>
    <n v="0"/>
    <n v="1"/>
  </r>
  <r>
    <s v="宁海县伟国塑料厂"/>
    <x v="1"/>
    <x v="24"/>
    <x v="36"/>
    <n v="297.8"/>
    <n v="0"/>
    <n v="0"/>
    <n v="36.049999999999997"/>
    <n v="6112.2775000000001"/>
    <n v="16"/>
    <n v="2078.2399999999998"/>
    <n v="8"/>
  </r>
  <r>
    <s v="余姚市辰华塑料厂"/>
    <x v="1"/>
    <x v="24"/>
    <x v="0"/>
    <n v="0"/>
    <m/>
    <n v="0"/>
    <m/>
    <n v="0"/>
    <m/>
    <n v="0"/>
    <n v="4.2"/>
  </r>
  <r>
    <s v="余姚市得来宝电器有限公司"/>
    <x v="1"/>
    <x v="24"/>
    <x v="2"/>
    <n v="0"/>
    <n v="12"/>
    <n v="1537.56"/>
    <n v="27"/>
    <n v="3354.21"/>
    <n v="7"/>
    <n v="705.74"/>
    <n v="13"/>
  </r>
  <r>
    <s v="宁海县西店程鹰塑料电器厂"/>
    <x v="1"/>
    <x v="24"/>
    <x v="2"/>
    <n v="0"/>
    <n v="0"/>
    <n v="0"/>
    <n v="6"/>
    <n v="394.74"/>
    <n v="43.274999999999999"/>
    <n v="3412.2337499999994"/>
    <n v="19"/>
  </r>
  <r>
    <s v="上虞舜盛电器有限公司"/>
    <x v="1"/>
    <x v="24"/>
    <x v="0"/>
    <n v="0"/>
    <m/>
    <n v="0"/>
    <m/>
    <n v="0"/>
    <m/>
    <n v="0"/>
    <n v="10"/>
  </r>
  <r>
    <s v="宁波三峰电器有限公司"/>
    <x v="1"/>
    <x v="24"/>
    <x v="521"/>
    <n v="3619.8310000000001"/>
    <n v="13"/>
    <n v="629.07000000000005"/>
    <n v="23.625"/>
    <n v="1502.55"/>
    <n v="23.5"/>
    <n v="2133.7999999999997"/>
    <n v="18"/>
  </r>
  <r>
    <s v="余姚市海彬电器有限公司"/>
    <x v="1"/>
    <x v="24"/>
    <x v="522"/>
    <n v="600.86"/>
    <n v="1"/>
    <n v="103.42"/>
    <n v="14.05"/>
    <n v="1485.366"/>
    <n v="8"/>
    <n v="735.76"/>
    <n v="6"/>
  </r>
  <r>
    <s v="浙江阿林斯普能源科技有限公司"/>
    <x v="1"/>
    <x v="24"/>
    <x v="2"/>
    <n v="0"/>
    <n v="0"/>
    <n v="0"/>
    <n v="55"/>
    <n v="2255"/>
    <n v="30"/>
    <n v="2134.1999999999998"/>
    <n v="156.19999999999999"/>
  </r>
  <r>
    <s v="余姚市泗门镇银华塑模厂"/>
    <x v="1"/>
    <x v="24"/>
    <x v="2"/>
    <n v="0"/>
    <n v="0"/>
    <n v="0"/>
    <n v="2"/>
    <n v="125.62"/>
    <n v="5.5250000000000004"/>
    <n v="260.44850000000002"/>
    <n v="1"/>
  </r>
  <r>
    <s v="宁海县佳迪电器有限公司"/>
    <x v="1"/>
    <x v="24"/>
    <x v="523"/>
    <n v="2266.2742499999999"/>
    <n v="0"/>
    <n v="0"/>
    <n v="0"/>
    <n v="0"/>
    <n v="22"/>
    <n v="1545.72"/>
    <n v="5"/>
  </r>
  <r>
    <s v="余姚市英菲照明灯饰有限公司"/>
    <x v="1"/>
    <x v="24"/>
    <x v="0"/>
    <n v="0"/>
    <m/>
    <n v="0"/>
    <m/>
    <n v="0"/>
    <m/>
    <n v="0"/>
    <n v="3"/>
  </r>
  <r>
    <s v="宁海县西店希顿塑料五金厂"/>
    <x v="1"/>
    <x v="24"/>
    <x v="2"/>
    <n v="0"/>
    <n v="0"/>
    <n v="0"/>
    <n v="0"/>
    <n v="0"/>
    <n v="53.35"/>
    <n v="3576.5840000000003"/>
    <n v="13"/>
  </r>
  <r>
    <s v="慈溪市友通电器有限公司"/>
    <x v="1"/>
    <x v="24"/>
    <x v="2"/>
    <n v="0"/>
    <n v="0"/>
    <n v="0"/>
    <n v="0"/>
    <n v="0"/>
    <n v="7"/>
    <n v="402.84999999999997"/>
    <n v="1.95"/>
  </r>
  <r>
    <s v="余姚市宏亮电器有限公司"/>
    <x v="1"/>
    <x v="24"/>
    <x v="0"/>
    <n v="0"/>
    <m/>
    <n v="0"/>
    <m/>
    <n v="0"/>
    <m/>
    <n v="0"/>
    <n v="13.875"/>
  </r>
  <r>
    <s v="浙江海太塑业有限公司"/>
    <x v="1"/>
    <x v="24"/>
    <x v="0"/>
    <n v="0"/>
    <m/>
    <n v="0"/>
    <m/>
    <n v="0"/>
    <m/>
    <n v="0"/>
    <n v="54.174999999999997"/>
  </r>
  <r>
    <s v="宁海县宝翔塑料制品有限公司"/>
    <x v="1"/>
    <x v="24"/>
    <x v="2"/>
    <n v="0"/>
    <n v="0"/>
    <n v="0"/>
    <n v="0"/>
    <n v="0"/>
    <n v="2.6749999999999998"/>
    <n v="208.16849999999997"/>
    <n v="1"/>
  </r>
  <r>
    <s v="宁波盛麟电器有限公司"/>
    <x v="1"/>
    <x v="24"/>
    <x v="0"/>
    <n v="0"/>
    <m/>
    <n v="0"/>
    <m/>
    <n v="0"/>
    <m/>
    <n v="0"/>
    <n v="55.05"/>
  </r>
  <r>
    <s v="慈溪市远普照明电器有限公司"/>
    <x v="3"/>
    <x v="24"/>
    <x v="57"/>
    <n v="812.88"/>
    <n v="0"/>
    <n v="0"/>
    <n v="0"/>
    <n v="0"/>
    <n v="0.05"/>
    <n v="17.887"/>
    <n v="0"/>
  </r>
  <r>
    <s v="昆山拓安塑料制品有限公司"/>
    <x v="19"/>
    <x v="27"/>
    <x v="2"/>
    <n v="0"/>
    <n v="216"/>
    <n v="12592.8"/>
    <n v="126"/>
    <n v="6354.18"/>
    <n v="0"/>
    <n v="0"/>
    <n v="120"/>
  </r>
  <r>
    <s v="LG化学（重庆）工程塑料有限公司"/>
    <x v="3"/>
    <x v="28"/>
    <x v="0"/>
    <n v="0"/>
    <m/>
    <n v="0"/>
    <m/>
    <n v="0"/>
    <m/>
    <n v="0"/>
    <n v="20"/>
  </r>
  <r>
    <s v="伯升塑胶（昆山）有限公司"/>
    <x v="3"/>
    <x v="28"/>
    <x v="0"/>
    <n v="0"/>
    <m/>
    <n v="0"/>
    <m/>
    <n v="0"/>
    <m/>
    <n v="0"/>
    <n v="10"/>
  </r>
  <r>
    <s v="常熟市恒瑞塑胶有限公司"/>
    <x v="3"/>
    <x v="28"/>
    <x v="0"/>
    <n v="0"/>
    <m/>
    <n v="0"/>
    <m/>
    <n v="0"/>
    <m/>
    <n v="0"/>
    <n v="1"/>
  </r>
  <r>
    <s v="福洛塑胶（昆山）有限公司"/>
    <x v="17"/>
    <x v="28"/>
    <x v="0"/>
    <n v="0"/>
    <m/>
    <n v="0"/>
    <m/>
    <n v="0"/>
    <m/>
    <n v="0"/>
    <n v="20"/>
  </r>
  <r>
    <s v="海尔科化工程塑料国家工程研究中心股份有限公司"/>
    <x v="3"/>
    <x v="28"/>
    <x v="2"/>
    <n v="0"/>
    <n v="0"/>
    <n v="0"/>
    <n v="0.25"/>
    <n v="118.8175"/>
    <n v="20.100000000000001"/>
    <n v="4451.9490000000005"/>
    <n v="0"/>
  </r>
  <r>
    <s v="恒明（苏州）塑胶贸易有限公司"/>
    <x v="3"/>
    <x v="28"/>
    <x v="2"/>
    <n v="0"/>
    <n v="0"/>
    <n v="0"/>
    <n v="0"/>
    <n v="0"/>
    <n v="2.5000000000000001E-2"/>
    <n v="7.2147499999999996"/>
    <n v="0"/>
  </r>
  <r>
    <s v="昆山华益达包装材料有限公司"/>
    <x v="3"/>
    <x v="28"/>
    <x v="2"/>
    <n v="0"/>
    <n v="0.96"/>
    <n v="137.0976"/>
    <n v="31"/>
    <n v="2207.5099999999998"/>
    <n v="2"/>
    <n v="431.82"/>
    <n v="0"/>
  </r>
  <r>
    <s v="南京聚隆科技股份有限公司"/>
    <x v="3"/>
    <x v="28"/>
    <x v="2"/>
    <n v="0"/>
    <n v="112"/>
    <n v="6396.32"/>
    <n v="308.39999999999998"/>
    <n v="42059.591999999997"/>
    <n v="180.05"/>
    <n v="19909.929"/>
    <n v="0"/>
  </r>
  <r>
    <s v="南京宁聚材料科技有限公司"/>
    <x v="5"/>
    <x v="28"/>
    <x v="2"/>
    <n v="0"/>
    <n v="0"/>
    <n v="0"/>
    <n v="0"/>
    <n v="0"/>
    <n v="1"/>
    <n v="1044.76"/>
    <n v="0"/>
  </r>
  <r>
    <s v="沁阳市佳杰塑料制品有限公司"/>
    <x v="0"/>
    <x v="28"/>
    <x v="0"/>
    <n v="0"/>
    <m/>
    <n v="0"/>
    <m/>
    <n v="0"/>
    <m/>
    <n v="0"/>
    <n v="20"/>
  </r>
  <r>
    <s v="青岛东岳塑料有限公司"/>
    <x v="6"/>
    <x v="28"/>
    <x v="2"/>
    <n v="0"/>
    <n v="0"/>
    <n v="0"/>
    <n v="29"/>
    <n v="-1910.81"/>
    <n v="7.5750000000000002"/>
    <n v="759.77250000000004"/>
    <n v="0"/>
  </r>
  <r>
    <s v="汕头市奇亨塑化有限公司"/>
    <x v="2"/>
    <x v="28"/>
    <x v="0"/>
    <n v="0"/>
    <m/>
    <n v="0"/>
    <m/>
    <n v="0"/>
    <m/>
    <n v="0"/>
    <n v="10"/>
  </r>
  <r>
    <s v="上海东旭化学有限公司"/>
    <x v="2"/>
    <x v="28"/>
    <x v="0"/>
    <n v="0"/>
    <m/>
    <n v="0"/>
    <m/>
    <n v="0"/>
    <m/>
    <n v="0"/>
    <n v="50"/>
  </r>
  <r>
    <s v="上海贯安化工有限公司"/>
    <x v="2"/>
    <x v="28"/>
    <x v="2"/>
    <n v="0"/>
    <n v="0"/>
    <n v="0"/>
    <n v="0"/>
    <n v="0"/>
    <n v="17.05"/>
    <n v="2655.3670000000002"/>
    <n v="0"/>
  </r>
  <r>
    <s v="上海金发科技发展有限公司"/>
    <x v="3"/>
    <x v="28"/>
    <x v="30"/>
    <n v="336.3"/>
    <n v="0"/>
    <n v="0"/>
    <n v="0"/>
    <n v="0"/>
    <n v="0"/>
    <n v="0"/>
    <n v="35"/>
  </r>
  <r>
    <s v="苏州昶力旭电子有限公司"/>
    <x v="3"/>
    <x v="28"/>
    <x v="2"/>
    <n v="0"/>
    <n v="0"/>
    <n v="0"/>
    <n v="0"/>
    <n v="0"/>
    <n v="1"/>
    <n v="77.540000000000006"/>
    <n v="0"/>
  </r>
  <r>
    <s v="苏州俄邦工程塑胶有限公司"/>
    <x v="3"/>
    <x v="28"/>
    <x v="377"/>
    <n v="2725.7400000000002"/>
    <n v="0"/>
    <n v="0"/>
    <n v="0"/>
    <n v="0"/>
    <n v="0"/>
    <n v="0"/>
    <n v="6"/>
  </r>
  <r>
    <s v="苏州杰仕达塑胶科技有限公司"/>
    <x v="3"/>
    <x v="28"/>
    <x v="0"/>
    <n v="0"/>
    <m/>
    <n v="0"/>
    <m/>
    <n v="0"/>
    <m/>
    <n v="0"/>
    <n v="1"/>
  </r>
  <r>
    <s v="苏州科聚塑料贸易有限公司"/>
    <x v="3"/>
    <x v="28"/>
    <x v="2"/>
    <n v="0"/>
    <n v="0"/>
    <n v="0"/>
    <n v="0"/>
    <n v="0"/>
    <n v="3.05"/>
    <n v="450.48499999999996"/>
    <n v="0"/>
  </r>
  <r>
    <s v="苏州迈胜塑胶材料有限公司"/>
    <x v="3"/>
    <x v="28"/>
    <x v="2"/>
    <n v="0"/>
    <n v="0"/>
    <n v="0"/>
    <n v="0"/>
    <n v="0"/>
    <n v="6"/>
    <n v="789"/>
    <n v="0"/>
  </r>
  <r>
    <s v="苏州千吉塑料科技有限公司"/>
    <x v="3"/>
    <x v="28"/>
    <x v="0"/>
    <n v="0"/>
    <m/>
    <n v="0"/>
    <m/>
    <n v="0"/>
    <m/>
    <n v="0"/>
    <n v="2"/>
  </r>
  <r>
    <s v="宿迁市东升颜料科技有限公司"/>
    <x v="3"/>
    <x v="28"/>
    <x v="0"/>
    <n v="0"/>
    <m/>
    <n v="0"/>
    <m/>
    <n v="0"/>
    <m/>
    <n v="0"/>
    <n v="8"/>
  </r>
  <r>
    <s v="宿迁市亚兴塑业有限公司"/>
    <x v="1"/>
    <x v="28"/>
    <x v="0"/>
    <n v="0"/>
    <m/>
    <n v="0"/>
    <m/>
    <n v="0"/>
    <m/>
    <n v="0"/>
    <n v="24"/>
  </r>
  <r>
    <s v="长兴思达园林环卫用具厂"/>
    <x v="1"/>
    <x v="28"/>
    <x v="2"/>
    <n v="0"/>
    <n v="0"/>
    <n v="0"/>
    <n v="0"/>
    <n v="0"/>
    <n v="4"/>
    <n v="41.2"/>
    <n v="0"/>
  </r>
  <r>
    <s v="长兴县永泰塑料包装厂"/>
    <x v="1"/>
    <x v="28"/>
    <x v="2"/>
    <n v="0"/>
    <n v="0"/>
    <n v="0"/>
    <n v="9"/>
    <n v="29.43"/>
    <n v="5"/>
    <n v="45.599999999999994"/>
    <n v="0"/>
  </r>
  <r>
    <s v="长兴悦成塑料制品有限公司"/>
    <x v="2"/>
    <x v="28"/>
    <x v="2"/>
    <n v="0"/>
    <n v="0"/>
    <n v="0"/>
    <n v="0"/>
    <n v="0"/>
    <n v="40"/>
    <n v="3444"/>
    <n v="0"/>
  </r>
  <r>
    <s v="中广核俊尔（上海）新材料有限公司"/>
    <x v="1"/>
    <x v="28"/>
    <x v="0"/>
    <n v="0"/>
    <m/>
    <n v="0"/>
    <m/>
    <n v="0"/>
    <m/>
    <n v="0"/>
    <n v="25"/>
  </r>
  <r>
    <s v="平湖市伟宏塑料高分子改性厂"/>
    <x v="1"/>
    <x v="28"/>
    <x v="2"/>
    <n v="0"/>
    <n v="2.4"/>
    <n v="781.89600000000007"/>
    <n v="38.880000000000003"/>
    <n v="16364.2032"/>
    <n v="117.02"/>
    <n v="284311.79199999996"/>
    <n v="78.344999999999999"/>
  </r>
  <r>
    <s v="平湖阿莱德实业有限公司"/>
    <x v="3"/>
    <x v="28"/>
    <x v="0"/>
    <n v="0"/>
    <m/>
    <n v="0"/>
    <m/>
    <n v="0"/>
    <m/>
    <n v="0"/>
    <n v="9.1199999999999992"/>
  </r>
  <r>
    <s v="苏州俊欧塑料贸易有限公司"/>
    <x v="3"/>
    <x v="28"/>
    <x v="2"/>
    <n v="0"/>
    <n v="6.46"/>
    <n v="597.6146"/>
    <n v="42.36"/>
    <n v="6816.9948000000004"/>
    <n v="41.44"/>
    <n v="10580.046399999999"/>
    <n v="5.84"/>
  </r>
  <r>
    <s v="金湖岩松塑业有限公司"/>
    <x v="6"/>
    <x v="28"/>
    <x v="2"/>
    <n v="0"/>
    <n v="0"/>
    <n v="0"/>
    <n v="1"/>
    <n v="54.77"/>
    <n v="9.2750000000000004"/>
    <n v="3972.0187500000002"/>
    <n v="1"/>
  </r>
  <r>
    <s v="卡博特（中国）投资有限公司"/>
    <x v="7"/>
    <x v="28"/>
    <x v="0"/>
    <n v="0"/>
    <m/>
    <n v="0"/>
    <m/>
    <n v="0"/>
    <m/>
    <n v="0"/>
    <n v="0.30000000000000004"/>
  </r>
  <r>
    <s v="合肥义江塑胶有限公司"/>
    <x v="1"/>
    <x v="28"/>
    <x v="2"/>
    <n v="0"/>
    <n v="0"/>
    <n v="0"/>
    <n v="0"/>
    <n v="0"/>
    <n v="0.5"/>
    <n v="219.34"/>
    <n v="1.5"/>
  </r>
  <r>
    <s v="长兴县白阜李氏塑业加工厂"/>
    <x v="1"/>
    <x v="28"/>
    <x v="2"/>
    <n v="0"/>
    <n v="0"/>
    <n v="0"/>
    <n v="4"/>
    <n v="773.12"/>
    <n v="20.100000000000001"/>
    <n v="1429.9140000000002"/>
    <n v="5"/>
  </r>
  <r>
    <s v="宁波乐金甬兴化工有限公司"/>
    <x v="3"/>
    <x v="28"/>
    <x v="2"/>
    <n v="0"/>
    <n v="0"/>
    <n v="0"/>
    <n v="158.54"/>
    <n v="6869.5381999999991"/>
    <n v="70.55"/>
    <n v="31165.462499999998"/>
    <n v="250.15"/>
  </r>
  <r>
    <s v="昆山永兴塑胶有限公司"/>
    <x v="1"/>
    <x v="28"/>
    <x v="524"/>
    <n v="196.85999999999999"/>
    <n v="0"/>
    <n v="0"/>
    <n v="1.05"/>
    <n v="83.359499999999997"/>
    <n v="9.15"/>
    <n v="1148.5995"/>
    <n v="4.5999999999999996"/>
  </r>
  <r>
    <s v="慈溪市江盛塑化有限公司"/>
    <x v="1"/>
    <x v="28"/>
    <x v="2"/>
    <n v="0"/>
    <n v="0"/>
    <n v="0"/>
    <n v="12"/>
    <n v="734.04"/>
    <n v="6.1"/>
    <n v="145.79"/>
    <n v="2.7"/>
  </r>
  <r>
    <s v="宁波普尔塑胶工贸有限公司"/>
    <x v="7"/>
    <x v="28"/>
    <x v="2"/>
    <n v="0"/>
    <n v="0"/>
    <n v="0"/>
    <n v="15"/>
    <n v="1000.8"/>
    <n v="46.8"/>
    <n v="6614.7119999999995"/>
    <n v="61.900000000000006"/>
  </r>
  <r>
    <s v="合肥会通新材料有限公司"/>
    <x v="1"/>
    <x v="28"/>
    <x v="2"/>
    <n v="0"/>
    <n v="30.5"/>
    <n v="2248.1549999999997"/>
    <n v="85.224999999999994"/>
    <n v="8397.2192500000001"/>
    <n v="366.85"/>
    <n v="17638.148000000001"/>
    <n v="538.15000000000009"/>
  </r>
  <r>
    <s v="长兴小浦晓明塑料加工厂"/>
    <x v="2"/>
    <x v="28"/>
    <x v="2"/>
    <n v="0"/>
    <n v="0"/>
    <n v="0"/>
    <n v="0"/>
    <n v="0"/>
    <n v="5"/>
    <n v="-7.35"/>
    <n v="10"/>
  </r>
  <r>
    <s v="上海中镭新材料科技有限公司"/>
    <x v="1"/>
    <x v="28"/>
    <x v="2"/>
    <n v="0"/>
    <n v="0"/>
    <n v="0"/>
    <n v="0"/>
    <n v="0"/>
    <n v="0.48"/>
    <n v="442.79039999999998"/>
    <n v="4.32"/>
  </r>
  <r>
    <s v="长兴一帆塑料制品有限公司"/>
    <x v="3"/>
    <x v="28"/>
    <x v="2"/>
    <n v="0"/>
    <n v="0"/>
    <n v="0"/>
    <n v="0"/>
    <n v="0"/>
    <n v="25"/>
    <n v="1851.5"/>
    <n v="60"/>
  </r>
  <r>
    <s v="苏州聚环科技有限公司"/>
    <x v="3"/>
    <x v="28"/>
    <x v="2"/>
    <n v="0"/>
    <n v="0"/>
    <n v="0"/>
    <n v="27.2"/>
    <n v="5792.7839999999997"/>
    <n v="13.36"/>
    <n v="-877.08400000000006"/>
    <n v="50.02"/>
  </r>
  <r>
    <s v="昆山金科电子有限公司"/>
    <x v="7"/>
    <x v="28"/>
    <x v="2"/>
    <n v="0"/>
    <n v="0"/>
    <n v="0"/>
    <n v="0"/>
    <n v="0"/>
    <n v="4"/>
    <n v="958.12"/>
    <n v="3"/>
  </r>
  <r>
    <s v="界首市华超塑料包装厂"/>
    <x v="1"/>
    <x v="28"/>
    <x v="0"/>
    <n v="0"/>
    <m/>
    <n v="0"/>
    <m/>
    <n v="0"/>
    <m/>
    <n v="0"/>
    <n v="160"/>
  </r>
  <r>
    <s v="长兴小浦惠森塑料粒子加工厂"/>
    <x v="3"/>
    <x v="28"/>
    <x v="2"/>
    <n v="0"/>
    <n v="0"/>
    <n v="0"/>
    <n v="0"/>
    <n v="0"/>
    <n v="5"/>
    <n v="243.15"/>
    <n v="5"/>
  </r>
  <r>
    <s v="昆山天雄贸易有限公司"/>
    <x v="0"/>
    <x v="28"/>
    <x v="2"/>
    <n v="0"/>
    <n v="0"/>
    <n v="0"/>
    <n v="0"/>
    <n v="0"/>
    <n v="6"/>
    <n v="2693.34"/>
    <n v="3"/>
  </r>
  <r>
    <s v="青岛润兴塑料新材料有限公司"/>
    <x v="3"/>
    <x v="28"/>
    <x v="2"/>
    <n v="0"/>
    <n v="0"/>
    <n v="0"/>
    <n v="0"/>
    <n v="0"/>
    <n v="44.05"/>
    <n v="7351.0639999999994"/>
    <n v="15"/>
  </r>
  <r>
    <s v="淮安市三盛塑胶有限公司"/>
    <x v="3"/>
    <x v="28"/>
    <x v="0"/>
    <n v="0"/>
    <m/>
    <n v="0"/>
    <m/>
    <n v="0"/>
    <m/>
    <n v="0"/>
    <n v="90"/>
  </r>
  <r>
    <s v="吴江乔登贸易有限公司"/>
    <x v="0"/>
    <x v="28"/>
    <x v="21"/>
    <n v="14572"/>
    <n v="26.574999999999999"/>
    <n v="3482.9195"/>
    <n v="105.175"/>
    <n v="26229.593249999998"/>
    <n v="398.45"/>
    <n v="204173.74899999998"/>
    <n v="24.25"/>
  </r>
  <r>
    <s v="山东道恩高分子材料股份有限公司"/>
    <x v="2"/>
    <x v="28"/>
    <x v="525"/>
    <n v="25937.962500000001"/>
    <n v="100.22499999999999"/>
    <n v="7697.2799999999988"/>
    <n v="24.324999999999999"/>
    <n v="3043.3007499999999"/>
    <n v="57.15"/>
    <n v="7910.7029999999995"/>
    <n v="32.674999999999997"/>
  </r>
  <r>
    <s v="上海红京印实业有限公司"/>
    <x v="1"/>
    <x v="28"/>
    <x v="526"/>
    <n v="20324.560000000001"/>
    <n v="82.3"/>
    <n v="11697.298999999999"/>
    <n v="3.2570000000000001"/>
    <n v="2328.2013100000004"/>
    <n v="4.95"/>
    <n v="296.70299999999997"/>
    <n v="54.15"/>
  </r>
  <r>
    <s v="长兴盛能塑业有限公司"/>
    <x v="3"/>
    <x v="28"/>
    <x v="2"/>
    <n v="0"/>
    <n v="0"/>
    <n v="0"/>
    <n v="5"/>
    <n v="40.450000000000003"/>
    <n v="11.025"/>
    <n v="645.73424999999997"/>
    <n v="30"/>
  </r>
  <r>
    <s v="昆山市新力强塑料科技有限公司"/>
    <x v="3"/>
    <x v="28"/>
    <x v="2"/>
    <n v="0"/>
    <n v="0"/>
    <n v="0"/>
    <n v="0"/>
    <n v="0"/>
    <n v="6.05"/>
    <n v="4281.2824999999993"/>
    <n v="15"/>
  </r>
  <r>
    <s v="宿迁百强塑业有限公司"/>
    <x v="3"/>
    <x v="28"/>
    <x v="2"/>
    <n v="0"/>
    <n v="20"/>
    <n v="13259"/>
    <n v="0"/>
    <n v="0"/>
    <n v="10"/>
    <n v="844.59999999999991"/>
    <n v="10"/>
  </r>
  <r>
    <s v="苏州润佳工程塑料股份有限公司"/>
    <x v="2"/>
    <x v="28"/>
    <x v="2"/>
    <n v="0"/>
    <n v="11"/>
    <n v="138.05000000000001"/>
    <n v="25.5"/>
    <n v="4366.1099999999997"/>
    <n v="41.75"/>
    <n v="8501.1350000000002"/>
    <n v="32.024999999999999"/>
  </r>
  <r>
    <s v="上海靖辉塑料制品有限公司"/>
    <x v="1"/>
    <x v="28"/>
    <x v="0"/>
    <n v="0"/>
    <m/>
    <n v="0"/>
    <m/>
    <n v="0"/>
    <m/>
    <n v="0"/>
    <n v="3"/>
  </r>
  <r>
    <s v="长兴旺胜塑料制品厂"/>
    <x v="3"/>
    <x v="28"/>
    <x v="2"/>
    <n v="0"/>
    <n v="0"/>
    <n v="0"/>
    <n v="0"/>
    <n v="0"/>
    <n v="15"/>
    <n v="2268.3000000000002"/>
    <n v="47"/>
  </r>
  <r>
    <s v="宿迁市东豪塑胶有限公司"/>
    <x v="3"/>
    <x v="28"/>
    <x v="2"/>
    <n v="0"/>
    <n v="0"/>
    <n v="0"/>
    <n v="0"/>
    <n v="0"/>
    <n v="50"/>
    <n v="2983"/>
    <n v="30"/>
  </r>
  <r>
    <s v="志达塑胶（太仓）有限公司"/>
    <x v="11"/>
    <x v="28"/>
    <x v="2"/>
    <n v="0"/>
    <n v="20.024999999999999"/>
    <n v="1520.6984999999997"/>
    <n v="28.1"/>
    <n v="4757.6109999999999"/>
    <n v="84.025000000000006"/>
    <n v="21498.636500000004"/>
    <n v="219.8"/>
  </r>
  <r>
    <s v="江西新奥塑料制品有限公司"/>
    <x v="2"/>
    <x v="28"/>
    <x v="0"/>
    <n v="0"/>
    <m/>
    <n v="0"/>
    <m/>
    <n v="0"/>
    <m/>
    <n v="0"/>
    <n v="85"/>
  </r>
  <r>
    <s v="乐金化学（中国）投资有限公司上海分公司"/>
    <x v="0"/>
    <x v="28"/>
    <x v="2"/>
    <n v="0"/>
    <n v="0.1"/>
    <n v="39.900000000000006"/>
    <n v="0.05"/>
    <n v="22.086500000000001"/>
    <n v="0.1"/>
    <n v="33.788000000000004"/>
    <n v="0.1"/>
  </r>
  <r>
    <s v="道恩集团有限公司"/>
    <x v="3"/>
    <x v="28"/>
    <x v="527"/>
    <n v="9150.1299999999992"/>
    <n v="292.2"/>
    <n v="18493.338"/>
    <n v="430.8"/>
    <n v="41623.896000000001"/>
    <n v="337.7"/>
    <n v="21832.305"/>
    <n v="192"/>
  </r>
  <r>
    <s v="苏州旭光聚合物有限公司"/>
    <x v="1"/>
    <x v="28"/>
    <x v="528"/>
    <n v="194410.25624999998"/>
    <n v="1127.1500000000001"/>
    <n v="310856.69850000006"/>
    <n v="1690.22"/>
    <n v="324910.99059999996"/>
    <n v="1932.92"/>
    <n v="454738.75919999997"/>
    <n v="1334.2249999999999"/>
  </r>
  <r>
    <s v="宁波晟泽国际贸易有限公司"/>
    <x v="3"/>
    <x v="28"/>
    <x v="2"/>
    <n v="0"/>
    <n v="0"/>
    <n v="0"/>
    <n v="0"/>
    <n v="0"/>
    <n v="4"/>
    <n v="2001.44"/>
    <n v="26"/>
  </r>
  <r>
    <s v="昆山协诚塑料有限公司"/>
    <x v="7"/>
    <x v="28"/>
    <x v="0"/>
    <n v="0"/>
    <m/>
    <n v="0"/>
    <m/>
    <n v="0"/>
    <m/>
    <n v="0"/>
    <n v="19.024999999999999"/>
  </r>
  <r>
    <s v="合肥会通节能材料有限公司"/>
    <x v="1"/>
    <x v="28"/>
    <x v="2"/>
    <n v="0"/>
    <n v="271"/>
    <n v="10671.980000000001"/>
    <n v="542.85"/>
    <n v="60495.203999999998"/>
    <n v="267.45"/>
    <n v="29173.446"/>
    <n v="80"/>
  </r>
  <r>
    <s v="长兴小浦政宏塑料制品厂"/>
    <x v="2"/>
    <x v="28"/>
    <x v="2"/>
    <n v="0"/>
    <n v="0"/>
    <n v="0"/>
    <n v="0"/>
    <n v="0"/>
    <n v="35"/>
    <n v="2947.35"/>
    <n v="5"/>
  </r>
  <r>
    <s v="锦湖石油化学贸易（上海）有限公司"/>
    <x v="11"/>
    <x v="28"/>
    <x v="2"/>
    <n v="0"/>
    <n v="0"/>
    <n v="0"/>
    <n v="0.05"/>
    <n v="-24.093000000000004"/>
    <n v="0"/>
    <n v="0"/>
    <n v="2.5000000000000001E-2"/>
  </r>
  <r>
    <s v="宜丰旭派塑业有限公司"/>
    <x v="3"/>
    <x v="28"/>
    <x v="0"/>
    <n v="0"/>
    <m/>
    <n v="0"/>
    <m/>
    <n v="0"/>
    <m/>
    <n v="0"/>
    <n v="40"/>
  </r>
  <r>
    <s v="苏州惠业化轻工业有限公司"/>
    <x v="1"/>
    <x v="28"/>
    <x v="2"/>
    <n v="0"/>
    <n v="14"/>
    <n v="866.04"/>
    <n v="198.7"/>
    <n v="23545.949999999997"/>
    <n v="223.35"/>
    <n v="38485.438499999997"/>
    <n v="135.79999999999998"/>
  </r>
  <r>
    <s v="长兴佳盛废旧塑料加工有限公司"/>
    <x v="3"/>
    <x v="28"/>
    <x v="2"/>
    <n v="0"/>
    <n v="0"/>
    <n v="0"/>
    <n v="0"/>
    <n v="0"/>
    <n v="40"/>
    <n v="2306.8000000000002"/>
    <n v="70"/>
  </r>
  <r>
    <s v="南京宁源塑胶科技有限公司"/>
    <x v="6"/>
    <x v="28"/>
    <x v="2"/>
    <n v="0"/>
    <n v="0"/>
    <n v="0"/>
    <n v="0"/>
    <n v="0"/>
    <n v="1.45"/>
    <n v="190.55899999999997"/>
    <n v="107.02500000000001"/>
  </r>
  <r>
    <s v="广东锦湖日丽高分子材料有限公司"/>
    <x v="2"/>
    <x v="28"/>
    <x v="0"/>
    <n v="0"/>
    <m/>
    <n v="0"/>
    <m/>
    <n v="0"/>
    <m/>
    <n v="0"/>
    <n v="1.875"/>
  </r>
  <r>
    <s v="上海大赛璐塑料工业有限公司"/>
    <x v="3"/>
    <x v="28"/>
    <x v="529"/>
    <n v="156.16975000000002"/>
    <n v="2.0499999999999998"/>
    <n v="368.01599999999996"/>
    <n v="30"/>
    <n v="1660.2"/>
    <n v="33"/>
    <n v="4574.79"/>
    <n v="19"/>
  </r>
  <r>
    <s v="柏力开米复合塑料（昆山）有限公司"/>
    <x v="1"/>
    <x v="28"/>
    <x v="510"/>
    <n v="9419.1299999999992"/>
    <n v="32"/>
    <n v="612.16"/>
    <n v="90.05"/>
    <n v="5916.2849999999999"/>
    <n v="321.5"/>
    <n v="60744.21"/>
    <n v="403.72500000000002"/>
  </r>
  <r>
    <s v="慈溪市江成塑料实业有限公司"/>
    <x v="3"/>
    <x v="28"/>
    <x v="2"/>
    <n v="0"/>
    <n v="0"/>
    <n v="0"/>
    <n v="0"/>
    <n v="0"/>
    <n v="76"/>
    <n v="6767.8"/>
    <n v="19"/>
  </r>
  <r>
    <s v="苏州百福盛电子材料有限公司"/>
    <x v="7"/>
    <x v="28"/>
    <x v="0"/>
    <n v="0"/>
    <m/>
    <n v="0"/>
    <m/>
    <n v="0"/>
    <m/>
    <n v="0"/>
    <n v="15"/>
  </r>
  <r>
    <s v="合肥圆融供应链管理有限公司"/>
    <x v="7"/>
    <x v="28"/>
    <x v="0"/>
    <n v="0"/>
    <m/>
    <n v="0"/>
    <m/>
    <n v="0"/>
    <m/>
    <n v="0"/>
    <n v="13.375"/>
  </r>
  <r>
    <s v="合肥圆融材料有限公司"/>
    <x v="1"/>
    <x v="28"/>
    <x v="2"/>
    <n v="0"/>
    <n v="0"/>
    <n v="0"/>
    <n v="7.0250000000000004"/>
    <n v="680.23075000000006"/>
    <n v="35.85"/>
    <n v="4646.8770000000004"/>
    <n v="6"/>
  </r>
  <r>
    <s v="宁波台甬工程塑料有限公司"/>
    <x v="2"/>
    <x v="28"/>
    <x v="18"/>
    <n v="4237.0199999999995"/>
    <n v="0"/>
    <n v="0"/>
    <n v="0"/>
    <n v="0"/>
    <n v="4.0750000000000002"/>
    <n v="303.22075000000001"/>
    <n v="12.200000000000001"/>
  </r>
  <r>
    <s v="上海俊尔新材料有限公司"/>
    <x v="3"/>
    <x v="28"/>
    <x v="2"/>
    <n v="0"/>
    <n v="65"/>
    <n v="4260.1000000000004"/>
    <n v="77.724999999999994"/>
    <n v="6886.4349999999995"/>
    <n v="114.05"/>
    <n v="22987.918000000001"/>
    <n v="118.55"/>
  </r>
  <r>
    <s v="南京立汉化学有限公司"/>
    <x v="2"/>
    <x v="28"/>
    <x v="2"/>
    <n v="0"/>
    <n v="1"/>
    <n v="218.88"/>
    <n v="167"/>
    <n v="20980.21"/>
    <n v="87.025000000000006"/>
    <n v="4224.1935000000003"/>
    <n v="40.049999999999997"/>
  </r>
  <r>
    <s v="龙韬（上海）化工科技中心"/>
    <x v="0"/>
    <x v="28"/>
    <x v="13"/>
    <n v="71.61"/>
    <n v="17.05"/>
    <n v="1531.431"/>
    <n v="36.725000000000001"/>
    <n v="1372.4132500000001"/>
    <n v="70.924999999999997"/>
    <n v="7986.8642499999996"/>
    <n v="29.825000000000003"/>
  </r>
  <r>
    <s v="青岛中新华美塑料有限公司"/>
    <x v="3"/>
    <x v="28"/>
    <x v="530"/>
    <n v="15637.945750000003"/>
    <n v="194.05"/>
    <n v="11223.852000000001"/>
    <n v="254.35"/>
    <n v="17028.732500000002"/>
    <n v="125.875"/>
    <n v="13946.949999999999"/>
    <n v="185.125"/>
  </r>
  <r>
    <s v="滨海长兴塑业有限公司"/>
    <x v="3"/>
    <x v="28"/>
    <x v="0"/>
    <n v="0"/>
    <m/>
    <n v="0"/>
    <m/>
    <n v="0"/>
    <m/>
    <n v="0"/>
    <n v="55"/>
  </r>
  <r>
    <s v="苏州思博锐塑业有限公司"/>
    <x v="3"/>
    <x v="28"/>
    <x v="2"/>
    <n v="0"/>
    <n v="3.85"/>
    <n v="90.282499999999999"/>
    <n v="2.4500000000000002"/>
    <n v="457.68450000000001"/>
    <n v="29.074999999999999"/>
    <n v="3062.4697499999997"/>
    <n v="52.3"/>
  </r>
  <r>
    <s v="苏州佳炎森电子科技有限公司"/>
    <x v="2"/>
    <x v="28"/>
    <x v="0"/>
    <n v="0"/>
    <m/>
    <n v="0"/>
    <m/>
    <n v="0"/>
    <m/>
    <n v="0"/>
    <n v="148"/>
  </r>
  <r>
    <s v="上海锦湖日丽塑料有限公司"/>
    <x v="0"/>
    <x v="28"/>
    <x v="531"/>
    <n v="5939.8987500000003"/>
    <n v="206.52500000000001"/>
    <n v="22461.659000000003"/>
    <n v="211"/>
    <n v="30827.1"/>
    <n v="311.39999999999998"/>
    <n v="46183.733999999997"/>
    <n v="113.02500000000001"/>
  </r>
  <r>
    <s v="青岛国恩科技股份有限公司"/>
    <x v="1"/>
    <x v="28"/>
    <x v="2"/>
    <n v="0"/>
    <n v="4"/>
    <n v="423.68"/>
    <n v="14"/>
    <n v="1605.8"/>
    <n v="48.6"/>
    <n v="7758.9900000000007"/>
    <n v="206.5"/>
  </r>
  <r>
    <s v="宁波经济技术开发区法莱新塑化有限公司"/>
    <x v="1"/>
    <x v="28"/>
    <x v="484"/>
    <n v="370.19549999999998"/>
    <n v="17"/>
    <n v="1122.17"/>
    <n v="0"/>
    <n v="0"/>
    <n v="0"/>
    <n v="0"/>
    <n v="22"/>
  </r>
  <r>
    <s v="宁波色母粒有限公司"/>
    <x v="3"/>
    <x v="28"/>
    <x v="2"/>
    <n v="0"/>
    <n v="0"/>
    <n v="0"/>
    <n v="54"/>
    <n v="3816.1800000000003"/>
    <n v="98"/>
    <n v="12317.619999999999"/>
    <n v="162.02500000000001"/>
  </r>
  <r>
    <s v="苏州展益化工科技有限公司"/>
    <x v="0"/>
    <x v="28"/>
    <x v="2"/>
    <n v="0"/>
    <n v="0"/>
    <n v="0"/>
    <n v="62.674999999999997"/>
    <n v="6412.905999999999"/>
    <n v="107.25"/>
    <n v="8667.9449999999997"/>
    <n v="282.27500000000003"/>
  </r>
  <r>
    <s v="青岛同发新材料研发有限公司"/>
    <x v="1"/>
    <x v="28"/>
    <x v="532"/>
    <n v="14018.895"/>
    <n v="286.2"/>
    <n v="21559.446"/>
    <n v="194"/>
    <n v="13420.920000000002"/>
    <n v="162.19999999999999"/>
    <n v="12945.181999999999"/>
    <n v="113"/>
  </r>
  <r>
    <s v="慈溪市法莱新塑料厂"/>
    <x v="3"/>
    <x v="28"/>
    <x v="483"/>
    <n v="748.34"/>
    <n v="5"/>
    <n v="306.45"/>
    <n v="70.599999999999994"/>
    <n v="6790.308"/>
    <n v="113"/>
    <n v="12068.4"/>
    <n v="108.925"/>
  </r>
  <r>
    <s v="苏州博云塑业有限公司"/>
    <x v="3"/>
    <x v="28"/>
    <x v="533"/>
    <n v="6549.9400000000005"/>
    <n v="0"/>
    <n v="0"/>
    <n v="11.775"/>
    <n v="203.00099999999998"/>
    <n v="29.175000000000001"/>
    <n v="4260.1335000000008"/>
    <n v="90.424999999999997"/>
  </r>
  <r>
    <s v="昆山九扬塑料科技有限公司"/>
    <x v="3"/>
    <x v="28"/>
    <x v="2"/>
    <n v="0"/>
    <n v="0"/>
    <n v="0"/>
    <n v="48.125"/>
    <n v="4857.2562500000004"/>
    <n v="27.7"/>
    <n v="3406.8229999999999"/>
    <n v="67.924999999999997"/>
  </r>
  <r>
    <s v="苏州丰盈工程塑胶有限公司"/>
    <x v="3"/>
    <x v="28"/>
    <x v="534"/>
    <n v="14199.236000000003"/>
    <n v="206"/>
    <n v="18280.439999999999"/>
    <n v="293.72500000000002"/>
    <n v="19318.293249999999"/>
    <n v="241.25"/>
    <n v="23613.55"/>
    <n v="248.85000000000002"/>
  </r>
  <r>
    <s v="昆山茂高塑胶科技有限公司"/>
    <x v="3"/>
    <x v="28"/>
    <x v="0"/>
    <n v="0"/>
    <m/>
    <n v="0"/>
    <m/>
    <n v="0"/>
    <m/>
    <n v="0"/>
    <n v="43"/>
  </r>
  <r>
    <s v="苏州工业园区持盈进出口有限公司"/>
    <x v="2"/>
    <x v="28"/>
    <x v="2"/>
    <n v="0"/>
    <n v="0"/>
    <n v="0"/>
    <n v="0"/>
    <n v="0"/>
    <n v="157.5"/>
    <n v="14800.275"/>
    <n v="259.89999999999998"/>
  </r>
  <r>
    <s v="上海兆希实业有限公司"/>
    <x v="2"/>
    <x v="28"/>
    <x v="2"/>
    <n v="0"/>
    <n v="0"/>
    <n v="0"/>
    <n v="0"/>
    <n v="0"/>
    <n v="2.5000000000000001E-2"/>
    <n v="3.0307500000000003"/>
    <n v="40"/>
  </r>
  <r>
    <s v="上海伊藤忠商事有限公司"/>
    <x v="1"/>
    <x v="28"/>
    <x v="0"/>
    <n v="0"/>
    <m/>
    <n v="0"/>
    <m/>
    <n v="0"/>
    <m/>
    <n v="0"/>
    <n v="94.575000000000003"/>
  </r>
  <r>
    <s v="宁波玛斯特塑料新材料有限公司"/>
    <x v="3"/>
    <x v="28"/>
    <x v="2"/>
    <n v="0"/>
    <n v="29"/>
    <n v="2996.57"/>
    <n v="7"/>
    <n v="672.63"/>
    <n v="0"/>
    <n v="0"/>
    <n v="92"/>
  </r>
  <r>
    <s v="苏州工业园区佳乐塑料染料有限公司"/>
    <x v="2"/>
    <x v="28"/>
    <x v="535"/>
    <n v="4225.0559999999996"/>
    <n v="210.55"/>
    <n v="16321.835999999999"/>
    <n v="153.27500000000001"/>
    <n v="6923.4317500000006"/>
    <n v="207.07499999999999"/>
    <n v="15681.78975"/>
    <n v="335.54999999999995"/>
  </r>
  <r>
    <s v="上海臻觉塑胶科技有限公司"/>
    <x v="3"/>
    <x v="28"/>
    <x v="2"/>
    <n v="0"/>
    <n v="0"/>
    <n v="0"/>
    <n v="0"/>
    <n v="0"/>
    <n v="8"/>
    <n v="779.12"/>
    <n v="13.799999999999999"/>
  </r>
  <r>
    <s v="南京利佳塑料发展有限公司"/>
    <x v="2"/>
    <x v="28"/>
    <x v="13"/>
    <n v="-204.9"/>
    <n v="0"/>
    <n v="0"/>
    <n v="0"/>
    <n v="0"/>
    <n v="0"/>
    <n v="0"/>
    <n v="80.050000000000011"/>
  </r>
  <r>
    <s v="中广核俊尔新材料有限公司"/>
    <x v="2"/>
    <x v="28"/>
    <x v="2"/>
    <n v="0"/>
    <n v="0"/>
    <n v="0"/>
    <n v="0"/>
    <n v="0"/>
    <n v="113.575"/>
    <n v="12498.928749999999"/>
    <n v="171.2"/>
  </r>
  <r>
    <s v="上海金昌工程塑料有限公司"/>
    <x v="3"/>
    <x v="28"/>
    <x v="536"/>
    <n v="2810.5742500000001"/>
    <n v="181.5"/>
    <n v="12496.275"/>
    <n v="25.074999999999999"/>
    <n v="-30.089999999999996"/>
    <n v="0"/>
    <n v="0"/>
    <n v="202"/>
  </r>
  <r>
    <s v="昆山华康塑胶有限公司"/>
    <x v="7"/>
    <x v="28"/>
    <x v="2"/>
    <n v="0"/>
    <n v="72.025000000000006"/>
    <n v="8039.4305000000013"/>
    <n v="272.39999999999998"/>
    <n v="19471.151999999998"/>
    <n v="325.64999999999998"/>
    <n v="42458.246999999996"/>
    <n v="20.5"/>
  </r>
  <r>
    <s v="安徽鞅安塑材科技有限公司"/>
    <x v="7"/>
    <x v="28"/>
    <x v="2"/>
    <n v="0"/>
    <n v="0"/>
    <n v="0"/>
    <n v="0"/>
    <n v="0"/>
    <n v="16"/>
    <n v="4436"/>
    <n v="52"/>
  </r>
  <r>
    <s v="合肥欣鼎化工科技有限公司"/>
    <x v="7"/>
    <x v="28"/>
    <x v="0"/>
    <n v="0"/>
    <m/>
    <n v="0"/>
    <m/>
    <n v="0"/>
    <m/>
    <n v="0"/>
    <n v="5"/>
  </r>
  <r>
    <s v="合肥杰事杰新材料股份有限公司"/>
    <x v="3"/>
    <x v="28"/>
    <x v="537"/>
    <n v="-4426.6634999999997"/>
    <n v="625.70000000000005"/>
    <n v="48260.241000000002"/>
    <n v="179.07499999999999"/>
    <n v="7753.9474999999993"/>
    <n v="29.024999999999999"/>
    <n v="7133.1839999999993"/>
    <n v="5"/>
  </r>
  <r>
    <s v="南京利华工程塑料有限公司"/>
    <x v="3"/>
    <x v="28"/>
    <x v="2"/>
    <n v="0"/>
    <n v="2.5000000000000001E-2"/>
    <n v="3.0310000000000001"/>
    <n v="83.525000000000006"/>
    <n v="2113.1825000000003"/>
    <n v="66.95"/>
    <n v="5403.5344999999998"/>
    <n v="87.075000000000003"/>
  </r>
  <r>
    <s v="苏州新华美塑料有限公司"/>
    <x v="1"/>
    <x v="28"/>
    <x v="538"/>
    <n v="26220.253499999995"/>
    <n v="282.42500000000001"/>
    <n v="24850.57575"/>
    <n v="208.35"/>
    <n v="22912.249499999998"/>
    <n v="36"/>
    <n v="4959"/>
    <n v="79.5"/>
  </r>
  <r>
    <s v="宁波梅山保税港区奥克姆塑化有限公司"/>
    <x v="3"/>
    <x v="28"/>
    <x v="2"/>
    <n v="0"/>
    <n v="2"/>
    <n v="343"/>
    <n v="2"/>
    <n v="149.22"/>
    <n v="3.5"/>
    <n v="903.45499999999993"/>
    <n v="7.1"/>
  </r>
  <r>
    <s v="昆山禾光塑料有限公司"/>
    <x v="14"/>
    <x v="28"/>
    <x v="2"/>
    <n v="0"/>
    <n v="0"/>
    <n v="0"/>
    <n v="1.05"/>
    <n v="46.840499999999999"/>
    <n v="8"/>
    <n v="2172.2399999999998"/>
    <n v="72.099999999999994"/>
  </r>
  <r>
    <s v="新河县精锐塑胶有限公司"/>
    <x v="11"/>
    <x v="28"/>
    <x v="0"/>
    <n v="0"/>
    <m/>
    <n v="0"/>
    <m/>
    <n v="0"/>
    <m/>
    <n v="0"/>
    <n v="45"/>
  </r>
  <r>
    <s v="宜丰县永晟塑料制品有限公司"/>
    <x v="1"/>
    <x v="28"/>
    <x v="0"/>
    <n v="0"/>
    <m/>
    <n v="0"/>
    <m/>
    <n v="0"/>
    <m/>
    <n v="0"/>
    <n v="5"/>
  </r>
  <r>
    <s v="长兴顺森木业有限公司"/>
    <x v="1"/>
    <x v="28"/>
    <x v="0"/>
    <n v="0"/>
    <m/>
    <n v="0"/>
    <m/>
    <n v="0"/>
    <m/>
    <n v="0"/>
    <n v="115"/>
  </r>
  <r>
    <s v="慈溪市德威塑料制品厂"/>
    <x v="1"/>
    <x v="27"/>
    <x v="0"/>
    <n v="0"/>
    <m/>
    <n v="0"/>
    <m/>
    <n v="0"/>
    <m/>
    <n v="0"/>
    <n v="5"/>
  </r>
  <r>
    <s v="慈溪市横河龙腾模具厂（普通合伙）"/>
    <x v="1"/>
    <x v="27"/>
    <x v="0"/>
    <n v="0"/>
    <m/>
    <n v="0"/>
    <m/>
    <n v="0"/>
    <m/>
    <n v="0"/>
    <n v="0.42499999999999999"/>
  </r>
  <r>
    <s v="慈溪市美乐电器有限公司"/>
    <x v="1"/>
    <x v="27"/>
    <x v="0"/>
    <n v="0"/>
    <m/>
    <n v="0"/>
    <m/>
    <n v="0"/>
    <m/>
    <n v="0"/>
    <n v="20"/>
  </r>
  <r>
    <s v="慈溪市五洲工贸有限公司"/>
    <x v="1"/>
    <x v="27"/>
    <x v="0"/>
    <n v="0"/>
    <m/>
    <n v="0"/>
    <m/>
    <n v="0"/>
    <m/>
    <n v="0"/>
    <n v="10"/>
  </r>
  <r>
    <s v="慈溪市远征达电器厂"/>
    <x v="6"/>
    <x v="27"/>
    <x v="539"/>
    <n v="3580.6529999999998"/>
    <n v="50.125"/>
    <n v="1577.9349999999999"/>
    <n v="0"/>
    <n v="0"/>
    <n v="20"/>
    <n v="1944.6000000000001"/>
    <n v="0"/>
  </r>
  <r>
    <s v="广州丽豹汽车配件有限公司"/>
    <x v="1"/>
    <x v="27"/>
    <x v="2"/>
    <n v="0"/>
    <n v="0"/>
    <n v="0"/>
    <n v="0"/>
    <n v="0"/>
    <n v="16"/>
    <n v="1261.28"/>
    <n v="0"/>
  </r>
  <r>
    <s v="杭州优顺电子电器有限公司"/>
    <x v="3"/>
    <x v="27"/>
    <x v="2"/>
    <n v="0"/>
    <n v="0"/>
    <n v="0"/>
    <n v="0"/>
    <n v="0"/>
    <n v="2.0499999999999998"/>
    <n v="295.36399999999998"/>
    <n v="0"/>
  </r>
  <r>
    <s v="江苏恒联车业有限公司"/>
    <x v="1"/>
    <x v="27"/>
    <x v="2"/>
    <n v="0"/>
    <n v="0"/>
    <n v="0"/>
    <n v="0"/>
    <n v="0"/>
    <n v="1"/>
    <n v="51.59"/>
    <n v="0"/>
  </r>
  <r>
    <s v="宁波杭州湾新区涌金车业有限公司"/>
    <x v="1"/>
    <x v="27"/>
    <x v="2"/>
    <n v="0"/>
    <n v="0"/>
    <n v="0"/>
    <n v="0"/>
    <n v="0"/>
    <n v="3.5"/>
    <n v="136.745"/>
    <n v="0"/>
  </r>
  <r>
    <s v="宁波华阳之汽车内饰件有限公司"/>
    <x v="1"/>
    <x v="27"/>
    <x v="0"/>
    <n v="0"/>
    <m/>
    <n v="0"/>
    <m/>
    <n v="0"/>
    <m/>
    <n v="0"/>
    <n v="5"/>
  </r>
  <r>
    <s v="宁波市鄞州汇通汽车配件厂（普通合伙）"/>
    <x v="1"/>
    <x v="27"/>
    <x v="2"/>
    <n v="0"/>
    <n v="7"/>
    <n v="299.59999999999997"/>
    <n v="5"/>
    <n v="239.20000000000002"/>
    <n v="24"/>
    <n v="2862"/>
    <n v="0"/>
  </r>
  <r>
    <s v="宁波钰豪塑业有限公司"/>
    <x v="1"/>
    <x v="27"/>
    <x v="0"/>
    <n v="0"/>
    <m/>
    <n v="0"/>
    <m/>
    <n v="0"/>
    <m/>
    <n v="0"/>
    <n v="10.050000000000001"/>
  </r>
  <r>
    <s v="平湖市固帝汽车配件有限公司"/>
    <x v="2"/>
    <x v="27"/>
    <x v="2"/>
    <n v="0"/>
    <n v="0"/>
    <n v="0"/>
    <n v="0"/>
    <n v="0"/>
    <n v="1.1000000000000001"/>
    <n v="533.01600000000008"/>
    <n v="0"/>
  </r>
  <r>
    <s v="上海广合汽车电子有限公司"/>
    <x v="1"/>
    <x v="27"/>
    <x v="540"/>
    <n v="1005.5040000000001"/>
    <n v="4.4249999999999998"/>
    <n v="460.28849999999994"/>
    <n v="1.7"/>
    <n v="334.28799999999995"/>
    <n v="9.35"/>
    <n v="1365.7544999999998"/>
    <n v="0"/>
  </r>
  <r>
    <s v="台州市黄岩新大陆塑料厂（普通合伙）"/>
    <x v="1"/>
    <x v="27"/>
    <x v="2"/>
    <n v="0"/>
    <n v="0"/>
    <n v="0"/>
    <n v="0"/>
    <n v="0"/>
    <n v="10"/>
    <n v="798.3"/>
    <n v="0"/>
  </r>
  <r>
    <s v="台州市奇龙汽车部件有限公司"/>
    <x v="10"/>
    <x v="27"/>
    <x v="2"/>
    <n v="0"/>
    <n v="0"/>
    <n v="0"/>
    <n v="1"/>
    <n v="168.18"/>
    <n v="0"/>
    <n v="0"/>
    <n v="0"/>
  </r>
  <r>
    <s v="天津市日晟天成电子有限公司"/>
    <x v="7"/>
    <x v="27"/>
    <x v="2"/>
    <n v="0"/>
    <n v="0"/>
    <n v="0"/>
    <n v="0"/>
    <n v="0"/>
    <n v="2"/>
    <n v="564.55999999999995"/>
    <n v="0"/>
  </r>
  <r>
    <s v="铜陵汇能科技有限公司"/>
    <x v="1"/>
    <x v="27"/>
    <x v="0"/>
    <n v="0"/>
    <m/>
    <n v="0"/>
    <m/>
    <n v="0"/>
    <m/>
    <n v="0"/>
    <n v="0"/>
  </r>
  <r>
    <s v="象山天星汽配有限责任公司"/>
    <x v="1"/>
    <x v="27"/>
    <x v="2"/>
    <n v="0"/>
    <n v="0"/>
    <n v="0"/>
    <n v="6"/>
    <n v="129.24"/>
    <n v="12"/>
    <n v="1102.32"/>
    <n v="0"/>
  </r>
  <r>
    <s v="余姚市昌利汽车配件厂"/>
    <x v="1"/>
    <x v="27"/>
    <x v="2"/>
    <n v="0"/>
    <n v="0"/>
    <n v="0"/>
    <n v="13.15"/>
    <n v="2119.7799999999997"/>
    <n v="1"/>
    <n v="46.1"/>
    <n v="0"/>
  </r>
  <r>
    <s v="余姚市航亿电器有限公司"/>
    <x v="1"/>
    <x v="27"/>
    <x v="0"/>
    <n v="0"/>
    <m/>
    <n v="0"/>
    <m/>
    <n v="0"/>
    <m/>
    <n v="0"/>
    <n v="1"/>
  </r>
  <r>
    <s v="余姚市佳怡汽车零部件有限公司"/>
    <x v="1"/>
    <x v="27"/>
    <x v="2"/>
    <n v="0"/>
    <n v="21"/>
    <n v="1880.76"/>
    <n v="17"/>
    <n v="1473.0500000000002"/>
    <n v="5.05"/>
    <n v="551.10649999999998"/>
    <n v="0"/>
  </r>
  <r>
    <s v="余姚市壹点塑料制品厂"/>
    <x v="1"/>
    <x v="27"/>
    <x v="2"/>
    <n v="0"/>
    <n v="101"/>
    <n v="11635.2"/>
    <n v="53.05"/>
    <n v="4560.7084999999997"/>
    <n v="0"/>
    <n v="0"/>
    <n v="0"/>
  </r>
  <r>
    <s v="浙江华嘉汽车部件有限公司"/>
    <x v="1"/>
    <x v="27"/>
    <x v="2"/>
    <n v="0"/>
    <n v="0"/>
    <n v="0"/>
    <n v="10.5"/>
    <n v="568.05000000000007"/>
    <n v="0.15"/>
    <n v="141.29249999999999"/>
    <n v="0"/>
  </r>
  <r>
    <s v="浙江金业汽车部件有限公司"/>
    <x v="1"/>
    <x v="27"/>
    <x v="2"/>
    <n v="0"/>
    <n v="0"/>
    <n v="0"/>
    <n v="17"/>
    <n v="1272.1099999999999"/>
    <n v="25"/>
    <n v="2071.75"/>
    <n v="0"/>
  </r>
  <r>
    <s v="浙江立通新能源汽车有限公司"/>
    <x v="1"/>
    <x v="27"/>
    <x v="2"/>
    <n v="0"/>
    <n v="0"/>
    <n v="0"/>
    <n v="4.4000000000000004"/>
    <n v="355.34400000000005"/>
    <n v="0"/>
    <n v="0"/>
    <n v="0"/>
  </r>
  <r>
    <s v="浙江天翀车灯集团有限公司"/>
    <x v="1"/>
    <x v="27"/>
    <x v="541"/>
    <n v="3365.5650000000001"/>
    <n v="152.69999999999999"/>
    <n v="15256.256999999998"/>
    <n v="0"/>
    <n v="0"/>
    <n v="0.1"/>
    <n v="90.466999999999999"/>
    <n v="0"/>
  </r>
  <r>
    <s v="浙江天合车灯有限公司"/>
    <x v="1"/>
    <x v="27"/>
    <x v="542"/>
    <n v="2986.8999999999996"/>
    <n v="10"/>
    <n v="1046.0999999999999"/>
    <n v="4"/>
    <n v="309.60000000000002"/>
    <n v="0"/>
    <n v="0"/>
    <n v="0"/>
  </r>
  <r>
    <s v="浙江祥盛汽车配件有限公司"/>
    <x v="19"/>
    <x v="27"/>
    <x v="0"/>
    <n v="0"/>
    <m/>
    <n v="0"/>
    <m/>
    <n v="0"/>
    <m/>
    <n v="0"/>
    <n v="50"/>
  </r>
  <r>
    <s v="重庆丰铁模具有限公司"/>
    <x v="19"/>
    <x v="27"/>
    <x v="524"/>
    <n v="220.01399999999998"/>
    <n v="0"/>
    <n v="0"/>
    <n v="0"/>
    <n v="0"/>
    <n v="5"/>
    <n v="2132.85"/>
    <n v="0"/>
  </r>
  <r>
    <s v="重庆熠美实业发展有限公司"/>
    <x v="1"/>
    <x v="27"/>
    <x v="2"/>
    <n v="0"/>
    <n v="0"/>
    <n v="0"/>
    <n v="0"/>
    <n v="0"/>
    <n v="13.1"/>
    <n v="1957.5330000000001"/>
    <n v="0"/>
  </r>
  <r>
    <s v="余姚市格舜塑料制品厂（普通合伙）"/>
    <x v="1"/>
    <x v="27"/>
    <x v="2"/>
    <n v="0"/>
    <n v="15"/>
    <n v="2142.75"/>
    <n v="0"/>
    <n v="0"/>
    <n v="0.32500000000000001"/>
    <n v="33.325500000000005"/>
    <n v="1.5"/>
  </r>
  <r>
    <s v="杭州沃达塑业有限公司"/>
    <x v="1"/>
    <x v="27"/>
    <x v="245"/>
    <n v="240.55"/>
    <n v="4.7"/>
    <n v="385.96400000000006"/>
    <n v="2"/>
    <n v="432.22"/>
    <n v="1.6"/>
    <n v="200.27200000000002"/>
    <n v="0.60000000000000009"/>
  </r>
  <r>
    <s v="杭州锐嵌科技有限公司"/>
    <x v="1"/>
    <x v="27"/>
    <x v="0"/>
    <n v="0"/>
    <m/>
    <n v="0"/>
    <m/>
    <n v="0"/>
    <m/>
    <n v="0"/>
    <n v="7.4999999999999997E-2"/>
  </r>
  <r>
    <s v="余姚市蓝天塑模有限公司"/>
    <x v="1"/>
    <x v="27"/>
    <x v="19"/>
    <n v="364.09499999999997"/>
    <n v="1.7"/>
    <n v="47.26"/>
    <n v="1.75"/>
    <n v="100.57249999999999"/>
    <n v="2.0499999999999998"/>
    <n v="240.34199999999996"/>
    <n v="0.6"/>
  </r>
  <r>
    <s v="嵊州市同创汽车配件厂"/>
    <x v="1"/>
    <x v="27"/>
    <x v="33"/>
    <n v="65.167500000000004"/>
    <n v="4.3"/>
    <n v="820.9129999999999"/>
    <n v="5.5750000000000002"/>
    <n v="915.35924999999997"/>
    <n v="2.15"/>
    <n v="531.78099999999995"/>
    <n v="2.5000000000000001E-2"/>
  </r>
  <r>
    <s v="杭州润晓光伏科技有限公司"/>
    <x v="1"/>
    <x v="27"/>
    <x v="2"/>
    <n v="0"/>
    <n v="0"/>
    <n v="0"/>
    <n v="0"/>
    <n v="0"/>
    <n v="5.0999999999999996"/>
    <n v="824.66999999999985"/>
    <n v="0.35"/>
  </r>
  <r>
    <s v="余姚市贝蒂电器有限公司"/>
    <x v="3"/>
    <x v="27"/>
    <x v="2"/>
    <n v="0"/>
    <n v="0"/>
    <n v="0"/>
    <n v="0"/>
    <n v="0"/>
    <n v="0.25"/>
    <n v="48.7425"/>
    <n v="2.25"/>
  </r>
  <r>
    <s v="丹阳市福跃汽配有限公司"/>
    <x v="1"/>
    <x v="27"/>
    <x v="0"/>
    <n v="0"/>
    <m/>
    <n v="0"/>
    <m/>
    <n v="0"/>
    <m/>
    <n v="0"/>
    <n v="28"/>
  </r>
  <r>
    <s v="余姚市双叶塑胶制品厂"/>
    <x v="1"/>
    <x v="27"/>
    <x v="2"/>
    <n v="0"/>
    <n v="0"/>
    <n v="0"/>
    <n v="0"/>
    <n v="0"/>
    <n v="1"/>
    <n v="96.76"/>
    <n v="0.44999999999999996"/>
  </r>
  <r>
    <s v="象山乔易塑胶制品有限公司"/>
    <x v="1"/>
    <x v="27"/>
    <x v="2"/>
    <n v="0"/>
    <n v="0"/>
    <n v="0"/>
    <n v="0"/>
    <n v="0"/>
    <n v="5.6"/>
    <n v="646.35199999999998"/>
    <n v="3.85"/>
  </r>
  <r>
    <s v="浙江普礼汽配制造有限公司"/>
    <x v="2"/>
    <x v="27"/>
    <x v="24"/>
    <n v="70.825000000000003"/>
    <n v="0"/>
    <n v="0"/>
    <n v="1"/>
    <n v="847.95"/>
    <n v="1"/>
    <n v="564.29"/>
    <n v="1"/>
  </r>
  <r>
    <s v="上海二仑塑料五金厂"/>
    <x v="1"/>
    <x v="27"/>
    <x v="543"/>
    <n v="1293.4659999999999"/>
    <n v="29"/>
    <n v="2187.7599999999998"/>
    <n v="12.525"/>
    <n v="-707.66250000000002"/>
    <n v="13.5"/>
    <n v="1334.3400000000001"/>
    <n v="3.1"/>
  </r>
  <r>
    <s v="宁波市鄞州高桥裕燊模具塑料厂"/>
    <x v="2"/>
    <x v="27"/>
    <x v="544"/>
    <n v="8059.8569999999991"/>
    <n v="25.875"/>
    <n v="3079.6424999999999"/>
    <n v="43.25"/>
    <n v="3449.1875"/>
    <n v="36.075000000000003"/>
    <n v="2739.8962500000002"/>
    <n v="1.5"/>
  </r>
  <r>
    <s v="上海旭立轻工机械有限公司"/>
    <x v="1"/>
    <x v="27"/>
    <x v="2"/>
    <n v="0"/>
    <n v="0"/>
    <n v="0"/>
    <n v="0.375"/>
    <n v="65.568749999999994"/>
    <n v="1.2"/>
    <n v="946.68"/>
    <n v="0.85"/>
  </r>
  <r>
    <s v="宁波诚德兴塑胶有限公司"/>
    <x v="1"/>
    <x v="27"/>
    <x v="545"/>
    <n v="9768.1"/>
    <n v="18"/>
    <n v="5862.9600000000009"/>
    <n v="0"/>
    <n v="0"/>
    <n v="6"/>
    <n v="1206.3600000000001"/>
    <n v="3"/>
  </r>
  <r>
    <s v="余姚市威科自控设备厂"/>
    <x v="1"/>
    <x v="27"/>
    <x v="2"/>
    <n v="0"/>
    <n v="0.2"/>
    <n v="6.8920000000000003"/>
    <n v="0"/>
    <n v="0"/>
    <n v="0"/>
    <n v="0"/>
    <n v="2.625"/>
  </r>
  <r>
    <s v="余姚市亚江电器厂"/>
    <x v="3"/>
    <x v="27"/>
    <x v="2"/>
    <n v="0"/>
    <n v="0"/>
    <n v="0"/>
    <n v="0"/>
    <n v="0"/>
    <n v="1.05"/>
    <n v="115.15350000000001"/>
    <n v="5"/>
  </r>
  <r>
    <s v="丹阳市中远车灯有限公司"/>
    <x v="1"/>
    <x v="27"/>
    <x v="2"/>
    <n v="0"/>
    <n v="0"/>
    <n v="0"/>
    <n v="0"/>
    <n v="0"/>
    <n v="2"/>
    <n v="415.16"/>
    <n v="16.5"/>
  </r>
  <r>
    <s v="合兴集团汽车电子有限公司"/>
    <x v="1"/>
    <x v="27"/>
    <x v="2"/>
    <n v="0"/>
    <n v="0"/>
    <n v="0"/>
    <n v="0"/>
    <n v="0"/>
    <n v="2.8"/>
    <n v="906.91999999999985"/>
    <n v="2"/>
  </r>
  <r>
    <s v="温州市蓝盾安全器材厂"/>
    <x v="3"/>
    <x v="27"/>
    <x v="2"/>
    <n v="0"/>
    <n v="3"/>
    <n v="-105.44999999999999"/>
    <n v="28"/>
    <n v="4659.7599999999993"/>
    <n v="19"/>
    <n v="2527.7599999999998"/>
    <n v="12.025"/>
  </r>
  <r>
    <s v="丹阳市跃越汽配有限公司"/>
    <x v="1"/>
    <x v="27"/>
    <x v="0"/>
    <n v="0"/>
    <m/>
    <n v="0"/>
    <m/>
    <n v="0"/>
    <m/>
    <n v="0"/>
    <n v="10"/>
  </r>
  <r>
    <s v="浙江龙鼎车业有限公司"/>
    <x v="1"/>
    <x v="27"/>
    <x v="30"/>
    <n v="4935.9500000000007"/>
    <n v="2"/>
    <n v="3051.08"/>
    <n v="4"/>
    <n v="3172.8"/>
    <n v="11"/>
    <n v="2210.23"/>
    <n v="6"/>
  </r>
  <r>
    <s v="象山县瑞鑫塑业有限公司"/>
    <x v="1"/>
    <x v="27"/>
    <x v="2"/>
    <n v="0"/>
    <n v="0"/>
    <n v="0"/>
    <n v="0"/>
    <n v="0"/>
    <n v="12.824999999999999"/>
    <n v="951.23024999999996"/>
    <n v="2"/>
  </r>
  <r>
    <s v="温州鸿云塑业有限公司"/>
    <x v="3"/>
    <x v="27"/>
    <x v="2"/>
    <n v="0"/>
    <n v="0"/>
    <n v="0"/>
    <n v="0"/>
    <n v="0"/>
    <n v="3"/>
    <n v="385.98"/>
    <n v="10"/>
  </r>
  <r>
    <s v="南京博士朗电子技术有限公司"/>
    <x v="1"/>
    <x v="27"/>
    <x v="546"/>
    <n v="4092.6689999999994"/>
    <n v="34.549999999999997"/>
    <n v="7892.601999999999"/>
    <n v="27"/>
    <n v="4943.7"/>
    <n v="18"/>
    <n v="4874.76"/>
    <n v="12"/>
  </r>
  <r>
    <s v="余姚市兴泽汽车电器厂"/>
    <x v="1"/>
    <x v="27"/>
    <x v="0"/>
    <n v="0"/>
    <m/>
    <n v="0"/>
    <m/>
    <n v="0"/>
    <m/>
    <n v="0"/>
    <n v="2.5000000000000001E-2"/>
  </r>
  <r>
    <s v="余姚市振航塑料电器厂"/>
    <x v="1"/>
    <x v="27"/>
    <x v="0"/>
    <n v="0"/>
    <m/>
    <n v="0"/>
    <m/>
    <n v="0"/>
    <m/>
    <n v="0"/>
    <n v="0.22500000000000001"/>
  </r>
  <r>
    <s v="余姚市泗门镇虹桥塑料制笔厂"/>
    <x v="1"/>
    <x v="27"/>
    <x v="100"/>
    <n v="2813.85"/>
    <n v="10"/>
    <n v="904.30000000000007"/>
    <n v="23.5"/>
    <n v="-1025.54"/>
    <n v="47.575000000000003"/>
    <n v="5653.3372500000005"/>
    <n v="32"/>
  </r>
  <r>
    <s v="奉化市雪彪塑料元件厂"/>
    <x v="1"/>
    <x v="27"/>
    <x v="0"/>
    <n v="0"/>
    <m/>
    <n v="0"/>
    <m/>
    <n v="0"/>
    <m/>
    <n v="0"/>
    <n v="11.875"/>
  </r>
  <r>
    <s v="浙江怡越塑业有限公司"/>
    <x v="3"/>
    <x v="27"/>
    <x v="61"/>
    <n v="41.577750000000002"/>
    <n v="17.149999999999999"/>
    <n v="2078.2370000000001"/>
    <n v="9.6750000000000007"/>
    <n v="899.38800000000003"/>
    <n v="8.1"/>
    <n v="925.82999999999993"/>
    <n v="0.5"/>
  </r>
  <r>
    <s v="无锡齐恩科技有限公司"/>
    <x v="1"/>
    <x v="27"/>
    <x v="2"/>
    <n v="0"/>
    <n v="0"/>
    <n v="0"/>
    <n v="0"/>
    <n v="0"/>
    <n v="4.9000000000000004"/>
    <n v="1390.9630000000002"/>
    <n v="4.5999999999999996"/>
  </r>
  <r>
    <s v="余姚市骏涛电器厂"/>
    <x v="1"/>
    <x v="27"/>
    <x v="2"/>
    <n v="0"/>
    <n v="0"/>
    <n v="0"/>
    <n v="0.72499999999999998"/>
    <n v="98.650749999999988"/>
    <n v="1.125"/>
    <n v="132.94125"/>
    <n v="2.2749999999999999"/>
  </r>
  <r>
    <s v="慈溪市崇寿精宇电器配件厂（普通合伙）"/>
    <x v="1"/>
    <x v="27"/>
    <x v="361"/>
    <n v="630.11000000000013"/>
    <n v="28.25"/>
    <n v="4104.16"/>
    <n v="25.65"/>
    <n v="2356.2089999999998"/>
    <n v="5.75"/>
    <n v="656.70749999999998"/>
    <n v="6.5"/>
  </r>
  <r>
    <s v="余姚市永兴汽车零部件有限公司"/>
    <x v="1"/>
    <x v="27"/>
    <x v="2"/>
    <n v="0"/>
    <n v="0"/>
    <n v="0"/>
    <n v="0"/>
    <n v="0"/>
    <n v="2"/>
    <n v="140.38"/>
    <n v="4"/>
  </r>
  <r>
    <s v="浙江亨达塑料模具有限公司"/>
    <x v="1"/>
    <x v="27"/>
    <x v="547"/>
    <n v="5227.2"/>
    <n v="118"/>
    <n v="2749.4"/>
    <n v="51"/>
    <n v="3239.0099999999998"/>
    <n v="55.9"/>
    <n v="8887.5410000000011"/>
    <n v="72"/>
  </r>
  <r>
    <s v="慈溪市横河镇正大塑件厂"/>
    <x v="3"/>
    <x v="27"/>
    <x v="172"/>
    <n v="4762"/>
    <n v="32.6"/>
    <n v="2631.7980000000002"/>
    <n v="43.375"/>
    <n v="3406.6725000000001"/>
    <n v="43.2"/>
    <n v="4559.76"/>
    <n v="13"/>
  </r>
  <r>
    <s v="丹阳凯利斯特实业有限公司"/>
    <x v="1"/>
    <x v="27"/>
    <x v="548"/>
    <n v="2139.8322499999999"/>
    <n v="72.099999999999994"/>
    <n v="7814.9189999999999"/>
    <n v="8"/>
    <n v="1139.04"/>
    <n v="0"/>
    <n v="0"/>
    <n v="9"/>
  </r>
  <r>
    <s v="三阳机车工业有限公司"/>
    <x v="1"/>
    <x v="27"/>
    <x v="549"/>
    <n v="9387.1550000000007"/>
    <n v="213"/>
    <n v="20484.21"/>
    <n v="93"/>
    <n v="7280.04"/>
    <n v="169"/>
    <n v="11539.32"/>
    <n v="73.974999999999994"/>
  </r>
  <r>
    <s v="宁波天升嘉华塑胶制品有限公司"/>
    <x v="2"/>
    <x v="27"/>
    <x v="0"/>
    <n v="0"/>
    <m/>
    <n v="0"/>
    <m/>
    <n v="0"/>
    <m/>
    <n v="0"/>
    <n v="149.5"/>
  </r>
  <r>
    <s v="上海辛野模具有限公司"/>
    <x v="1"/>
    <x v="27"/>
    <x v="99"/>
    <n v="315.375"/>
    <n v="15.5"/>
    <n v="3450.9199999999996"/>
    <n v="61.924999999999997"/>
    <n v="8169.7652500000004"/>
    <n v="83.825000000000003"/>
    <n v="13251.056000000002"/>
    <n v="3"/>
  </r>
  <r>
    <s v="慈溪市金百纳电器有限公司"/>
    <x v="1"/>
    <x v="27"/>
    <x v="550"/>
    <n v="537.54300000000001"/>
    <n v="5.55"/>
    <n v="488.06699999999995"/>
    <n v="13.725"/>
    <n v="1066.9814999999999"/>
    <n v="19.125"/>
    <n v="2497.3425000000002"/>
    <n v="3.6"/>
  </r>
  <r>
    <s v="海盐协力汽配有限公司"/>
    <x v="1"/>
    <x v="27"/>
    <x v="2"/>
    <n v="0"/>
    <n v="0"/>
    <n v="0"/>
    <n v="0"/>
    <n v="0"/>
    <n v="5"/>
    <n v="655.95"/>
    <n v="4"/>
  </r>
  <r>
    <s v="余姚市腾飞中空塑料模具厂"/>
    <x v="1"/>
    <x v="27"/>
    <x v="0"/>
    <n v="0"/>
    <m/>
    <n v="0"/>
    <m/>
    <n v="0"/>
    <m/>
    <n v="0"/>
    <n v="0.05"/>
  </r>
  <r>
    <s v="余姚市利得汽车附件有限公司"/>
    <x v="11"/>
    <x v="27"/>
    <x v="2"/>
    <n v="0"/>
    <n v="0"/>
    <n v="0"/>
    <n v="0"/>
    <n v="0"/>
    <n v="0.5"/>
    <n v="55.13"/>
    <n v="1"/>
  </r>
  <r>
    <s v="临猗县飞宇机车配件有限公司"/>
    <x v="0"/>
    <x v="27"/>
    <x v="2"/>
    <n v="0"/>
    <n v="0"/>
    <n v="0"/>
    <n v="0"/>
    <n v="0"/>
    <n v="1.175"/>
    <n v="119.19200000000001"/>
    <n v="0.125"/>
  </r>
  <r>
    <s v="青岛耐尔欣贸易有限公司"/>
    <x v="2"/>
    <x v="27"/>
    <x v="2"/>
    <n v="0"/>
    <n v="0"/>
    <n v="0"/>
    <n v="0"/>
    <n v="0"/>
    <n v="5"/>
    <n v="499.85"/>
    <n v="11"/>
  </r>
  <r>
    <s v="上海茸阳塑料制品有限公司"/>
    <x v="1"/>
    <x v="27"/>
    <x v="5"/>
    <n v="1714.08"/>
    <n v="127.925"/>
    <n v="11421.144"/>
    <n v="92.45"/>
    <n v="3234.8255000000004"/>
    <n v="36"/>
    <n v="3128.04"/>
    <n v="6"/>
  </r>
  <r>
    <s v="宁波德普光电科技有限公司"/>
    <x v="1"/>
    <x v="27"/>
    <x v="0"/>
    <n v="0"/>
    <m/>
    <n v="0"/>
    <m/>
    <n v="0"/>
    <m/>
    <n v="0"/>
    <n v="32"/>
  </r>
  <r>
    <s v="余姚市广迎塑模厂（普通合伙）"/>
    <x v="1"/>
    <x v="27"/>
    <x v="2"/>
    <n v="0"/>
    <n v="0.9"/>
    <n v="174.93300000000002"/>
    <n v="0.35"/>
    <n v="25.878999999999998"/>
    <n v="0"/>
    <n v="0"/>
    <n v="0.2"/>
  </r>
  <r>
    <s v="宁波诚德兴汽车饰件有限公司"/>
    <x v="1"/>
    <x v="27"/>
    <x v="0"/>
    <n v="0"/>
    <m/>
    <n v="0"/>
    <m/>
    <n v="0"/>
    <m/>
    <n v="0"/>
    <n v="65"/>
  </r>
  <r>
    <s v="余姚市丈亭汽车电器附件厂"/>
    <x v="3"/>
    <x v="27"/>
    <x v="2"/>
    <n v="0"/>
    <n v="0"/>
    <n v="0"/>
    <n v="14.95"/>
    <n v="672.60050000000001"/>
    <n v="10"/>
    <n v="726.59999999999991"/>
    <n v="6.5"/>
  </r>
  <r>
    <s v="南通龙海电子科技有限公司"/>
    <x v="1"/>
    <x v="27"/>
    <x v="551"/>
    <n v="21.664000000000001"/>
    <n v="0.57499999999999996"/>
    <n v="9.3782499999999978"/>
    <n v="0.5"/>
    <n v="98.564999999999998"/>
    <n v="5.15"/>
    <n v="526.63900000000001"/>
    <n v="4.6000000000000005"/>
  </r>
  <r>
    <s v="慈溪市三北丰裕塑料制品厂（普通合伙）"/>
    <x v="1"/>
    <x v="27"/>
    <x v="2"/>
    <n v="0"/>
    <n v="0"/>
    <n v="0"/>
    <n v="0"/>
    <n v="0"/>
    <n v="1"/>
    <n v="51.4"/>
    <n v="5.375"/>
  </r>
  <r>
    <s v="台州欧辰汽车零部件有限公司"/>
    <x v="1"/>
    <x v="27"/>
    <x v="0"/>
    <n v="0"/>
    <m/>
    <n v="0"/>
    <m/>
    <n v="0"/>
    <m/>
    <n v="0"/>
    <n v="44"/>
  </r>
  <r>
    <s v="慈溪市范市志强塑料制品厂"/>
    <x v="1"/>
    <x v="27"/>
    <x v="2"/>
    <n v="0"/>
    <n v="3.15"/>
    <n v="317.77199999999999"/>
    <n v="16.600000000000001"/>
    <n v="1390.4160000000002"/>
    <n v="23.05"/>
    <n v="1782.2259999999999"/>
    <n v="11"/>
  </r>
  <r>
    <s v="余姚市马渚镇铭洲电器厂"/>
    <x v="3"/>
    <x v="27"/>
    <x v="2"/>
    <n v="0"/>
    <n v="0.1"/>
    <n v="32.717000000000006"/>
    <n v="3"/>
    <n v="291.95999999999998"/>
    <n v="5.25"/>
    <n v="671.42250000000001"/>
    <n v="4.0250000000000004"/>
  </r>
  <r>
    <s v="常州市源茂车辆配件有限公司"/>
    <x v="1"/>
    <x v="27"/>
    <x v="2"/>
    <n v="0"/>
    <n v="0"/>
    <n v="0"/>
    <n v="0"/>
    <n v="0"/>
    <n v="111.5"/>
    <n v="14435.905000000001"/>
    <n v="57"/>
  </r>
  <r>
    <s v="慈溪市阿波罗电子有限公司"/>
    <x v="1"/>
    <x v="27"/>
    <x v="2"/>
    <n v="0"/>
    <n v="0.55000000000000004"/>
    <n v="27.912500000000001"/>
    <n v="0"/>
    <n v="0"/>
    <n v="0"/>
    <n v="0"/>
    <n v="0.1"/>
  </r>
  <r>
    <s v="慈溪市德亚汽车内饰件有限公司"/>
    <x v="1"/>
    <x v="27"/>
    <x v="0"/>
    <n v="0"/>
    <m/>
    <n v="0"/>
    <m/>
    <n v="0"/>
    <m/>
    <n v="0"/>
    <n v="9"/>
  </r>
  <r>
    <s v="宁波明佳汽车内饰有限公司"/>
    <x v="3"/>
    <x v="27"/>
    <x v="541"/>
    <n v="3196.7599999999998"/>
    <n v="33.9"/>
    <n v="3004.5569999999998"/>
    <n v="61.1"/>
    <n v="3891.4589999999998"/>
    <n v="211.7"/>
    <n v="16961.403999999999"/>
    <n v="22.5"/>
  </r>
  <r>
    <s v="江苏梓苏德车灯科技有限公司"/>
    <x v="3"/>
    <x v="27"/>
    <x v="0"/>
    <n v="0"/>
    <m/>
    <n v="0"/>
    <m/>
    <n v="0"/>
    <m/>
    <n v="0"/>
    <n v="9.9499999999999993"/>
  </r>
  <r>
    <s v="丹阳市金杯塑业有限公司"/>
    <x v="1"/>
    <x v="27"/>
    <x v="67"/>
    <n v="1953.1999999999998"/>
    <n v="0"/>
    <n v="0"/>
    <n v="6"/>
    <n v="610.98"/>
    <n v="26.05"/>
    <n v="1486.6735000000001"/>
    <n v="2"/>
  </r>
  <r>
    <s v="宁波余通电器有限公司"/>
    <x v="1"/>
    <x v="27"/>
    <x v="2"/>
    <n v="0"/>
    <n v="4.25"/>
    <n v="325.67750000000001"/>
    <n v="129.77500000000001"/>
    <n v="18073.764250000004"/>
    <n v="111.5"/>
    <n v="8885.4349999999995"/>
    <n v="209.4"/>
  </r>
  <r>
    <s v="余姚市陆怡汽配厂（普通合伙）"/>
    <x v="1"/>
    <x v="27"/>
    <x v="0"/>
    <n v="0"/>
    <m/>
    <n v="0"/>
    <m/>
    <n v="0"/>
    <m/>
    <n v="0"/>
    <n v="2"/>
  </r>
  <r>
    <s v="嵊州市松华电器有限公司"/>
    <x v="1"/>
    <x v="27"/>
    <x v="2"/>
    <n v="0"/>
    <n v="0"/>
    <n v="0"/>
    <n v="0"/>
    <n v="0"/>
    <n v="8"/>
    <n v="593.36"/>
    <n v="8"/>
  </r>
  <r>
    <s v="慈溪市长胜电讯厂"/>
    <x v="1"/>
    <x v="27"/>
    <x v="366"/>
    <n v="91.39"/>
    <n v="0"/>
    <n v="0"/>
    <n v="0"/>
    <n v="0"/>
    <n v="0"/>
    <n v="0"/>
    <n v="1.6"/>
  </r>
  <r>
    <s v="余姚市泰卓塑料制品厂"/>
    <x v="1"/>
    <x v="27"/>
    <x v="2"/>
    <n v="0"/>
    <n v="0"/>
    <n v="0"/>
    <n v="1.25"/>
    <n v="179.36250000000001"/>
    <n v="2"/>
    <n v="198"/>
    <n v="2.875"/>
  </r>
  <r>
    <s v="宁波晟业汽车零部件有限公司"/>
    <x v="1"/>
    <x v="27"/>
    <x v="0"/>
    <n v="0"/>
    <m/>
    <n v="0"/>
    <m/>
    <n v="0"/>
    <m/>
    <n v="0"/>
    <n v="5.125"/>
  </r>
  <r>
    <s v="嵊州市恒基汽车配件厂"/>
    <x v="1"/>
    <x v="27"/>
    <x v="0"/>
    <n v="0"/>
    <m/>
    <n v="0"/>
    <m/>
    <n v="0"/>
    <m/>
    <n v="0"/>
    <n v="2"/>
  </r>
  <r>
    <s v="余姚市马渚川泽塑料制品厂（普通合伙）"/>
    <x v="2"/>
    <x v="27"/>
    <x v="2"/>
    <n v="0"/>
    <n v="0"/>
    <n v="0"/>
    <n v="0.75"/>
    <n v="-3.0149999999999997"/>
    <n v="0.4"/>
    <n v="44.180000000000007"/>
    <n v="0.5"/>
  </r>
  <r>
    <s v="罄铎实业发展（上海)有限公司"/>
    <x v="2"/>
    <x v="27"/>
    <x v="0"/>
    <n v="0"/>
    <m/>
    <n v="0"/>
    <m/>
    <n v="0"/>
    <m/>
    <n v="0"/>
    <n v="5"/>
  </r>
  <r>
    <s v="上海诚忠塑料有限公司深圳分公司"/>
    <x v="1"/>
    <x v="27"/>
    <x v="2"/>
    <n v="0"/>
    <n v="4.4749999999999996"/>
    <n v="745.75874999999996"/>
    <n v="11.1"/>
    <n v="1963.0349999999999"/>
    <n v="16"/>
    <n v="2152.16"/>
    <n v="0.3"/>
  </r>
  <r>
    <s v="宁波婷微电子科技有限公司"/>
    <x v="1"/>
    <x v="27"/>
    <x v="552"/>
    <n v="1814.4944999999998"/>
    <n v="23"/>
    <n v="2497.1099999999997"/>
    <n v="86"/>
    <n v="7582.62"/>
    <n v="120.65"/>
    <n v="10809.033500000001"/>
    <n v="73.875"/>
  </r>
  <r>
    <s v="宁海县天阳电子有限公司"/>
    <x v="1"/>
    <x v="27"/>
    <x v="0"/>
    <n v="0"/>
    <m/>
    <n v="0"/>
    <m/>
    <n v="0"/>
    <m/>
    <n v="0"/>
    <n v="7"/>
  </r>
  <r>
    <s v="宁波邦诺汽车部件有限公司"/>
    <x v="1"/>
    <x v="27"/>
    <x v="2"/>
    <n v="0"/>
    <n v="0"/>
    <n v="0"/>
    <n v="0"/>
    <n v="0"/>
    <n v="7"/>
    <n v="1347.92"/>
    <n v="15"/>
  </r>
  <r>
    <s v="慈溪市宗汉拓发机械配件厂"/>
    <x v="1"/>
    <x v="27"/>
    <x v="0"/>
    <n v="0"/>
    <m/>
    <n v="0"/>
    <m/>
    <n v="0"/>
    <m/>
    <n v="0"/>
    <n v="20"/>
  </r>
  <r>
    <s v="慈溪市三佩机械有限公司"/>
    <x v="1"/>
    <x v="27"/>
    <x v="553"/>
    <n v="1572.4575"/>
    <n v="57"/>
    <n v="4218"/>
    <n v="52.5"/>
    <n v="5415.9"/>
    <n v="5"/>
    <n v="2831.95"/>
    <n v="4"/>
  </r>
  <r>
    <s v="奉化市巨丰模具塑料厂"/>
    <x v="1"/>
    <x v="27"/>
    <x v="19"/>
    <n v="59.25"/>
    <n v="2"/>
    <n v="76.36"/>
    <n v="2"/>
    <n v="114.08"/>
    <n v="24.824999999999999"/>
    <n v="2410.2592500000001"/>
    <n v="28.75"/>
  </r>
  <r>
    <s v="余姚市艾盛塑业有限公司"/>
    <x v="3"/>
    <x v="27"/>
    <x v="2"/>
    <n v="0"/>
    <n v="0"/>
    <n v="0"/>
    <n v="0"/>
    <n v="0"/>
    <n v="18.25"/>
    <n v="1215.4499999999998"/>
    <n v="24"/>
  </r>
  <r>
    <s v="南通华正模塑有限公司"/>
    <x v="1"/>
    <x v="27"/>
    <x v="0"/>
    <n v="0"/>
    <m/>
    <n v="0"/>
    <m/>
    <n v="0"/>
    <m/>
    <n v="0"/>
    <n v="0.5"/>
  </r>
  <r>
    <s v="宁波市鄞州坤毅机电制造有限公司"/>
    <x v="1"/>
    <x v="27"/>
    <x v="2"/>
    <n v="0"/>
    <n v="0"/>
    <n v="0"/>
    <n v="0"/>
    <n v="0"/>
    <n v="2"/>
    <n v="98.96"/>
    <n v="4"/>
  </r>
  <r>
    <s v="金华普瑞玛汽车零部件有限公司"/>
    <x v="1"/>
    <x v="27"/>
    <x v="2"/>
    <n v="0"/>
    <n v="0"/>
    <n v="0"/>
    <n v="0"/>
    <n v="0"/>
    <n v="53.524999999999999"/>
    <n v="4311.9740000000002"/>
    <n v="44.024999999999999"/>
  </r>
  <r>
    <s v="浙江模具厂"/>
    <x v="2"/>
    <x v="27"/>
    <x v="301"/>
    <n v="1437.2990000000002"/>
    <n v="0.82499999999999996"/>
    <n v="72.45975"/>
    <n v="2.8"/>
    <n v="110.17999999999999"/>
    <n v="34.6"/>
    <n v="1057.376"/>
    <n v="14"/>
  </r>
  <r>
    <s v="上海来祥贸易商行"/>
    <x v="1"/>
    <x v="27"/>
    <x v="2"/>
    <n v="0"/>
    <n v="0"/>
    <n v="0"/>
    <n v="0"/>
    <n v="0"/>
    <n v="30"/>
    <n v="683.69999999999993"/>
    <n v="6"/>
  </r>
  <r>
    <s v="宁波万隆模塑成型有限公司"/>
    <x v="1"/>
    <x v="27"/>
    <x v="2"/>
    <n v="0"/>
    <n v="0"/>
    <n v="0"/>
    <n v="0"/>
    <n v="0"/>
    <n v="25"/>
    <n v="1184.25"/>
    <n v="16"/>
  </r>
  <r>
    <s v="浙江永峰塑业有限公司"/>
    <x v="1"/>
    <x v="27"/>
    <x v="554"/>
    <n v="1732.1422499999999"/>
    <n v="3.125"/>
    <n v="3.15625"/>
    <n v="0"/>
    <n v="0"/>
    <n v="0"/>
    <n v="0"/>
    <n v="3"/>
  </r>
  <r>
    <s v="温州市丽豹汽车配件有限公司"/>
    <x v="1"/>
    <x v="27"/>
    <x v="2"/>
    <n v="0"/>
    <n v="0"/>
    <n v="0"/>
    <n v="64.099999999999994"/>
    <n v="3429.35"/>
    <n v="5"/>
    <n v="197.8"/>
    <n v="6.5"/>
  </r>
  <r>
    <s v="台州市重发汽车部件有限公司"/>
    <x v="1"/>
    <x v="27"/>
    <x v="0"/>
    <n v="0"/>
    <m/>
    <n v="0"/>
    <m/>
    <n v="0"/>
    <m/>
    <n v="0"/>
    <n v="10"/>
  </r>
  <r>
    <s v="浙江金驹汽车零部件有限公司"/>
    <x v="1"/>
    <x v="27"/>
    <x v="0"/>
    <n v="0"/>
    <m/>
    <n v="0"/>
    <m/>
    <n v="0"/>
    <m/>
    <n v="0"/>
    <n v="1.325"/>
  </r>
  <r>
    <s v="瑞安市奔泰汽车部件有限公司"/>
    <x v="1"/>
    <x v="27"/>
    <x v="0"/>
    <n v="0"/>
    <m/>
    <n v="0"/>
    <m/>
    <n v="0"/>
    <m/>
    <n v="0"/>
    <n v="0"/>
  </r>
  <r>
    <s v="余姚市宏铭汽车用品有限公司"/>
    <x v="1"/>
    <x v="27"/>
    <x v="0"/>
    <n v="0"/>
    <m/>
    <n v="0"/>
    <m/>
    <n v="0"/>
    <m/>
    <n v="0"/>
    <n v="3"/>
  </r>
  <r>
    <s v="台州汉东汽车零部件有限公司"/>
    <x v="1"/>
    <x v="27"/>
    <x v="0"/>
    <n v="0"/>
    <m/>
    <n v="0"/>
    <m/>
    <n v="0"/>
    <m/>
    <n v="0"/>
    <n v="3"/>
  </r>
  <r>
    <s v="慈溪市三环汽车配件厂（普通合伙）"/>
    <x v="1"/>
    <x v="27"/>
    <x v="2"/>
    <n v="0"/>
    <n v="0"/>
    <n v="0"/>
    <n v="22.824999999999999"/>
    <n v="832.88425000000007"/>
    <n v="19.524999999999999"/>
    <n v="899.71199999999988"/>
    <n v="3.375"/>
  </r>
  <r>
    <s v="金华博凯摩配有限公司"/>
    <x v="1"/>
    <x v="29"/>
    <x v="0"/>
    <n v="0"/>
    <m/>
    <n v="0"/>
    <m/>
    <n v="0"/>
    <m/>
    <n v="0"/>
    <n v="5"/>
  </r>
  <r>
    <s v="绍兴市宏泰摩托车配件有限公司"/>
    <x v="1"/>
    <x v="29"/>
    <x v="0"/>
    <n v="0"/>
    <m/>
    <n v="0"/>
    <m/>
    <n v="0"/>
    <m/>
    <n v="0"/>
    <n v="1"/>
  </r>
  <r>
    <s v="台州市星源车辆部件有限公司"/>
    <x v="1"/>
    <x v="29"/>
    <x v="172"/>
    <n v="3366.3999999999996"/>
    <n v="0"/>
    <n v="0"/>
    <n v="0"/>
    <n v="0"/>
    <n v="12"/>
    <n v="1928.52"/>
    <n v="0"/>
  </r>
  <r>
    <s v="温州市雄鹰头盔有限公司"/>
    <x v="1"/>
    <x v="29"/>
    <x v="2"/>
    <n v="0"/>
    <n v="0"/>
    <n v="0"/>
    <n v="8"/>
    <n v="754.56"/>
    <n v="30.024999999999999"/>
    <n v="2433.2260000000001"/>
    <n v="0"/>
  </r>
  <r>
    <s v="浙江美宇运动用品有限公司"/>
    <x v="1"/>
    <x v="29"/>
    <x v="50"/>
    <n v="868.68"/>
    <n v="2"/>
    <n v="289.94"/>
    <n v="3"/>
    <n v="541.62"/>
    <n v="1.675"/>
    <n v="992.99025000000006"/>
    <n v="0"/>
  </r>
  <r>
    <s v="台州市天则塑业有限公司"/>
    <x v="1"/>
    <x v="29"/>
    <x v="555"/>
    <n v="2980.0374999999999"/>
    <n v="2.7"/>
    <n v="215.298"/>
    <n v="0"/>
    <n v="0"/>
    <n v="0"/>
    <n v="0"/>
    <n v="1.5"/>
  </r>
  <r>
    <s v="浙江黄岩三叶集团有限公司"/>
    <x v="1"/>
    <x v="29"/>
    <x v="556"/>
    <n v="6583"/>
    <n v="33"/>
    <n v="5414.3099999999995"/>
    <n v="25"/>
    <n v="3193.75"/>
    <n v="71"/>
    <n v="10382.33"/>
    <n v="6"/>
  </r>
  <r>
    <s v="余姚低塘舜利电器厂"/>
    <x v="1"/>
    <x v="29"/>
    <x v="2"/>
    <n v="0"/>
    <n v="4"/>
    <n v="553.04"/>
    <n v="4.05"/>
    <n v="426.14099999999996"/>
    <n v="7"/>
    <n v="1156.8900000000001"/>
    <n v="0.1"/>
  </r>
  <r>
    <s v="浙江奥林车业有限公司"/>
    <x v="3"/>
    <x v="29"/>
    <x v="2"/>
    <n v="0"/>
    <n v="0"/>
    <n v="0"/>
    <n v="8"/>
    <n v="1003.6"/>
    <n v="0"/>
    <n v="0"/>
    <n v="17"/>
  </r>
  <r>
    <s v="无锡市环球仪表机箱模具厂"/>
    <x v="1"/>
    <x v="29"/>
    <x v="2"/>
    <n v="0"/>
    <n v="1.25"/>
    <n v="184.96250000000001"/>
    <n v="1"/>
    <n v="96.41"/>
    <n v="1.5"/>
    <n v="223.92000000000002"/>
    <n v="2"/>
  </r>
  <r>
    <s v="台州黄岩鼎盛机动车有限公司"/>
    <x v="1"/>
    <x v="29"/>
    <x v="2"/>
    <n v="0"/>
    <n v="6"/>
    <n v="443.82"/>
    <n v="10"/>
    <n v="1167.9000000000001"/>
    <n v="10.5"/>
    <n v="1156.8900000000001"/>
    <n v="43.5"/>
  </r>
  <r>
    <s v="金华市华盾摩托车用品有限公司"/>
    <x v="1"/>
    <x v="29"/>
    <x v="2"/>
    <n v="0"/>
    <n v="1.5"/>
    <n v="300.52499999999998"/>
    <n v="0"/>
    <n v="0"/>
    <n v="1"/>
    <n v="90.45"/>
    <n v="5"/>
  </r>
  <r>
    <s v="浙江富尔康摩配有限公司"/>
    <x v="1"/>
    <x v="29"/>
    <x v="269"/>
    <n v="10850.619999999999"/>
    <n v="0"/>
    <n v="0"/>
    <n v="42"/>
    <n v="3678.78"/>
    <n v="53.8"/>
    <n v="6148.2640000000001"/>
    <n v="21"/>
  </r>
  <r>
    <s v="浙江吉祥摩托车配件有限公司"/>
    <x v="1"/>
    <x v="29"/>
    <x v="2"/>
    <n v="0"/>
    <n v="73.05"/>
    <n v="2612.2679999999996"/>
    <n v="139.47499999999999"/>
    <n v="9598.6694999999982"/>
    <n v="131.25"/>
    <n v="7805.4375"/>
    <n v="34"/>
  </r>
  <r>
    <s v="温州百德安全用品有限公司"/>
    <x v="1"/>
    <x v="29"/>
    <x v="2"/>
    <n v="0"/>
    <n v="0"/>
    <n v="0"/>
    <n v="0"/>
    <n v="0"/>
    <n v="32"/>
    <n v="2773.12"/>
    <n v="7"/>
  </r>
  <r>
    <s v="温州雷盾头盔制造有限公司"/>
    <x v="1"/>
    <x v="29"/>
    <x v="0"/>
    <n v="0"/>
    <m/>
    <n v="0"/>
    <m/>
    <n v="0"/>
    <m/>
    <n v="0"/>
    <n v="11"/>
  </r>
  <r>
    <s v="温州美德摩配有限公司"/>
    <x v="1"/>
    <x v="29"/>
    <x v="2"/>
    <n v="0"/>
    <n v="0"/>
    <n v="0"/>
    <n v="5"/>
    <n v="657.65"/>
    <n v="0"/>
    <n v="0"/>
    <n v="5"/>
  </r>
  <r>
    <s v="浙江瑞意得汽摩配件有限公司"/>
    <x v="1"/>
    <x v="29"/>
    <x v="0"/>
    <n v="0"/>
    <m/>
    <n v="0"/>
    <m/>
    <n v="0"/>
    <m/>
    <n v="0"/>
    <n v="41"/>
  </r>
  <r>
    <s v="浙江威力特塑胶有限公司"/>
    <x v="1"/>
    <x v="29"/>
    <x v="2"/>
    <n v="0"/>
    <n v="0"/>
    <n v="0"/>
    <n v="24"/>
    <n v="2168.88"/>
    <n v="37"/>
    <n v="2539.6799999999998"/>
    <n v="35"/>
  </r>
  <r>
    <s v="浙江百利得摩配有限公司"/>
    <x v="1"/>
    <x v="29"/>
    <x v="352"/>
    <n v="1030.95"/>
    <n v="94"/>
    <n v="10553.38"/>
    <n v="92"/>
    <n v="8948.84"/>
    <n v="103"/>
    <n v="7891.8600000000006"/>
    <n v="31"/>
  </r>
  <r>
    <s v="上虞市正凯摩托车配件有限公司"/>
    <x v="21"/>
    <x v="29"/>
    <x v="2"/>
    <n v="0"/>
    <n v="0"/>
    <n v="0"/>
    <n v="10"/>
    <n v="821.4"/>
    <n v="14.5"/>
    <n v="1275.4199999999998"/>
    <n v="0"/>
  </r>
  <r>
    <s v="成都飞亚化工有限公司"/>
    <x v="21"/>
    <x v="6"/>
    <x v="2"/>
    <n v="0"/>
    <n v="6"/>
    <n v="1034.82"/>
    <n v="5"/>
    <n v="1979.75"/>
    <n v="2"/>
    <n v="304.62"/>
    <n v="0"/>
  </r>
  <r>
    <s v="绵阳德广贸易有限公司"/>
    <x v="2"/>
    <x v="6"/>
    <x v="2"/>
    <n v="0"/>
    <n v="9"/>
    <n v="1162.98"/>
    <n v="31.5"/>
    <n v="1865.43"/>
    <n v="23"/>
    <n v="1361.14"/>
    <n v="0"/>
  </r>
  <r>
    <s v="上海登隆国际贸易有限公司"/>
    <x v="19"/>
    <x v="6"/>
    <x v="2"/>
    <n v="0"/>
    <n v="0"/>
    <n v="0"/>
    <n v="0"/>
    <n v="0"/>
    <n v="20"/>
    <n v="1564.1999999999998"/>
    <n v="0"/>
  </r>
  <r>
    <s v="重庆保汇工贸有限公司"/>
    <x v="19"/>
    <x v="6"/>
    <x v="2"/>
    <n v="0"/>
    <n v="0"/>
    <n v="0"/>
    <n v="0"/>
    <n v="0"/>
    <n v="3.25"/>
    <n v="2305.0949999999998"/>
    <n v="7"/>
  </r>
  <r>
    <s v="重庆飞恩贸易有限公司"/>
    <x v="19"/>
    <x v="6"/>
    <x v="2"/>
    <n v="0"/>
    <n v="0"/>
    <n v="0"/>
    <n v="0"/>
    <n v="0"/>
    <n v="70.5"/>
    <n v="11554.244999999999"/>
    <n v="5"/>
  </r>
  <r>
    <s v="重庆五喜塑料有限公司"/>
    <x v="21"/>
    <x v="6"/>
    <x v="2"/>
    <n v="0"/>
    <n v="0"/>
    <n v="0"/>
    <n v="2"/>
    <n v="267.60000000000002"/>
    <n v="14.7"/>
    <n v="2107.098"/>
    <n v="6.2"/>
  </r>
  <r>
    <s v="成都市广进实业有限责任公司"/>
    <x v="19"/>
    <x v="6"/>
    <x v="139"/>
    <n v="782.28"/>
    <n v="11.5"/>
    <n v="1740.9849999999999"/>
    <n v="3"/>
    <n v="-3432.7799999999997"/>
    <n v="7.7"/>
    <n v="3966.2700000000004"/>
    <n v="0.25"/>
  </r>
  <r>
    <s v="重庆锋狐科技有限公司"/>
    <x v="19"/>
    <x v="6"/>
    <x v="2"/>
    <n v="0"/>
    <n v="0.2"/>
    <n v="45.572000000000003"/>
    <n v="3.7"/>
    <n v="978.98299999999995"/>
    <n v="12.2"/>
    <n v="3435.886"/>
    <n v="11"/>
  </r>
  <r>
    <s v="重庆华洲塑料有限公司"/>
    <x v="21"/>
    <x v="6"/>
    <x v="430"/>
    <n v="508.58500000000004"/>
    <n v="28.824999999999999"/>
    <n v="3426.7159999999999"/>
    <n v="10.4"/>
    <n v="1190.904"/>
    <n v="22.8"/>
    <n v="2392.4040000000005"/>
    <n v="9.5"/>
  </r>
  <r>
    <s v="成都春鼎商贸有限公司"/>
    <x v="3"/>
    <x v="6"/>
    <x v="2"/>
    <n v="0"/>
    <n v="0"/>
    <n v="0"/>
    <n v="0"/>
    <n v="0"/>
    <n v="39.1"/>
    <n v="4469.13"/>
    <n v="2.0499999999999998"/>
  </r>
  <r>
    <s v="精亮科技（苏州）有限公司"/>
    <x v="12"/>
    <x v="6"/>
    <x v="557"/>
    <n v="6033.67"/>
    <n v="143.82499999999999"/>
    <n v="11182.393749999999"/>
    <n v="156.32499999999999"/>
    <n v="9420.1444999999985"/>
    <n v="123.1"/>
    <n v="9502.0889999999999"/>
    <n v="148.5"/>
  </r>
  <r>
    <s v="武汉合聚塑化新材料有限公司"/>
    <x v="7"/>
    <x v="6"/>
    <x v="558"/>
    <n v="1437.0824999999998"/>
    <n v="13.1"/>
    <n v="234.88299999999998"/>
    <n v="9"/>
    <n v="667.80000000000007"/>
    <n v="4"/>
    <n v="320.08"/>
    <n v="1.5"/>
  </r>
  <r>
    <s v="安徽时代创新科技投资发展有限公司"/>
    <x v="19"/>
    <x v="6"/>
    <x v="2"/>
    <n v="0"/>
    <n v="0"/>
    <n v="0"/>
    <n v="55"/>
    <n v="3249.9500000000003"/>
    <n v="74.75"/>
    <n v="8594.0074999999997"/>
    <n v="60"/>
  </r>
  <r>
    <s v="重庆富盈塑料有限公司"/>
    <x v="19"/>
    <x v="6"/>
    <x v="2"/>
    <n v="0"/>
    <n v="0"/>
    <n v="0"/>
    <n v="0"/>
    <n v="0"/>
    <n v="1"/>
    <n v="1.0900000000000001"/>
    <n v="80.5"/>
  </r>
  <r>
    <s v="重庆浙宁塑料有限公司"/>
    <x v="21"/>
    <x v="6"/>
    <x v="2"/>
    <n v="0"/>
    <n v="1"/>
    <n v="114.3"/>
    <n v="0"/>
    <n v="0"/>
    <n v="0"/>
    <n v="0"/>
    <n v="12"/>
  </r>
  <r>
    <s v="成都巨新实业有限公司"/>
    <x v="7"/>
    <x v="6"/>
    <x v="2"/>
    <n v="0"/>
    <n v="0"/>
    <n v="0"/>
    <n v="0"/>
    <n v="0"/>
    <n v="5"/>
    <n v="1544.95"/>
    <n v="5"/>
  </r>
  <r>
    <s v="安徽集虹材料科技有限公司"/>
    <x v="3"/>
    <x v="28"/>
    <x v="2"/>
    <n v="0"/>
    <n v="0"/>
    <n v="0"/>
    <n v="4.0999999999999996"/>
    <n v="411.72199999999998"/>
    <n v="0.05"/>
    <n v="16.278500000000001"/>
    <n v="0"/>
  </r>
  <r>
    <s v="常州友鑫塑胶制品有限公司"/>
    <x v="21"/>
    <x v="28"/>
    <x v="2"/>
    <n v="0"/>
    <n v="0"/>
    <n v="0"/>
    <n v="0"/>
    <n v="0"/>
    <n v="5"/>
    <n v="426.59999999999997"/>
    <n v="0"/>
  </r>
  <r>
    <s v="成都国立塑胶制品有限公司"/>
    <x v="1"/>
    <x v="28"/>
    <x v="2"/>
    <n v="0"/>
    <n v="0"/>
    <n v="0"/>
    <n v="38"/>
    <n v="4719.22"/>
    <n v="10"/>
    <n v="1087.8"/>
    <n v="0"/>
  </r>
  <r>
    <s v="杭州奥克光电设备有限公司"/>
    <x v="7"/>
    <x v="28"/>
    <x v="559"/>
    <n v="5100.8940000000002"/>
    <n v="112"/>
    <n v="8190.5599999999995"/>
    <n v="5"/>
    <n v="757.6"/>
    <n v="39"/>
    <n v="4231.1099999999997"/>
    <n v="0"/>
  </r>
  <r>
    <s v="合肥坚创复合材料有限公司"/>
    <x v="3"/>
    <x v="28"/>
    <x v="0"/>
    <n v="0"/>
    <m/>
    <n v="0"/>
    <m/>
    <n v="0"/>
    <m/>
    <n v="0"/>
    <n v="1"/>
  </r>
  <r>
    <s v="江苏金发科技新材料有限公司"/>
    <x v="3"/>
    <x v="28"/>
    <x v="2"/>
    <n v="0"/>
    <n v="0"/>
    <n v="0"/>
    <n v="0"/>
    <n v="0"/>
    <n v="84.9"/>
    <n v="3363.7379999999998"/>
    <n v="0"/>
  </r>
  <r>
    <s v="昆山兴启迎塑胶五金有限公司"/>
    <x v="3"/>
    <x v="28"/>
    <x v="2"/>
    <n v="0"/>
    <n v="0"/>
    <n v="0"/>
    <n v="0"/>
    <n v="0"/>
    <n v="7"/>
    <n v="713.71999999999991"/>
    <n v="0"/>
  </r>
  <r>
    <s v="南京嘉格化工科技有限公司"/>
    <x v="1"/>
    <x v="28"/>
    <x v="2"/>
    <n v="0"/>
    <n v="0"/>
    <n v="0"/>
    <n v="0"/>
    <n v="0"/>
    <n v="10"/>
    <n v="1114.4000000000001"/>
    <n v="0"/>
  </r>
  <r>
    <s v="宁波金富亮塑料科技有限公司"/>
    <x v="1"/>
    <x v="28"/>
    <x v="12"/>
    <n v="2264.6349999999998"/>
    <n v="0"/>
    <n v="0"/>
    <n v="10"/>
    <n v="1306.2"/>
    <n v="5"/>
    <n v="1300.6500000000001"/>
    <n v="0"/>
  </r>
  <r>
    <s v="宁波市集虹材料科技有限公司"/>
    <x v="1"/>
    <x v="28"/>
    <x v="2"/>
    <n v="0"/>
    <n v="0.3"/>
    <n v="11.526"/>
    <n v="8.4"/>
    <n v="849.15600000000006"/>
    <n v="0"/>
    <n v="0"/>
    <n v="0"/>
  </r>
  <r>
    <s v="宁波市鄞州卓峰塑胶有限公司"/>
    <x v="2"/>
    <x v="28"/>
    <x v="2"/>
    <n v="0"/>
    <n v="0"/>
    <n v="0"/>
    <n v="0"/>
    <n v="0"/>
    <n v="0.12"/>
    <n v="29.320799999999998"/>
    <n v="0"/>
  </r>
  <r>
    <s v="上海幻彩塑胶有限公司"/>
    <x v="2"/>
    <x v="28"/>
    <x v="2"/>
    <n v="0"/>
    <n v="3.5"/>
    <n v="429.03"/>
    <n v="7"/>
    <n v="658.77"/>
    <n v="6"/>
    <n v="586.68000000000006"/>
    <n v="0"/>
  </r>
  <r>
    <s v="上海嘉远锦磁国际贸易有限公司"/>
    <x v="3"/>
    <x v="28"/>
    <x v="2"/>
    <n v="0"/>
    <n v="0"/>
    <n v="0"/>
    <n v="5"/>
    <n v="406.9"/>
    <n v="0"/>
    <n v="0"/>
    <n v="0"/>
  </r>
  <r>
    <s v="上海卡帝德塑料制品有限公司"/>
    <x v="2"/>
    <x v="28"/>
    <x v="2"/>
    <n v="0"/>
    <n v="0"/>
    <n v="0"/>
    <n v="3"/>
    <n v="1248.33"/>
    <n v="2"/>
    <n v="157.12"/>
    <n v="0"/>
  </r>
  <r>
    <s v="上海敏晟塑料有限公司"/>
    <x v="2"/>
    <x v="28"/>
    <x v="2"/>
    <n v="0"/>
    <n v="0"/>
    <n v="0"/>
    <n v="0"/>
    <n v="0"/>
    <n v="7.25"/>
    <n v="1873.9075000000003"/>
    <n v="0"/>
  </r>
  <r>
    <s v="上海纽克新材料科技有限公司"/>
    <x v="2"/>
    <x v="28"/>
    <x v="2"/>
    <n v="0"/>
    <n v="0"/>
    <n v="0"/>
    <n v="1.95"/>
    <n v="387.58199999999999"/>
    <n v="7.7750000000000004"/>
    <n v="3764.8105000000005"/>
    <n v="0"/>
  </r>
  <r>
    <s v="上海协超工程塑料有限公司"/>
    <x v="21"/>
    <x v="28"/>
    <x v="220"/>
    <n v="2420.0500000000002"/>
    <n v="6.5"/>
    <n v="1295.97"/>
    <n v="1.3"/>
    <n v="506.61"/>
    <n v="1"/>
    <n v="154.87"/>
    <n v="0"/>
  </r>
  <r>
    <s v="四川中物材料有限责任公司"/>
    <x v="3"/>
    <x v="28"/>
    <x v="2"/>
    <n v="0"/>
    <n v="1.5"/>
    <n v="132.79500000000002"/>
    <n v="13.2"/>
    <n v="1312.212"/>
    <n v="0"/>
    <n v="0"/>
    <n v="0"/>
  </r>
  <r>
    <s v="苏州傲业塑胶科技有限公司"/>
    <x v="3"/>
    <x v="28"/>
    <x v="2"/>
    <n v="0"/>
    <n v="0"/>
    <n v="0"/>
    <n v="0"/>
    <n v="0"/>
    <n v="10"/>
    <n v="959.5"/>
    <n v="0"/>
  </r>
  <r>
    <s v="苏州昊超精密模塑有限公司"/>
    <x v="3"/>
    <x v="28"/>
    <x v="2"/>
    <n v="0"/>
    <n v="0"/>
    <n v="0"/>
    <n v="22.1"/>
    <n v="1637.1680000000001"/>
    <n v="10"/>
    <n v="554.79999999999995"/>
    <n v="0"/>
  </r>
  <r>
    <s v="苏州杰超塑业有限公司"/>
    <x v="3"/>
    <x v="28"/>
    <x v="2"/>
    <n v="0"/>
    <n v="0"/>
    <n v="0"/>
    <n v="0"/>
    <n v="0"/>
    <n v="8.3000000000000007"/>
    <n v="1371.2430000000002"/>
    <n v="0"/>
  </r>
  <r>
    <s v="苏州贤聚科技有限公司"/>
    <x v="3"/>
    <x v="28"/>
    <x v="2"/>
    <n v="0"/>
    <n v="0"/>
    <n v="0"/>
    <n v="0"/>
    <n v="0"/>
    <n v="11"/>
    <n v="1491.38"/>
    <n v="0"/>
  </r>
  <r>
    <s v="苏州晓益塑业有限公司"/>
    <x v="3"/>
    <x v="28"/>
    <x v="2"/>
    <n v="0"/>
    <n v="0"/>
    <n v="0"/>
    <n v="0"/>
    <n v="0"/>
    <n v="0.625"/>
    <n v="132.86250000000001"/>
    <n v="0"/>
  </r>
  <r>
    <s v="苏州新宏隆工程塑料有限公司"/>
    <x v="3"/>
    <x v="28"/>
    <x v="2"/>
    <n v="0"/>
    <n v="0"/>
    <n v="0"/>
    <n v="67.075000000000003"/>
    <n v="-8108.0259999999998"/>
    <n v="22.5"/>
    <n v="-34794"/>
    <n v="0"/>
  </r>
  <r>
    <s v="太仓朗日新型建材有限公司"/>
    <x v="1"/>
    <x v="28"/>
    <x v="2"/>
    <n v="0"/>
    <n v="2"/>
    <n v="34.119999999999997"/>
    <n v="1.5"/>
    <n v="-34.589999999999996"/>
    <n v="20"/>
    <n v="1160.2"/>
    <n v="0"/>
  </r>
  <r>
    <s v="温州澳浦实业有限公司"/>
    <x v="3"/>
    <x v="28"/>
    <x v="2"/>
    <n v="0"/>
    <n v="0"/>
    <n v="0"/>
    <n v="6"/>
    <n v="506.46"/>
    <n v="3"/>
    <n v="53.25"/>
    <n v="0"/>
  </r>
  <r>
    <s v="无锡鸿凯工程塑料有限公司"/>
    <x v="2"/>
    <x v="28"/>
    <x v="2"/>
    <n v="0"/>
    <n v="0"/>
    <n v="0"/>
    <n v="0"/>
    <n v="0"/>
    <n v="4.7"/>
    <n v="1666.9020000000003"/>
    <n v="0"/>
  </r>
  <r>
    <s v="毅兴工程塑料（上海）有限公司"/>
    <x v="1"/>
    <x v="28"/>
    <x v="2"/>
    <n v="0"/>
    <n v="0"/>
    <n v="0"/>
    <n v="0"/>
    <n v="0"/>
    <n v="24.95"/>
    <n v="3075.8359999999998"/>
    <n v="0"/>
  </r>
  <r>
    <s v="浙江明江新材料科技有限公司"/>
    <x v="1"/>
    <x v="28"/>
    <x v="0"/>
    <n v="0"/>
    <m/>
    <n v="0"/>
    <m/>
    <n v="0"/>
    <m/>
    <n v="0"/>
    <n v="1"/>
  </r>
  <r>
    <s v="浙江汪洋高分子材料有限公司"/>
    <x v="1"/>
    <x v="28"/>
    <x v="0"/>
    <n v="0"/>
    <m/>
    <n v="0"/>
    <m/>
    <n v="0"/>
    <m/>
    <n v="0"/>
    <n v="2"/>
  </r>
  <r>
    <s v="浙江亿舜电子科技有限公司"/>
    <x v="1"/>
    <x v="28"/>
    <x v="0"/>
    <n v="0"/>
    <m/>
    <n v="0"/>
    <m/>
    <n v="0"/>
    <m/>
    <n v="0"/>
    <n v="1"/>
  </r>
  <r>
    <s v="慈溪康吉新材料有限公司"/>
    <x v="1"/>
    <x v="28"/>
    <x v="0"/>
    <n v="0"/>
    <m/>
    <n v="0"/>
    <m/>
    <n v="0"/>
    <m/>
    <n v="0"/>
    <n v="1"/>
  </r>
  <r>
    <s v="余姚市传承塑业有限公司"/>
    <x v="1"/>
    <x v="28"/>
    <x v="0"/>
    <n v="0"/>
    <m/>
    <n v="0"/>
    <m/>
    <n v="0"/>
    <m/>
    <n v="0"/>
    <n v="1"/>
  </r>
  <r>
    <s v="宁波康德新材料有限公司"/>
    <x v="1"/>
    <x v="28"/>
    <x v="2"/>
    <n v="0"/>
    <n v="0"/>
    <n v="0"/>
    <n v="0"/>
    <n v="0"/>
    <n v="1.645"/>
    <n v="1435.6244000000002"/>
    <n v="3.22"/>
  </r>
  <r>
    <s v="宁波优美塑材有限公司"/>
    <x v="7"/>
    <x v="28"/>
    <x v="0"/>
    <n v="0"/>
    <m/>
    <n v="0"/>
    <m/>
    <n v="0"/>
    <m/>
    <n v="0"/>
    <n v="0.53"/>
  </r>
  <r>
    <s v="安徽天亚电器科技有限公司"/>
    <x v="3"/>
    <x v="28"/>
    <x v="2"/>
    <n v="0"/>
    <n v="0"/>
    <n v="0"/>
    <n v="5"/>
    <n v="1661.1000000000001"/>
    <n v="0"/>
    <n v="0"/>
    <n v="1"/>
  </r>
  <r>
    <s v="江苏双钦新材料科技有限公司"/>
    <x v="1"/>
    <x v="28"/>
    <x v="2"/>
    <n v="0"/>
    <n v="0"/>
    <n v="0"/>
    <n v="52.125"/>
    <n v="6807.5249999999996"/>
    <n v="34.375"/>
    <n v="6562.1875"/>
    <n v="7.15"/>
  </r>
  <r>
    <s v="宁波福天新材料科技有限公司"/>
    <x v="3"/>
    <x v="28"/>
    <x v="111"/>
    <n v="441.52125000000001"/>
    <n v="0.25"/>
    <n v="58.975000000000001"/>
    <n v="7.4999999999999997E-2"/>
    <n v="11.650499999999999"/>
    <n v="1"/>
    <n v="66.61"/>
    <n v="7"/>
  </r>
  <r>
    <s v="苏州宝乾塑胶制品有限公司"/>
    <x v="1"/>
    <x v="28"/>
    <x v="0"/>
    <n v="0"/>
    <m/>
    <n v="0"/>
    <m/>
    <n v="0"/>
    <m/>
    <n v="0"/>
    <n v="0.1"/>
  </r>
  <r>
    <s v="余姚市哲宇塑胶厂"/>
    <x v="6"/>
    <x v="28"/>
    <x v="2"/>
    <n v="0"/>
    <n v="0"/>
    <n v="0"/>
    <n v="0"/>
    <n v="0"/>
    <n v="1"/>
    <n v="150.94"/>
    <n v="0.85"/>
  </r>
  <r>
    <s v="东莞市雄越塑胶科技有限公司"/>
    <x v="3"/>
    <x v="28"/>
    <x v="0"/>
    <n v="0"/>
    <m/>
    <n v="0"/>
    <m/>
    <n v="0"/>
    <m/>
    <n v="0"/>
    <n v="11.92"/>
  </r>
  <r>
    <s v="苏州新区华盛工程塑胶有限公司"/>
    <x v="3"/>
    <x v="28"/>
    <x v="2"/>
    <n v="0"/>
    <n v="0"/>
    <n v="0"/>
    <n v="0"/>
    <n v="0"/>
    <n v="2"/>
    <n v="1057.78"/>
    <n v="7"/>
  </r>
  <r>
    <s v="昆山市源海塑胶制品有限公司"/>
    <x v="1"/>
    <x v="28"/>
    <x v="0"/>
    <n v="0"/>
    <m/>
    <n v="0"/>
    <m/>
    <n v="0"/>
    <m/>
    <n v="0"/>
    <n v="0.5"/>
  </r>
  <r>
    <s v="余姚市凡伟工程塑料有限公司"/>
    <x v="3"/>
    <x v="28"/>
    <x v="2"/>
    <n v="0"/>
    <n v="0"/>
    <n v="0"/>
    <n v="0"/>
    <n v="0"/>
    <n v="3.2749999999999999"/>
    <n v="539.55624999999998"/>
    <n v="1.9"/>
  </r>
  <r>
    <s v="常州汉邦工程塑料股份有限公司"/>
    <x v="2"/>
    <x v="28"/>
    <x v="2"/>
    <n v="0"/>
    <n v="0"/>
    <n v="0"/>
    <n v="0"/>
    <n v="0"/>
    <n v="12"/>
    <n v="4537.7999999999993"/>
    <n v="23"/>
  </r>
  <r>
    <s v="上海塑锐达复合材料有限公司"/>
    <x v="1"/>
    <x v="28"/>
    <x v="2"/>
    <n v="0"/>
    <n v="0"/>
    <n v="0"/>
    <n v="6.0750000000000002"/>
    <n v="808.58249999999998"/>
    <n v="4"/>
    <n v="2273.7199999999998"/>
    <n v="4.5"/>
  </r>
  <r>
    <s v="宁波仁烽塑业有限公司"/>
    <x v="1"/>
    <x v="28"/>
    <x v="2"/>
    <n v="0"/>
    <n v="0"/>
    <n v="0"/>
    <n v="0"/>
    <n v="0"/>
    <n v="5.125"/>
    <n v="958.01625000000001"/>
    <n v="11"/>
  </r>
  <r>
    <s v="宁波江北嘉瑞特塑胶工贸有限公司"/>
    <x v="2"/>
    <x v="28"/>
    <x v="0"/>
    <n v="0"/>
    <m/>
    <n v="0"/>
    <m/>
    <n v="0"/>
    <m/>
    <n v="0"/>
    <n v="1.05"/>
  </r>
  <r>
    <s v="上海华合复合材料有限公司"/>
    <x v="1"/>
    <x v="28"/>
    <x v="2"/>
    <n v="0"/>
    <n v="0"/>
    <n v="0"/>
    <n v="0"/>
    <n v="0"/>
    <n v="14"/>
    <n v="2779"/>
    <n v="1"/>
  </r>
  <r>
    <s v="宁波城玲贸易有限公司"/>
    <x v="3"/>
    <x v="28"/>
    <x v="0"/>
    <n v="0"/>
    <m/>
    <n v="0"/>
    <m/>
    <n v="0"/>
    <m/>
    <n v="0"/>
    <n v="1"/>
  </r>
  <r>
    <s v="丹阳市华宸塑染有限公司"/>
    <x v="2"/>
    <x v="28"/>
    <x v="2"/>
    <n v="0"/>
    <n v="0"/>
    <n v="0"/>
    <n v="1"/>
    <n v="310.54000000000002"/>
    <n v="5"/>
    <n v="3375.7999999999997"/>
    <n v="3"/>
  </r>
  <r>
    <s v="上海杰铭工程塑料有限公司"/>
    <x v="3"/>
    <x v="28"/>
    <x v="2"/>
    <n v="0"/>
    <n v="180"/>
    <n v="16549.2"/>
    <n v="0"/>
    <n v="0"/>
    <n v="14.025"/>
    <n v="2808.9270000000001"/>
    <n v="9"/>
  </r>
  <r>
    <s v="无锡康烯塑料科技有限公司"/>
    <x v="2"/>
    <x v="28"/>
    <x v="0"/>
    <n v="0"/>
    <m/>
    <n v="0"/>
    <m/>
    <n v="0"/>
    <m/>
    <n v="0"/>
    <n v="1"/>
  </r>
  <r>
    <s v="上海莫克塑料制品有限公司"/>
    <x v="8"/>
    <x v="28"/>
    <x v="2"/>
    <n v="0"/>
    <n v="0"/>
    <n v="0"/>
    <n v="0"/>
    <n v="0"/>
    <n v="0.125"/>
    <n v="34.838749999999997"/>
    <n v="0.5"/>
  </r>
  <r>
    <s v="厦门本润科技有限公司"/>
    <x v="1"/>
    <x v="28"/>
    <x v="0"/>
    <n v="0"/>
    <m/>
    <n v="0"/>
    <m/>
    <n v="0"/>
    <m/>
    <n v="0"/>
    <n v="1.5"/>
  </r>
  <r>
    <s v="嘉善博科塑料有限公司"/>
    <x v="3"/>
    <x v="28"/>
    <x v="2"/>
    <n v="0"/>
    <n v="0"/>
    <n v="0"/>
    <n v="2"/>
    <n v="169.64"/>
    <n v="6.0250000000000004"/>
    <n v="1213.3145"/>
    <n v="0.2"/>
  </r>
  <r>
    <s v="无锡中科富邦改性工程塑料有限公司"/>
    <x v="2"/>
    <x v="28"/>
    <x v="0"/>
    <n v="0"/>
    <m/>
    <n v="0"/>
    <m/>
    <n v="0"/>
    <m/>
    <n v="0"/>
    <n v="2"/>
  </r>
  <r>
    <s v="上海长伟锦磁工程塑料有限公司"/>
    <x v="2"/>
    <x v="28"/>
    <x v="2"/>
    <n v="0"/>
    <n v="0"/>
    <n v="0"/>
    <n v="90.8"/>
    <n v="17404.544000000002"/>
    <n v="461.185"/>
    <n v="30650.355099999997"/>
    <n v="42.78"/>
  </r>
  <r>
    <s v="上海汉特工程塑料有限公司"/>
    <x v="1"/>
    <x v="28"/>
    <x v="2"/>
    <n v="0"/>
    <n v="6"/>
    <n v="427.91999999999996"/>
    <n v="2"/>
    <n v="106.84"/>
    <n v="0"/>
    <n v="0"/>
    <n v="8"/>
  </r>
  <r>
    <s v="宁波绿昌塑业有限公司"/>
    <x v="2"/>
    <x v="28"/>
    <x v="2"/>
    <n v="0"/>
    <n v="0"/>
    <n v="0"/>
    <n v="0"/>
    <n v="0"/>
    <n v="60"/>
    <n v="3798.6000000000004"/>
    <n v="0.25"/>
  </r>
  <r>
    <s v="三养工程塑料（上海）有限公司"/>
    <x v="3"/>
    <x v="28"/>
    <x v="2"/>
    <n v="0"/>
    <n v="28"/>
    <n v="5178.5999999999995"/>
    <n v="63"/>
    <n v="29409.66"/>
    <n v="21"/>
    <n v="5572.77"/>
    <n v="15.5"/>
  </r>
  <r>
    <s v="苏州沪谯塑胶五金有限公司"/>
    <x v="3"/>
    <x v="28"/>
    <x v="2"/>
    <n v="0"/>
    <n v="0"/>
    <n v="0"/>
    <n v="0"/>
    <n v="0"/>
    <n v="17.55"/>
    <n v="1581.4305000000002"/>
    <n v="44.05"/>
  </r>
  <r>
    <s v="上海卡帝德新材料科技有限公司"/>
    <x v="3"/>
    <x v="28"/>
    <x v="2"/>
    <n v="0"/>
    <n v="0"/>
    <n v="0"/>
    <n v="0"/>
    <n v="0"/>
    <n v="29.95"/>
    <n v="1954.537"/>
    <n v="25.5"/>
  </r>
  <r>
    <s v="苏州沃克塑胶有限公司"/>
    <x v="1"/>
    <x v="28"/>
    <x v="2"/>
    <n v="0"/>
    <n v="11.4"/>
    <n v="790.13400000000001"/>
    <n v="21.65"/>
    <n v="270.625"/>
    <n v="17.125"/>
    <n v="1593.48125"/>
    <n v="0.85"/>
  </r>
  <r>
    <s v="浙江通力改性工程塑料有限公司"/>
    <x v="1"/>
    <x v="28"/>
    <x v="2"/>
    <n v="0"/>
    <n v="0"/>
    <n v="0"/>
    <n v="0"/>
    <n v="0"/>
    <n v="34.325000000000003"/>
    <n v="4243.9430000000002"/>
    <n v="13.05"/>
  </r>
  <r>
    <s v="慈溪市群鑫塑料有限公司"/>
    <x v="3"/>
    <x v="28"/>
    <x v="0"/>
    <n v="0"/>
    <m/>
    <n v="0"/>
    <m/>
    <n v="0"/>
    <m/>
    <n v="0"/>
    <n v="29.5"/>
  </r>
  <r>
    <s v="苏州工业园区科强塑染有限公司"/>
    <x v="3"/>
    <x v="28"/>
    <x v="560"/>
    <n v="4121.7120000000004"/>
    <n v="63.875"/>
    <n v="5307.3737500000007"/>
    <n v="5.35"/>
    <n v="371.50399999999996"/>
    <n v="1.75"/>
    <n v="308.9975"/>
    <n v="0.35"/>
  </r>
  <r>
    <s v="苏州诚辉塑胶有限公司"/>
    <x v="3"/>
    <x v="28"/>
    <x v="2"/>
    <n v="0"/>
    <n v="0"/>
    <n v="0"/>
    <n v="4.5"/>
    <n v="967.5"/>
    <n v="24.8"/>
    <n v="4110.1040000000003"/>
    <n v="4.5750000000000002"/>
  </r>
  <r>
    <s v="苏州吉利普电子科技有限公司"/>
    <x v="3"/>
    <x v="28"/>
    <x v="2"/>
    <n v="0"/>
    <n v="0"/>
    <n v="0"/>
    <n v="0"/>
    <n v="0"/>
    <n v="1.5"/>
    <n v="86.789999999999992"/>
    <n v="3.2250000000000001"/>
  </r>
  <r>
    <s v="苏州贝齐特塑料有限公司"/>
    <x v="2"/>
    <x v="28"/>
    <x v="561"/>
    <n v="9982.9147499999999"/>
    <n v="162.55000000000001"/>
    <n v="11619.074000000002"/>
    <n v="20"/>
    <n v="2070"/>
    <n v="18.05"/>
    <n v="1568.5450000000001"/>
    <n v="0.05"/>
  </r>
  <r>
    <s v="五行科技股份有限公司"/>
    <x v="3"/>
    <x v="28"/>
    <x v="0"/>
    <n v="0"/>
    <m/>
    <n v="0"/>
    <m/>
    <n v="0"/>
    <m/>
    <n v="0"/>
    <n v="40.424999999999997"/>
  </r>
  <r>
    <s v="苏州聚冠复合材料有限公司"/>
    <x v="2"/>
    <x v="28"/>
    <x v="2"/>
    <n v="0"/>
    <n v="0"/>
    <n v="0"/>
    <n v="9.9"/>
    <n v="1479.6540000000002"/>
    <n v="109.575"/>
    <n v="16266.408749999999"/>
    <n v="14"/>
  </r>
  <r>
    <s v="上海一添塑胶制品有限公司"/>
    <x v="2"/>
    <x v="28"/>
    <x v="2"/>
    <n v="0"/>
    <n v="13.5"/>
    <n v="419.85"/>
    <n v="41.774999999999999"/>
    <n v="4967.0474999999997"/>
    <n v="18.625"/>
    <n v="7955.8550000000005"/>
    <n v="7.8"/>
  </r>
  <r>
    <s v="上海浩殷新材料有限公司"/>
    <x v="8"/>
    <x v="28"/>
    <x v="0"/>
    <n v="0"/>
    <m/>
    <n v="0"/>
    <m/>
    <n v="0"/>
    <m/>
    <n v="0"/>
    <n v="47.75"/>
  </r>
  <r>
    <s v="厦门德丰行塑胶工业有限公司"/>
    <x v="3"/>
    <x v="28"/>
    <x v="2"/>
    <n v="0"/>
    <n v="5"/>
    <n v="300.79999999999995"/>
    <n v="98.692999999999998"/>
    <n v="-3634.8631899999996"/>
    <n v="35.85"/>
    <n v="-24961.996500000001"/>
    <n v="1.2"/>
  </r>
  <r>
    <s v="太仓市华鼎塑料有限公司"/>
    <x v="3"/>
    <x v="28"/>
    <x v="228"/>
    <n v="-983.24599999999998"/>
    <n v="1"/>
    <n v="76.87"/>
    <n v="0.1"/>
    <n v="28.167000000000002"/>
    <n v="4.5"/>
    <n v="625.27499999999998"/>
    <n v="11.9"/>
  </r>
  <r>
    <s v="南京嘉垚塑胶制品有限公司"/>
    <x v="1"/>
    <x v="28"/>
    <x v="0"/>
    <n v="0"/>
    <m/>
    <n v="0"/>
    <m/>
    <n v="0"/>
    <m/>
    <n v="0"/>
    <n v="10"/>
  </r>
  <r>
    <s v="宁波梅山保税港区合键塑化有限公司"/>
    <x v="3"/>
    <x v="28"/>
    <x v="2"/>
    <n v="0"/>
    <n v="0.15"/>
    <n v="17.5275"/>
    <n v="0"/>
    <n v="0"/>
    <n v="5.2"/>
    <n v="439.81600000000003"/>
    <n v="0.5"/>
  </r>
  <r>
    <s v="苏州和庚丽塑胶科技有限公司"/>
    <x v="3"/>
    <x v="28"/>
    <x v="0"/>
    <n v="0"/>
    <m/>
    <n v="0"/>
    <m/>
    <n v="0"/>
    <m/>
    <n v="0"/>
    <n v="2"/>
  </r>
  <r>
    <s v="苏州新区华士达工程塑胶有限公司"/>
    <x v="3"/>
    <x v="28"/>
    <x v="562"/>
    <n v="1343.7660000000001"/>
    <n v="15"/>
    <n v="-283.95"/>
    <n v="24.024999999999999"/>
    <n v="1772.5645"/>
    <n v="12"/>
    <n v="1415.76"/>
    <n v="11.55"/>
  </r>
  <r>
    <s v="苏州佳幸塑胶有限公司"/>
    <x v="2"/>
    <x v="28"/>
    <x v="2"/>
    <n v="0"/>
    <n v="0"/>
    <n v="0"/>
    <n v="0"/>
    <n v="0"/>
    <n v="5.0999999999999996"/>
    <n v="565.23299999999995"/>
    <n v="10"/>
  </r>
  <r>
    <s v="上海湘咏塑胶制品有限公司"/>
    <x v="8"/>
    <x v="28"/>
    <x v="2"/>
    <n v="0"/>
    <n v="0"/>
    <n v="0"/>
    <n v="14.7"/>
    <n v="2018.6039999999998"/>
    <n v="20.225000000000001"/>
    <n v="3265.5285000000003"/>
    <n v="29.675000000000001"/>
  </r>
  <r>
    <s v="福建华塑新材料有限公司"/>
    <x v="10"/>
    <x v="28"/>
    <x v="0"/>
    <n v="0"/>
    <m/>
    <n v="0"/>
    <m/>
    <n v="0"/>
    <m/>
    <n v="0"/>
    <n v="12.5"/>
  </r>
  <r>
    <s v="天津乐天高新塑料有限公司"/>
    <x v="6"/>
    <x v="28"/>
    <x v="0"/>
    <n v="0"/>
    <m/>
    <n v="0"/>
    <m/>
    <n v="0"/>
    <m/>
    <n v="0"/>
    <n v="309.05"/>
  </r>
  <r>
    <s v="东莞乐天高新恺美科塑料有限公司"/>
    <x v="10"/>
    <x v="28"/>
    <x v="0"/>
    <n v="0"/>
    <m/>
    <n v="0"/>
    <m/>
    <n v="0"/>
    <m/>
    <n v="0"/>
    <n v="444"/>
  </r>
  <r>
    <s v="天津三星高新塑料有限公司"/>
    <x v="1"/>
    <x v="28"/>
    <x v="2"/>
    <n v="0"/>
    <n v="0"/>
    <n v="0"/>
    <n v="378"/>
    <n v="78378.3"/>
    <n v="1012"/>
    <n v="246644.63999999998"/>
    <n v="357.1"/>
  </r>
  <r>
    <s v="德清县振威塑料厂"/>
    <x v="12"/>
    <x v="28"/>
    <x v="2"/>
    <n v="0"/>
    <n v="0.5"/>
    <n v="62.265000000000001"/>
    <n v="2"/>
    <n v="171.64"/>
    <n v="0"/>
    <n v="0"/>
    <n v="1"/>
  </r>
  <r>
    <s v="孝感市易生新材料有限公司"/>
    <x v="3"/>
    <x v="28"/>
    <x v="2"/>
    <n v="0"/>
    <n v="0"/>
    <n v="0"/>
    <n v="0"/>
    <n v="0"/>
    <n v="10"/>
    <n v="887.5"/>
    <n v="20.024999999999999"/>
  </r>
  <r>
    <s v="舒尔曼塑料（苏州）有限公司"/>
    <x v="3"/>
    <x v="28"/>
    <x v="0"/>
    <n v="0"/>
    <m/>
    <n v="0"/>
    <m/>
    <n v="0"/>
    <m/>
    <n v="0"/>
    <n v="11"/>
  </r>
  <r>
    <s v="泰州杰瑞高分子材料科技有限公司"/>
    <x v="3"/>
    <x v="28"/>
    <x v="2"/>
    <n v="0"/>
    <n v="0"/>
    <n v="0"/>
    <n v="13.5"/>
    <n v="645.84"/>
    <n v="7.7"/>
    <n v="1075.3820000000001"/>
    <n v="7"/>
  </r>
  <r>
    <s v="苏州塞路斯塑胶科技有限公司"/>
    <x v="3"/>
    <x v="28"/>
    <x v="2"/>
    <n v="0"/>
    <n v="0"/>
    <n v="0"/>
    <n v="13.15"/>
    <n v="2035.2255000000002"/>
    <n v="0"/>
    <n v="0"/>
    <n v="34.5"/>
  </r>
  <r>
    <s v="常州赛锦纳米科技有限公司"/>
    <x v="1"/>
    <x v="28"/>
    <x v="2"/>
    <n v="0"/>
    <n v="0"/>
    <n v="0"/>
    <n v="2.1"/>
    <n v="340.05300000000005"/>
    <n v="84.9"/>
    <n v="11790.912"/>
    <n v="17.215"/>
  </r>
  <r>
    <s v="宁波顶亮高分子材料科技有限公司"/>
    <x v="6"/>
    <x v="28"/>
    <x v="2"/>
    <n v="0"/>
    <n v="28.85"/>
    <n v="2627.6579999999999"/>
    <n v="51.85"/>
    <n v="2353.4715000000001"/>
    <n v="96.9"/>
    <n v="6620.2079999999996"/>
    <n v="18.7"/>
  </r>
  <r>
    <s v="东莞三星高新塑料有限公司"/>
    <x v="2"/>
    <x v="28"/>
    <x v="2"/>
    <n v="0"/>
    <n v="0"/>
    <n v="0"/>
    <n v="0"/>
    <n v="0"/>
    <n v="352"/>
    <n v="77281.600000000006"/>
    <n v="374"/>
  </r>
  <r>
    <s v="上海伯远泰诚化工科技有限公司"/>
    <x v="2"/>
    <x v="28"/>
    <x v="2"/>
    <n v="0"/>
    <n v="0"/>
    <n v="0"/>
    <n v="0"/>
    <n v="0"/>
    <n v="3"/>
    <n v="248.25"/>
    <n v="1.5"/>
  </r>
  <r>
    <s v="上海协禧精细化工有限公司"/>
    <x v="2"/>
    <x v="28"/>
    <x v="62"/>
    <n v="185.328"/>
    <n v="0.42499999999999999"/>
    <n v="57.366499999999995"/>
    <n v="0.2"/>
    <n v="7.5540000000000012"/>
    <n v="0.8"/>
    <n v="148.76"/>
    <n v="3.5"/>
  </r>
  <r>
    <s v="上海继尔新材料科技有限公司"/>
    <x v="2"/>
    <x v="28"/>
    <x v="563"/>
    <n v="1144.3842500000001"/>
    <n v="137.80000000000001"/>
    <n v="8589.0740000000005"/>
    <n v="97.1"/>
    <n v="7285.4129999999996"/>
    <n v="72.844999999999999"/>
    <n v="7784.2166999999999"/>
    <n v="65.275000000000006"/>
  </r>
  <r>
    <s v="上海梓美实业有限公司"/>
    <x v="1"/>
    <x v="28"/>
    <x v="2"/>
    <n v="0"/>
    <n v="0"/>
    <n v="0"/>
    <n v="2.5"/>
    <n v="243.42500000000001"/>
    <n v="8.4"/>
    <n v="2075.0520000000001"/>
    <n v="1.05"/>
  </r>
  <r>
    <s v="宁波市顶亮塑染有限公司"/>
    <x v="2"/>
    <x v="28"/>
    <x v="2"/>
    <n v="0"/>
    <n v="0"/>
    <n v="0"/>
    <n v="5"/>
    <n v="306.2"/>
    <n v="23.4"/>
    <n v="1560.78"/>
    <n v="2.1"/>
  </r>
  <r>
    <s v="上海鑫通塑胶颜料有限公司"/>
    <x v="3"/>
    <x v="28"/>
    <x v="564"/>
    <n v="1732.84275"/>
    <n v="10.775"/>
    <n v="1504.7287500000002"/>
    <n v="30"/>
    <n v="1921.5"/>
    <n v="6.5"/>
    <n v="1070.7449999999999"/>
    <n v="31.425000000000001"/>
  </r>
  <r>
    <s v="苏州志华塑业有限公司"/>
    <x v="2"/>
    <x v="28"/>
    <x v="2"/>
    <n v="0"/>
    <n v="10"/>
    <n v="1591.6"/>
    <n v="108"/>
    <n v="8686.44"/>
    <n v="20"/>
    <n v="1794.1999999999998"/>
    <n v="24"/>
  </r>
  <r>
    <s v="上海普利特复合材料股份有限公司"/>
    <x v="3"/>
    <x v="28"/>
    <x v="565"/>
    <n v="39941.617249999996"/>
    <n v="728.22500000000002"/>
    <n v="52366.659749999999"/>
    <n v="266.07499999999999"/>
    <n v="4786.6892499999994"/>
    <n v="622.25"/>
    <n v="71888.542499999996"/>
    <n v="1301.1750000000002"/>
  </r>
  <r>
    <s v="苏州创新达成塑胶模具有限公司"/>
    <x v="1"/>
    <x v="28"/>
    <x v="566"/>
    <n v="273.39"/>
    <n v="5"/>
    <n v="376.8"/>
    <n v="38.6"/>
    <n v="3262.8580000000002"/>
    <n v="17.574999999999999"/>
    <n v="2158.913"/>
    <n v="7.5"/>
  </r>
  <r>
    <s v="宁波龙洋塑化科技有限公司"/>
    <x v="2"/>
    <x v="28"/>
    <x v="2"/>
    <n v="0"/>
    <n v="50.1"/>
    <n v="4706.3940000000002"/>
    <n v="239.52500000000001"/>
    <n v="25988.462500000001"/>
    <n v="1064.75"/>
    <n v="96998.724999999991"/>
    <n v="1069.31"/>
  </r>
  <r>
    <s v="上海亿彩塑料有限公司"/>
    <x v="1"/>
    <x v="28"/>
    <x v="562"/>
    <n v="2336.328"/>
    <n v="29.2"/>
    <n v="2569.8920000000003"/>
    <n v="26.5"/>
    <n v="2001.28"/>
    <n v="37.4"/>
    <n v="4769.9960000000001"/>
    <n v="45.65"/>
  </r>
  <r>
    <s v="金华市金鹿包装有限公司"/>
    <x v="3"/>
    <x v="28"/>
    <x v="0"/>
    <n v="0"/>
    <m/>
    <n v="0"/>
    <m/>
    <n v="0"/>
    <m/>
    <n v="0"/>
    <n v="8"/>
  </r>
  <r>
    <s v="扬州东塑科技有限公司"/>
    <x v="1"/>
    <x v="28"/>
    <x v="0"/>
    <n v="0"/>
    <m/>
    <n v="0"/>
    <m/>
    <n v="0"/>
    <m/>
    <n v="0"/>
    <n v="2"/>
  </r>
  <r>
    <s v="浙江诺日士新材料科技有限公司"/>
    <x v="2"/>
    <x v="28"/>
    <x v="2"/>
    <n v="0"/>
    <n v="0"/>
    <n v="0"/>
    <n v="0"/>
    <n v="0"/>
    <n v="0.1"/>
    <n v="14.183000000000002"/>
    <n v="13.3"/>
  </r>
  <r>
    <s v="锐保新材料科技（上海）有限公司"/>
    <x v="1"/>
    <x v="28"/>
    <x v="2"/>
    <n v="0"/>
    <n v="0"/>
    <n v="0"/>
    <n v="0"/>
    <n v="0"/>
    <n v="16.579999999999998"/>
    <n v="4767.0815999999995"/>
    <n v="5.3000000000000007"/>
  </r>
  <r>
    <s v="宁波恒盛新材料有限公司"/>
    <x v="2"/>
    <x v="28"/>
    <x v="567"/>
    <n v="-230.13375000000002"/>
    <n v="0"/>
    <n v="0"/>
    <n v="14.055"/>
    <n v="845.54879999999991"/>
    <n v="15"/>
    <n v="4966.5"/>
    <n v="45.725000000000001"/>
  </r>
  <r>
    <s v="上海希畅复合材料有限公司"/>
    <x v="3"/>
    <x v="28"/>
    <x v="568"/>
    <n v="437.33499999999998"/>
    <n v="14.05"/>
    <n v="840.33050000000003"/>
    <n v="21.225000000000001"/>
    <n v="1597.6057499999999"/>
    <n v="41.524999999999999"/>
    <n v="3719.3942499999994"/>
    <n v="46.6"/>
  </r>
  <r>
    <s v="苏州井村塑料科技有限公司"/>
    <x v="1"/>
    <x v="28"/>
    <x v="2"/>
    <n v="0"/>
    <n v="0"/>
    <n v="0"/>
    <n v="0"/>
    <n v="0"/>
    <n v="10.025"/>
    <n v="1563.3987499999998"/>
    <n v="5"/>
  </r>
  <r>
    <s v="宁波力达得为高分子科技有限公司"/>
    <x v="3"/>
    <x v="28"/>
    <x v="2"/>
    <n v="0"/>
    <n v="0"/>
    <n v="0"/>
    <n v="2"/>
    <n v="6.02"/>
    <n v="18.12"/>
    <n v="2807.694"/>
    <n v="14"/>
  </r>
  <r>
    <s v="常州大湖工程塑料有限公司"/>
    <x v="1"/>
    <x v="28"/>
    <x v="2"/>
    <n v="0"/>
    <n v="0"/>
    <n v="0"/>
    <n v="0"/>
    <n v="0"/>
    <n v="10"/>
    <n v="1000.1999999999999"/>
    <n v="17"/>
  </r>
  <r>
    <s v="上虞市精亮工贸有限公司"/>
    <x v="3"/>
    <x v="28"/>
    <x v="569"/>
    <n v="4608"/>
    <n v="72.2"/>
    <n v="7183.9000000000005"/>
    <n v="187.5"/>
    <n v="14773.125000000002"/>
    <n v="151.05000000000001"/>
    <n v="13537.101000000002"/>
    <n v="109.95"/>
  </r>
  <r>
    <s v="苏州市精卓塑胶有限公司"/>
    <x v="3"/>
    <x v="28"/>
    <x v="0"/>
    <n v="0"/>
    <m/>
    <n v="0"/>
    <m/>
    <n v="0"/>
    <m/>
    <n v="0"/>
    <n v="10"/>
  </r>
  <r>
    <s v="盐城朗日新材料科技有限公司"/>
    <x v="3"/>
    <x v="28"/>
    <x v="2"/>
    <n v="0"/>
    <n v="0"/>
    <n v="0"/>
    <n v="0"/>
    <n v="0"/>
    <n v="15"/>
    <n v="877.19999999999993"/>
    <n v="20"/>
  </r>
  <r>
    <s v="苏州兴海塑胶科技有限公司"/>
    <x v="1"/>
    <x v="28"/>
    <x v="0"/>
    <n v="0"/>
    <m/>
    <n v="0"/>
    <m/>
    <n v="0"/>
    <m/>
    <n v="0"/>
    <n v="5.25"/>
  </r>
  <r>
    <s v="宁波汉鸿新材料科技有限公司"/>
    <x v="1"/>
    <x v="28"/>
    <x v="2"/>
    <n v="0"/>
    <n v="1.65"/>
    <n v="146.09100000000001"/>
    <n v="0.5"/>
    <n v="-57.744999999999997"/>
    <n v="0.2"/>
    <n v="19.292000000000002"/>
    <n v="1.5"/>
  </r>
  <r>
    <s v="宁波斯波达工程塑料有限公司"/>
    <x v="3"/>
    <x v="28"/>
    <x v="2"/>
    <n v="0"/>
    <n v="0"/>
    <n v="0"/>
    <n v="0"/>
    <n v="0"/>
    <n v="74"/>
    <n v="5117.1000000000004"/>
    <n v="10.199999999999999"/>
  </r>
  <r>
    <s v="苏州工业园区科创橡塑有限公司"/>
    <x v="1"/>
    <x v="28"/>
    <x v="570"/>
    <n v="3195.0304999999998"/>
    <n v="50.424999999999997"/>
    <n v="6549.7032499999987"/>
    <n v="73"/>
    <n v="4075.5899999999997"/>
    <n v="55"/>
    <n v="5849.25"/>
    <n v="53.774999999999999"/>
  </r>
  <r>
    <s v="奉化楠科塑料厂"/>
    <x v="3"/>
    <x v="28"/>
    <x v="0"/>
    <n v="0"/>
    <m/>
    <n v="0"/>
    <m/>
    <n v="0"/>
    <m/>
    <n v="0"/>
    <n v="2.5000000000000001E-2"/>
  </r>
  <r>
    <s v="昆山幻彩塑胶科技有限公司"/>
    <x v="2"/>
    <x v="28"/>
    <x v="2"/>
    <n v="0"/>
    <n v="0"/>
    <n v="0"/>
    <n v="3"/>
    <n v="280.64999999999998"/>
    <n v="4"/>
    <n v="572.20000000000005"/>
    <n v="3"/>
  </r>
  <r>
    <s v="上海浩殷塑胶颜料有限公司"/>
    <x v="1"/>
    <x v="28"/>
    <x v="571"/>
    <n v="510.13875000000002"/>
    <n v="16.625"/>
    <n v="1267.1575"/>
    <n v="35.5"/>
    <n v="1826.83"/>
    <n v="62.725000000000001"/>
    <n v="9423.8040000000001"/>
    <n v="4.4000000000000004"/>
  </r>
  <r>
    <s v="宁波市普立泰科新材料有限公司"/>
    <x v="8"/>
    <x v="28"/>
    <x v="2"/>
    <n v="0"/>
    <n v="0"/>
    <n v="0"/>
    <n v="0"/>
    <n v="0"/>
    <n v="14.025"/>
    <n v="1301.09925"/>
    <n v="14.5"/>
  </r>
  <r>
    <s v="厦门金邦科技股份有限公司"/>
    <x v="3"/>
    <x v="28"/>
    <x v="0"/>
    <n v="0"/>
    <m/>
    <n v="0"/>
    <m/>
    <n v="0"/>
    <m/>
    <n v="0"/>
    <n v="45.3"/>
  </r>
  <r>
    <s v="菱翔光电（苏州）有限公司"/>
    <x v="3"/>
    <x v="28"/>
    <x v="2"/>
    <n v="0"/>
    <n v="0.05"/>
    <n v="-1370"/>
    <n v="0"/>
    <n v="0"/>
    <n v="0"/>
    <n v="0"/>
    <n v="38.325000000000003"/>
  </r>
  <r>
    <s v="常州乔丰复合材料科技有限公司"/>
    <x v="3"/>
    <x v="28"/>
    <x v="2"/>
    <n v="0"/>
    <n v="1.0249999999999999"/>
    <n v="81.569499999999991"/>
    <n v="8"/>
    <n v="839.68"/>
    <n v="27"/>
    <n v="2808.81"/>
    <n v="26.024999999999999"/>
  </r>
  <r>
    <s v="南京运昶高分子材料有限公司"/>
    <x v="1"/>
    <x v="28"/>
    <x v="0"/>
    <n v="0"/>
    <m/>
    <n v="0"/>
    <m/>
    <n v="0"/>
    <m/>
    <n v="0"/>
    <n v="50"/>
  </r>
  <r>
    <s v="浙江普利特新材料有限公司"/>
    <x v="1"/>
    <x v="28"/>
    <x v="2"/>
    <n v="0"/>
    <n v="10"/>
    <n v="-255.6"/>
    <n v="9"/>
    <n v="356.67"/>
    <n v="50"/>
    <n v="8546"/>
    <n v="5"/>
  </r>
  <r>
    <s v="宁波市精亮塑染有限公司"/>
    <x v="1"/>
    <x v="28"/>
    <x v="0"/>
    <n v="0"/>
    <m/>
    <n v="0"/>
    <m/>
    <n v="0"/>
    <m/>
    <n v="0"/>
    <n v="2"/>
  </r>
  <r>
    <s v="余姚彩博塑料色母粒有限公司"/>
    <x v="8"/>
    <x v="28"/>
    <x v="2"/>
    <n v="0"/>
    <n v="0"/>
    <n v="0"/>
    <n v="0"/>
    <n v="0"/>
    <n v="0.75"/>
    <n v="127.7475"/>
    <n v="2.7"/>
  </r>
  <r>
    <s v="厦门集优新材料有限公司"/>
    <x v="3"/>
    <x v="28"/>
    <x v="13"/>
    <n v="140.44"/>
    <n v="1"/>
    <n v="29.64"/>
    <n v="1"/>
    <n v="201.25"/>
    <n v="14.025"/>
    <n v="1416.8054999999999"/>
    <n v="25"/>
  </r>
  <r>
    <s v="苏州灿日塑胶有限公司"/>
    <x v="3"/>
    <x v="28"/>
    <x v="2"/>
    <n v="0"/>
    <n v="0"/>
    <n v="0"/>
    <n v="0"/>
    <n v="0"/>
    <n v="16.95"/>
    <n v="4055.1179999999999"/>
    <n v="3.4249999999999998"/>
  </r>
  <r>
    <s v="苏州市安美材料科技有限公司"/>
    <x v="2"/>
    <x v="28"/>
    <x v="2"/>
    <n v="0"/>
    <n v="0"/>
    <n v="0"/>
    <n v="0"/>
    <n v="0"/>
    <n v="3"/>
    <n v="33.269999999999996"/>
    <n v="5"/>
  </r>
  <r>
    <s v="上海伯昂图新材料科技有限公司"/>
    <x v="3"/>
    <x v="28"/>
    <x v="2"/>
    <n v="0"/>
    <n v="0"/>
    <n v="0"/>
    <n v="2"/>
    <n v="221.38"/>
    <n v="62.5"/>
    <n v="11370.625"/>
    <n v="10"/>
  </r>
  <r>
    <s v="苏州芬尼克斯塑胶科技有限公司"/>
    <x v="1"/>
    <x v="28"/>
    <x v="0"/>
    <n v="0"/>
    <m/>
    <n v="0"/>
    <m/>
    <n v="0"/>
    <m/>
    <n v="0"/>
    <n v="28.599999999999998"/>
  </r>
  <r>
    <s v="宁波威克丽特功能塑料有限公司"/>
    <x v="2"/>
    <x v="28"/>
    <x v="2"/>
    <n v="0"/>
    <n v="0"/>
    <n v="0"/>
    <n v="5"/>
    <n v="449.4"/>
    <n v="3.625"/>
    <n v="294.96625"/>
    <n v="10.199999999999999"/>
  </r>
  <r>
    <s v="上海确翔塑胶制品有限公司"/>
    <x v="2"/>
    <x v="28"/>
    <x v="572"/>
    <n v="36.445500000000003"/>
    <n v="0"/>
    <n v="0"/>
    <n v="4"/>
    <n v="217.36"/>
    <n v="37.475000000000001"/>
    <n v="3736.6322500000001"/>
    <n v="27.5"/>
  </r>
  <r>
    <s v="上海奔流化工技术有限公司"/>
    <x v="1"/>
    <x v="28"/>
    <x v="573"/>
    <n v="8999.4660000000003"/>
    <n v="71.099999999999994"/>
    <n v="4637.8530000000001"/>
    <n v="49.9"/>
    <n v="3357.2719999999999"/>
    <n v="49"/>
    <n v="3038.98"/>
    <n v="17.5"/>
  </r>
  <r>
    <s v="宁波和美塑业有限公司"/>
    <x v="1"/>
    <x v="28"/>
    <x v="2"/>
    <n v="0"/>
    <n v="6"/>
    <n v="413.40000000000003"/>
    <n v="2"/>
    <n v="-113.98"/>
    <n v="8"/>
    <n v="701.6"/>
    <n v="16"/>
  </r>
  <r>
    <s v="余姚市施美塑料浓色母粒有限公司"/>
    <x v="2"/>
    <x v="28"/>
    <x v="2"/>
    <n v="0"/>
    <n v="0"/>
    <n v="0"/>
    <n v="5"/>
    <n v="323.10000000000002"/>
    <n v="55"/>
    <n v="4605.7"/>
    <n v="20"/>
  </r>
  <r>
    <s v="上海晶彩化工有限公司"/>
    <x v="1"/>
    <x v="28"/>
    <x v="2"/>
    <n v="0"/>
    <n v="0"/>
    <n v="0"/>
    <n v="5.7"/>
    <n v="723.38700000000006"/>
    <n v="11.35"/>
    <n v="1527.2560000000001"/>
    <n v="5.9"/>
  </r>
  <r>
    <s v="余姚市精亮商贸有限公司"/>
    <x v="3"/>
    <x v="28"/>
    <x v="574"/>
    <n v="9373.9250000000011"/>
    <n v="186.1"/>
    <n v="6394.3959999999997"/>
    <n v="297.05"/>
    <n v="9841.2665000000015"/>
    <n v="49.125"/>
    <n v="6961.0124999999998"/>
    <n v="4.1999999999999993"/>
  </r>
  <r>
    <s v="昆山富利森高分子材料有限公司"/>
    <x v="1"/>
    <x v="28"/>
    <x v="0"/>
    <n v="0"/>
    <m/>
    <n v="0"/>
    <m/>
    <n v="0"/>
    <m/>
    <n v="0"/>
    <n v="38"/>
  </r>
  <r>
    <s v="余姚市腾钶塑料厂"/>
    <x v="1"/>
    <x v="28"/>
    <x v="0"/>
    <n v="0"/>
    <m/>
    <n v="0"/>
    <m/>
    <n v="0"/>
    <m/>
    <n v="0"/>
    <n v="0.3"/>
  </r>
  <r>
    <s v="余姚市英姿塑料厂（普通合伙）"/>
    <x v="2"/>
    <x v="28"/>
    <x v="2"/>
    <n v="0"/>
    <n v="0"/>
    <n v="0"/>
    <n v="5.875"/>
    <n v="201.80625000000001"/>
    <n v="0.5"/>
    <n v="95.96"/>
    <n v="2.0750000000000002"/>
  </r>
  <r>
    <s v="上海平川塑料工程有限公司"/>
    <x v="3"/>
    <x v="28"/>
    <x v="2"/>
    <n v="0"/>
    <n v="0"/>
    <n v="0"/>
    <n v="7"/>
    <n v="840.63"/>
    <n v="16"/>
    <n v="1954.88"/>
    <n v="49.524999999999999"/>
  </r>
  <r>
    <s v="昆山普立斯特聚合材料有限公司"/>
    <x v="1"/>
    <x v="28"/>
    <x v="0"/>
    <n v="0"/>
    <m/>
    <n v="0"/>
    <m/>
    <n v="0"/>
    <m/>
    <n v="0"/>
    <n v="49.050000000000004"/>
  </r>
  <r>
    <s v="宁波市镇海超信塑料制品厂"/>
    <x v="3"/>
    <x v="28"/>
    <x v="13"/>
    <n v="82.29"/>
    <n v="5.2"/>
    <n v="242.42400000000001"/>
    <n v="2.5"/>
    <n v="226.875"/>
    <n v="2"/>
    <n v="149.56"/>
    <n v="1"/>
  </r>
  <r>
    <s v="南京欣阳新能源科技有限公司"/>
    <x v="1"/>
    <x v="28"/>
    <x v="0"/>
    <n v="0"/>
    <m/>
    <n v="0"/>
    <m/>
    <n v="0"/>
    <m/>
    <n v="0"/>
    <n v="1.1000000000000001"/>
  </r>
  <r>
    <s v="宁波塑之华塑化有限公司"/>
    <x v="1"/>
    <x v="28"/>
    <x v="0"/>
    <n v="0"/>
    <m/>
    <n v="0"/>
    <m/>
    <n v="0"/>
    <m/>
    <n v="0"/>
    <n v="38.1"/>
  </r>
  <r>
    <s v="宁波市鄞州五乡恒旭塑料制品厂"/>
    <x v="3"/>
    <x v="28"/>
    <x v="2"/>
    <n v="0"/>
    <n v="0"/>
    <n v="0"/>
    <n v="0"/>
    <n v="0"/>
    <n v="140"/>
    <n v="7840"/>
    <n v="120"/>
  </r>
  <r>
    <s v="丹阳新华美塑料有限公司"/>
    <x v="3"/>
    <x v="28"/>
    <x v="2"/>
    <n v="0"/>
    <n v="0"/>
    <n v="0"/>
    <n v="0"/>
    <n v="0"/>
    <n v="32.15"/>
    <n v="2158.2294999999999"/>
    <n v="2"/>
  </r>
  <r>
    <s v="昆山西比斯高分子材料有限公司"/>
    <x v="1"/>
    <x v="28"/>
    <x v="0"/>
    <n v="0"/>
    <m/>
    <n v="0"/>
    <m/>
    <n v="0"/>
    <m/>
    <n v="0"/>
    <n v="28"/>
  </r>
  <r>
    <s v="嘉兴市南湖区硕创塑料五金厂"/>
    <x v="2"/>
    <x v="28"/>
    <x v="2"/>
    <n v="0"/>
    <n v="5.5"/>
    <n v="374.82500000000005"/>
    <n v="9"/>
    <n v="974.69999999999993"/>
    <n v="0"/>
    <n v="0"/>
    <n v="2"/>
  </r>
  <r>
    <s v="毅工工程塑料（上海）有限公司"/>
    <x v="0"/>
    <x v="28"/>
    <x v="2"/>
    <n v="0"/>
    <n v="0"/>
    <n v="0"/>
    <n v="0"/>
    <n v="0"/>
    <n v="59.9"/>
    <n v="6009.1679999999997"/>
    <n v="39.375"/>
  </r>
  <r>
    <s v="青岛亿普丰新材料有限公司"/>
    <x v="3"/>
    <x v="28"/>
    <x v="0"/>
    <n v="0"/>
    <m/>
    <n v="0"/>
    <m/>
    <n v="0"/>
    <m/>
    <n v="0"/>
    <n v="6"/>
  </r>
  <r>
    <s v="昆山卡帝德塑料制品有限公司"/>
    <x v="3"/>
    <x v="28"/>
    <x v="2"/>
    <n v="0"/>
    <n v="0"/>
    <n v="0"/>
    <n v="0"/>
    <n v="0"/>
    <n v="20"/>
    <n v="1498.6000000000001"/>
    <n v="11"/>
  </r>
  <r>
    <s v="苏州荣昌复合材料有限公司"/>
    <x v="3"/>
    <x v="28"/>
    <x v="0"/>
    <n v="0"/>
    <m/>
    <n v="0"/>
    <m/>
    <n v="0"/>
    <m/>
    <n v="0"/>
    <n v="27.2"/>
  </r>
  <r>
    <s v="江苏吉泰塑料有限公司"/>
    <x v="3"/>
    <x v="28"/>
    <x v="2"/>
    <n v="0"/>
    <n v="6"/>
    <n v="-161.88"/>
    <n v="0"/>
    <n v="0"/>
    <n v="43.8"/>
    <n v="-549.68999999999994"/>
    <n v="62.45"/>
  </r>
  <r>
    <s v="苏州埃迪尔新材料科技有限公司"/>
    <x v="3"/>
    <x v="28"/>
    <x v="0"/>
    <n v="0"/>
    <m/>
    <n v="0"/>
    <m/>
    <n v="0"/>
    <m/>
    <n v="0"/>
    <n v="10.4"/>
  </r>
  <r>
    <s v="启东市科恩特塑料制品有限公司"/>
    <x v="1"/>
    <x v="28"/>
    <x v="2"/>
    <n v="0"/>
    <n v="0"/>
    <n v="0"/>
    <n v="0"/>
    <n v="0"/>
    <n v="1"/>
    <n v="20.18"/>
    <n v="5"/>
  </r>
  <r>
    <s v="慈溪市横河镇佳丽塑料厂"/>
    <x v="6"/>
    <x v="28"/>
    <x v="2"/>
    <n v="0"/>
    <n v="13"/>
    <n v="1421.1599999999999"/>
    <n v="2"/>
    <n v="50.54"/>
    <n v="0"/>
    <n v="0"/>
    <n v="1"/>
  </r>
  <r>
    <s v="深圳市惠华诚电子有限公司"/>
    <x v="7"/>
    <x v="28"/>
    <x v="0"/>
    <n v="0"/>
    <m/>
    <n v="0"/>
    <m/>
    <n v="0"/>
    <m/>
    <n v="0"/>
    <n v="3"/>
  </r>
  <r>
    <s v="合肥普特化轻材料有限公司"/>
    <x v="2"/>
    <x v="28"/>
    <x v="0"/>
    <n v="0"/>
    <m/>
    <n v="0"/>
    <m/>
    <n v="0"/>
    <m/>
    <n v="0"/>
    <n v="0.05"/>
  </r>
  <r>
    <s v="上海嘉远拜力投资管理有限公司"/>
    <x v="3"/>
    <x v="28"/>
    <x v="2"/>
    <n v="0"/>
    <n v="0"/>
    <n v="0"/>
    <n v="0"/>
    <n v="0"/>
    <n v="0.6"/>
    <n v="40.056000000000004"/>
    <n v="0.3"/>
  </r>
  <r>
    <s v="常州宁新微型车灯厂"/>
    <x v="3"/>
    <x v="27"/>
    <x v="2"/>
    <n v="0"/>
    <n v="0"/>
    <n v="0"/>
    <n v="23"/>
    <n v="963.93"/>
    <n v="0"/>
    <n v="0"/>
    <n v="0"/>
  </r>
  <r>
    <s v="常州市龙笑汽车电器有限公司"/>
    <x v="1"/>
    <x v="27"/>
    <x v="0"/>
    <n v="0"/>
    <m/>
    <n v="0"/>
    <m/>
    <n v="0"/>
    <m/>
    <n v="0"/>
    <n v="3"/>
  </r>
  <r>
    <s v="慈溪市华驰汽车零部件有限公司"/>
    <x v="1"/>
    <x v="27"/>
    <x v="2"/>
    <n v="0"/>
    <n v="0"/>
    <n v="0"/>
    <n v="0.5"/>
    <n v="77.55"/>
    <n v="0.5"/>
    <n v="37.29"/>
    <n v="0"/>
  </r>
  <r>
    <s v="慈溪市祁杰模具有限公司"/>
    <x v="1"/>
    <x v="27"/>
    <x v="0"/>
    <n v="0"/>
    <m/>
    <n v="0"/>
    <m/>
    <n v="0"/>
    <m/>
    <n v="0"/>
    <n v="11"/>
  </r>
  <r>
    <s v="慈溪市悦驰塑料制品有限公司"/>
    <x v="1"/>
    <x v="27"/>
    <x v="2"/>
    <n v="0"/>
    <n v="0"/>
    <n v="0"/>
    <n v="28"/>
    <n v="3140.48"/>
    <n v="7"/>
    <n v="611.17000000000007"/>
    <n v="0"/>
  </r>
  <r>
    <s v="杭州广裕模具科技有限公司"/>
    <x v="1"/>
    <x v="27"/>
    <x v="0"/>
    <n v="0"/>
    <m/>
    <n v="0"/>
    <m/>
    <n v="0"/>
    <m/>
    <n v="0"/>
    <n v="8"/>
  </r>
  <r>
    <s v="华楷麦尔汽车系统（宁波）有限公司"/>
    <x v="10"/>
    <x v="27"/>
    <x v="0"/>
    <n v="0"/>
    <m/>
    <n v="0"/>
    <m/>
    <n v="0"/>
    <m/>
    <n v="0"/>
    <n v="3"/>
  </r>
  <r>
    <s v="基力（天津）商贸有限公司"/>
    <x v="1"/>
    <x v="27"/>
    <x v="0"/>
    <n v="0"/>
    <m/>
    <n v="0"/>
    <m/>
    <n v="0"/>
    <m/>
    <n v="0"/>
    <n v="3"/>
  </r>
  <r>
    <s v="嘉兴星程电子有限公司"/>
    <x v="1"/>
    <x v="27"/>
    <x v="0"/>
    <n v="0"/>
    <m/>
    <n v="0"/>
    <m/>
    <n v="0"/>
    <m/>
    <n v="0"/>
    <n v="15"/>
  </r>
  <r>
    <s v="建德市五星金属表面处理厂"/>
    <x v="11"/>
    <x v="27"/>
    <x v="575"/>
    <n v="1131.7807499999999"/>
    <n v="4.2"/>
    <n v="1048.3620000000001"/>
    <n v="13"/>
    <n v="2881.71"/>
    <n v="0"/>
    <n v="0"/>
    <n v="0"/>
  </r>
  <r>
    <s v="江西鸿景复合材料有限公司"/>
    <x v="1"/>
    <x v="27"/>
    <x v="0"/>
    <n v="0"/>
    <m/>
    <n v="0"/>
    <m/>
    <n v="0"/>
    <m/>
    <n v="0"/>
    <n v="0"/>
  </r>
  <r>
    <s v="宁波百德汽车饰件有限公司"/>
    <x v="1"/>
    <x v="27"/>
    <x v="2"/>
    <n v="0"/>
    <n v="9"/>
    <n v="1033.6499999999999"/>
    <n v="33"/>
    <n v="2825.46"/>
    <n v="18"/>
    <n v="1193.7599999999998"/>
    <n v="0"/>
  </r>
  <r>
    <s v="宁波九鑫汽车配件有限公司"/>
    <x v="1"/>
    <x v="27"/>
    <x v="0"/>
    <n v="0"/>
    <m/>
    <n v="0"/>
    <m/>
    <n v="0"/>
    <m/>
    <n v="0"/>
    <n v="2"/>
  </r>
  <r>
    <s v="宁波市亿嘉汽车电器有限公司"/>
    <x v="1"/>
    <x v="27"/>
    <x v="576"/>
    <n v="1324.4272500000002"/>
    <n v="42"/>
    <n v="1304.52"/>
    <n v="27"/>
    <n v="1525.5"/>
    <n v="12.125"/>
    <n v="2343.2774999999997"/>
    <n v="0"/>
  </r>
  <r>
    <s v="宁波兴邦电器有限公司"/>
    <x v="1"/>
    <x v="27"/>
    <x v="0"/>
    <n v="0"/>
    <m/>
    <n v="0"/>
    <m/>
    <n v="0"/>
    <m/>
    <n v="0"/>
    <n v="6"/>
  </r>
  <r>
    <s v="宁波烨达汽车零部件有限公司"/>
    <x v="2"/>
    <x v="27"/>
    <x v="577"/>
    <n v="268.04925000000003"/>
    <n v="0"/>
    <n v="0"/>
    <n v="0"/>
    <n v="0"/>
    <n v="73.05"/>
    <n v="4521.7950000000001"/>
    <n v="0"/>
  </r>
  <r>
    <s v="上海宝鹿车业有限公司"/>
    <x v="1"/>
    <x v="27"/>
    <x v="2"/>
    <n v="0"/>
    <n v="0"/>
    <n v="0"/>
    <n v="25"/>
    <n v="2300.25"/>
    <n v="12.5"/>
    <n v="763"/>
    <n v="0"/>
  </r>
  <r>
    <s v="绍兴市凡泰数码摄影器材有限公司"/>
    <x v="1"/>
    <x v="27"/>
    <x v="0"/>
    <n v="0"/>
    <m/>
    <n v="0"/>
    <m/>
    <n v="0"/>
    <m/>
    <n v="0"/>
    <n v="2"/>
  </r>
  <r>
    <s v="余姚北台模具有限公司"/>
    <x v="1"/>
    <x v="27"/>
    <x v="2"/>
    <n v="0"/>
    <n v="0"/>
    <n v="0"/>
    <n v="20"/>
    <n v="1605"/>
    <n v="26.725000000000001"/>
    <n v="3942.7392500000001"/>
    <n v="0"/>
  </r>
  <r>
    <s v="余姚市瑞德汽配有限公司"/>
    <x v="1"/>
    <x v="27"/>
    <x v="578"/>
    <n v="4188.0240000000003"/>
    <n v="20.149999999999999"/>
    <n v="3233.0674999999997"/>
    <n v="12"/>
    <n v="772.08"/>
    <n v="114.5"/>
    <n v="11011.465"/>
    <n v="0"/>
  </r>
  <r>
    <s v="余姚市万里橡塑工艺品厂"/>
    <x v="1"/>
    <x v="27"/>
    <x v="0"/>
    <n v="0"/>
    <m/>
    <n v="0"/>
    <m/>
    <n v="0"/>
    <m/>
    <n v="0"/>
    <n v="4"/>
  </r>
  <r>
    <s v="余姚市亚尔斯塑业有限公司"/>
    <x v="3"/>
    <x v="27"/>
    <x v="0"/>
    <n v="0"/>
    <m/>
    <n v="0"/>
    <m/>
    <n v="0"/>
    <m/>
    <n v="0"/>
    <n v="1.6500000000000001"/>
  </r>
  <r>
    <s v="张家港星海博天贸易有限公司"/>
    <x v="16"/>
    <x v="27"/>
    <x v="2"/>
    <n v="0"/>
    <n v="0"/>
    <n v="0"/>
    <n v="707.52499999999998"/>
    <n v="59594.830750000001"/>
    <n v="68.099999999999994"/>
    <n v="5297.4989999999998"/>
    <n v="0"/>
  </r>
  <r>
    <s v="长春一汽富晟长泰汽车塑料制品有限公司"/>
    <x v="19"/>
    <x v="27"/>
    <x v="2"/>
    <n v="0"/>
    <n v="0"/>
    <n v="0"/>
    <n v="2"/>
    <n v="190"/>
    <n v="8"/>
    <n v="4416.4799999999996"/>
    <n v="0"/>
  </r>
  <r>
    <s v="重庆市涪陵区金龙有限公司"/>
    <x v="19"/>
    <x v="27"/>
    <x v="2"/>
    <n v="0"/>
    <n v="1"/>
    <n v="69.790000000000006"/>
    <n v="160"/>
    <n v="97321.600000000006"/>
    <n v="190"/>
    <n v="350567.1"/>
    <n v="0"/>
  </r>
  <r>
    <s v="重庆讯通精密模具有限公司"/>
    <x v="1"/>
    <x v="27"/>
    <x v="2"/>
    <n v="0"/>
    <n v="0"/>
    <n v="0"/>
    <n v="0"/>
    <n v="0"/>
    <n v="18"/>
    <n v="-3914.64"/>
    <n v="0"/>
  </r>
  <r>
    <s v="余姚市和兴汽车零部件有限公司"/>
    <x v="7"/>
    <x v="27"/>
    <x v="2"/>
    <n v="0"/>
    <n v="0"/>
    <n v="0"/>
    <n v="2.85"/>
    <n v="324.41550000000001"/>
    <n v="7.9249999999999998"/>
    <n v="5120.7387499999995"/>
    <n v="20.024999999999999"/>
  </r>
  <r>
    <s v="宁国市万宁汽车零部件有限公司"/>
    <x v="1"/>
    <x v="27"/>
    <x v="0"/>
    <n v="0"/>
    <m/>
    <n v="0"/>
    <m/>
    <n v="0"/>
    <m/>
    <n v="0"/>
    <n v="0.25"/>
  </r>
  <r>
    <s v="宁波汉高电子有限公司"/>
    <x v="1"/>
    <x v="27"/>
    <x v="242"/>
    <n v="11.466000000000001"/>
    <n v="0"/>
    <n v="0"/>
    <n v="0"/>
    <n v="0"/>
    <n v="20.5"/>
    <n v="1297.6499999999999"/>
    <n v="11.175000000000001"/>
  </r>
  <r>
    <s v="余姚市辰华汽车电器有限公司"/>
    <x v="12"/>
    <x v="27"/>
    <x v="30"/>
    <n v="1038.55"/>
    <n v="5"/>
    <n v="294.10000000000002"/>
    <n v="3"/>
    <n v="311.70000000000005"/>
    <n v="2"/>
    <n v="1427.76"/>
    <n v="2"/>
  </r>
  <r>
    <s v="武汉市佰利安特汽车零部件制造有限公司"/>
    <x v="1"/>
    <x v="27"/>
    <x v="2"/>
    <n v="0"/>
    <n v="0"/>
    <n v="0"/>
    <n v="0"/>
    <n v="0"/>
    <n v="5"/>
    <n v="2906.5"/>
    <n v="1"/>
  </r>
  <r>
    <s v="普善汽配制造（嘉兴）有限公司"/>
    <x v="7"/>
    <x v="27"/>
    <x v="430"/>
    <n v="433.33500000000004"/>
    <n v="6"/>
    <n v="1513.8600000000001"/>
    <n v="3"/>
    <n v="209.91"/>
    <n v="5"/>
    <n v="1715.6999999999998"/>
    <n v="3"/>
  </r>
  <r>
    <s v="顺达（芜湖）汽车饰件有限公司"/>
    <x v="2"/>
    <x v="27"/>
    <x v="2"/>
    <n v="0"/>
    <n v="0"/>
    <n v="0"/>
    <n v="0"/>
    <n v="0"/>
    <n v="2.0499999999999998"/>
    <n v="1511.9979999999998"/>
    <n v="4"/>
  </r>
  <r>
    <s v="上海意瑞装饰材料有限公司"/>
    <x v="1"/>
    <x v="27"/>
    <x v="0"/>
    <n v="0"/>
    <m/>
    <n v="0"/>
    <m/>
    <n v="0"/>
    <m/>
    <n v="0"/>
    <n v="0.3"/>
  </r>
  <r>
    <s v="宁波华昊汽车饰件有限公司"/>
    <x v="10"/>
    <x v="27"/>
    <x v="579"/>
    <n v="599.72500000000002"/>
    <n v="4.0999999999999996"/>
    <n v="259.44799999999998"/>
    <n v="76"/>
    <n v="6866.5999999999995"/>
    <n v="0"/>
    <n v="0"/>
    <n v="2.5000000000000001E-2"/>
  </r>
  <r>
    <s v="天津恒远杰尔科技有限公司"/>
    <x v="7"/>
    <x v="27"/>
    <x v="0"/>
    <n v="0"/>
    <m/>
    <n v="0"/>
    <m/>
    <n v="0"/>
    <m/>
    <n v="0"/>
    <n v="96"/>
  </r>
  <r>
    <s v="芜湖福赛科技有限公司"/>
    <x v="10"/>
    <x v="27"/>
    <x v="580"/>
    <n v="1562.2640000000001"/>
    <n v="17.5"/>
    <n v="8290.4500000000007"/>
    <n v="14"/>
    <n v="1895.74"/>
    <n v="7"/>
    <n v="1759.45"/>
    <n v="13.7"/>
  </r>
  <r>
    <s v="天津德迈特汽车零部件有限公司"/>
    <x v="1"/>
    <x v="27"/>
    <x v="0"/>
    <n v="0"/>
    <m/>
    <n v="0"/>
    <m/>
    <n v="0"/>
    <m/>
    <n v="0"/>
    <n v="67"/>
  </r>
  <r>
    <s v="慈溪升辉模具厂"/>
    <x v="19"/>
    <x v="27"/>
    <x v="2"/>
    <n v="0"/>
    <n v="0"/>
    <n v="0"/>
    <n v="2.6"/>
    <n v="396.29199999999997"/>
    <n v="0"/>
    <n v="0"/>
    <n v="2.5000000000000001E-2"/>
  </r>
  <r>
    <s v="重庆持恒模具有限公司"/>
    <x v="1"/>
    <x v="27"/>
    <x v="2"/>
    <n v="0"/>
    <n v="0"/>
    <n v="0"/>
    <n v="5.5"/>
    <n v="2834.3700000000003"/>
    <n v="5"/>
    <n v="1791.9"/>
    <n v="23"/>
  </r>
  <r>
    <s v="宁波富诚汽车饰件有限公司"/>
    <x v="1"/>
    <x v="27"/>
    <x v="40"/>
    <n v="1690.65"/>
    <n v="21"/>
    <n v="2488.92"/>
    <n v="0"/>
    <n v="0"/>
    <n v="0"/>
    <n v="0"/>
    <n v="61"/>
  </r>
  <r>
    <s v="宁波誉立精密模具有限公司"/>
    <x v="1"/>
    <x v="27"/>
    <x v="220"/>
    <n v="2451.6600000000003"/>
    <n v="0"/>
    <n v="0"/>
    <n v="0"/>
    <n v="0"/>
    <n v="109.3"/>
    <n v="13827.543"/>
    <n v="87.424999999999997"/>
  </r>
  <r>
    <s v="余姚市华丹汽车部件有限公司"/>
    <x v="1"/>
    <x v="27"/>
    <x v="2"/>
    <n v="0"/>
    <n v="0"/>
    <n v="0"/>
    <n v="4"/>
    <n v="350.16"/>
    <n v="53"/>
    <n v="7295.98"/>
    <n v="15.025"/>
  </r>
  <r>
    <s v="杭州中好电子有限公司"/>
    <x v="2"/>
    <x v="27"/>
    <x v="2"/>
    <n v="0"/>
    <n v="0"/>
    <n v="0"/>
    <n v="0"/>
    <n v="0"/>
    <n v="11"/>
    <n v="1991.77"/>
    <n v="26.9"/>
  </r>
  <r>
    <s v="恩喜（上海）塑胶贸易有限公司"/>
    <x v="11"/>
    <x v="27"/>
    <x v="2"/>
    <n v="0"/>
    <n v="0"/>
    <n v="0"/>
    <n v="5"/>
    <n v="652.04999999999995"/>
    <n v="36"/>
    <n v="8605.44"/>
    <n v="34.274999999999999"/>
  </r>
  <r>
    <s v="鹰潭市科速达电子塑胶有限公司"/>
    <x v="3"/>
    <x v="27"/>
    <x v="2"/>
    <n v="0"/>
    <n v="0"/>
    <n v="0"/>
    <n v="0"/>
    <n v="0"/>
    <n v="1"/>
    <n v="122.44"/>
    <n v="25.05"/>
  </r>
  <r>
    <s v="太仓金塑汽车配件有限公司"/>
    <x v="1"/>
    <x v="27"/>
    <x v="0"/>
    <n v="0"/>
    <m/>
    <n v="0"/>
    <m/>
    <n v="0"/>
    <m/>
    <n v="0"/>
    <n v="10"/>
  </r>
  <r>
    <s v="慈溪市横河中兴汽车零部件有限公司"/>
    <x v="11"/>
    <x v="27"/>
    <x v="0"/>
    <n v="0"/>
    <m/>
    <n v="0"/>
    <m/>
    <n v="0"/>
    <m/>
    <n v="0"/>
    <n v="1.2"/>
  </r>
  <r>
    <s v="鸿景高新技术股份有限公司"/>
    <x v="10"/>
    <x v="27"/>
    <x v="0"/>
    <n v="0"/>
    <m/>
    <n v="0"/>
    <m/>
    <n v="0"/>
    <m/>
    <n v="0"/>
    <n v="9"/>
  </r>
  <r>
    <s v="苍蓝海（天津）商贸有限公司"/>
    <x v="3"/>
    <x v="27"/>
    <x v="2"/>
    <n v="0"/>
    <n v="0"/>
    <n v="0"/>
    <n v="24.5"/>
    <n v="3967.2850000000003"/>
    <n v="30.25"/>
    <n v="6036.6900000000005"/>
    <n v="13.2"/>
  </r>
  <r>
    <s v="常州地英汽车部件有限公司"/>
    <x v="19"/>
    <x v="27"/>
    <x v="0"/>
    <n v="0"/>
    <m/>
    <n v="0"/>
    <m/>
    <n v="0"/>
    <m/>
    <n v="0"/>
    <n v="10"/>
  </r>
  <r>
    <s v="重庆先创汽车配件有限公司"/>
    <x v="1"/>
    <x v="27"/>
    <x v="7"/>
    <n v="150.16"/>
    <n v="6"/>
    <n v="880.31999999999994"/>
    <n v="11"/>
    <n v="2787.84"/>
    <n v="0"/>
    <n v="0"/>
    <n v="2"/>
  </r>
  <r>
    <s v="宁波市北仑区霞浦博辉模具塑胶厂"/>
    <x v="3"/>
    <x v="27"/>
    <x v="2"/>
    <n v="0"/>
    <n v="0"/>
    <n v="0"/>
    <n v="5.4749999999999996"/>
    <n v="545.36474999999996"/>
    <n v="6.9249999999999998"/>
    <n v="1913.5159999999998"/>
    <n v="5.9"/>
  </r>
  <r>
    <s v="常州罗林塑料制品有限公司"/>
    <x v="1"/>
    <x v="27"/>
    <x v="2"/>
    <n v="0"/>
    <n v="0"/>
    <n v="0"/>
    <n v="0"/>
    <n v="0"/>
    <n v="9"/>
    <n v="1330.02"/>
    <n v="3"/>
  </r>
  <r>
    <s v="宁波南方汽车零部件有限公司"/>
    <x v="1"/>
    <x v="27"/>
    <x v="0"/>
    <n v="0"/>
    <m/>
    <n v="0"/>
    <m/>
    <n v="0"/>
    <m/>
    <n v="0"/>
    <n v="26.9"/>
  </r>
  <r>
    <s v="富诚汽车零部件有限公司"/>
    <x v="7"/>
    <x v="27"/>
    <x v="2"/>
    <n v="0"/>
    <n v="39"/>
    <n v="5324.67"/>
    <n v="136.19999999999999"/>
    <n v="10144.175999999999"/>
    <n v="103.05"/>
    <n v="16184.002500000001"/>
    <n v="5"/>
  </r>
  <r>
    <s v="黄山金马股份有限公司"/>
    <x v="1"/>
    <x v="27"/>
    <x v="382"/>
    <n v="10421.32"/>
    <n v="80"/>
    <n v="6747.2000000000007"/>
    <n v="103"/>
    <n v="449.08000000000004"/>
    <n v="133"/>
    <n v="20822.48"/>
    <n v="148"/>
  </r>
  <r>
    <s v="奉化市大堰万事达塑料齿轮厂"/>
    <x v="6"/>
    <x v="27"/>
    <x v="2"/>
    <n v="0"/>
    <n v="0"/>
    <n v="0"/>
    <n v="0"/>
    <n v="0"/>
    <n v="2"/>
    <n v="400.8"/>
    <n v="4"/>
  </r>
  <r>
    <s v="江门市科达仪表有限公司"/>
    <x v="7"/>
    <x v="27"/>
    <x v="581"/>
    <n v="15001.460000000001"/>
    <n v="109.5"/>
    <n v="11799.720000000001"/>
    <n v="88.05"/>
    <n v="2520.8714999999997"/>
    <n v="126"/>
    <n v="18374.580000000002"/>
    <n v="74"/>
  </r>
  <r>
    <s v="黄山市鼎鸿汽配有限责任公司"/>
    <x v="2"/>
    <x v="27"/>
    <x v="0"/>
    <n v="0"/>
    <m/>
    <n v="0"/>
    <m/>
    <n v="0"/>
    <m/>
    <n v="0"/>
    <n v="1"/>
  </r>
  <r>
    <s v="上海绿展实业有限公司"/>
    <x v="1"/>
    <x v="27"/>
    <x v="0"/>
    <n v="0"/>
    <m/>
    <n v="0"/>
    <m/>
    <n v="0"/>
    <m/>
    <n v="0"/>
    <n v="2"/>
  </r>
  <r>
    <s v="宁波精成车业有限公司"/>
    <x v="1"/>
    <x v="27"/>
    <x v="2"/>
    <n v="0"/>
    <n v="134.72499999999999"/>
    <n v="15386.942249999998"/>
    <n v="164.65"/>
    <n v="23199.185000000001"/>
    <n v="124"/>
    <n v="17604.28"/>
    <n v="158.55000000000001"/>
  </r>
  <r>
    <s v="宁波科达仪表有限公司"/>
    <x v="3"/>
    <x v="27"/>
    <x v="2"/>
    <n v="0"/>
    <n v="0"/>
    <n v="0"/>
    <n v="21.8"/>
    <n v="705.66599999999994"/>
    <n v="49"/>
    <n v="6957.0199999999995"/>
    <n v="42.524999999999999"/>
  </r>
  <r>
    <s v="汉桑(南京）科技有限公司"/>
    <x v="1"/>
    <x v="27"/>
    <x v="2"/>
    <n v="0"/>
    <n v="0"/>
    <n v="0"/>
    <n v="0"/>
    <n v="0"/>
    <n v="19.55"/>
    <n v="1803.4875"/>
    <n v="34.575000000000003"/>
  </r>
  <r>
    <s v="嘉兴市捷豪清洁用品有限公司"/>
    <x v="0"/>
    <x v="27"/>
    <x v="2"/>
    <n v="0"/>
    <n v="0"/>
    <n v="0"/>
    <n v="30"/>
    <n v="1156.2"/>
    <n v="0"/>
    <n v="0"/>
    <n v="40"/>
  </r>
  <r>
    <s v="阜城县程路汽车配件有限公司"/>
    <x v="1"/>
    <x v="27"/>
    <x v="582"/>
    <n v="3410.8825000000002"/>
    <n v="4"/>
    <n v="626.08000000000004"/>
    <n v="1"/>
    <n v="80.260000000000005"/>
    <n v="9"/>
    <n v="865.17"/>
    <n v="0"/>
  </r>
  <r>
    <s v="宁波锦辉指针有限公司"/>
    <x v="1"/>
    <x v="27"/>
    <x v="2"/>
    <n v="0"/>
    <n v="6.0250000000000004"/>
    <n v="1057.6285"/>
    <n v="0"/>
    <n v="0"/>
    <n v="3.9"/>
    <n v="212.511"/>
    <n v="3.15"/>
  </r>
  <r>
    <s v="宁波凯来顿汽车部件有限公司"/>
    <x v="1"/>
    <x v="27"/>
    <x v="2"/>
    <n v="0"/>
    <n v="0"/>
    <n v="0"/>
    <n v="0"/>
    <n v="0"/>
    <n v="35"/>
    <n v="3827.9500000000003"/>
    <n v="27.024999999999999"/>
  </r>
  <r>
    <s v="象山威林汽配有限公司"/>
    <x v="3"/>
    <x v="27"/>
    <x v="2"/>
    <n v="0"/>
    <n v="0"/>
    <n v="0"/>
    <n v="0"/>
    <n v="0"/>
    <n v="2"/>
    <n v="189.66"/>
    <n v="3"/>
  </r>
  <r>
    <s v="苏州楷尔利塑料制品有限公司"/>
    <x v="3"/>
    <x v="27"/>
    <x v="2"/>
    <n v="0"/>
    <n v="140.5"/>
    <n v="9881.3649999999998"/>
    <n v="414.3"/>
    <n v="29705.31"/>
    <n v="344.15"/>
    <n v="37980.394"/>
    <n v="128.75"/>
  </r>
  <r>
    <s v="太仓市施美电镀有限公司"/>
    <x v="19"/>
    <x v="27"/>
    <x v="583"/>
    <n v="6666.036000000001"/>
    <n v="64.099999999999994"/>
    <n v="3593.4459999999999"/>
    <n v="39"/>
    <n v="1047.93"/>
    <n v="8"/>
    <n v="709.44"/>
    <n v="8"/>
  </r>
  <r>
    <s v="重庆永塑商贸有限公司"/>
    <x v="1"/>
    <x v="27"/>
    <x v="0"/>
    <n v="0"/>
    <m/>
    <n v="0"/>
    <m/>
    <n v="0"/>
    <m/>
    <n v="0"/>
    <n v="1.7"/>
  </r>
  <r>
    <s v="宁波永佳汽车零部件有限公司"/>
    <x v="1"/>
    <x v="27"/>
    <x v="265"/>
    <n v="99.6875"/>
    <n v="226"/>
    <n v="17496.920000000002"/>
    <n v="325.5"/>
    <n v="9393.93"/>
    <n v="155"/>
    <n v="12359.699999999999"/>
    <n v="188.6"/>
  </r>
  <r>
    <s v="慈溪市快乐汽车零部件有限公司"/>
    <x v="1"/>
    <x v="27"/>
    <x v="2"/>
    <n v="0"/>
    <n v="18.5"/>
    <n v="2537.83"/>
    <n v="13"/>
    <n v="1216.54"/>
    <n v="25.5"/>
    <n v="4073.625"/>
    <n v="95.5"/>
  </r>
  <r>
    <s v="杭州飞尔达精密模具有限公司"/>
    <x v="1"/>
    <x v="27"/>
    <x v="481"/>
    <n v="360.86399999999998"/>
    <n v="0"/>
    <n v="0"/>
    <n v="4"/>
    <n v="266.2"/>
    <n v="23.5"/>
    <n v="2359.4"/>
    <n v="2.5"/>
  </r>
  <r>
    <s v="余姚嘉哲电器有限公司"/>
    <x v="1"/>
    <x v="27"/>
    <x v="584"/>
    <n v="1410.9479999999999"/>
    <n v="63.6"/>
    <n v="6768.9480000000003"/>
    <n v="80.849999999999994"/>
    <n v="10424.798999999999"/>
    <n v="62"/>
    <n v="10078.1"/>
    <n v="82.4"/>
  </r>
  <r>
    <s v="宁波昊天汽车零部件有限公司"/>
    <x v="7"/>
    <x v="27"/>
    <x v="0"/>
    <n v="0"/>
    <m/>
    <n v="0"/>
    <m/>
    <n v="0"/>
    <m/>
    <n v="0"/>
    <n v="28"/>
  </r>
  <r>
    <s v="安徽毅昌科技有限公司"/>
    <x v="1"/>
    <x v="27"/>
    <x v="2"/>
    <n v="0"/>
    <n v="0"/>
    <n v="0"/>
    <n v="10"/>
    <n v="579.20000000000005"/>
    <n v="2.95"/>
    <n v="215.35000000000002"/>
    <n v="66.3"/>
  </r>
  <r>
    <s v="宁波鹏程车灯电器有限公司"/>
    <x v="3"/>
    <x v="27"/>
    <x v="585"/>
    <n v="733.68000000000006"/>
    <n v="0"/>
    <n v="0"/>
    <n v="13.5"/>
    <n v="482.89500000000004"/>
    <n v="28.5"/>
    <n v="3091.395"/>
    <n v="30.074999999999999"/>
  </r>
  <r>
    <s v="南京万欧汽车零部件有限公司"/>
    <x v="1"/>
    <x v="27"/>
    <x v="37"/>
    <n v="318.33"/>
    <n v="2"/>
    <n v="263.7"/>
    <n v="6"/>
    <n v="508.74"/>
    <n v="6"/>
    <n v="709.08"/>
    <n v="4"/>
  </r>
  <r>
    <s v="宁波辰申塑业有限公司"/>
    <x v="1"/>
    <x v="27"/>
    <x v="586"/>
    <n v="1436.54025"/>
    <n v="1"/>
    <n v="112.28"/>
    <n v="1"/>
    <n v="93.54"/>
    <n v="0"/>
    <n v="0"/>
    <n v="29"/>
  </r>
  <r>
    <s v="宁波希贵塑料制品有限公司"/>
    <x v="1"/>
    <x v="27"/>
    <x v="2"/>
    <n v="0"/>
    <n v="0"/>
    <n v="0"/>
    <n v="0"/>
    <n v="0"/>
    <n v="19"/>
    <n v="2296.34"/>
    <n v="22"/>
  </r>
  <r>
    <s v="富阳新科电子器材有限公司"/>
    <x v="3"/>
    <x v="27"/>
    <x v="2"/>
    <n v="0"/>
    <n v="0"/>
    <n v="0"/>
    <n v="31.7"/>
    <n v="2618.4199999999996"/>
    <n v="73"/>
    <n v="7977.4400000000005"/>
    <n v="32.5"/>
  </r>
  <r>
    <s v="常州模威科技有限公司"/>
    <x v="3"/>
    <x v="27"/>
    <x v="0"/>
    <n v="0"/>
    <m/>
    <n v="0"/>
    <m/>
    <n v="0"/>
    <m/>
    <n v="0"/>
    <n v="20"/>
  </r>
  <r>
    <s v="昆山鑫铭源电子材料有限公司"/>
    <x v="1"/>
    <x v="27"/>
    <x v="0"/>
    <n v="0"/>
    <m/>
    <n v="0"/>
    <m/>
    <n v="0"/>
    <m/>
    <n v="0"/>
    <n v="27"/>
  </r>
  <r>
    <s v="浙江宏盛通信技术有限公司"/>
    <x v="1"/>
    <x v="27"/>
    <x v="2"/>
    <n v="0"/>
    <n v="0"/>
    <n v="0"/>
    <n v="16"/>
    <n v="1116.48"/>
    <n v="79.974999999999994"/>
    <n v="7316.9127499999995"/>
    <n v="20"/>
  </r>
  <r>
    <s v="奉化市东欣仪表有限公司"/>
    <x v="1"/>
    <x v="27"/>
    <x v="2"/>
    <n v="0"/>
    <n v="0"/>
    <n v="0"/>
    <n v="9"/>
    <n v="364.05"/>
    <n v="0"/>
    <n v="0"/>
    <n v="1"/>
  </r>
  <r>
    <s v="宁波华德汽车零部件有限公司"/>
    <x v="1"/>
    <x v="27"/>
    <x v="2"/>
    <n v="0"/>
    <n v="5"/>
    <n v="520.20000000000005"/>
    <n v="12"/>
    <n v="840.24"/>
    <n v="32"/>
    <n v="2770.88"/>
    <n v="33"/>
  </r>
  <r>
    <s v="杭州政宏塑胶电子有限公司"/>
    <x v="1"/>
    <x v="27"/>
    <x v="24"/>
    <n v="25.07"/>
    <n v="17.5"/>
    <n v="1051.75"/>
    <n v="71.375"/>
    <n v="8235.2474999999995"/>
    <n v="81.075000000000003"/>
    <n v="10738.383749999999"/>
    <n v="57.4"/>
  </r>
  <r>
    <s v="余姚市西蒙房车电器有限公司"/>
    <x v="2"/>
    <x v="27"/>
    <x v="2"/>
    <n v="0"/>
    <n v="0"/>
    <n v="0"/>
    <n v="0"/>
    <n v="0"/>
    <n v="10"/>
    <n v="654.5"/>
    <n v="31"/>
  </r>
  <r>
    <s v="上海望尚汽车配件厂"/>
    <x v="3"/>
    <x v="27"/>
    <x v="2"/>
    <n v="0"/>
    <n v="0"/>
    <n v="0"/>
    <n v="0"/>
    <n v="0"/>
    <n v="140.80000000000001"/>
    <n v="17209.984"/>
    <n v="151"/>
  </r>
  <r>
    <s v="苏州东凌塑胶制品有限公司"/>
    <x v="1"/>
    <x v="27"/>
    <x v="2"/>
    <n v="0"/>
    <n v="87.5"/>
    <n v="6960.625"/>
    <n v="98.62"/>
    <n v="8262.383600000001"/>
    <n v="25.5"/>
    <n v="2262.105"/>
    <n v="118"/>
  </r>
  <r>
    <s v="宁波市鄞州佳致塑胶有限公司"/>
    <x v="1"/>
    <x v="27"/>
    <x v="2"/>
    <n v="0"/>
    <n v="6.5"/>
    <n v="362.83"/>
    <n v="79.95"/>
    <n v="3828.8055000000004"/>
    <n v="73.775000000000006"/>
    <n v="4661.1045000000004"/>
    <n v="21.675000000000001"/>
  </r>
  <r>
    <s v="浙江华楷汽车零部件有限公司"/>
    <x v="1"/>
    <x v="27"/>
    <x v="2"/>
    <n v="0"/>
    <n v="0"/>
    <n v="0"/>
    <n v="0"/>
    <n v="0"/>
    <n v="30"/>
    <n v="2761.5"/>
    <n v="35"/>
  </r>
  <r>
    <s v="杭州易钭标牌有限公司"/>
    <x v="2"/>
    <x v="27"/>
    <x v="2"/>
    <n v="0"/>
    <n v="0"/>
    <n v="0"/>
    <n v="0"/>
    <n v="0"/>
    <n v="37"/>
    <n v="4112.55"/>
    <n v="21"/>
  </r>
  <r>
    <s v="上海羿翡汽车配件有限公司"/>
    <x v="1"/>
    <x v="27"/>
    <x v="2"/>
    <n v="0"/>
    <n v="0"/>
    <n v="0"/>
    <n v="2"/>
    <n v="298.66000000000003"/>
    <n v="6"/>
    <n v="976.44"/>
    <n v="4"/>
  </r>
  <r>
    <s v="宁波市泰泰爱电器有限公司"/>
    <x v="3"/>
    <x v="27"/>
    <x v="0"/>
    <n v="0"/>
    <m/>
    <n v="0"/>
    <m/>
    <n v="0"/>
    <m/>
    <n v="0"/>
    <n v="80"/>
  </r>
  <r>
    <s v="常州市立亚泰科五金制品有限公司"/>
    <x v="10"/>
    <x v="27"/>
    <x v="587"/>
    <n v="5863.7925000000005"/>
    <n v="57.8"/>
    <n v="7196.6779999999999"/>
    <n v="58"/>
    <n v="7059.1799999999994"/>
    <n v="40.524999999999999"/>
    <n v="4617.8237499999996"/>
    <n v="30.024999999999999"/>
  </r>
  <r>
    <s v="天津市南开区天洋汽车配件五金电器经营部"/>
    <x v="1"/>
    <x v="27"/>
    <x v="588"/>
    <n v="6821.142499999999"/>
    <n v="99.5"/>
    <n v="15130.965"/>
    <n v="95.7"/>
    <n v="11134.695"/>
    <n v="118"/>
    <n v="10667.2"/>
    <n v="135.5"/>
  </r>
  <r>
    <s v="台州美能达模塑有限公司"/>
    <x v="1"/>
    <x v="27"/>
    <x v="589"/>
    <n v="3532.48"/>
    <n v="78.5"/>
    <n v="6530.415"/>
    <n v="12"/>
    <n v="690.12"/>
    <n v="5.5"/>
    <n v="452.65"/>
    <n v="2"/>
  </r>
  <r>
    <s v="杭州金日汽车零部件有限公司"/>
    <x v="1"/>
    <x v="27"/>
    <x v="141"/>
    <n v="2434.12"/>
    <n v="19.5"/>
    <n v="1973.4"/>
    <n v="19"/>
    <n v="1839.77"/>
    <n v="19"/>
    <n v="2031.67"/>
    <n v="11"/>
  </r>
  <r>
    <s v="杭州九玖机电有限公司"/>
    <x v="3"/>
    <x v="27"/>
    <x v="0"/>
    <n v="0"/>
    <m/>
    <n v="0"/>
    <m/>
    <n v="0"/>
    <m/>
    <n v="0"/>
    <n v="17.05"/>
  </r>
  <r>
    <s v="苏州科嘉益电子有限公司"/>
    <x v="2"/>
    <x v="27"/>
    <x v="590"/>
    <n v="2718.2815000000001"/>
    <n v="102.85"/>
    <n v="10899.014499999999"/>
    <n v="78.45"/>
    <n v="5422.4640000000009"/>
    <n v="124.925"/>
    <n v="14114.0265"/>
    <n v="81.150000000000006"/>
  </r>
  <r>
    <s v="上海倍盛精密模具有限公司"/>
    <x v="1"/>
    <x v="27"/>
    <x v="2"/>
    <n v="0"/>
    <n v="0"/>
    <n v="0"/>
    <n v="0"/>
    <n v="0"/>
    <n v="1.05"/>
    <n v="115.7835"/>
    <n v="14.125"/>
  </r>
  <r>
    <s v="慈溪市京龙实业有限公司"/>
    <x v="19"/>
    <x v="27"/>
    <x v="2"/>
    <n v="0"/>
    <n v="2"/>
    <n v="162.1"/>
    <n v="8"/>
    <n v="442.16"/>
    <n v="10.525"/>
    <n v="759.79975000000002"/>
    <n v="8"/>
  </r>
  <r>
    <s v="重庆图雷工贸有限公司"/>
    <x v="1"/>
    <x v="27"/>
    <x v="0"/>
    <n v="0"/>
    <m/>
    <n v="0"/>
    <m/>
    <n v="0"/>
    <m/>
    <n v="0"/>
    <n v="15"/>
  </r>
  <r>
    <s v="余姚科光塑料制品有限公司"/>
    <x v="1"/>
    <x v="27"/>
    <x v="2"/>
    <n v="0"/>
    <n v="0"/>
    <n v="0"/>
    <n v="0"/>
    <n v="0"/>
    <n v="3.0249999999999999"/>
    <n v="238.85399999999998"/>
    <n v="3"/>
  </r>
  <r>
    <s v="台州爱尔乐汽车配件制造有限公司"/>
    <x v="1"/>
    <x v="27"/>
    <x v="2"/>
    <n v="0"/>
    <n v="0"/>
    <n v="0"/>
    <n v="0"/>
    <n v="0"/>
    <n v="23"/>
    <n v="2170.7399999999998"/>
    <n v="25"/>
  </r>
  <r>
    <s v="浙江黄岩振天塑料模具厂"/>
    <x v="1"/>
    <x v="27"/>
    <x v="2"/>
    <n v="0"/>
    <n v="5"/>
    <n v="156.69999999999999"/>
    <n v="56"/>
    <n v="1410.64"/>
    <n v="58"/>
    <n v="2939.44"/>
    <n v="41"/>
  </r>
  <r>
    <s v="慈溪市卓益汽车部件有限公司"/>
    <x v="2"/>
    <x v="27"/>
    <x v="2"/>
    <n v="0"/>
    <n v="15"/>
    <n v="2240.6999999999998"/>
    <n v="33"/>
    <n v="3272.2799999999997"/>
    <n v="17"/>
    <n v="970.53000000000009"/>
    <n v="13"/>
  </r>
  <r>
    <s v="上海霍费贝特汽车部件有限公司"/>
    <x v="1"/>
    <x v="27"/>
    <x v="591"/>
    <n v="2244.8580000000002"/>
    <n v="124.55"/>
    <n v="11290.4575"/>
    <n v="102.85"/>
    <n v="8573.5759999999991"/>
    <n v="66.7"/>
    <n v="10970.149000000001"/>
    <n v="57.2"/>
  </r>
  <r>
    <s v="杭州浩萌科技有限公司"/>
    <x v="1"/>
    <x v="27"/>
    <x v="2"/>
    <n v="0"/>
    <n v="23.55"/>
    <n v="2781.7260000000001"/>
    <n v="19.25"/>
    <n v="1883.8050000000001"/>
    <n v="34"/>
    <n v="3342.8799999999997"/>
    <n v="2"/>
  </r>
  <r>
    <s v="浙江新潮电气有限公司"/>
    <x v="3"/>
    <x v="27"/>
    <x v="504"/>
    <n v="1180.17"/>
    <n v="41.5"/>
    <n v="3027.0099999999998"/>
    <n v="42"/>
    <n v="2768.22"/>
    <n v="46"/>
    <n v="2851.54"/>
    <n v="52.65"/>
  </r>
  <r>
    <s v="南京宜高汽车零部件有限公司"/>
    <x v="1"/>
    <x v="27"/>
    <x v="592"/>
    <n v="1781.376"/>
    <n v="20.7"/>
    <n v="2130.2370000000001"/>
    <n v="89.5"/>
    <n v="7125.0950000000003"/>
    <n v="85.5"/>
    <n v="6220.9800000000005"/>
    <n v="65"/>
  </r>
  <r>
    <s v="台州市黄岩金日汽车零部件有限公司"/>
    <x v="1"/>
    <x v="27"/>
    <x v="2"/>
    <n v="0"/>
    <n v="26"/>
    <n v="2317.64"/>
    <n v="152.5"/>
    <n v="10331.875"/>
    <n v="164.75"/>
    <n v="15298.684999999999"/>
    <n v="170.9"/>
  </r>
  <r>
    <s v="慈溪市振惠转向器后视镜有限公司"/>
    <x v="3"/>
    <x v="27"/>
    <x v="2"/>
    <n v="0"/>
    <n v="0"/>
    <n v="0"/>
    <n v="0"/>
    <n v="0"/>
    <n v="21.55"/>
    <n v="2409.9365000000003"/>
    <n v="33.024999999999999"/>
  </r>
  <r>
    <s v="苏州万隆汽车零部件股份有限公司"/>
    <x v="1"/>
    <x v="27"/>
    <x v="593"/>
    <n v="39914.912000000004"/>
    <n v="190"/>
    <n v="15986.6"/>
    <n v="80.25"/>
    <n v="6522.72"/>
    <n v="204.5"/>
    <n v="11112.53"/>
    <n v="200"/>
  </r>
  <r>
    <s v="平湖天工汽车部件有限公司"/>
    <x v="3"/>
    <x v="27"/>
    <x v="594"/>
    <n v="317.24550000000005"/>
    <n v="12.775"/>
    <n v="1017.9120000000001"/>
    <n v="2.5499999999999998"/>
    <n v="135.48150000000001"/>
    <n v="9.25"/>
    <n v="600.60250000000008"/>
    <n v="9"/>
  </r>
  <r>
    <s v="苏州恒达塑料工业有限公司"/>
    <x v="1"/>
    <x v="27"/>
    <x v="2"/>
    <n v="0"/>
    <n v="0"/>
    <n v="0"/>
    <n v="5"/>
    <n v="277.39999999999998"/>
    <n v="27"/>
    <n v="1893.5099999999998"/>
    <n v="13"/>
  </r>
  <r>
    <s v="宁波锦礼新材料科技有限公司"/>
    <x v="1"/>
    <x v="27"/>
    <x v="0"/>
    <n v="0"/>
    <m/>
    <n v="0"/>
    <m/>
    <n v="0"/>
    <m/>
    <n v="0"/>
    <n v="304"/>
  </r>
  <r>
    <s v="宁海县乾顺塑料厂"/>
    <x v="1"/>
    <x v="27"/>
    <x v="0"/>
    <n v="0"/>
    <m/>
    <n v="0"/>
    <m/>
    <n v="0"/>
    <m/>
    <n v="0"/>
    <n v="4"/>
  </r>
  <r>
    <s v="杭州人人集团有限公司"/>
    <x v="3"/>
    <x v="27"/>
    <x v="2"/>
    <n v="0"/>
    <n v="0"/>
    <n v="0"/>
    <n v="0"/>
    <n v="0"/>
    <n v="10.55"/>
    <n v="1336.2630000000001"/>
    <n v="7"/>
  </r>
  <r>
    <s v="南京宏程电器有限公司"/>
    <x v="3"/>
    <x v="27"/>
    <x v="100"/>
    <n v="1006.8000000000001"/>
    <n v="28"/>
    <n v="3199.84"/>
    <n v="22"/>
    <n v="2211.88"/>
    <n v="23"/>
    <n v="1662.44"/>
    <n v="13"/>
  </r>
  <r>
    <s v="张家港中天精密模塑有限公司"/>
    <x v="1"/>
    <x v="27"/>
    <x v="67"/>
    <n v="1509.1999999999998"/>
    <n v="357.97500000000002"/>
    <n v="37562.316750000005"/>
    <n v="109"/>
    <n v="8391.91"/>
    <n v="134.1"/>
    <n v="10945.242"/>
    <n v="212"/>
  </r>
  <r>
    <s v="余姚市余姚镇刚辉塑胶模具厂"/>
    <x v="3"/>
    <x v="27"/>
    <x v="595"/>
    <n v="3506.6049999999996"/>
    <n v="29"/>
    <n v="891.45999999999992"/>
    <n v="33"/>
    <n v="2050.62"/>
    <n v="22.9"/>
    <n v="3264.1659999999997"/>
    <n v="25"/>
  </r>
  <r>
    <s v="常州东镀汽车部件有限公司"/>
    <x v="3"/>
    <x v="27"/>
    <x v="0"/>
    <n v="0"/>
    <m/>
    <n v="0"/>
    <m/>
    <n v="0"/>
    <m/>
    <n v="0"/>
    <n v="71.05"/>
  </r>
  <r>
    <s v="常州市永光车业有限公司"/>
    <x v="2"/>
    <x v="27"/>
    <x v="360"/>
    <n v="6912"/>
    <n v="98"/>
    <n v="6817.86"/>
    <n v="106.35"/>
    <n v="9886.2959999999985"/>
    <n v="270.67500000000001"/>
    <n v="19886.492249999999"/>
    <n v="171.3"/>
  </r>
  <r>
    <s v="上海发辉塑业有限公司"/>
    <x v="10"/>
    <x v="27"/>
    <x v="437"/>
    <n v="2862.2999999999997"/>
    <n v="38"/>
    <n v="3201.88"/>
    <n v="28"/>
    <n v="1554.5600000000002"/>
    <n v="32"/>
    <n v="2087.04"/>
    <n v="40"/>
  </r>
  <r>
    <s v="天津天系汽车零部件有限公司"/>
    <x v="22"/>
    <x v="27"/>
    <x v="2"/>
    <n v="0"/>
    <n v="148.1"/>
    <n v="15403.880999999999"/>
    <n v="154.19999999999999"/>
    <n v="15111.599999999999"/>
    <n v="155.5"/>
    <n v="9302.01"/>
    <n v="89"/>
  </r>
  <r>
    <s v="海南瑞应鑫汽车配件有限公司"/>
    <x v="3"/>
    <x v="27"/>
    <x v="2"/>
    <n v="0"/>
    <n v="70"/>
    <n v="5726"/>
    <n v="50"/>
    <n v="1379"/>
    <n v="30.024999999999999"/>
    <n v="189.1575"/>
    <n v="10"/>
  </r>
  <r>
    <s v="常州秀田车辆部件有限公司"/>
    <x v="2"/>
    <x v="27"/>
    <x v="596"/>
    <n v="14265.72"/>
    <n v="46.075000000000003"/>
    <n v="3937.5695000000001"/>
    <n v="218"/>
    <n v="17156.600000000002"/>
    <n v="214"/>
    <n v="12899.92"/>
    <n v="173"/>
  </r>
  <r>
    <s v="上海奏凯汽车配件有限公司"/>
    <x v="1"/>
    <x v="27"/>
    <x v="597"/>
    <n v="10414.392249999999"/>
    <n v="134"/>
    <n v="13274.04"/>
    <n v="120.5"/>
    <n v="11642.710000000001"/>
    <n v="97"/>
    <n v="7531.08"/>
    <n v="83.1"/>
  </r>
  <r>
    <s v="华日控股集团有限公司"/>
    <x v="2"/>
    <x v="29"/>
    <x v="0"/>
    <n v="0"/>
    <m/>
    <n v="0"/>
    <m/>
    <n v="0"/>
    <m/>
    <n v="0"/>
    <n v="10"/>
  </r>
  <r>
    <s v="上海韩德工程塑料制品有限公司"/>
    <x v="1"/>
    <x v="29"/>
    <x v="0"/>
    <n v="0"/>
    <m/>
    <n v="0"/>
    <m/>
    <n v="0"/>
    <m/>
    <n v="0"/>
    <n v="78.5"/>
  </r>
  <r>
    <s v="绍兴锐风运动用品有限公司"/>
    <x v="1"/>
    <x v="29"/>
    <x v="2"/>
    <n v="0"/>
    <n v="0"/>
    <n v="0"/>
    <n v="3"/>
    <n v="472.77"/>
    <n v="5.125"/>
    <n v="743.79124999999999"/>
    <n v="0"/>
  </r>
  <r>
    <s v="浙江腾飞实业有限公司"/>
    <x v="1"/>
    <x v="29"/>
    <x v="598"/>
    <n v="3536.79"/>
    <n v="40.25"/>
    <n v="3263.47"/>
    <n v="56.575000000000003"/>
    <n v="6893.6637499999997"/>
    <n v="90"/>
    <n v="7159.5"/>
    <n v="0"/>
  </r>
  <r>
    <s v="兰溪市野马摩托配件有限公司"/>
    <x v="1"/>
    <x v="29"/>
    <x v="434"/>
    <n v="1117.3499999999999"/>
    <n v="0"/>
    <n v="0"/>
    <n v="1"/>
    <n v="88.55"/>
    <n v="0"/>
    <n v="0"/>
    <n v="58"/>
  </r>
  <r>
    <s v="杭州华河科技有限公司"/>
    <x v="10"/>
    <x v="29"/>
    <x v="0"/>
    <n v="0"/>
    <m/>
    <n v="0"/>
    <m/>
    <n v="0"/>
    <m/>
    <n v="0"/>
    <n v="16"/>
  </r>
  <r>
    <s v="天津瑞恩鼎汽车配件有限公司"/>
    <x v="2"/>
    <x v="29"/>
    <x v="2"/>
    <n v="0"/>
    <n v="95"/>
    <n v="7889.75"/>
    <n v="145"/>
    <n v="10136.949999999999"/>
    <n v="0"/>
    <n v="0"/>
    <n v="34"/>
  </r>
  <r>
    <s v="新大洲本田摩托有限公司"/>
    <x v="1"/>
    <x v="29"/>
    <x v="599"/>
    <n v="-4188.24"/>
    <n v="693"/>
    <n v="31517.64"/>
    <n v="726"/>
    <n v="36851.760000000002"/>
    <n v="674"/>
    <n v="69314.16"/>
    <n v="411"/>
  </r>
  <r>
    <s v="丽水市东升汽车摩托车配件有限公司"/>
    <x v="1"/>
    <x v="29"/>
    <x v="2"/>
    <n v="0"/>
    <n v="0"/>
    <n v="0"/>
    <n v="20"/>
    <n v="1035.5999999999999"/>
    <n v="198"/>
    <n v="12418.56"/>
    <n v="272"/>
  </r>
  <r>
    <s v="乐清市麒麟摩配有限公司"/>
    <x v="19"/>
    <x v="29"/>
    <x v="600"/>
    <n v="14913.3755"/>
    <n v="223.27500000000001"/>
    <n v="19697.320500000002"/>
    <n v="219.92500000000001"/>
    <n v="19032.309500000003"/>
    <n v="218"/>
    <n v="13620.64"/>
    <n v="179.25"/>
  </r>
  <r>
    <s v="重庆瓦翔商贸有限公司"/>
    <x v="19"/>
    <x v="6"/>
    <x v="2"/>
    <n v="0"/>
    <n v="2.5499999999999998"/>
    <n v="277.23599999999999"/>
    <n v="12"/>
    <n v="1680"/>
    <n v="51.5"/>
    <n v="7162.1049999999996"/>
    <n v="44.5"/>
  </r>
  <r>
    <s v="重庆丰收塑料有限公司"/>
    <x v="21"/>
    <x v="6"/>
    <x v="2"/>
    <n v="0"/>
    <n v="55"/>
    <n v="8033.3"/>
    <n v="43.5"/>
    <n v="5456.2049999999999"/>
    <n v="113.85"/>
    <n v="13176.998999999998"/>
    <n v="94.2"/>
  </r>
  <r>
    <s v="成都格莱德贸易有限公司"/>
    <x v="19"/>
    <x v="6"/>
    <x v="2"/>
    <n v="0"/>
    <n v="0"/>
    <n v="0"/>
    <n v="50"/>
    <n v="12520"/>
    <n v="138"/>
    <n v="23984.400000000001"/>
    <n v="106"/>
  </r>
  <r>
    <s v="重庆道迈化工产品有限公司"/>
    <x v="2"/>
    <x v="6"/>
    <x v="7"/>
    <n v="184.44"/>
    <n v="28"/>
    <n v="3162.8799999999997"/>
    <n v="7"/>
    <n v="2335.34"/>
    <n v="20.5"/>
    <n v="1894.405"/>
    <n v="81.8"/>
  </r>
  <r>
    <s v="上海事塔塑料有限公司"/>
    <x v="3"/>
    <x v="28"/>
    <x v="0"/>
    <n v="0"/>
    <m/>
    <n v="0"/>
    <m/>
    <n v="0"/>
    <m/>
    <n v="0"/>
    <n v="2"/>
  </r>
  <r>
    <s v="苏州杜昌工程塑胶有限公司"/>
    <x v="3"/>
    <x v="28"/>
    <x v="0"/>
    <n v="0"/>
    <m/>
    <n v="0"/>
    <m/>
    <n v="0"/>
    <m/>
    <n v="0"/>
    <n v="3"/>
  </r>
  <r>
    <s v="苏州耀威新材料有限公司"/>
    <x v="7"/>
    <x v="28"/>
    <x v="0"/>
    <n v="0"/>
    <m/>
    <n v="0"/>
    <m/>
    <n v="0"/>
    <m/>
    <n v="0"/>
    <n v="1.1500000000000001"/>
  </r>
  <r>
    <s v="芜湖纽麦特新材料有限公司"/>
    <x v="2"/>
    <x v="28"/>
    <x v="601"/>
    <n v="1434.5450000000001"/>
    <n v="16"/>
    <n v="1299.52"/>
    <n v="41.25"/>
    <n v="2582.6624999999999"/>
    <n v="45.725000000000001"/>
    <n v="3957.4987500000002"/>
    <n v="0"/>
  </r>
  <r>
    <s v="上海恒图塑料科技有限公司"/>
    <x v="21"/>
    <x v="28"/>
    <x v="2"/>
    <n v="0"/>
    <n v="0"/>
    <n v="0"/>
    <n v="0"/>
    <n v="0"/>
    <n v="9.5"/>
    <n v="1369.33"/>
    <n v="15"/>
  </r>
  <r>
    <s v="成都耀鑫塑料制品有限公司"/>
    <x v="14"/>
    <x v="28"/>
    <x v="2"/>
    <n v="0"/>
    <n v="0"/>
    <n v="0"/>
    <n v="0"/>
    <n v="0"/>
    <n v="0.5"/>
    <n v="34.395000000000003"/>
    <n v="2"/>
  </r>
  <r>
    <s v="高碑店市双达铝塑制品厂"/>
    <x v="19"/>
    <x v="28"/>
    <x v="0"/>
    <n v="0"/>
    <m/>
    <n v="0"/>
    <m/>
    <n v="0"/>
    <m/>
    <n v="0"/>
    <n v="8"/>
  </r>
  <r>
    <s v="重庆科聚孚工程塑料有限责任公司"/>
    <x v="2"/>
    <x v="28"/>
    <x v="2"/>
    <n v="0"/>
    <n v="35.200000000000003"/>
    <n v="5221.2160000000013"/>
    <n v="32.625"/>
    <n v="7435.2375000000002"/>
    <n v="130.80000000000001"/>
    <n v="46911.42"/>
    <n v="48"/>
  </r>
  <r>
    <s v="上海金章高分子装饰材料有限公司"/>
    <x v="3"/>
    <x v="28"/>
    <x v="2"/>
    <n v="0"/>
    <n v="0"/>
    <n v="0"/>
    <n v="0"/>
    <n v="0"/>
    <n v="17.5"/>
    <n v="2188.7249999999999"/>
    <n v="43.3"/>
  </r>
  <r>
    <s v="苏州卓创塑胶科技有限公司"/>
    <x v="1"/>
    <x v="28"/>
    <x v="0"/>
    <n v="0"/>
    <m/>
    <n v="0"/>
    <m/>
    <n v="0"/>
    <m/>
    <n v="0"/>
    <n v="29.75"/>
  </r>
  <r>
    <s v="余姚市禹田新材料有限公司"/>
    <x v="23"/>
    <x v="28"/>
    <x v="0"/>
    <n v="0"/>
    <m/>
    <n v="0"/>
    <m/>
    <n v="0"/>
    <m/>
    <n v="0"/>
    <n v="80"/>
  </r>
  <r>
    <s v="贵州凯科特材料有限公司"/>
    <x v="1"/>
    <x v="28"/>
    <x v="0"/>
    <n v="0"/>
    <m/>
    <n v="0"/>
    <m/>
    <n v="0"/>
    <m/>
    <n v="0"/>
    <n v="70.5"/>
  </r>
  <r>
    <s v="奉化市旭日新材料有限公司"/>
    <x v="3"/>
    <x v="28"/>
    <x v="0"/>
    <n v="0"/>
    <m/>
    <n v="0"/>
    <m/>
    <n v="0"/>
    <m/>
    <n v="0"/>
    <n v="0.5"/>
  </r>
  <r>
    <s v="苏州兆维塑料科技有限公司"/>
    <x v="7"/>
    <x v="28"/>
    <x v="2"/>
    <n v="0"/>
    <n v="0"/>
    <n v="0"/>
    <n v="0"/>
    <n v="0"/>
    <n v="2.5"/>
    <n v="95.225000000000009"/>
    <n v="33.1"/>
  </r>
  <r>
    <s v="安徽纽麦特新材料科技股份有限公司"/>
    <x v="3"/>
    <x v="28"/>
    <x v="2"/>
    <n v="0"/>
    <n v="0"/>
    <n v="0"/>
    <n v="0"/>
    <n v="0"/>
    <n v="15"/>
    <n v="2186.5500000000002"/>
    <n v="25.15"/>
  </r>
  <r>
    <s v="苏州天禧塑业有限公司"/>
    <x v="3"/>
    <x v="28"/>
    <x v="2"/>
    <n v="0"/>
    <n v="0"/>
    <n v="0"/>
    <n v="0"/>
    <n v="0"/>
    <n v="32.024999999999999"/>
    <n v="2820.1214999999997"/>
    <n v="160.80000000000001"/>
  </r>
  <r>
    <s v="苏州新天宁塑料有限公司"/>
    <x v="1"/>
    <x v="28"/>
    <x v="0"/>
    <n v="0"/>
    <m/>
    <n v="0"/>
    <m/>
    <n v="0"/>
    <m/>
    <n v="0"/>
    <n v="78"/>
  </r>
  <r>
    <s v="余姚市优诺新材料有限公司"/>
    <x v="3"/>
    <x v="28"/>
    <x v="0"/>
    <n v="0"/>
    <m/>
    <n v="0"/>
    <m/>
    <n v="0"/>
    <m/>
    <n v="0"/>
    <n v="2"/>
  </r>
  <r>
    <s v="苏州濮史橡塑有限公司"/>
    <x v="10"/>
    <x v="28"/>
    <x v="0"/>
    <n v="0"/>
    <m/>
    <n v="0"/>
    <m/>
    <n v="0"/>
    <m/>
    <n v="0"/>
    <n v="5"/>
  </r>
  <r>
    <s v="天津百塑行新材料科技开发有限公司"/>
    <x v="17"/>
    <x v="28"/>
    <x v="2"/>
    <n v="0"/>
    <n v="0"/>
    <n v="0"/>
    <n v="10"/>
    <n v="1057"/>
    <n v="68"/>
    <n v="4128.28"/>
    <n v="14.025"/>
  </r>
  <r>
    <s v="北京固瑞特化工产品有限公司"/>
    <x v="17"/>
    <x v="28"/>
    <x v="0"/>
    <n v="0"/>
    <m/>
    <n v="0"/>
    <m/>
    <n v="0"/>
    <m/>
    <n v="0"/>
    <n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34">
  <r>
    <n v="1"/>
    <s v="济南瑞达过滤器材有限公司"/>
    <x v="0"/>
    <x v="0"/>
    <m/>
    <n v="0"/>
    <m/>
    <n v="0"/>
    <m/>
    <n v="0"/>
    <m/>
    <n v="0"/>
    <x v="0"/>
  </r>
  <r>
    <n v="2"/>
    <s v="宁波威尔康水处理用品有限公司"/>
    <x v="1"/>
    <x v="0"/>
    <n v="16.649999999999999"/>
    <n v="545.78699999999992"/>
    <n v="22.5"/>
    <n v="2328.0749999999998"/>
    <n v="16"/>
    <n v="1086.56"/>
    <n v="14.35"/>
    <n v="1487.3775000000001"/>
    <x v="1"/>
  </r>
  <r>
    <n v="3"/>
    <s v="上海道恩模具有限公司"/>
    <x v="2"/>
    <x v="0"/>
    <n v="0"/>
    <n v="0"/>
    <n v="0"/>
    <n v="0"/>
    <n v="12"/>
    <n v="304.68"/>
    <n v="6"/>
    <n v="763.56000000000006"/>
    <x v="2"/>
  </r>
  <r>
    <n v="4"/>
    <s v="余姚市捷达环保设备有限公司"/>
    <x v="1"/>
    <x v="0"/>
    <n v="79.25"/>
    <n v="6542.88"/>
    <n v="50.774999999999999"/>
    <n v="7916.33025"/>
    <n v="54"/>
    <n v="6315.3"/>
    <n v="77"/>
    <n v="7443.59"/>
    <x v="3"/>
  </r>
  <r>
    <n v="5"/>
    <s v="浙江中亚实业有限公司"/>
    <x v="1"/>
    <x v="0"/>
    <n v="55"/>
    <n v="6410.25"/>
    <n v="20"/>
    <n v="1831.8000000000002"/>
    <n v="46"/>
    <n v="1679.4599999999998"/>
    <n v="43.25"/>
    <n v="4073.2850000000003"/>
    <x v="4"/>
  </r>
  <r>
    <n v="6"/>
    <s v="金剑环保有限公司"/>
    <x v="1"/>
    <x v="0"/>
    <n v="0"/>
    <n v="0"/>
    <n v="0"/>
    <n v="0"/>
    <n v="0"/>
    <n v="0"/>
    <n v="67"/>
    <n v="4801.2199999999993"/>
    <x v="5"/>
  </r>
  <r>
    <n v="7"/>
    <s v="金山环保集团有限公司"/>
    <x v="1"/>
    <x v="0"/>
    <n v="12"/>
    <n v="800.28"/>
    <n v="8"/>
    <n v="1298.8800000000001"/>
    <n v="41"/>
    <n v="-841.73"/>
    <n v="140"/>
    <n v="11058.599999999999"/>
    <x v="6"/>
  </r>
  <r>
    <n v="8"/>
    <s v="景津环保股份有限公司"/>
    <x v="0"/>
    <x v="0"/>
    <n v="0"/>
    <n v="0"/>
    <n v="0"/>
    <n v="0"/>
    <n v="30"/>
    <n v="1604.3999999999999"/>
    <n v="60"/>
    <n v="1650"/>
    <x v="7"/>
  </r>
  <r>
    <n v="9"/>
    <s v="安吉艾索电子有限公司"/>
    <x v="1"/>
    <x v="1"/>
    <n v="0"/>
    <n v="0"/>
    <n v="5.125"/>
    <n v="582.91750000000002"/>
    <n v="0"/>
    <n v="0"/>
    <n v="0.5"/>
    <n v="54.094999999999999"/>
    <x v="8"/>
  </r>
  <r>
    <n v="10"/>
    <s v="常州市金录电子有限公司"/>
    <x v="3"/>
    <x v="1"/>
    <n v="0"/>
    <n v="0"/>
    <n v="10"/>
    <n v="533.69999999999993"/>
    <n v="25"/>
    <n v="2731"/>
    <n v="25"/>
    <n v="2377"/>
    <x v="8"/>
  </r>
  <r>
    <n v="11"/>
    <s v="慈溪市吉格斯塑料制品有限公司"/>
    <x v="1"/>
    <x v="1"/>
    <m/>
    <n v="0"/>
    <m/>
    <n v="0"/>
    <m/>
    <n v="0"/>
    <m/>
    <n v="0"/>
    <x v="9"/>
  </r>
  <r>
    <n v="12"/>
    <s v="慈溪市全盛壳体有限公司"/>
    <x v="1"/>
    <x v="1"/>
    <n v="2.625"/>
    <n v="169.86374999999998"/>
    <n v="0"/>
    <n v="0"/>
    <n v="4"/>
    <n v="484.6"/>
    <n v="0"/>
    <n v="0"/>
    <x v="8"/>
  </r>
  <r>
    <n v="13"/>
    <s v="慈溪市三新汽车零部件有限公司"/>
    <x v="1"/>
    <x v="1"/>
    <m/>
    <n v="0"/>
    <m/>
    <n v="0"/>
    <m/>
    <n v="0"/>
    <m/>
    <n v="0"/>
    <x v="10"/>
  </r>
  <r>
    <n v="14"/>
    <s v="慈溪市腾发电子科技有限公司"/>
    <x v="1"/>
    <x v="1"/>
    <m/>
    <n v="0"/>
    <m/>
    <n v="0"/>
    <m/>
    <n v="0"/>
    <m/>
    <n v="0"/>
    <x v="11"/>
  </r>
  <r>
    <n v="15"/>
    <s v="慈溪市宇威塑料电器厂（普通合伙）"/>
    <x v="1"/>
    <x v="1"/>
    <n v="0"/>
    <n v="0"/>
    <n v="0"/>
    <n v="0"/>
    <n v="0"/>
    <n v="0"/>
    <n v="3"/>
    <n v="705.84"/>
    <x v="8"/>
  </r>
  <r>
    <n v="16"/>
    <s v="奉化市豪源电子有限公司"/>
    <x v="1"/>
    <x v="1"/>
    <m/>
    <n v="0"/>
    <m/>
    <n v="0"/>
    <m/>
    <n v="0"/>
    <m/>
    <n v="0"/>
    <x v="12"/>
  </r>
  <r>
    <n v="17"/>
    <s v="奉化市天铸五金工具有限公司"/>
    <x v="1"/>
    <x v="1"/>
    <n v="0"/>
    <n v="0"/>
    <n v="0"/>
    <n v="0"/>
    <n v="0"/>
    <n v="0"/>
    <n v="22"/>
    <n v="1460.14"/>
    <x v="8"/>
  </r>
  <r>
    <n v="18"/>
    <s v="富阳精密仪器厂"/>
    <x v="1"/>
    <x v="1"/>
    <n v="2"/>
    <n v="104.98"/>
    <n v="4"/>
    <n v="345.92"/>
    <n v="4"/>
    <n v="608.6"/>
    <n v="3"/>
    <n v="440.31000000000006"/>
    <x v="8"/>
  </r>
  <r>
    <n v="19"/>
    <s v="海门市铭辉塑料厂"/>
    <x v="3"/>
    <x v="1"/>
    <n v="23"/>
    <n v="1666.12"/>
    <n v="4"/>
    <n v="448.84"/>
    <n v="3.0249999999999999"/>
    <n v="152.702"/>
    <n v="0"/>
    <n v="0"/>
    <x v="8"/>
  </r>
  <r>
    <n v="20"/>
    <s v="杭州晟旭光电有限公司"/>
    <x v="1"/>
    <x v="1"/>
    <n v="0"/>
    <n v="0"/>
    <n v="0"/>
    <n v="0"/>
    <n v="0"/>
    <n v="0"/>
    <n v="0.17499999999999999"/>
    <n v="28.713999999999999"/>
    <x v="8"/>
  </r>
  <r>
    <n v="21"/>
    <s v="嘉善爱友塑胶有限公司"/>
    <x v="1"/>
    <x v="1"/>
    <n v="0"/>
    <n v="0"/>
    <n v="0"/>
    <n v="0"/>
    <n v="5"/>
    <n v="376.1"/>
    <n v="2"/>
    <n v="217.98"/>
    <x v="8"/>
  </r>
  <r>
    <n v="22"/>
    <s v="嘉兴百佳塑业有限公司"/>
    <x v="1"/>
    <x v="1"/>
    <n v="0"/>
    <n v="0"/>
    <n v="0"/>
    <n v="0"/>
    <n v="0"/>
    <n v="0"/>
    <n v="0.5"/>
    <n v="29.25"/>
    <x v="8"/>
  </r>
  <r>
    <n v="23"/>
    <s v="嘉兴市今日塑业有限公司"/>
    <x v="1"/>
    <x v="1"/>
    <n v="0"/>
    <n v="0"/>
    <n v="0"/>
    <n v="0"/>
    <n v="1.55"/>
    <n v="394.24250000000001"/>
    <n v="8"/>
    <n v="490.8"/>
    <x v="8"/>
  </r>
  <r>
    <n v="24"/>
    <s v="建德市朝宇塑料制品厂"/>
    <x v="1"/>
    <x v="1"/>
    <n v="0"/>
    <n v="0"/>
    <n v="0"/>
    <n v="0"/>
    <n v="0"/>
    <n v="0"/>
    <n v="1.8"/>
    <n v="249.40800000000002"/>
    <x v="8"/>
  </r>
  <r>
    <n v="25"/>
    <s v="建德市铭格电器有限公司"/>
    <x v="1"/>
    <x v="1"/>
    <n v="0"/>
    <n v="0"/>
    <n v="0"/>
    <n v="0"/>
    <n v="1.25"/>
    <n v="186.1"/>
    <n v="4.4000000000000004"/>
    <n v="1394.4040000000002"/>
    <x v="8"/>
  </r>
  <r>
    <n v="26"/>
    <s v="乐清市正启电气有限公司"/>
    <x v="1"/>
    <x v="1"/>
    <m/>
    <n v="0"/>
    <m/>
    <n v="0"/>
    <m/>
    <n v="0"/>
    <m/>
    <n v="0"/>
    <x v="9"/>
  </r>
  <r>
    <n v="27"/>
    <s v="宁波彩谊薄膜开关有限公司"/>
    <x v="1"/>
    <x v="1"/>
    <n v="0"/>
    <n v="0"/>
    <n v="0"/>
    <n v="0"/>
    <n v="0"/>
    <n v="0"/>
    <n v="4"/>
    <n v="560.79999999999995"/>
    <x v="8"/>
  </r>
  <r>
    <n v="28"/>
    <s v="宁波佳和壳体有限公司"/>
    <x v="1"/>
    <x v="1"/>
    <n v="0"/>
    <n v="0"/>
    <n v="0"/>
    <n v="0"/>
    <n v="0"/>
    <n v="0"/>
    <n v="2"/>
    <n v="55.26"/>
    <x v="8"/>
  </r>
  <r>
    <n v="29"/>
    <s v="宁波科隆光电科技有限公司"/>
    <x v="1"/>
    <x v="1"/>
    <n v="0"/>
    <n v="0"/>
    <n v="0"/>
    <n v="0"/>
    <n v="0"/>
    <n v="0"/>
    <n v="7"/>
    <n v="926.10000000000014"/>
    <x v="8"/>
  </r>
  <r>
    <n v="30"/>
    <s v="宁波市鄞州精亮喷涂厂（普通合伙）"/>
    <x v="1"/>
    <x v="1"/>
    <n v="0"/>
    <n v="0"/>
    <n v="0"/>
    <n v="0"/>
    <n v="3"/>
    <n v="452.70000000000005"/>
    <n v="0"/>
    <n v="0"/>
    <x v="8"/>
  </r>
  <r>
    <n v="31"/>
    <s v="宁波思莱富电子制造有限公司"/>
    <x v="1"/>
    <x v="1"/>
    <n v="0"/>
    <n v="0"/>
    <n v="0"/>
    <n v="0"/>
    <n v="0.3"/>
    <n v="39.438000000000002"/>
    <n v="5"/>
    <n v="546.19999999999993"/>
    <x v="8"/>
  </r>
  <r>
    <n v="32"/>
    <s v="宁波天翔通讯设备有限公司"/>
    <x v="1"/>
    <x v="1"/>
    <n v="0"/>
    <n v="0"/>
    <n v="0"/>
    <n v="0"/>
    <n v="0"/>
    <n v="0"/>
    <n v="32.024999999999999"/>
    <n v="2725.3274999999999"/>
    <x v="8"/>
  </r>
  <r>
    <n v="33"/>
    <s v="宁波新剑电子科技有限公司"/>
    <x v="1"/>
    <x v="1"/>
    <n v="0"/>
    <n v="0"/>
    <n v="0"/>
    <n v="0"/>
    <n v="1.85"/>
    <n v="87.893500000000003"/>
    <n v="0"/>
    <n v="0"/>
    <x v="8"/>
  </r>
  <r>
    <n v="34"/>
    <s v="宁波业广惟勤电器科技有限公司"/>
    <x v="1"/>
    <x v="1"/>
    <m/>
    <n v="0"/>
    <m/>
    <n v="0"/>
    <m/>
    <n v="0"/>
    <m/>
    <n v="0"/>
    <x v="11"/>
  </r>
  <r>
    <n v="35"/>
    <s v="宁海县吉普五金厂（普通合伙）"/>
    <x v="1"/>
    <x v="1"/>
    <n v="0"/>
    <n v="0"/>
    <n v="0"/>
    <n v="0"/>
    <n v="0"/>
    <n v="0"/>
    <n v="13"/>
    <n v="1086.02"/>
    <x v="8"/>
  </r>
  <r>
    <n v="36"/>
    <s v="宁海县美丁模塑有限公司"/>
    <x v="1"/>
    <x v="1"/>
    <n v="0"/>
    <n v="0"/>
    <n v="0"/>
    <n v="0"/>
    <n v="0.75"/>
    <n v="18.412500000000001"/>
    <n v="11.6"/>
    <n v="1143.0640000000001"/>
    <x v="8"/>
  </r>
  <r>
    <n v="37"/>
    <s v="纽森电气制造（杭州）有限公司"/>
    <x v="1"/>
    <x v="1"/>
    <n v="0"/>
    <n v="0"/>
    <n v="0"/>
    <n v="0"/>
    <n v="18"/>
    <n v="561.06000000000006"/>
    <n v="8"/>
    <n v="1083.2"/>
    <x v="8"/>
  </r>
  <r>
    <n v="38"/>
    <s v="青岛嘉源电气有限公司"/>
    <x v="0"/>
    <x v="1"/>
    <n v="0"/>
    <n v="0"/>
    <n v="0"/>
    <n v="0"/>
    <n v="0"/>
    <n v="0"/>
    <n v="7.5"/>
    <n v="1203.75"/>
    <x v="8"/>
  </r>
  <r>
    <n v="39"/>
    <s v="上海威贸电子有限公司"/>
    <x v="2"/>
    <x v="1"/>
    <n v="0.2"/>
    <n v="3.6780000000000004"/>
    <n v="24.5"/>
    <n v="2054.3249999999998"/>
    <n v="10"/>
    <n v="357.29999999999995"/>
    <n v="6"/>
    <n v="722.09999999999991"/>
    <x v="8"/>
  </r>
  <r>
    <n v="40"/>
    <s v="上海志雪电子有限公司"/>
    <x v="2"/>
    <x v="1"/>
    <n v="0"/>
    <n v="0"/>
    <n v="0"/>
    <n v="0"/>
    <n v="0"/>
    <n v="0"/>
    <n v="10"/>
    <n v="719.30000000000007"/>
    <x v="8"/>
  </r>
  <r>
    <n v="41"/>
    <s v="嵊州市恒伟太阳能科技有限公司"/>
    <x v="1"/>
    <x v="1"/>
    <n v="0"/>
    <n v="0"/>
    <n v="0"/>
    <n v="0"/>
    <n v="3"/>
    <n v="-35.160000000000004"/>
    <n v="10"/>
    <n v="303.8"/>
    <x v="8"/>
  </r>
  <r>
    <n v="42"/>
    <s v="嵊州市三正电讯器材厂"/>
    <x v="1"/>
    <x v="1"/>
    <n v="0"/>
    <n v="0"/>
    <n v="2.5000000000000001E-2"/>
    <n v="6.8025000000000011"/>
    <n v="8.125"/>
    <n v="627.65625"/>
    <n v="1"/>
    <n v="72.319999999999993"/>
    <x v="8"/>
  </r>
  <r>
    <n v="43"/>
    <s v="苏州市雅思精密模具有限公司"/>
    <x v="3"/>
    <x v="1"/>
    <n v="0"/>
    <n v="0"/>
    <n v="0"/>
    <n v="0"/>
    <n v="1.0249999999999999"/>
    <n v="196.43099999999998"/>
    <n v="0"/>
    <n v="0"/>
    <x v="8"/>
  </r>
  <r>
    <n v="44"/>
    <s v="苏州英品塑胶电子科技有限公司"/>
    <x v="3"/>
    <x v="1"/>
    <n v="0"/>
    <n v="0"/>
    <n v="0"/>
    <n v="0"/>
    <n v="0"/>
    <n v="0"/>
    <n v="0.6"/>
    <n v="87.095999999999989"/>
    <x v="8"/>
  </r>
  <r>
    <n v="45"/>
    <s v="台州爱力生电器有限公司"/>
    <x v="1"/>
    <x v="1"/>
    <n v="0"/>
    <n v="0"/>
    <n v="0"/>
    <n v="0"/>
    <n v="0"/>
    <n v="0"/>
    <n v="2"/>
    <n v="155.36000000000001"/>
    <x v="8"/>
  </r>
  <r>
    <n v="46"/>
    <s v="天台县金安塑胶制品厂"/>
    <x v="1"/>
    <x v="1"/>
    <n v="27"/>
    <n v="2455.11"/>
    <n v="17"/>
    <n v="1712.75"/>
    <n v="0"/>
    <n v="0"/>
    <n v="0"/>
    <n v="0"/>
    <x v="8"/>
  </r>
  <r>
    <n v="47"/>
    <s v="吴江市翔宇塑胶有限公司"/>
    <x v="3"/>
    <x v="1"/>
    <n v="0"/>
    <n v="0"/>
    <n v="0"/>
    <n v="0"/>
    <n v="13.324999999999999"/>
    <n v="2681.9227500000002"/>
    <n v="2.1"/>
    <n v="131.85900000000001"/>
    <x v="8"/>
  </r>
  <r>
    <n v="48"/>
    <s v="余姚市冯电波模具厂"/>
    <x v="1"/>
    <x v="1"/>
    <n v="0"/>
    <n v="0"/>
    <n v="0"/>
    <n v="0"/>
    <n v="3"/>
    <n v="318.71999999999997"/>
    <n v="0"/>
    <n v="0"/>
    <x v="8"/>
  </r>
  <r>
    <n v="49"/>
    <s v="余姚市金浓塑料厂"/>
    <x v="1"/>
    <x v="1"/>
    <n v="10.5"/>
    <n v="401.31"/>
    <n v="8.0749999999999993"/>
    <n v="587.53700000000003"/>
    <n v="4.5"/>
    <n v="264.51"/>
    <n v="0"/>
    <n v="0"/>
    <x v="8"/>
  </r>
  <r>
    <n v="50"/>
    <s v="余姚市久丰无线电有限公司"/>
    <x v="1"/>
    <x v="1"/>
    <n v="20.5"/>
    <n v="2161.9299999999998"/>
    <n v="35"/>
    <n v="4537.3999999999996"/>
    <n v="18"/>
    <n v="1708.02"/>
    <n v="5"/>
    <n v="679.95"/>
    <x v="8"/>
  </r>
  <r>
    <n v="51"/>
    <s v="余姚市朗霞诚利塑胶五金厂"/>
    <x v="1"/>
    <x v="1"/>
    <m/>
    <n v="0"/>
    <m/>
    <n v="0"/>
    <m/>
    <n v="0"/>
    <m/>
    <n v="0"/>
    <x v="13"/>
  </r>
  <r>
    <n v="52"/>
    <s v="余姚市蓬杰塑料厂（普通合伙）"/>
    <x v="1"/>
    <x v="1"/>
    <n v="0"/>
    <n v="0"/>
    <n v="1"/>
    <n v="122.74"/>
    <n v="3.5"/>
    <n v="161.84"/>
    <n v="0"/>
    <n v="0"/>
    <x v="8"/>
  </r>
  <r>
    <n v="53"/>
    <s v="余姚市振艳电器厂（普通合伙）"/>
    <x v="1"/>
    <x v="1"/>
    <m/>
    <n v="0"/>
    <m/>
    <n v="0"/>
    <m/>
    <n v="0"/>
    <m/>
    <n v="0"/>
    <x v="14"/>
  </r>
  <r>
    <n v="54"/>
    <s v="余姚双宏电池配件厂（普通合伙）"/>
    <x v="1"/>
    <x v="1"/>
    <m/>
    <n v="0"/>
    <m/>
    <n v="0"/>
    <m/>
    <n v="0"/>
    <m/>
    <n v="0"/>
    <x v="8"/>
  </r>
  <r>
    <n v="55"/>
    <s v="浙江凯美特电器科技有限公司"/>
    <x v="1"/>
    <x v="1"/>
    <n v="0"/>
    <n v="0"/>
    <n v="0"/>
    <n v="0"/>
    <n v="0"/>
    <n v="0"/>
    <n v="6"/>
    <n v="872.46"/>
    <x v="8"/>
  </r>
  <r>
    <n v="56"/>
    <s v="浙江泰康电子有限公司"/>
    <x v="1"/>
    <x v="1"/>
    <n v="0"/>
    <n v="0"/>
    <n v="0"/>
    <n v="0"/>
    <n v="0"/>
    <n v="0"/>
    <n v="6.5"/>
    <n v="546.71500000000003"/>
    <x v="8"/>
  </r>
  <r>
    <n v="57"/>
    <s v="浙江阳光纳米科技有限公司"/>
    <x v="1"/>
    <x v="1"/>
    <n v="1"/>
    <n v="120.3"/>
    <n v="4.0250000000000004"/>
    <n v="209.34025"/>
    <n v="2"/>
    <n v="87.72"/>
    <n v="3"/>
    <n v="187.95"/>
    <x v="8"/>
  </r>
  <r>
    <n v="58"/>
    <s v="钻宝电子有限公司"/>
    <x v="1"/>
    <x v="1"/>
    <n v="29.324999999999999"/>
    <n v="1744.5442499999999"/>
    <n v="37.65"/>
    <n v="4937.0445"/>
    <n v="0"/>
    <n v="0"/>
    <n v="0"/>
    <n v="0"/>
    <x v="11"/>
  </r>
  <r>
    <n v="59"/>
    <s v="慈溪市普盛电子有限公司"/>
    <x v="1"/>
    <x v="1"/>
    <n v="0"/>
    <n v="0"/>
    <n v="0"/>
    <n v="0"/>
    <n v="0"/>
    <n v="0"/>
    <n v="3.9"/>
    <n v="821.57399999999996"/>
    <x v="15"/>
  </r>
  <r>
    <n v="60"/>
    <s v="余姚市君超电器塑料厂"/>
    <x v="1"/>
    <x v="1"/>
    <n v="0.65"/>
    <n v="41.099499999999999"/>
    <n v="1.575"/>
    <n v="182.62125"/>
    <n v="58.6"/>
    <n v="3149.75"/>
    <n v="25.4"/>
    <n v="1989.836"/>
    <x v="16"/>
  </r>
  <r>
    <n v="61"/>
    <s v="陕西华陆科技有限责任公司"/>
    <x v="4"/>
    <x v="1"/>
    <m/>
    <n v="0"/>
    <m/>
    <n v="0"/>
    <m/>
    <n v="0"/>
    <m/>
    <n v="0"/>
    <x v="17"/>
  </r>
  <r>
    <n v="62"/>
    <s v="宁波乐博电子塑料有限公司"/>
    <x v="1"/>
    <x v="1"/>
    <n v="30.475000000000001"/>
    <n v="4574.6022500000008"/>
    <n v="29"/>
    <n v="4597.37"/>
    <n v="7.5"/>
    <n v="656.55000000000007"/>
    <n v="3"/>
    <n v="642.96"/>
    <x v="11"/>
  </r>
  <r>
    <n v="63"/>
    <s v="余姚市浩凯塑模配件厂"/>
    <x v="1"/>
    <x v="1"/>
    <n v="0.35"/>
    <n v="14.35"/>
    <n v="4.2249999999999996"/>
    <n v="498.21199999999999"/>
    <n v="5.55"/>
    <n v="668.16449999999998"/>
    <n v="1.9"/>
    <n v="209.93099999999998"/>
    <x v="18"/>
  </r>
  <r>
    <n v="64"/>
    <s v="山东信多达电子科技有限公司"/>
    <x v="0"/>
    <x v="1"/>
    <n v="0"/>
    <n v="0"/>
    <n v="0"/>
    <n v="0"/>
    <n v="47.9"/>
    <n v="2514.75"/>
    <n v="94"/>
    <n v="33095.519999999997"/>
    <x v="19"/>
  </r>
  <r>
    <n v="65"/>
    <s v="天能集团（濮阳）再生资源有限公司"/>
    <x v="5"/>
    <x v="1"/>
    <m/>
    <n v="0"/>
    <m/>
    <n v="0"/>
    <m/>
    <n v="0"/>
    <m/>
    <n v="0"/>
    <x v="4"/>
  </r>
  <r>
    <n v="66"/>
    <s v="杭州谷口精工模具有限公司"/>
    <x v="1"/>
    <x v="1"/>
    <n v="0"/>
    <n v="0"/>
    <n v="0"/>
    <n v="0"/>
    <n v="0"/>
    <n v="0"/>
    <n v="8.2249999999999996"/>
    <n v="1743.6999999999998"/>
    <x v="20"/>
  </r>
  <r>
    <n v="67"/>
    <s v="上虞市宏达塑业有限公司"/>
    <x v="1"/>
    <x v="1"/>
    <n v="0"/>
    <n v="0"/>
    <n v="20"/>
    <n v="2800"/>
    <n v="143"/>
    <n v="17474.600000000002"/>
    <n v="20"/>
    <n v="935.19999999999993"/>
    <x v="21"/>
  </r>
  <r>
    <n v="68"/>
    <s v="三门峡市宏达电器有限公司"/>
    <x v="5"/>
    <x v="1"/>
    <n v="1"/>
    <n v="53.06"/>
    <n v="1.75"/>
    <n v="266.59500000000003"/>
    <n v="1"/>
    <n v="105.99"/>
    <n v="1.1000000000000001"/>
    <n v="275.34100000000001"/>
    <x v="22"/>
  </r>
  <r>
    <n v="69"/>
    <s v="乐清市博邦科技有限公司"/>
    <x v="1"/>
    <x v="1"/>
    <m/>
    <n v="0"/>
    <m/>
    <n v="0"/>
    <m/>
    <n v="0"/>
    <m/>
    <n v="0"/>
    <x v="23"/>
  </r>
  <r>
    <n v="70"/>
    <s v="余姚劳特电器有限公司"/>
    <x v="1"/>
    <x v="1"/>
    <n v="18"/>
    <n v="2311.2000000000003"/>
    <n v="79"/>
    <n v="10017.99"/>
    <n v="177.92500000000001"/>
    <n v="13766.057250000002"/>
    <n v="77.025000000000006"/>
    <n v="38689.657500000001"/>
    <x v="24"/>
  </r>
  <r>
    <n v="71"/>
    <s v="无锡市庆翔电器材料有限公司"/>
    <x v="3"/>
    <x v="1"/>
    <n v="0"/>
    <n v="0"/>
    <n v="0"/>
    <n v="0"/>
    <n v="0"/>
    <n v="0"/>
    <n v="3"/>
    <n v="454.04999999999995"/>
    <x v="25"/>
  </r>
  <r>
    <n v="72"/>
    <s v="宁波纽时达火花塞有限公司"/>
    <x v="1"/>
    <x v="1"/>
    <n v="0"/>
    <n v="0"/>
    <n v="0"/>
    <n v="0"/>
    <n v="11.5"/>
    <n v="980.375"/>
    <n v="20"/>
    <n v="3378.2"/>
    <x v="26"/>
  </r>
  <r>
    <n v="73"/>
    <s v="余姚市龙泽精密模具厂"/>
    <x v="1"/>
    <x v="1"/>
    <n v="1.5"/>
    <n v="67.38"/>
    <n v="19.75"/>
    <n v="3097.7874999999999"/>
    <n v="35.774999999999999"/>
    <n v="4860.0337499999996"/>
    <n v="45.2"/>
    <n v="17325.16"/>
    <x v="27"/>
  </r>
  <r>
    <n v="74"/>
    <s v="余姚市美日电器厂"/>
    <x v="1"/>
    <x v="1"/>
    <m/>
    <n v="0"/>
    <m/>
    <n v="0"/>
    <m/>
    <n v="0"/>
    <m/>
    <n v="0"/>
    <x v="11"/>
  </r>
  <r>
    <n v="75"/>
    <s v="余姚市泗门镇麒祥电器厂"/>
    <x v="1"/>
    <x v="1"/>
    <n v="0"/>
    <n v="0"/>
    <n v="0"/>
    <n v="0"/>
    <n v="0"/>
    <n v="0"/>
    <n v="3"/>
    <n v="417.45000000000005"/>
    <x v="23"/>
  </r>
  <r>
    <n v="76"/>
    <s v="宁波博晨车辆部件有限公司"/>
    <x v="1"/>
    <x v="1"/>
    <m/>
    <n v="0"/>
    <m/>
    <n v="0"/>
    <m/>
    <n v="0"/>
    <m/>
    <n v="0"/>
    <x v="28"/>
  </r>
  <r>
    <n v="77"/>
    <s v="苏州上兴塑胶电子有限公司"/>
    <x v="3"/>
    <x v="1"/>
    <m/>
    <n v="0"/>
    <m/>
    <n v="0"/>
    <m/>
    <n v="0"/>
    <m/>
    <n v="0"/>
    <x v="23"/>
  </r>
  <r>
    <n v="78"/>
    <s v="杭州凯特电器有限公司"/>
    <x v="1"/>
    <x v="1"/>
    <n v="0"/>
    <n v="0"/>
    <n v="0.5"/>
    <n v="30.58"/>
    <n v="21.15"/>
    <n v="1137.8699999999999"/>
    <n v="5"/>
    <n v="321.10000000000002"/>
    <x v="29"/>
  </r>
  <r>
    <n v="79"/>
    <s v="余姚市子缘电器厂"/>
    <x v="1"/>
    <x v="1"/>
    <n v="0"/>
    <n v="0"/>
    <n v="0.55000000000000004"/>
    <n v="23.5565"/>
    <n v="0.25"/>
    <n v="4.0049999999999999"/>
    <n v="10.525"/>
    <n v="1705.05"/>
    <x v="30"/>
  </r>
  <r>
    <n v="80"/>
    <s v="宁波丰乐日用品有限公司"/>
    <x v="1"/>
    <x v="1"/>
    <n v="0"/>
    <n v="0"/>
    <n v="0"/>
    <n v="0"/>
    <n v="0"/>
    <n v="0"/>
    <n v="8.3000000000000007"/>
    <n v="590.96"/>
    <x v="31"/>
  </r>
  <r>
    <n v="81"/>
    <s v="常州盛拓电子科技有限公司"/>
    <x v="3"/>
    <x v="1"/>
    <n v="14"/>
    <n v="882.56"/>
    <n v="4"/>
    <n v="403.56"/>
    <n v="7.4"/>
    <n v="473.74799999999999"/>
    <n v="35.5"/>
    <n v="9380.875"/>
    <x v="32"/>
  </r>
  <r>
    <n v="82"/>
    <s v="海宁市悦达塑料制品厂"/>
    <x v="1"/>
    <x v="1"/>
    <n v="0"/>
    <n v="0"/>
    <n v="0"/>
    <n v="0"/>
    <n v="0"/>
    <n v="0"/>
    <n v="0.125"/>
    <n v="262.8125"/>
    <x v="33"/>
  </r>
  <r>
    <n v="83"/>
    <s v="宁波永辰电器有限公司"/>
    <x v="1"/>
    <x v="1"/>
    <m/>
    <n v="0"/>
    <m/>
    <n v="0"/>
    <m/>
    <n v="0"/>
    <m/>
    <n v="0"/>
    <x v="34"/>
  </r>
  <r>
    <n v="84"/>
    <s v="乐清市宇球数码科技有限公司"/>
    <x v="1"/>
    <x v="1"/>
    <n v="50"/>
    <n v="6071"/>
    <n v="61"/>
    <n v="6667.3"/>
    <n v="67"/>
    <n v="9176.99"/>
    <n v="40"/>
    <n v="8520.4"/>
    <x v="35"/>
  </r>
  <r>
    <n v="85"/>
    <s v="东莞市三基电子有限公司"/>
    <x v="6"/>
    <x v="1"/>
    <m/>
    <n v="0"/>
    <m/>
    <n v="0"/>
    <m/>
    <n v="0"/>
    <m/>
    <n v="0"/>
    <x v="11"/>
  </r>
  <r>
    <n v="86"/>
    <s v="乐清市神州电子有限公司"/>
    <x v="1"/>
    <x v="1"/>
    <n v="0"/>
    <n v="0"/>
    <n v="0"/>
    <n v="0"/>
    <n v="2.2000000000000002"/>
    <n v="373.45000000000005"/>
    <n v="46.05"/>
    <n v="4239.8234999999995"/>
    <x v="36"/>
  </r>
  <r>
    <n v="87"/>
    <s v="杭州立升塑胶制品有限公司"/>
    <x v="1"/>
    <x v="1"/>
    <n v="15.775"/>
    <n v="1477.3287500000001"/>
    <n v="11.824999999999999"/>
    <n v="2640.2860000000001"/>
    <n v="3.0750000000000002"/>
    <n v="812.38425000000007"/>
    <n v="2.5"/>
    <n v="740.3"/>
    <x v="37"/>
  </r>
  <r>
    <n v="88"/>
    <s v="湖州华耀塑料电器有限公司"/>
    <x v="1"/>
    <x v="1"/>
    <n v="18"/>
    <n v="677.87999999999988"/>
    <n v="19.5"/>
    <n v="1876.0949999999998"/>
    <n v="8.0500000000000007"/>
    <n v="884.93650000000014"/>
    <n v="3"/>
    <n v="658.11"/>
    <x v="38"/>
  </r>
  <r>
    <n v="89"/>
    <s v="东莞宇球电子股份有限公司"/>
    <x v="6"/>
    <x v="1"/>
    <n v="0"/>
    <n v="0"/>
    <n v="28.3"/>
    <n v="7037.9269999999997"/>
    <n v="36"/>
    <n v="11264.76"/>
    <n v="31"/>
    <n v="8241.9699999999993"/>
    <x v="36"/>
  </r>
  <r>
    <n v="90"/>
    <s v="安徽徽一通讯科技有限公司"/>
    <x v="7"/>
    <x v="1"/>
    <n v="2"/>
    <n v="255.36"/>
    <n v="2.0499999999999998"/>
    <n v="262.78949999999998"/>
    <n v="3"/>
    <n v="372.54"/>
    <n v="0"/>
    <n v="0"/>
    <x v="39"/>
  </r>
  <r>
    <n v="91"/>
    <s v="宁波凯布利亚电器有限公司"/>
    <x v="1"/>
    <x v="1"/>
    <m/>
    <n v="0"/>
    <m/>
    <n v="0"/>
    <m/>
    <n v="0"/>
    <m/>
    <n v="0"/>
    <x v="40"/>
  </r>
  <r>
    <n v="92"/>
    <s v="慈溪市绿绿电子有限公司"/>
    <x v="1"/>
    <x v="1"/>
    <n v="18"/>
    <n v="616.5"/>
    <n v="9"/>
    <n v="644.66999999999996"/>
    <n v="9"/>
    <n v="1428.57"/>
    <n v="6.45"/>
    <n v="990.78450000000009"/>
    <x v="41"/>
  </r>
  <r>
    <n v="93"/>
    <s v="宁海县凯晟塑料制品有限公司"/>
    <x v="1"/>
    <x v="1"/>
    <m/>
    <n v="0"/>
    <m/>
    <n v="0"/>
    <m/>
    <n v="0"/>
    <m/>
    <n v="0"/>
    <x v="2"/>
  </r>
  <r>
    <n v="94"/>
    <s v="桐乡市晶圆塑料制品厂（普通合伙）"/>
    <x v="1"/>
    <x v="1"/>
    <n v="0"/>
    <n v="0"/>
    <n v="0"/>
    <n v="0"/>
    <n v="6"/>
    <n v="-299.39999999999998"/>
    <n v="6"/>
    <n v="79.92"/>
    <x v="42"/>
  </r>
  <r>
    <n v="95"/>
    <s v="奉化佳纳密封科技有限公司"/>
    <x v="1"/>
    <x v="1"/>
    <n v="0"/>
    <n v="0"/>
    <n v="0"/>
    <n v="0"/>
    <n v="0"/>
    <n v="0"/>
    <n v="68.724999999999994"/>
    <n v="7891.691749999999"/>
    <x v="43"/>
  </r>
  <r>
    <n v="96"/>
    <s v="余姚市富豪工具有限公司"/>
    <x v="1"/>
    <x v="1"/>
    <m/>
    <n v="0"/>
    <m/>
    <n v="0"/>
    <m/>
    <n v="0"/>
    <m/>
    <n v="0"/>
    <x v="44"/>
  </r>
  <r>
    <n v="97"/>
    <s v="慈溪市长河聚能塑料制品厂"/>
    <x v="1"/>
    <x v="1"/>
    <n v="0"/>
    <n v="0"/>
    <n v="0"/>
    <n v="0"/>
    <n v="0"/>
    <n v="0"/>
    <n v="7.5"/>
    <n v="1206.825"/>
    <x v="25"/>
  </r>
  <r>
    <n v="98"/>
    <s v="浙江正威电子电器有限公司"/>
    <x v="1"/>
    <x v="1"/>
    <n v="53.75"/>
    <n v="2635.3625000000002"/>
    <n v="39.924999999999997"/>
    <n v="4910.3757499999992"/>
    <n v="24.75"/>
    <n v="3627.8550000000005"/>
    <n v="33.5"/>
    <n v="7734.8149999999996"/>
    <x v="45"/>
  </r>
  <r>
    <n v="99"/>
    <s v="宁波天炬塑业有限公司"/>
    <x v="1"/>
    <x v="1"/>
    <n v="0.5"/>
    <n v="-104.3"/>
    <n v="0"/>
    <n v="0"/>
    <n v="0"/>
    <n v="0"/>
    <n v="29.274999999999999"/>
    <n v="3933.3890000000001"/>
    <x v="46"/>
  </r>
  <r>
    <n v="100"/>
    <s v="浙江王氏电器有限公司"/>
    <x v="1"/>
    <x v="1"/>
    <m/>
    <n v="0"/>
    <m/>
    <n v="0"/>
    <m/>
    <n v="0"/>
    <m/>
    <n v="0"/>
    <x v="23"/>
  </r>
  <r>
    <n v="101"/>
    <s v="余姚海科仪表有限公司"/>
    <x v="1"/>
    <x v="1"/>
    <m/>
    <n v="0"/>
    <m/>
    <n v="0"/>
    <m/>
    <n v="0"/>
    <m/>
    <n v="0"/>
    <x v="0"/>
  </r>
  <r>
    <n v="102"/>
    <s v="苏州市龙飞塑料制品有限公司"/>
    <x v="3"/>
    <x v="1"/>
    <n v="23.1"/>
    <n v="2454.375"/>
    <n v="27.85"/>
    <n v="4344.6000000000004"/>
    <n v="20.024999999999999"/>
    <n v="2937.6674999999996"/>
    <n v="18"/>
    <n v="2193.66"/>
    <x v="47"/>
  </r>
  <r>
    <n v="103"/>
    <s v="杭州富阳云飞电器有限公司"/>
    <x v="1"/>
    <x v="1"/>
    <m/>
    <n v="0"/>
    <m/>
    <n v="0"/>
    <m/>
    <n v="0"/>
    <m/>
    <n v="0"/>
    <x v="40"/>
  </r>
  <r>
    <n v="104"/>
    <s v="苏州市吴中区甪直弘邦精密模具厂"/>
    <x v="3"/>
    <x v="1"/>
    <m/>
    <n v="0"/>
    <m/>
    <n v="0"/>
    <m/>
    <n v="0"/>
    <m/>
    <n v="0"/>
    <x v="48"/>
  </r>
  <r>
    <n v="105"/>
    <s v="宁波市鄞州奉廷塑胶配件厂（普通合伙）"/>
    <x v="1"/>
    <x v="1"/>
    <n v="0"/>
    <n v="0"/>
    <n v="0"/>
    <n v="0"/>
    <n v="5"/>
    <n v="298.64999999999998"/>
    <n v="10"/>
    <n v="1639.9"/>
    <x v="21"/>
  </r>
  <r>
    <n v="106"/>
    <s v="浙江多格电气有限公司"/>
    <x v="1"/>
    <x v="1"/>
    <m/>
    <n v="0"/>
    <m/>
    <n v="0"/>
    <m/>
    <n v="0"/>
    <m/>
    <n v="0"/>
    <x v="49"/>
  </r>
  <r>
    <n v="107"/>
    <s v="嘉兴恒达电子有限公司"/>
    <x v="1"/>
    <x v="1"/>
    <n v="68.55"/>
    <n v="5569.6875"/>
    <n v="51.05"/>
    <n v="4664.9489999999996"/>
    <n v="53.825000000000003"/>
    <n v="5570.3492500000002"/>
    <n v="64.599999999999994"/>
    <n v="10100.209999999999"/>
    <x v="50"/>
  </r>
  <r>
    <n v="108"/>
    <s v="海盐嘉盛电子有限公司"/>
    <x v="1"/>
    <x v="1"/>
    <n v="0"/>
    <n v="0"/>
    <n v="0"/>
    <n v="0"/>
    <n v="0.4"/>
    <n v="55.884000000000007"/>
    <n v="1.7"/>
    <n v="410.63499999999999"/>
    <x v="51"/>
  </r>
  <r>
    <n v="109"/>
    <s v="奉化市科博光电配件厂"/>
    <x v="1"/>
    <x v="1"/>
    <n v="0"/>
    <n v="0"/>
    <n v="0"/>
    <n v="0"/>
    <n v="0"/>
    <n v="0"/>
    <n v="5.1749999999999998"/>
    <n v="822.61800000000005"/>
    <x v="11"/>
  </r>
  <r>
    <n v="110"/>
    <s v="宁波明日通信器材有限公司"/>
    <x v="1"/>
    <x v="1"/>
    <n v="0"/>
    <n v="0"/>
    <n v="0"/>
    <n v="0"/>
    <n v="0"/>
    <n v="0"/>
    <n v="0.05"/>
    <n v="32.054500000000004"/>
    <x v="52"/>
  </r>
  <r>
    <n v="111"/>
    <s v="常州市晶腾电子有限公司"/>
    <x v="3"/>
    <x v="1"/>
    <n v="0"/>
    <n v="0"/>
    <n v="0"/>
    <n v="0"/>
    <n v="2"/>
    <n v="133.56"/>
    <n v="0"/>
    <n v="0"/>
    <x v="2"/>
  </r>
  <r>
    <n v="112"/>
    <s v="浙江松成电子有限公司"/>
    <x v="1"/>
    <x v="1"/>
    <n v="91"/>
    <n v="14.56"/>
    <n v="41"/>
    <n v="319.8"/>
    <n v="25"/>
    <n v="696.25"/>
    <n v="49"/>
    <n v="5410.09"/>
    <x v="53"/>
  </r>
  <r>
    <n v="113"/>
    <s v="余姚市灵燕电器有限公司"/>
    <x v="1"/>
    <x v="1"/>
    <n v="2.35"/>
    <n v="316.23950000000002"/>
    <n v="0.4"/>
    <n v="28.616000000000003"/>
    <n v="0.2"/>
    <n v="12.708"/>
    <n v="0.1"/>
    <n v="11.591000000000001"/>
    <x v="54"/>
  </r>
  <r>
    <n v="114"/>
    <s v="杭州合力电子有限公司"/>
    <x v="1"/>
    <x v="1"/>
    <n v="0"/>
    <n v="0"/>
    <n v="0"/>
    <n v="0"/>
    <n v="0"/>
    <n v="0"/>
    <n v="0.05"/>
    <n v="27.999000000000002"/>
    <x v="55"/>
  </r>
  <r>
    <n v="115"/>
    <s v="慈溪双锦通信设备有限公司"/>
    <x v="1"/>
    <x v="1"/>
    <m/>
    <n v="0"/>
    <m/>
    <n v="0"/>
    <m/>
    <n v="0"/>
    <m/>
    <n v="0"/>
    <x v="56"/>
  </r>
  <r>
    <n v="116"/>
    <s v="余姚市国昌电器有限公司"/>
    <x v="1"/>
    <x v="1"/>
    <n v="13.25"/>
    <n v="1549.8525"/>
    <n v="8.75"/>
    <n v="854.4375"/>
    <n v="2"/>
    <n v="210.44"/>
    <n v="5.2750000000000004"/>
    <n v="618.38825000000008"/>
    <x v="57"/>
  </r>
  <r>
    <n v="117"/>
    <s v="嵊州市兴科塑胶电器有限公司"/>
    <x v="1"/>
    <x v="1"/>
    <m/>
    <n v="0"/>
    <m/>
    <n v="0"/>
    <m/>
    <n v="0"/>
    <m/>
    <n v="0"/>
    <x v="53"/>
  </r>
  <r>
    <n v="118"/>
    <s v="霸士电器(昆山)有限公司"/>
    <x v="3"/>
    <x v="1"/>
    <n v="0"/>
    <n v="0"/>
    <n v="0"/>
    <n v="0"/>
    <n v="4"/>
    <n v="1044.24"/>
    <n v="12"/>
    <n v="2904.2400000000002"/>
    <x v="58"/>
  </r>
  <r>
    <n v="119"/>
    <s v="桐乡广腾塑料制品有限公司"/>
    <x v="1"/>
    <x v="1"/>
    <n v="0"/>
    <n v="0"/>
    <n v="0"/>
    <n v="0"/>
    <n v="25.375"/>
    <n v="1085.2887500000002"/>
    <n v="38.524999999999999"/>
    <n v="3176.38625"/>
    <x v="59"/>
  </r>
  <r>
    <n v="120"/>
    <s v="泰州富林化工塑料制品有限公司"/>
    <x v="3"/>
    <x v="1"/>
    <n v="0"/>
    <n v="0"/>
    <n v="0"/>
    <n v="0"/>
    <n v="0"/>
    <n v="0"/>
    <n v="26.2"/>
    <n v="3591.7579999999998"/>
    <x v="60"/>
  </r>
  <r>
    <n v="121"/>
    <s v="乐清市华有电子有限公司"/>
    <x v="1"/>
    <x v="1"/>
    <n v="0"/>
    <n v="0"/>
    <n v="3"/>
    <n v="422.64"/>
    <n v="2"/>
    <n v="269.32"/>
    <n v="28"/>
    <n v="4889.92"/>
    <x v="34"/>
  </r>
  <r>
    <n v="122"/>
    <s v="宁海麦肯电子有限公司"/>
    <x v="1"/>
    <x v="1"/>
    <m/>
    <n v="0"/>
    <m/>
    <n v="0"/>
    <m/>
    <n v="0"/>
    <m/>
    <n v="0"/>
    <x v="9"/>
  </r>
  <r>
    <n v="123"/>
    <s v="余姚市港泰电器有限公司"/>
    <x v="1"/>
    <x v="1"/>
    <n v="0"/>
    <n v="0"/>
    <n v="0"/>
    <n v="0"/>
    <n v="0.8"/>
    <n v="98.408000000000015"/>
    <n v="5.5750000000000002"/>
    <n v="872.54324999999994"/>
    <x v="61"/>
  </r>
  <r>
    <n v="124"/>
    <s v="余姚市泗门镇新市光电仪器厂"/>
    <x v="1"/>
    <x v="1"/>
    <n v="0"/>
    <n v="0"/>
    <n v="0"/>
    <n v="0"/>
    <n v="0"/>
    <n v="0"/>
    <n v="12.05"/>
    <n v="1033.7695000000001"/>
    <x v="62"/>
  </r>
  <r>
    <n v="125"/>
    <s v="苏州兴茂塑胶有限公司"/>
    <x v="3"/>
    <x v="1"/>
    <m/>
    <n v="0"/>
    <m/>
    <n v="0"/>
    <m/>
    <n v="0"/>
    <m/>
    <n v="0"/>
    <x v="56"/>
  </r>
  <r>
    <n v="126"/>
    <s v="宁波金雄塑料有限公司"/>
    <x v="1"/>
    <x v="1"/>
    <n v="5"/>
    <n v="4.6000000000000005"/>
    <n v="0"/>
    <n v="0"/>
    <n v="17"/>
    <n v="1734.34"/>
    <n v="2.5"/>
    <n v="313.92499999999995"/>
    <x v="21"/>
  </r>
  <r>
    <n v="127"/>
    <s v="乐清市沪江电器仪表有限公司"/>
    <x v="1"/>
    <x v="1"/>
    <n v="0"/>
    <n v="0"/>
    <n v="0"/>
    <n v="0"/>
    <n v="0"/>
    <n v="0"/>
    <n v="4.5"/>
    <n v="334.30500000000001"/>
    <x v="11"/>
  </r>
  <r>
    <n v="128"/>
    <s v="余姚市建标塑模厂"/>
    <x v="1"/>
    <x v="1"/>
    <n v="0"/>
    <n v="0"/>
    <n v="0"/>
    <n v="0"/>
    <n v="0.35"/>
    <n v="36.910999999999994"/>
    <n v="0.95"/>
    <n v="91.826999999999998"/>
    <x v="63"/>
  </r>
  <r>
    <n v="129"/>
    <s v="慈溪市龙马纺织机械配件有限公司"/>
    <x v="1"/>
    <x v="1"/>
    <n v="0"/>
    <n v="0"/>
    <n v="0"/>
    <n v="0"/>
    <n v="1.25"/>
    <n v="127.02500000000001"/>
    <n v="5.4749999999999996"/>
    <n v="583.74450000000002"/>
    <x v="64"/>
  </r>
  <r>
    <n v="130"/>
    <s v="浙江康格电气有限公司"/>
    <x v="1"/>
    <x v="1"/>
    <m/>
    <n v="0"/>
    <m/>
    <n v="0"/>
    <m/>
    <n v="0"/>
    <m/>
    <n v="0"/>
    <x v="53"/>
  </r>
  <r>
    <n v="131"/>
    <s v="慈溪市佳宁制冷设备厂"/>
    <x v="1"/>
    <x v="1"/>
    <n v="0"/>
    <n v="0"/>
    <n v="0"/>
    <n v="0"/>
    <n v="0.35"/>
    <n v="86.001999999999995"/>
    <n v="0.125"/>
    <n v="19.702500000000001"/>
    <x v="65"/>
  </r>
  <r>
    <n v="132"/>
    <s v="上海欧隆塑料制品厂"/>
    <x v="2"/>
    <x v="1"/>
    <n v="0"/>
    <n v="0"/>
    <n v="0"/>
    <n v="0"/>
    <n v="0"/>
    <n v="0"/>
    <n v="6.0250000000000004"/>
    <n v="505.19625000000002"/>
    <x v="47"/>
  </r>
  <r>
    <n v="133"/>
    <s v="海盐县秦山镇五金塑料电器厂"/>
    <x v="1"/>
    <x v="1"/>
    <n v="3.3250000000000002"/>
    <n v="1149.68525"/>
    <n v="8.125"/>
    <n v="1254.0125"/>
    <n v="9"/>
    <n v="1124.9099999999999"/>
    <n v="7"/>
    <n v="757.68"/>
    <x v="23"/>
  </r>
  <r>
    <n v="134"/>
    <s v="海门市中德电子发展有限公司"/>
    <x v="3"/>
    <x v="1"/>
    <n v="0"/>
    <n v="0"/>
    <n v="0"/>
    <n v="0"/>
    <n v="0"/>
    <n v="0"/>
    <n v="30"/>
    <n v="3107.1"/>
    <x v="11"/>
  </r>
  <r>
    <n v="135"/>
    <s v="慈溪市宇兴电器有限公司"/>
    <x v="1"/>
    <x v="1"/>
    <m/>
    <n v="0"/>
    <m/>
    <n v="0"/>
    <m/>
    <n v="0"/>
    <m/>
    <n v="0"/>
    <x v="66"/>
  </r>
  <r>
    <n v="136"/>
    <s v="宁波市全盛壳体有限公司"/>
    <x v="1"/>
    <x v="1"/>
    <n v="0"/>
    <n v="0"/>
    <n v="2.5000000000000001E-2"/>
    <n v="5.8515000000000006"/>
    <n v="7.625"/>
    <n v="1306.8487499999999"/>
    <n v="10.375"/>
    <n v="1580.7350000000001"/>
    <x v="67"/>
  </r>
  <r>
    <n v="137"/>
    <s v="宁波百诺电气有限公司"/>
    <x v="1"/>
    <x v="1"/>
    <n v="0"/>
    <n v="0"/>
    <n v="6.2"/>
    <n v="453.90199999999999"/>
    <n v="5.05"/>
    <n v="525.55349999999999"/>
    <n v="3.5"/>
    <n v="465.815"/>
    <x v="20"/>
  </r>
  <r>
    <n v="138"/>
    <s v="宁波泽雄塑料科技有限公司"/>
    <x v="1"/>
    <x v="1"/>
    <n v="0"/>
    <n v="0"/>
    <n v="0"/>
    <n v="0"/>
    <n v="5"/>
    <n v="656.94999999999993"/>
    <n v="23"/>
    <n v="2432.48"/>
    <x v="68"/>
  </r>
  <r>
    <n v="139"/>
    <s v="余姚艺兆塑料加工厂（普通合伙）"/>
    <x v="1"/>
    <x v="1"/>
    <n v="0"/>
    <n v="0"/>
    <n v="0"/>
    <n v="0"/>
    <n v="0"/>
    <n v="0"/>
    <n v="5.25"/>
    <n v="687.54000000000008"/>
    <x v="69"/>
  </r>
  <r>
    <n v="140"/>
    <s v="东莞塘厦东宝电子有限公司"/>
    <x v="6"/>
    <x v="1"/>
    <m/>
    <n v="0"/>
    <m/>
    <n v="0"/>
    <m/>
    <n v="0"/>
    <m/>
    <n v="0"/>
    <x v="20"/>
  </r>
  <r>
    <n v="141"/>
    <s v="上海威贸电子股份有限公司"/>
    <x v="2"/>
    <x v="1"/>
    <n v="0"/>
    <n v="0"/>
    <n v="0"/>
    <n v="0"/>
    <n v="0"/>
    <n v="0"/>
    <n v="23"/>
    <n v="2130.4899999999998"/>
    <x v="70"/>
  </r>
  <r>
    <n v="142"/>
    <s v="余姚市浪涛电器有限公司"/>
    <x v="1"/>
    <x v="1"/>
    <n v="0"/>
    <n v="0"/>
    <n v="0"/>
    <n v="0"/>
    <n v="0"/>
    <n v="0"/>
    <n v="3.55"/>
    <n v="437.78599999999994"/>
    <x v="71"/>
  </r>
  <r>
    <n v="143"/>
    <s v="扬州市新联运塑料厂"/>
    <x v="3"/>
    <x v="1"/>
    <m/>
    <n v="0"/>
    <m/>
    <n v="0"/>
    <m/>
    <n v="0"/>
    <m/>
    <n v="0"/>
    <x v="72"/>
  </r>
  <r>
    <n v="144"/>
    <s v="余姚市精钢塑料模具厂"/>
    <x v="1"/>
    <x v="1"/>
    <n v="28.125"/>
    <n v="2490.1875"/>
    <n v="59.1"/>
    <n v="4976.8109999999997"/>
    <n v="105.52500000000001"/>
    <n v="6040.2510000000002"/>
    <n v="70.099999999999994"/>
    <n v="6632.8620000000001"/>
    <x v="73"/>
  </r>
  <r>
    <n v="145"/>
    <s v="慈溪市启德塑料制品有限公司"/>
    <x v="1"/>
    <x v="1"/>
    <m/>
    <n v="0"/>
    <m/>
    <n v="0"/>
    <m/>
    <n v="0"/>
    <m/>
    <n v="0"/>
    <x v="74"/>
  </r>
  <r>
    <n v="146"/>
    <s v="上海智慧塑料制品有限公司"/>
    <x v="2"/>
    <x v="1"/>
    <n v="0"/>
    <n v="0"/>
    <n v="0"/>
    <n v="0"/>
    <n v="8.5"/>
    <n v="211.48"/>
    <n v="20.7"/>
    <n v="1218.816"/>
    <x v="23"/>
  </r>
  <r>
    <n v="147"/>
    <s v="宁波志伦电子有限公司"/>
    <x v="1"/>
    <x v="1"/>
    <n v="0.25"/>
    <n v="25.16"/>
    <n v="65.025000000000006"/>
    <n v="9294.023250000002"/>
    <n v="75.55"/>
    <n v="10026.2405"/>
    <n v="101.9"/>
    <n v="19220.378000000001"/>
    <x v="75"/>
  </r>
  <r>
    <n v="148"/>
    <s v="余姚市气动元件厂"/>
    <x v="1"/>
    <x v="1"/>
    <n v="2"/>
    <n v="64.16"/>
    <n v="1.5"/>
    <n v="176.73"/>
    <n v="1.5"/>
    <n v="217.92000000000002"/>
    <n v="2.7250000000000001"/>
    <n v="192.167"/>
    <x v="76"/>
  </r>
  <r>
    <n v="149"/>
    <s v="浙江矛牌电子科技有限公司"/>
    <x v="1"/>
    <x v="1"/>
    <n v="0"/>
    <n v="0"/>
    <n v="0"/>
    <n v="0"/>
    <n v="67"/>
    <n v="5806.89"/>
    <n v="160"/>
    <n v="21404.799999999999"/>
    <x v="77"/>
  </r>
  <r>
    <n v="150"/>
    <s v="台州市黄岩川页工贸有限公司"/>
    <x v="1"/>
    <x v="1"/>
    <m/>
    <n v="0"/>
    <m/>
    <n v="0"/>
    <m/>
    <n v="0"/>
    <m/>
    <n v="0"/>
    <x v="78"/>
  </r>
  <r>
    <n v="151"/>
    <s v="慈溪市横河银业电器配件厂"/>
    <x v="1"/>
    <x v="1"/>
    <n v="0"/>
    <n v="0"/>
    <n v="0"/>
    <n v="0"/>
    <n v="0.6"/>
    <n v="58.541999999999994"/>
    <n v="12.35"/>
    <n v="170.55350000000001"/>
    <x v="79"/>
  </r>
  <r>
    <n v="152"/>
    <s v="余姚市宏基塑胶制模有限公司"/>
    <x v="1"/>
    <x v="1"/>
    <n v="0"/>
    <n v="0"/>
    <n v="6.5750000000000002"/>
    <n v="550.65625"/>
    <n v="3.7"/>
    <n v="216.93100000000001"/>
    <n v="27.375"/>
    <n v="2243.3812499999999"/>
    <x v="80"/>
  </r>
  <r>
    <n v="153"/>
    <s v="苏州市华亿电子有限公司"/>
    <x v="3"/>
    <x v="1"/>
    <n v="0"/>
    <n v="0"/>
    <n v="0"/>
    <n v="0"/>
    <n v="0"/>
    <n v="0"/>
    <n v="14.574999999999999"/>
    <n v="2810.643"/>
    <x v="81"/>
  </r>
  <r>
    <n v="154"/>
    <s v="浙江佳奔电子有限公司"/>
    <x v="1"/>
    <x v="1"/>
    <n v="13"/>
    <n v="901.68"/>
    <n v="15.074999999999999"/>
    <n v="1536.444"/>
    <n v="0"/>
    <n v="0"/>
    <n v="0"/>
    <n v="0"/>
    <x v="47"/>
  </r>
  <r>
    <n v="155"/>
    <s v="慈溪市新城开关厂（普通合伙）"/>
    <x v="1"/>
    <x v="1"/>
    <n v="25"/>
    <n v="2309.5"/>
    <n v="32"/>
    <n v="1720"/>
    <n v="45"/>
    <n v="3075.3"/>
    <n v="29"/>
    <n v="2328.12"/>
    <x v="82"/>
  </r>
  <r>
    <n v="156"/>
    <s v="慈溪市韦特电子有限公司"/>
    <x v="1"/>
    <x v="1"/>
    <n v="0"/>
    <n v="0"/>
    <n v="0"/>
    <n v="0"/>
    <n v="0"/>
    <n v="0"/>
    <n v="1.7250000000000001"/>
    <n v="67.930500000000009"/>
    <x v="83"/>
  </r>
  <r>
    <n v="157"/>
    <s v="宁波圣兰特电子科技有限公司"/>
    <x v="1"/>
    <x v="1"/>
    <n v="4"/>
    <n v="122.64"/>
    <n v="22"/>
    <n v="2263.3599999999997"/>
    <n v="11"/>
    <n v="1753.0700000000002"/>
    <n v="9.6750000000000007"/>
    <n v="1823.8342500000001"/>
    <x v="45"/>
  </r>
  <r>
    <n v="158"/>
    <s v="余姚市马渚镇丰盈电子电器厂"/>
    <x v="1"/>
    <x v="1"/>
    <n v="0"/>
    <n v="0"/>
    <n v="0"/>
    <n v="0"/>
    <n v="0"/>
    <n v="0"/>
    <n v="3.5"/>
    <n v="379.26"/>
    <x v="20"/>
  </r>
  <r>
    <n v="159"/>
    <s v="海宁市美越电子有限公司"/>
    <x v="1"/>
    <x v="1"/>
    <n v="3"/>
    <n v="275.49"/>
    <n v="34"/>
    <n v="3208.92"/>
    <n v="45.25"/>
    <n v="3681.54"/>
    <n v="68"/>
    <n v="6640.2000000000007"/>
    <x v="84"/>
  </r>
  <r>
    <n v="160"/>
    <s v="宁海县存义模塑有限公司"/>
    <x v="1"/>
    <x v="1"/>
    <n v="0.3"/>
    <n v="94.403999999999996"/>
    <n v="2.7"/>
    <n v="409.86000000000007"/>
    <n v="18"/>
    <n v="1761.48"/>
    <n v="2.0750000000000002"/>
    <n v="230.26275000000001"/>
    <x v="85"/>
  </r>
  <r>
    <n v="161"/>
    <s v="浙江三基电子有限公司"/>
    <x v="1"/>
    <x v="1"/>
    <n v="58.024999999999999"/>
    <n v="5893.0190000000002"/>
    <n v="43.424999999999997"/>
    <n v="5566.2164999999995"/>
    <n v="43.5"/>
    <n v="4814.1450000000004"/>
    <n v="32.125"/>
    <n v="5827.7962500000003"/>
    <x v="86"/>
  </r>
  <r>
    <n v="162"/>
    <s v="常州爱德普科技有限公司"/>
    <x v="3"/>
    <x v="1"/>
    <m/>
    <n v="0"/>
    <m/>
    <n v="0"/>
    <m/>
    <n v="0"/>
    <m/>
    <n v="0"/>
    <x v="9"/>
  </r>
  <r>
    <n v="163"/>
    <s v="宁波国力通讯科技有限公司"/>
    <x v="1"/>
    <x v="1"/>
    <n v="17"/>
    <n v="3254.99"/>
    <n v="84"/>
    <n v="8820"/>
    <n v="58"/>
    <n v="5104"/>
    <n v="261"/>
    <n v="15714.81"/>
    <x v="87"/>
  </r>
  <r>
    <n v="164"/>
    <s v="宁波五云电器有限公司"/>
    <x v="1"/>
    <x v="1"/>
    <n v="152.125"/>
    <n v="13945.29875"/>
    <n v="51.325000000000003"/>
    <n v="5757.6385000000009"/>
    <n v="136.02500000000001"/>
    <n v="12239.529500000001"/>
    <n v="172.6"/>
    <n v="11543.487999999999"/>
    <x v="88"/>
  </r>
  <r>
    <n v="165"/>
    <s v="慈溪市天和塑料厂"/>
    <x v="1"/>
    <x v="1"/>
    <m/>
    <n v="0"/>
    <m/>
    <n v="0"/>
    <m/>
    <n v="0"/>
    <m/>
    <n v="0"/>
    <x v="72"/>
  </r>
  <r>
    <n v="166"/>
    <s v="宁波锦春智能科技有限公司"/>
    <x v="1"/>
    <x v="1"/>
    <m/>
    <n v="0"/>
    <m/>
    <n v="0"/>
    <m/>
    <n v="0"/>
    <m/>
    <n v="0"/>
    <x v="89"/>
  </r>
  <r>
    <n v="167"/>
    <s v="余姚市德虹电器有限公司"/>
    <x v="1"/>
    <x v="1"/>
    <n v="0"/>
    <n v="0"/>
    <n v="0"/>
    <n v="0"/>
    <n v="0"/>
    <n v="0"/>
    <n v="15"/>
    <n v="861"/>
    <x v="7"/>
  </r>
  <r>
    <n v="168"/>
    <s v="余姚市长元按键厂"/>
    <x v="1"/>
    <x v="1"/>
    <n v="2.4750000000000001"/>
    <n v="145.38150000000002"/>
    <n v="0.125"/>
    <n v="22.728750000000002"/>
    <n v="0.17499999999999999"/>
    <n v="25.724999999999998"/>
    <n v="1.25"/>
    <n v="171.3125"/>
    <x v="11"/>
  </r>
  <r>
    <n v="169"/>
    <s v="杭州驰鑫塑胶电子有限公司"/>
    <x v="1"/>
    <x v="1"/>
    <n v="26.824999999999999"/>
    <n v="3461.4979999999996"/>
    <n v="5"/>
    <n v="851.3"/>
    <n v="0"/>
    <n v="0"/>
    <n v="7"/>
    <n v="608.09"/>
    <x v="11"/>
  </r>
  <r>
    <n v="170"/>
    <s v="桐乡市爱贝斯电暖科技有限公司"/>
    <x v="1"/>
    <x v="1"/>
    <n v="0"/>
    <n v="0"/>
    <n v="0"/>
    <n v="0"/>
    <n v="1.5"/>
    <n v="100.39500000000001"/>
    <n v="0"/>
    <n v="0"/>
    <x v="2"/>
  </r>
  <r>
    <n v="171"/>
    <s v="余姚市余姚镇永吉塑料模具厂"/>
    <x v="1"/>
    <x v="1"/>
    <n v="1"/>
    <n v="52.25"/>
    <n v="0"/>
    <n v="0"/>
    <n v="2.25"/>
    <n v="663.43500000000006"/>
    <n v="14"/>
    <n v="1535.8"/>
    <x v="23"/>
  </r>
  <r>
    <n v="172"/>
    <s v="余姚双宏电池配件厂"/>
    <x v="1"/>
    <x v="1"/>
    <m/>
    <n v="0"/>
    <m/>
    <n v="0"/>
    <m/>
    <n v="0"/>
    <m/>
    <n v="0"/>
    <x v="33"/>
  </r>
  <r>
    <n v="173"/>
    <s v="余姚市依波电子有限公司"/>
    <x v="1"/>
    <x v="1"/>
    <m/>
    <n v="0"/>
    <m/>
    <n v="0"/>
    <m/>
    <n v="0"/>
    <m/>
    <n v="0"/>
    <x v="20"/>
  </r>
  <r>
    <n v="174"/>
    <s v="嵊州市凯萨电子科技有限公司"/>
    <x v="1"/>
    <x v="1"/>
    <m/>
    <n v="0"/>
    <m/>
    <n v="0"/>
    <m/>
    <n v="0"/>
    <m/>
    <n v="0"/>
    <x v="90"/>
  </r>
  <r>
    <n v="175"/>
    <s v="余姚市沪舜工具有限公司"/>
    <x v="1"/>
    <x v="1"/>
    <n v="0"/>
    <n v="0"/>
    <n v="0"/>
    <n v="0"/>
    <n v="0"/>
    <n v="0"/>
    <n v="8"/>
    <n v="521.91999999999996"/>
    <x v="91"/>
  </r>
  <r>
    <n v="176"/>
    <s v="宁波市鄞州洪贸塑料厂（普通合伙）"/>
    <x v="1"/>
    <x v="1"/>
    <n v="0"/>
    <n v="0"/>
    <n v="0"/>
    <n v="0"/>
    <n v="11"/>
    <n v="1109.6799999999998"/>
    <n v="16"/>
    <n v="1154.08"/>
    <x v="2"/>
  </r>
  <r>
    <n v="177"/>
    <s v="慈溪市万士汽配有限公司"/>
    <x v="1"/>
    <x v="1"/>
    <n v="0"/>
    <n v="0"/>
    <n v="1"/>
    <n v="47.56"/>
    <n v="1"/>
    <n v="75.25"/>
    <n v="7.4999999999999997E-2"/>
    <n v="11.217000000000001"/>
    <x v="40"/>
  </r>
  <r>
    <n v="178"/>
    <s v="宁波豪洋智能科技有限公司"/>
    <x v="1"/>
    <x v="1"/>
    <n v="0"/>
    <n v="0"/>
    <n v="22.5"/>
    <n v="1827.6750000000002"/>
    <n v="2"/>
    <n v="82.48"/>
    <n v="6"/>
    <n v="258.24"/>
    <x v="72"/>
  </r>
  <r>
    <n v="179"/>
    <s v="余姚市科达光学仪器厂"/>
    <x v="1"/>
    <x v="1"/>
    <n v="0"/>
    <n v="0"/>
    <n v="0.2"/>
    <n v="19.504000000000001"/>
    <n v="1.625"/>
    <n v="267.21499999999997"/>
    <n v="3.8"/>
    <n v="416.47999999999996"/>
    <x v="92"/>
  </r>
  <r>
    <n v="180"/>
    <s v="绍兴上虞舜亮电器有限公司"/>
    <x v="1"/>
    <x v="1"/>
    <m/>
    <n v="0"/>
    <m/>
    <n v="0"/>
    <m/>
    <n v="0"/>
    <m/>
    <n v="0"/>
    <x v="90"/>
  </r>
  <r>
    <n v="181"/>
    <s v="余姚市格格电器厂"/>
    <x v="1"/>
    <x v="1"/>
    <n v="1.5"/>
    <n v="69.599999999999994"/>
    <n v="1.75"/>
    <n v="240.25749999999999"/>
    <n v="2"/>
    <n v="225.66"/>
    <n v="0.97499999999999998"/>
    <n v="92.04"/>
    <x v="63"/>
  </r>
  <r>
    <n v="182"/>
    <s v="余姚市舜邦塑料制品厂"/>
    <x v="1"/>
    <x v="1"/>
    <n v="10"/>
    <n v="1411.8000000000002"/>
    <n v="5"/>
    <n v="-165.15"/>
    <n v="1"/>
    <n v="49.26"/>
    <n v="0"/>
    <n v="0"/>
    <x v="9"/>
  </r>
  <r>
    <n v="183"/>
    <s v="余姚市临山镇中友电讯按键厂"/>
    <x v="1"/>
    <x v="1"/>
    <n v="0"/>
    <n v="0"/>
    <n v="0"/>
    <n v="0"/>
    <n v="0"/>
    <n v="0"/>
    <n v="5.5"/>
    <n v="354.03500000000003"/>
    <x v="93"/>
  </r>
  <r>
    <n v="184"/>
    <s v="宁波中凯壳体有限公司"/>
    <x v="1"/>
    <x v="1"/>
    <n v="0"/>
    <n v="0"/>
    <n v="0"/>
    <n v="0"/>
    <n v="20"/>
    <n v="1604.1999999999998"/>
    <n v="0"/>
    <n v="0"/>
    <x v="9"/>
  </r>
  <r>
    <n v="185"/>
    <s v="宁波康尔丽电器有限公司"/>
    <x v="1"/>
    <x v="1"/>
    <n v="60.024999999999999"/>
    <n v="4457.4565000000002"/>
    <n v="65"/>
    <n v="6379.75"/>
    <n v="15"/>
    <n v="1817.1"/>
    <n v="0.8"/>
    <n v="82"/>
    <x v="0"/>
  </r>
  <r>
    <n v="186"/>
    <s v="沃柏模塑科技（苏州）有限公司"/>
    <x v="3"/>
    <x v="1"/>
    <n v="0"/>
    <n v="0"/>
    <n v="0"/>
    <n v="0"/>
    <n v="0"/>
    <n v="0"/>
    <n v="0.47499999999999998"/>
    <n v="449.97699999999998"/>
    <x v="94"/>
  </r>
  <r>
    <n v="187"/>
    <s v="上虞市小越剑华五金塑料元件厂"/>
    <x v="1"/>
    <x v="1"/>
    <n v="0"/>
    <n v="0"/>
    <n v="17"/>
    <n v="999.94"/>
    <n v="6"/>
    <n v="352.44"/>
    <n v="3.5"/>
    <n v="244.44"/>
    <x v="9"/>
  </r>
  <r>
    <n v="188"/>
    <s v="厦门鸿友塑胶制品有限公司"/>
    <x v="8"/>
    <x v="1"/>
    <n v="25.524999999999999"/>
    <n v="2337.83475"/>
    <n v="16"/>
    <n v="-756.96"/>
    <n v="35.575000000000003"/>
    <n v="1425.846"/>
    <n v="26"/>
    <n v="446.42000000000007"/>
    <x v="95"/>
  </r>
  <r>
    <n v="189"/>
    <s v="余姚市夏岭电器厂"/>
    <x v="1"/>
    <x v="1"/>
    <m/>
    <n v="0"/>
    <m/>
    <n v="0"/>
    <m/>
    <n v="0"/>
    <m/>
    <n v="0"/>
    <x v="23"/>
  </r>
  <r>
    <n v="190"/>
    <s v="宁海多达电子有限公司"/>
    <x v="1"/>
    <x v="1"/>
    <n v="0"/>
    <n v="0"/>
    <n v="0"/>
    <n v="0"/>
    <n v="0"/>
    <n v="0"/>
    <n v="6.0250000000000004"/>
    <n v="1146.6177500000001"/>
    <x v="96"/>
  </r>
  <r>
    <n v="191"/>
    <s v="宁波正蓝电器有限公司"/>
    <x v="1"/>
    <x v="1"/>
    <n v="28.024999999999999"/>
    <n v="4226.7304999999997"/>
    <n v="6"/>
    <n v="581.16"/>
    <n v="27"/>
    <n v="4489.83"/>
    <n v="17"/>
    <n v="1436.67"/>
    <x v="58"/>
  </r>
  <r>
    <n v="192"/>
    <s v="慈溪市清风电子有限公司"/>
    <x v="1"/>
    <x v="1"/>
    <n v="41"/>
    <n v="1416.96"/>
    <n v="0"/>
    <n v="0"/>
    <n v="40"/>
    <n v="2450.8000000000002"/>
    <n v="50"/>
    <n v="3372"/>
    <x v="97"/>
  </r>
  <r>
    <n v="193"/>
    <s v="苏州市吴中区东山宏达塑料厂"/>
    <x v="3"/>
    <x v="1"/>
    <n v="8.5250000000000004"/>
    <n v="756.08225000000004"/>
    <n v="6"/>
    <n v="507.12"/>
    <n v="0"/>
    <n v="0"/>
    <n v="5"/>
    <n v="213.85000000000002"/>
    <x v="49"/>
  </r>
  <r>
    <n v="194"/>
    <s v="宁波宇达圣火电器有限公司"/>
    <x v="1"/>
    <x v="1"/>
    <n v="0"/>
    <n v="0"/>
    <n v="0"/>
    <n v="0"/>
    <n v="1"/>
    <n v="150.43"/>
    <n v="0"/>
    <n v="0"/>
    <x v="23"/>
  </r>
  <r>
    <n v="195"/>
    <s v="浙江天齐电气有限公司"/>
    <x v="1"/>
    <x v="1"/>
    <n v="0"/>
    <n v="0"/>
    <n v="0"/>
    <n v="0"/>
    <n v="75"/>
    <n v="4465.5"/>
    <n v="225"/>
    <n v="13306.5"/>
    <x v="98"/>
  </r>
  <r>
    <n v="196"/>
    <s v="余姚市弘程电器厂"/>
    <x v="1"/>
    <x v="1"/>
    <n v="9"/>
    <n v="276.93"/>
    <n v="6"/>
    <n v="129.60000000000002"/>
    <n v="2"/>
    <n v="52.78"/>
    <n v="0"/>
    <n v="0"/>
    <x v="9"/>
  </r>
  <r>
    <n v="197"/>
    <s v="宁波市鄞州金润轴承厂（普通合伙）"/>
    <x v="1"/>
    <x v="1"/>
    <n v="0"/>
    <n v="0"/>
    <n v="4.5"/>
    <n v="219.6"/>
    <n v="5.4"/>
    <n v="792.66600000000005"/>
    <n v="7"/>
    <n v="503.09000000000003"/>
    <x v="20"/>
  </r>
  <r>
    <n v="198"/>
    <s v="宁波宏一电子科技有限公司"/>
    <x v="1"/>
    <x v="1"/>
    <m/>
    <n v="0"/>
    <m/>
    <n v="0"/>
    <m/>
    <n v="0"/>
    <m/>
    <n v="0"/>
    <x v="99"/>
  </r>
  <r>
    <n v="199"/>
    <s v="慈溪市长河博翔壳体厂（普通合伙）"/>
    <x v="1"/>
    <x v="1"/>
    <n v="0"/>
    <n v="0"/>
    <n v="0"/>
    <n v="0"/>
    <n v="0"/>
    <n v="0"/>
    <n v="2.25"/>
    <n v="219.98249999999999"/>
    <x v="56"/>
  </r>
  <r>
    <n v="200"/>
    <s v="浙江超前通信设备有限公司"/>
    <x v="1"/>
    <x v="1"/>
    <n v="73"/>
    <n v="6030.53"/>
    <n v="131"/>
    <n v="12838"/>
    <n v="254"/>
    <n v="22217.38"/>
    <n v="263.14999999999998"/>
    <n v="25649.230499999998"/>
    <x v="100"/>
  </r>
  <r>
    <n v="201"/>
    <s v="大连佳林机械科技开发有限公司"/>
    <x v="9"/>
    <x v="1"/>
    <n v="23.25"/>
    <n v="2973.21"/>
    <n v="23.875"/>
    <n v="3944.1499999999996"/>
    <n v="6"/>
    <n v="2174.16"/>
    <n v="8"/>
    <n v="1117.1199999999999"/>
    <x v="20"/>
  </r>
  <r>
    <n v="202"/>
    <s v="乐清市长盛电子有限公司"/>
    <x v="1"/>
    <x v="1"/>
    <n v="0"/>
    <n v="0"/>
    <n v="0"/>
    <n v="0"/>
    <n v="0"/>
    <n v="0"/>
    <n v="0.5"/>
    <n v="69.834999999999994"/>
    <x v="0"/>
  </r>
  <r>
    <n v="203"/>
    <s v="余姚市尚品通信设备有限公司"/>
    <x v="1"/>
    <x v="1"/>
    <n v="0"/>
    <n v="0"/>
    <n v="0"/>
    <n v="0"/>
    <n v="0"/>
    <n v="0"/>
    <n v="1.5"/>
    <n v="128.08500000000001"/>
    <x v="11"/>
  </r>
  <r>
    <n v="204"/>
    <s v="平阳县圣元注塑厂"/>
    <x v="1"/>
    <x v="1"/>
    <m/>
    <n v="0"/>
    <m/>
    <n v="0"/>
    <m/>
    <n v="0"/>
    <m/>
    <n v="0"/>
    <x v="32"/>
  </r>
  <r>
    <n v="205"/>
    <s v="台州市三鼎模塑有限公司"/>
    <x v="1"/>
    <x v="2"/>
    <n v="0"/>
    <n v="0"/>
    <n v="0"/>
    <n v="0"/>
    <n v="0"/>
    <n v="0"/>
    <n v="5"/>
    <n v="993.40000000000009"/>
    <x v="8"/>
  </r>
  <r>
    <n v="206"/>
    <s v="台州市东南汽摩配件有限公司"/>
    <x v="1"/>
    <x v="2"/>
    <n v="0"/>
    <n v="0"/>
    <n v="0"/>
    <n v="0"/>
    <n v="0"/>
    <n v="0"/>
    <n v="31"/>
    <n v="1826.52"/>
    <x v="21"/>
  </r>
  <r>
    <n v="207"/>
    <s v="慈溪市金泽电器有限公司"/>
    <x v="1"/>
    <x v="2"/>
    <n v="41"/>
    <n v="3170.94"/>
    <n v="43.2"/>
    <n v="3339.7920000000004"/>
    <n v="10"/>
    <n v="332.70000000000005"/>
    <n v="10"/>
    <n v="659.59999999999991"/>
    <x v="101"/>
  </r>
  <r>
    <n v="208"/>
    <s v="台州市星星模具有限公司"/>
    <x v="1"/>
    <x v="2"/>
    <n v="2.2999999999999998"/>
    <n v="697.84299999999996"/>
    <n v="0"/>
    <n v="0"/>
    <n v="0"/>
    <n v="0"/>
    <n v="0"/>
    <n v="0"/>
    <x v="20"/>
  </r>
  <r>
    <n v="209"/>
    <s v="金华市大千塑料模具有限公司"/>
    <x v="1"/>
    <x v="2"/>
    <n v="0"/>
    <n v="0"/>
    <n v="0"/>
    <n v="0"/>
    <n v="0"/>
    <n v="0"/>
    <n v="4"/>
    <n v="321.24"/>
    <x v="11"/>
  </r>
  <r>
    <n v="210"/>
    <s v="慈溪市友拓塑料有限公司"/>
    <x v="1"/>
    <x v="2"/>
    <m/>
    <n v="0"/>
    <m/>
    <n v="0"/>
    <m/>
    <n v="0"/>
    <m/>
    <n v="0"/>
    <x v="102"/>
  </r>
  <r>
    <n v="211"/>
    <s v="天津新大洋模具有限公司静海分公司"/>
    <x v="10"/>
    <x v="2"/>
    <m/>
    <n v="0"/>
    <m/>
    <n v="0"/>
    <m/>
    <n v="0"/>
    <m/>
    <n v="0"/>
    <x v="21"/>
  </r>
  <r>
    <n v="212"/>
    <s v="常州市禄美劳保用品厂"/>
    <x v="3"/>
    <x v="3"/>
    <n v="0"/>
    <n v="0"/>
    <n v="0"/>
    <n v="0"/>
    <n v="23"/>
    <n v="3172.85"/>
    <n v="20"/>
    <n v="1663.8"/>
    <x v="8"/>
  </r>
  <r>
    <n v="213"/>
    <s v="慈溪市观海卫镇公羽塑料五金制品厂"/>
    <x v="1"/>
    <x v="3"/>
    <n v="0"/>
    <n v="0"/>
    <n v="0"/>
    <n v="0"/>
    <n v="0"/>
    <n v="0"/>
    <n v="13"/>
    <n v="759.19999999999993"/>
    <x v="8"/>
  </r>
  <r>
    <n v="214"/>
    <s v="沈阳市金三星施封锁厂"/>
    <x v="9"/>
    <x v="3"/>
    <n v="0"/>
    <n v="0"/>
    <n v="0"/>
    <n v="0"/>
    <n v="0"/>
    <n v="0"/>
    <n v="61.1"/>
    <n v="10099.218999999999"/>
    <x v="8"/>
  </r>
  <r>
    <n v="215"/>
    <s v="浙江华安旨立安全设备有限公司"/>
    <x v="1"/>
    <x v="3"/>
    <n v="0"/>
    <n v="0"/>
    <n v="0"/>
    <n v="0"/>
    <n v="0"/>
    <n v="0"/>
    <n v="12.25"/>
    <n v="5407.15"/>
    <x v="8"/>
  </r>
  <r>
    <n v="216"/>
    <s v="慈溪盛安电子有限公司"/>
    <x v="1"/>
    <x v="3"/>
    <n v="114.925"/>
    <n v="10509.891250000001"/>
    <n v="133.05000000000001"/>
    <n v="11422.342500000001"/>
    <n v="138.32499999999999"/>
    <n v="8007.6342499999992"/>
    <n v="237.72499999999999"/>
    <n v="25467.479249999997"/>
    <x v="103"/>
  </r>
  <r>
    <n v="217"/>
    <s v="意华控股集团有限公司"/>
    <x v="1"/>
    <x v="3"/>
    <n v="0"/>
    <n v="0"/>
    <n v="1"/>
    <n v="-28.67"/>
    <n v="3.5"/>
    <n v="-145.565"/>
    <n v="12"/>
    <n v="10883.400000000001"/>
    <x v="37"/>
  </r>
  <r>
    <n v="218"/>
    <s v="无锡市维尔赛福安全科技有限公司"/>
    <x v="3"/>
    <x v="3"/>
    <n v="66"/>
    <n v="6083.88"/>
    <n v="51"/>
    <n v="5648.76"/>
    <n v="50"/>
    <n v="5993.5"/>
    <n v="56"/>
    <n v="5938.8"/>
    <x v="104"/>
  </r>
  <r>
    <n v="219"/>
    <s v="宁波捷瑞特体育用品有限公司"/>
    <x v="1"/>
    <x v="3"/>
    <m/>
    <n v="0"/>
    <m/>
    <n v="0"/>
    <m/>
    <n v="0"/>
    <m/>
    <n v="0"/>
    <x v="54"/>
  </r>
  <r>
    <n v="220"/>
    <s v="绍兴永顺电子有限公司"/>
    <x v="1"/>
    <x v="3"/>
    <m/>
    <n v="0"/>
    <m/>
    <n v="0"/>
    <m/>
    <n v="0"/>
    <m/>
    <n v="0"/>
    <x v="9"/>
  </r>
  <r>
    <n v="221"/>
    <s v="安徽华信安全设备有限公司"/>
    <x v="7"/>
    <x v="3"/>
    <n v="161.9"/>
    <n v="22157.634000000002"/>
    <n v="143.625"/>
    <n v="13528.03875"/>
    <n v="81.5"/>
    <n v="4662.6149999999998"/>
    <n v="159.5"/>
    <n v="15846.324999999999"/>
    <x v="105"/>
  </r>
  <r>
    <n v="222"/>
    <s v="上海崇安安全设备有限公司"/>
    <x v="2"/>
    <x v="3"/>
    <n v="4"/>
    <n v="401.52"/>
    <n v="10"/>
    <n v="993"/>
    <n v="17"/>
    <n v="1230.97"/>
    <n v="25"/>
    <n v="2594"/>
    <x v="106"/>
  </r>
  <r>
    <n v="223"/>
    <s v="余姚市刚嘉塑料制品厂（普通合伙）"/>
    <x v="1"/>
    <x v="3"/>
    <m/>
    <n v="0"/>
    <m/>
    <n v="0"/>
    <m/>
    <n v="0"/>
    <m/>
    <n v="0"/>
    <x v="107"/>
  </r>
  <r>
    <n v="224"/>
    <s v="浙江华安安全设备有限公司"/>
    <x v="1"/>
    <x v="3"/>
    <n v="8"/>
    <n v="1195.92"/>
    <n v="71"/>
    <n v="8941.74"/>
    <n v="97"/>
    <n v="9769.84"/>
    <n v="28"/>
    <n v="5162.08"/>
    <x v="108"/>
  </r>
  <r>
    <n v="225"/>
    <s v="慈溪市鑫驹电子厂"/>
    <x v="1"/>
    <x v="3"/>
    <n v="24.3"/>
    <n v="1033.9649999999999"/>
    <n v="51.25"/>
    <n v="4121.5249999999996"/>
    <n v="108.55"/>
    <n v="6788.7169999999996"/>
    <n v="367.1"/>
    <n v="25722.697"/>
    <x v="109"/>
  </r>
  <r>
    <n v="226"/>
    <s v="宁波弘驰运动用品有限公司"/>
    <x v="1"/>
    <x v="3"/>
    <m/>
    <n v="0"/>
    <m/>
    <n v="0"/>
    <m/>
    <n v="0"/>
    <m/>
    <n v="0"/>
    <x v="110"/>
  </r>
  <r>
    <n v="227"/>
    <s v="无锡市赛邦安全设备有限公司"/>
    <x v="3"/>
    <x v="3"/>
    <n v="2"/>
    <n v="126.4"/>
    <n v="85"/>
    <n v="9681.5"/>
    <n v="46"/>
    <n v="4414.62"/>
    <n v="46"/>
    <n v="3653.32"/>
    <x v="111"/>
  </r>
  <r>
    <n v="228"/>
    <s v="桐庐明星塑料电器有限公司"/>
    <x v="1"/>
    <x v="3"/>
    <n v="0"/>
    <n v="0"/>
    <n v="0"/>
    <n v="0"/>
    <n v="0"/>
    <n v="0"/>
    <n v="46"/>
    <n v="3994.18"/>
    <x v="11"/>
  </r>
  <r>
    <n v="229"/>
    <s v="宁波艾芙龙科技有限公司"/>
    <x v="1"/>
    <x v="3"/>
    <m/>
    <n v="0"/>
    <m/>
    <n v="0"/>
    <m/>
    <n v="0"/>
    <m/>
    <n v="0"/>
    <x v="2"/>
  </r>
  <r>
    <n v="230"/>
    <s v="宁波自立模塑有限公司"/>
    <x v="1"/>
    <x v="3"/>
    <n v="0"/>
    <n v="0"/>
    <n v="0"/>
    <n v="0"/>
    <n v="0"/>
    <n v="0"/>
    <n v="5"/>
    <n v="325.09999999999997"/>
    <x v="11"/>
  </r>
  <r>
    <n v="231"/>
    <s v="宁波飓鹏五金塑料制品有限公司"/>
    <x v="1"/>
    <x v="3"/>
    <n v="0"/>
    <n v="0"/>
    <n v="0"/>
    <n v="0"/>
    <n v="0"/>
    <n v="0"/>
    <n v="93.45"/>
    <n v="6120.0405000000001"/>
    <x v="112"/>
  </r>
  <r>
    <n v="232"/>
    <s v="江苏每时安全设备有限公司"/>
    <x v="3"/>
    <x v="3"/>
    <m/>
    <n v="0"/>
    <m/>
    <n v="0"/>
    <m/>
    <n v="0"/>
    <m/>
    <n v="0"/>
    <x v="113"/>
  </r>
  <r>
    <n v="233"/>
    <s v="常州市新安安全用品有限公司"/>
    <x v="3"/>
    <x v="3"/>
    <n v="55"/>
    <n v="3621.7499999999995"/>
    <n v="47"/>
    <n v="4566.5199999999995"/>
    <n v="44"/>
    <n v="4630.12"/>
    <n v="45"/>
    <n v="3268.35"/>
    <x v="114"/>
  </r>
  <r>
    <n v="234"/>
    <s v="温州劳来斯安全防护装备有限公司"/>
    <x v="1"/>
    <x v="3"/>
    <n v="0"/>
    <n v="0"/>
    <n v="0"/>
    <n v="0"/>
    <n v="19"/>
    <n v="3175.09"/>
    <n v="30"/>
    <n v="1525.5"/>
    <x v="66"/>
  </r>
  <r>
    <n v="235"/>
    <s v="浙江永顺电力器材有限公司"/>
    <x v="1"/>
    <x v="3"/>
    <m/>
    <n v="0"/>
    <m/>
    <n v="0"/>
    <m/>
    <n v="0"/>
    <m/>
    <n v="0"/>
    <x v="21"/>
  </r>
  <r>
    <n v="236"/>
    <s v="温州市隆达汽摩配有限公司"/>
    <x v="1"/>
    <x v="3"/>
    <n v="10"/>
    <n v="2205"/>
    <n v="2.5000000000000001E-2"/>
    <n v="2.6524999999999999"/>
    <n v="25"/>
    <n v="1936"/>
    <n v="25"/>
    <n v="1967.0000000000002"/>
    <x v="21"/>
  </r>
  <r>
    <n v="237"/>
    <s v="无锡市斯特安安全用品有限公司"/>
    <x v="3"/>
    <x v="3"/>
    <n v="0"/>
    <n v="0"/>
    <n v="0"/>
    <n v="0"/>
    <n v="3.05"/>
    <n v="194.49850000000001"/>
    <n v="16"/>
    <n v="674.24"/>
    <x v="9"/>
  </r>
  <r>
    <n v="238"/>
    <s v="无锡市每时安全设备有限公司"/>
    <x v="3"/>
    <x v="3"/>
    <n v="17"/>
    <n v="1770.38"/>
    <n v="46.5"/>
    <n v="8278.3950000000004"/>
    <n v="3"/>
    <n v="599.64"/>
    <n v="31.1"/>
    <n v="1590.1430000000003"/>
    <x v="21"/>
  </r>
  <r>
    <n v="239"/>
    <s v="杭州科盾电子有限公司"/>
    <x v="1"/>
    <x v="4"/>
    <n v="0"/>
    <n v="0"/>
    <n v="0"/>
    <n v="0"/>
    <n v="10"/>
    <n v="303.89999999999998"/>
    <n v="0"/>
    <n v="0"/>
    <x v="8"/>
  </r>
  <r>
    <n v="240"/>
    <s v="杭州新星光电有限公司"/>
    <x v="1"/>
    <x v="4"/>
    <n v="0"/>
    <n v="0"/>
    <n v="1"/>
    <n v="94.49"/>
    <n v="0"/>
    <n v="0"/>
    <n v="0"/>
    <n v="0"/>
    <x v="8"/>
  </r>
  <r>
    <n v="241"/>
    <s v="杭州志晟精密塑胶工业有限公司"/>
    <x v="1"/>
    <x v="4"/>
    <n v="0"/>
    <n v="0"/>
    <n v="0"/>
    <n v="0"/>
    <n v="0"/>
    <n v="0"/>
    <n v="15.5"/>
    <n v="3070.395"/>
    <x v="8"/>
  </r>
  <r>
    <n v="242"/>
    <s v="宁波韩塑电子有限公司"/>
    <x v="1"/>
    <x v="4"/>
    <m/>
    <n v="0"/>
    <m/>
    <n v="0"/>
    <m/>
    <n v="0"/>
    <m/>
    <n v="0"/>
    <x v="20"/>
  </r>
  <r>
    <n v="243"/>
    <s v="宁波金辉摄影器材有限公司"/>
    <x v="1"/>
    <x v="4"/>
    <n v="0"/>
    <n v="0"/>
    <n v="6.0250000000000004"/>
    <n v="840.36699999999996"/>
    <n v="0.82499999999999996"/>
    <n v="87.614999999999995"/>
    <n v="1"/>
    <n v="164.95"/>
    <x v="8"/>
  </r>
  <r>
    <n v="244"/>
    <s v="宁波久杰树脂制品有限公司"/>
    <x v="1"/>
    <x v="4"/>
    <n v="0"/>
    <n v="0"/>
    <n v="3.1749999999999998"/>
    <n v="452.4375"/>
    <n v="0"/>
    <n v="0"/>
    <n v="1"/>
    <n v="557.28"/>
    <x v="8"/>
  </r>
  <r>
    <n v="245"/>
    <s v="苏州凯迪塑胶有限公司"/>
    <x v="3"/>
    <x v="4"/>
    <n v="5"/>
    <n v="-859.30000000000007"/>
    <n v="0"/>
    <n v="0"/>
    <n v="5"/>
    <n v="-564.85"/>
    <n v="0"/>
    <n v="0"/>
    <x v="8"/>
  </r>
  <r>
    <n v="246"/>
    <s v="余姚贝佳摄影器材有限公司"/>
    <x v="1"/>
    <x v="4"/>
    <m/>
    <n v="0"/>
    <m/>
    <n v="0"/>
    <m/>
    <n v="0"/>
    <m/>
    <n v="0"/>
    <x v="20"/>
  </r>
  <r>
    <n v="247"/>
    <s v="余姚贝思影视器材有限公司"/>
    <x v="1"/>
    <x v="4"/>
    <n v="0"/>
    <n v="0"/>
    <n v="3"/>
    <n v="344.25"/>
    <n v="8"/>
    <n v="725.52"/>
    <n v="0"/>
    <n v="0"/>
    <x v="8"/>
  </r>
  <r>
    <n v="248"/>
    <s v="余姚铭博通讯设备有限公司"/>
    <x v="1"/>
    <x v="4"/>
    <n v="0"/>
    <n v="0"/>
    <n v="11"/>
    <n v="863.61"/>
    <n v="0"/>
    <n v="0"/>
    <n v="4"/>
    <n v="457.56"/>
    <x v="59"/>
  </r>
  <r>
    <n v="249"/>
    <s v="宁海西店明廷塑料五金厂"/>
    <x v="1"/>
    <x v="4"/>
    <n v="0"/>
    <n v="0"/>
    <n v="0"/>
    <n v="0"/>
    <n v="0"/>
    <n v="0"/>
    <n v="0.05"/>
    <n v="74.311999999999998"/>
    <x v="54"/>
  </r>
  <r>
    <n v="250"/>
    <s v="昆山市张浦镇汤诚精密模具厂"/>
    <x v="3"/>
    <x v="4"/>
    <m/>
    <n v="0"/>
    <m/>
    <n v="0"/>
    <m/>
    <n v="0"/>
    <m/>
    <n v="0"/>
    <x v="0"/>
  </r>
  <r>
    <n v="251"/>
    <s v="余姚市力天模具厂"/>
    <x v="1"/>
    <x v="4"/>
    <n v="0"/>
    <n v="0"/>
    <n v="0"/>
    <n v="0"/>
    <n v="0"/>
    <n v="0"/>
    <n v="19"/>
    <n v="7479.5400000000009"/>
    <x v="115"/>
  </r>
  <r>
    <n v="252"/>
    <s v="余姚市杭雁金属有限公司"/>
    <x v="1"/>
    <x v="4"/>
    <n v="0"/>
    <n v="0"/>
    <n v="1.9"/>
    <n v="177.46"/>
    <n v="0"/>
    <n v="0"/>
    <n v="30.05"/>
    <n v="2413.616"/>
    <x v="116"/>
  </r>
  <r>
    <n v="253"/>
    <s v="余姚市凯中电器有限公司"/>
    <x v="1"/>
    <x v="4"/>
    <n v="7"/>
    <n v="-202.16"/>
    <n v="67.5"/>
    <n v="3438.45"/>
    <n v="41"/>
    <n v="4112.71"/>
    <n v="191.75"/>
    <n v="70893.810000000012"/>
    <x v="117"/>
  </r>
  <r>
    <n v="254"/>
    <s v="昆山维讯塑胶电子有限公司"/>
    <x v="3"/>
    <x v="4"/>
    <n v="0"/>
    <n v="0"/>
    <n v="0"/>
    <n v="0"/>
    <n v="0"/>
    <n v="0"/>
    <n v="11.6"/>
    <n v="3006.72"/>
    <x v="118"/>
  </r>
  <r>
    <n v="255"/>
    <s v="余姚市凯一国际贸易有限公司"/>
    <x v="1"/>
    <x v="4"/>
    <m/>
    <n v="0"/>
    <m/>
    <n v="0"/>
    <m/>
    <n v="0"/>
    <m/>
    <n v="0"/>
    <x v="119"/>
  </r>
  <r>
    <n v="256"/>
    <s v="余姚市博森模具有限公司"/>
    <x v="1"/>
    <x v="4"/>
    <n v="7.4999999999999997E-2"/>
    <n v="2.9287499999999995"/>
    <n v="2.4249999999999998"/>
    <n v="177.4615"/>
    <n v="0"/>
    <n v="0"/>
    <n v="0.32500000000000001"/>
    <n v="25.544999999999998"/>
    <x v="120"/>
  </r>
  <r>
    <n v="257"/>
    <s v="歌特伟精密塑胶（苏州）有限公司"/>
    <x v="3"/>
    <x v="4"/>
    <n v="0"/>
    <n v="0"/>
    <n v="0.05"/>
    <n v="7.1965000000000003"/>
    <n v="0.32500000000000001"/>
    <n v="9.6135000000000002"/>
    <n v="1.65"/>
    <n v="356.16899999999998"/>
    <x v="121"/>
  </r>
  <r>
    <n v="258"/>
    <s v="浙江天煌科技实业有限公司"/>
    <x v="1"/>
    <x v="4"/>
    <n v="17"/>
    <n v="1908.42"/>
    <n v="23"/>
    <n v="1946.72"/>
    <n v="34"/>
    <n v="4304.3999999999996"/>
    <n v="26.05"/>
    <n v="2744.107"/>
    <x v="122"/>
  </r>
  <r>
    <n v="259"/>
    <s v="宁波赛特尔教学仪器有限公司"/>
    <x v="1"/>
    <x v="4"/>
    <n v="0.22500000000000001"/>
    <n v="43.701749999999997"/>
    <n v="0.05"/>
    <n v="0.75450000000000006"/>
    <n v="7.4999999999999997E-2"/>
    <n v="1.9379999999999999"/>
    <n v="0.05"/>
    <n v="7.4685000000000006"/>
    <x v="54"/>
  </r>
  <r>
    <n v="260"/>
    <s v="杭州戎密科技有限公司"/>
    <x v="1"/>
    <x v="4"/>
    <n v="0"/>
    <n v="0"/>
    <n v="0"/>
    <n v="0"/>
    <n v="0"/>
    <n v="0"/>
    <n v="2"/>
    <n v="255.68"/>
    <x v="23"/>
  </r>
  <r>
    <n v="261"/>
    <s v="慈溪市格美塑料制品厂（普通合伙）"/>
    <x v="1"/>
    <x v="4"/>
    <m/>
    <n v="0"/>
    <m/>
    <n v="0"/>
    <m/>
    <n v="0"/>
    <m/>
    <n v="0"/>
    <x v="14"/>
  </r>
  <r>
    <n v="262"/>
    <s v="余姚市华福工贸有限公司"/>
    <x v="1"/>
    <x v="4"/>
    <m/>
    <n v="0"/>
    <m/>
    <n v="0"/>
    <m/>
    <n v="0"/>
    <m/>
    <n v="0"/>
    <x v="49"/>
  </r>
  <r>
    <n v="263"/>
    <s v="余姚市奥巴塑钢制品有限公司"/>
    <x v="1"/>
    <x v="4"/>
    <n v="0"/>
    <n v="0"/>
    <n v="0"/>
    <n v="0"/>
    <n v="0"/>
    <n v="0"/>
    <n v="0.5"/>
    <n v="565.62"/>
    <x v="9"/>
  </r>
  <r>
    <n v="264"/>
    <s v="杭州创奇展示用品有限公司"/>
    <x v="1"/>
    <x v="4"/>
    <n v="0"/>
    <n v="0"/>
    <n v="0"/>
    <n v="0"/>
    <n v="12"/>
    <n v="397.91999999999996"/>
    <n v="12.175000000000001"/>
    <n v="1401.70775"/>
    <x v="104"/>
  </r>
  <r>
    <n v="265"/>
    <s v="宁波大洋壳体有限公司"/>
    <x v="1"/>
    <x v="4"/>
    <n v="1"/>
    <n v="46.92"/>
    <n v="3"/>
    <n v="340.44"/>
    <n v="0"/>
    <n v="0"/>
    <n v="0"/>
    <n v="0"/>
    <x v="11"/>
  </r>
  <r>
    <n v="266"/>
    <s v="余姚市临山镇杰威按键厂"/>
    <x v="1"/>
    <x v="4"/>
    <n v="0.45"/>
    <n v="-6.9479999999999995"/>
    <n v="2.2999999999999998"/>
    <n v="241.91399999999999"/>
    <n v="1.4"/>
    <n v="148.35799999999998"/>
    <n v="0.42499999999999999"/>
    <n v="40.651250000000005"/>
    <x v="14"/>
  </r>
  <r>
    <n v="267"/>
    <s v="苏州焕鑫精密模塑有限公司"/>
    <x v="3"/>
    <x v="4"/>
    <n v="34.875"/>
    <n v="1602.855"/>
    <n v="34.024999999999999"/>
    <n v="2438.9120000000003"/>
    <n v="37.475000000000001"/>
    <n v="3397.1087500000003"/>
    <n v="39.299999999999997"/>
    <n v="4402.3859999999995"/>
    <x v="123"/>
  </r>
  <r>
    <n v="268"/>
    <s v="宁海县松立模塑厂"/>
    <x v="1"/>
    <x v="4"/>
    <m/>
    <n v="0"/>
    <m/>
    <n v="0"/>
    <m/>
    <n v="0"/>
    <m/>
    <n v="0"/>
    <x v="37"/>
  </r>
  <r>
    <n v="269"/>
    <s v="宁波普元电子技术有限公司"/>
    <x v="1"/>
    <x v="4"/>
    <n v="0"/>
    <n v="0"/>
    <n v="0"/>
    <n v="0"/>
    <n v="0"/>
    <n v="0"/>
    <n v="52.625"/>
    <n v="2778.07375"/>
    <x v="124"/>
  </r>
  <r>
    <n v="270"/>
    <s v="温州市盛博科技有限公司"/>
    <x v="1"/>
    <x v="4"/>
    <n v="0"/>
    <n v="0"/>
    <n v="23"/>
    <n v="1793.08"/>
    <n v="95"/>
    <n v="8122.5"/>
    <n v="91.025000000000006"/>
    <n v="4523.0322500000002"/>
    <x v="125"/>
  </r>
  <r>
    <n v="271"/>
    <s v="台州市黄岩西诺模具有限公司"/>
    <x v="1"/>
    <x v="4"/>
    <n v="0"/>
    <n v="0"/>
    <n v="0"/>
    <n v="0"/>
    <n v="0"/>
    <n v="0"/>
    <n v="8.5"/>
    <n v="547.14499999999998"/>
    <x v="126"/>
  </r>
  <r>
    <n v="272"/>
    <s v="余姚米多勒电器有限公司"/>
    <x v="1"/>
    <x v="4"/>
    <n v="1"/>
    <n v="112.22"/>
    <n v="1"/>
    <n v="94.1"/>
    <n v="2"/>
    <n v="202.76"/>
    <n v="4.25"/>
    <n v="381.35250000000002"/>
    <x v="127"/>
  </r>
  <r>
    <n v="273"/>
    <s v="余姚市一诺通讯设备有限公司"/>
    <x v="1"/>
    <x v="4"/>
    <m/>
    <n v="0"/>
    <m/>
    <n v="0"/>
    <m/>
    <n v="0"/>
    <m/>
    <n v="0"/>
    <x v="20"/>
  </r>
  <r>
    <n v="274"/>
    <s v="温州博览展示器材有限公司"/>
    <x v="1"/>
    <x v="4"/>
    <n v="14"/>
    <n v="642.17999999999995"/>
    <n v="8"/>
    <n v="649.44000000000005"/>
    <n v="8"/>
    <n v="219.44"/>
    <n v="21.875"/>
    <n v="1660.09375"/>
    <x v="128"/>
  </r>
  <r>
    <n v="275"/>
    <s v="余姚市龙泽光电汽配厂（普通合伙）"/>
    <x v="1"/>
    <x v="4"/>
    <n v="0"/>
    <n v="0"/>
    <n v="0"/>
    <n v="0"/>
    <n v="1.65"/>
    <n v="124.52549999999999"/>
    <n v="0"/>
    <n v="0"/>
    <x v="20"/>
  </r>
  <r>
    <n v="276"/>
    <s v="张家港市嘉洋精密科技有限公司"/>
    <x v="3"/>
    <x v="4"/>
    <n v="0"/>
    <n v="0"/>
    <n v="0"/>
    <n v="0"/>
    <n v="0"/>
    <n v="0"/>
    <n v="15"/>
    <n v="729"/>
    <x v="129"/>
  </r>
  <r>
    <n v="277"/>
    <s v="浙江立博生物技术有限公司"/>
    <x v="1"/>
    <x v="4"/>
    <n v="0"/>
    <n v="0"/>
    <n v="0"/>
    <n v="0"/>
    <n v="0"/>
    <n v="0"/>
    <n v="8.0749999999999993"/>
    <n v="995.08224999999993"/>
    <x v="4"/>
  </r>
  <r>
    <n v="278"/>
    <s v="杭州科凡电子有限公司"/>
    <x v="1"/>
    <x v="4"/>
    <n v="0"/>
    <n v="0"/>
    <n v="0"/>
    <n v="0"/>
    <n v="88.55"/>
    <n v="-1014.783"/>
    <n v="115"/>
    <n v="8505.4"/>
    <x v="130"/>
  </r>
  <r>
    <n v="279"/>
    <s v="宁波富赛尔照相器材有限公司"/>
    <x v="1"/>
    <x v="4"/>
    <n v="0"/>
    <n v="0"/>
    <n v="0"/>
    <n v="0"/>
    <n v="0"/>
    <n v="0"/>
    <n v="12"/>
    <n v="895.68000000000006"/>
    <x v="131"/>
  </r>
  <r>
    <n v="280"/>
    <s v="张家港市海俊塑胶科技有限公司"/>
    <x v="3"/>
    <x v="4"/>
    <n v="0"/>
    <n v="0"/>
    <n v="0"/>
    <n v="0"/>
    <n v="0"/>
    <n v="0"/>
    <n v="6"/>
    <n v="517.5"/>
    <x v="45"/>
  </r>
  <r>
    <n v="281"/>
    <s v="张家港市百事达塑料五金有限公司"/>
    <x v="3"/>
    <x v="4"/>
    <m/>
    <n v="0"/>
    <m/>
    <n v="0"/>
    <m/>
    <n v="0"/>
    <m/>
    <n v="0"/>
    <x v="11"/>
  </r>
  <r>
    <n v="282"/>
    <s v="安徽宏宇五洲医用器材有限公司"/>
    <x v="3"/>
    <x v="5"/>
    <n v="158"/>
    <n v="6.32"/>
    <n v="0"/>
    <n v="0"/>
    <n v="0"/>
    <n v="0"/>
    <n v="10"/>
    <n v="1047.2"/>
    <x v="8"/>
  </r>
  <r>
    <n v="283"/>
    <s v="江苏世德南化功能包装材料有限公司"/>
    <x v="3"/>
    <x v="5"/>
    <m/>
    <n v="0"/>
    <m/>
    <n v="0"/>
    <m/>
    <n v="0"/>
    <m/>
    <n v="0"/>
    <x v="104"/>
  </r>
  <r>
    <n v="284"/>
    <s v="江苏蔚百世医疗器械有限公司"/>
    <x v="3"/>
    <x v="5"/>
    <m/>
    <n v="0"/>
    <m/>
    <n v="0"/>
    <m/>
    <n v="0"/>
    <m/>
    <n v="0"/>
    <x v="78"/>
  </r>
  <r>
    <n v="285"/>
    <s v="江西益康医疗器械集团有限公司"/>
    <x v="11"/>
    <x v="5"/>
    <n v="0"/>
    <n v="0"/>
    <n v="0"/>
    <n v="0"/>
    <n v="70"/>
    <n v="3224.9"/>
    <n v="0"/>
    <n v="0"/>
    <x v="8"/>
  </r>
  <r>
    <n v="286"/>
    <s v="圣光医用制品有限公司潢川分公司"/>
    <x v="5"/>
    <x v="5"/>
    <n v="0"/>
    <n v="0"/>
    <n v="0"/>
    <n v="0"/>
    <n v="1"/>
    <n v="19.63"/>
    <n v="0"/>
    <n v="0"/>
    <x v="8"/>
  </r>
  <r>
    <n v="287"/>
    <s v="温州京环科技有限公司"/>
    <x v="1"/>
    <x v="5"/>
    <n v="0"/>
    <n v="0"/>
    <n v="0"/>
    <n v="0"/>
    <n v="136"/>
    <n v="5620.88"/>
    <n v="68"/>
    <n v="2121.6"/>
    <x v="8"/>
  </r>
  <r>
    <n v="288"/>
    <s v="无锡市宇寿医疗器械股份有限公司"/>
    <x v="3"/>
    <x v="5"/>
    <n v="95.275000000000006"/>
    <n v="5404.95075"/>
    <n v="85"/>
    <n v="6443"/>
    <n v="93"/>
    <n v="7816.65"/>
    <n v="29"/>
    <n v="12264.099999999999"/>
    <x v="8"/>
  </r>
  <r>
    <n v="289"/>
    <s v="新客户目标"/>
    <x v="11"/>
    <x v="5"/>
    <m/>
    <n v="0"/>
    <m/>
    <n v="0"/>
    <m/>
    <n v="0"/>
    <m/>
    <n v="0"/>
    <x v="8"/>
  </r>
  <r>
    <n v="290"/>
    <s v="河南省驼人血滤医疗器械有限公司"/>
    <x v="1"/>
    <x v="5"/>
    <n v="0"/>
    <n v="0"/>
    <n v="0"/>
    <n v="0"/>
    <n v="0"/>
    <n v="0"/>
    <n v="15"/>
    <n v="13437.9"/>
    <x v="45"/>
  </r>
  <r>
    <n v="291"/>
    <s v="宁波禾采医疗器械有限公司"/>
    <x v="11"/>
    <x v="5"/>
    <n v="238.75"/>
    <n v="8654.6875"/>
    <n v="514.17499999999995"/>
    <n v="56286.737249999991"/>
    <n v="95"/>
    <n v="2131.8000000000002"/>
    <n v="12"/>
    <n v="999.24"/>
    <x v="132"/>
  </r>
  <r>
    <n v="292"/>
    <s v="河南驼人医疗器械集团有限公司"/>
    <x v="2"/>
    <x v="5"/>
    <n v="0"/>
    <n v="0"/>
    <n v="0"/>
    <n v="0"/>
    <n v="0"/>
    <n v="0"/>
    <n v="3.9750000000000001"/>
    <n v="3807.8910000000001"/>
    <x v="133"/>
  </r>
  <r>
    <n v="293"/>
    <s v="上海凯乐输液器厂"/>
    <x v="0"/>
    <x v="5"/>
    <n v="20"/>
    <n v="-36.4"/>
    <n v="100"/>
    <n v="7598.9999999999991"/>
    <n v="30.15"/>
    <n v="6093.3149999999996"/>
    <n v="20"/>
    <n v="1342.8"/>
    <x v="134"/>
  </r>
  <r>
    <n v="294"/>
    <s v="山东新华安得医疗用品有限公司"/>
    <x v="5"/>
    <x v="5"/>
    <n v="0"/>
    <n v="0"/>
    <n v="0"/>
    <n v="0"/>
    <n v="0"/>
    <n v="0"/>
    <n v="5"/>
    <n v="344.4"/>
    <x v="135"/>
  </r>
  <r>
    <n v="295"/>
    <s v="河南强森微创医疗器械有限公司"/>
    <x v="5"/>
    <x v="5"/>
    <m/>
    <n v="0"/>
    <m/>
    <n v="0"/>
    <m/>
    <n v="0"/>
    <m/>
    <n v="0"/>
    <x v="136"/>
  </r>
  <r>
    <n v="296"/>
    <s v="河南曙光汇知康生物科技股份有限公司"/>
    <x v="7"/>
    <x v="5"/>
    <m/>
    <n v="0"/>
    <m/>
    <n v="0"/>
    <m/>
    <n v="0"/>
    <m/>
    <n v="0"/>
    <x v="137"/>
  </r>
  <r>
    <n v="297"/>
    <s v="安徽省康达医疗用品有限公司"/>
    <x v="5"/>
    <x v="5"/>
    <n v="25"/>
    <n v="2948.75"/>
    <n v="50"/>
    <n v="3952.5"/>
    <n v="40"/>
    <n v="8228"/>
    <n v="25"/>
    <n v="2994.75"/>
    <x v="9"/>
  </r>
  <r>
    <n v="298"/>
    <s v="河南曙光健士医疗器械集团股份有限公司"/>
    <x v="3"/>
    <x v="5"/>
    <n v="23"/>
    <n v="1078.01"/>
    <n v="140"/>
    <n v="7919.8"/>
    <n v="163"/>
    <n v="5796.2800000000007"/>
    <n v="252"/>
    <n v="6637.68"/>
    <x v="138"/>
  </r>
  <r>
    <n v="299"/>
    <s v="英普亿塑胶电子（苏州）有限公司"/>
    <x v="3"/>
    <x v="5"/>
    <n v="120"/>
    <n v="7176"/>
    <n v="259"/>
    <n v="25742.01"/>
    <n v="117.05"/>
    <n v="8239.1494999999995"/>
    <n v="77"/>
    <n v="4853.3100000000004"/>
    <x v="139"/>
  </r>
  <r>
    <n v="300"/>
    <s v="江苏康华医疗器材有限公司"/>
    <x v="12"/>
    <x v="5"/>
    <n v="80"/>
    <n v="4562.3999999999996"/>
    <n v="3"/>
    <n v="1225.4100000000001"/>
    <n v="35"/>
    <n v="6676.9500000000007"/>
    <n v="35"/>
    <n v="2815.75"/>
    <x v="140"/>
  </r>
  <r>
    <n v="301"/>
    <s v="湖北福鑫医疗器械有限公司"/>
    <x v="2"/>
    <x v="5"/>
    <n v="8.5"/>
    <n v="313.64999999999998"/>
    <n v="33"/>
    <n v="2051.2799999999997"/>
    <n v="38"/>
    <n v="2551.3200000000002"/>
    <n v="35"/>
    <n v="3049.9"/>
    <x v="141"/>
  </r>
  <r>
    <n v="302"/>
    <s v="上海金塔医用器材有限公司"/>
    <x v="11"/>
    <x v="5"/>
    <n v="134.9"/>
    <n v="2316.2330000000002"/>
    <n v="10"/>
    <n v="1248.9000000000001"/>
    <n v="0"/>
    <n v="0"/>
    <n v="0.2"/>
    <n v="21.602000000000004"/>
    <x v="90"/>
  </r>
  <r>
    <n v="303"/>
    <s v="江西洪达医疗器械集团有限公司"/>
    <x v="11"/>
    <x v="5"/>
    <n v="145"/>
    <n v="15948.55"/>
    <n v="420"/>
    <n v="8076.6"/>
    <n v="280"/>
    <n v="30198"/>
    <n v="55"/>
    <n v="2857.8"/>
    <x v="142"/>
  </r>
  <r>
    <n v="304"/>
    <s v="江西丰临医疗科技股份有限公司"/>
    <x v="11"/>
    <x v="5"/>
    <m/>
    <n v="0"/>
    <m/>
    <n v="0"/>
    <m/>
    <n v="0"/>
    <m/>
    <n v="0"/>
    <x v="77"/>
  </r>
  <r>
    <n v="305"/>
    <s v="江西丰源实业集团有限公司"/>
    <x v="0"/>
    <x v="5"/>
    <n v="20"/>
    <n v="190"/>
    <n v="0"/>
    <n v="0"/>
    <n v="40"/>
    <n v="2762.4"/>
    <n v="40"/>
    <n v="1869.6000000000001"/>
    <x v="7"/>
  </r>
  <r>
    <n v="306"/>
    <s v="威高集团（威海）医用制品材料供应有限公司"/>
    <x v="5"/>
    <x v="5"/>
    <n v="0"/>
    <n v="0"/>
    <n v="0"/>
    <n v="0"/>
    <n v="0"/>
    <n v="0"/>
    <n v="118"/>
    <n v="28748.34"/>
    <x v="143"/>
  </r>
  <r>
    <n v="307"/>
    <s v="圣光医用制品股份有限公司"/>
    <x v="2"/>
    <x v="5"/>
    <m/>
    <n v="0"/>
    <m/>
    <n v="0"/>
    <m/>
    <n v="0"/>
    <m/>
    <n v="0"/>
    <x v="144"/>
  </r>
  <r>
    <n v="308"/>
    <s v="上海匹麦商务咨询有限公司"/>
    <x v="1"/>
    <x v="6"/>
    <n v="0"/>
    <n v="0"/>
    <n v="0"/>
    <n v="0"/>
    <n v="0"/>
    <n v="0"/>
    <n v="15"/>
    <n v="1338"/>
    <x v="145"/>
  </r>
  <r>
    <n v="309"/>
    <s v="金华市兴桥塑业有限公司"/>
    <x v="1"/>
    <x v="7"/>
    <m/>
    <n v="0"/>
    <m/>
    <n v="0"/>
    <m/>
    <n v="0"/>
    <m/>
    <n v="0"/>
    <x v="11"/>
  </r>
  <r>
    <n v="310"/>
    <s v="兰溪市天兰塑业有限公司"/>
    <x v="1"/>
    <x v="7"/>
    <m/>
    <n v="0"/>
    <m/>
    <n v="0"/>
    <m/>
    <n v="0"/>
    <m/>
    <n v="0"/>
    <x v="2"/>
  </r>
  <r>
    <n v="311"/>
    <s v="宁波市云雾塑业有限公司"/>
    <x v="1"/>
    <x v="7"/>
    <n v="0"/>
    <n v="0"/>
    <n v="34.049999999999997"/>
    <n v="4265.4434999999994"/>
    <n v="48"/>
    <n v="4036.32"/>
    <n v="0"/>
    <n v="0"/>
    <x v="8"/>
  </r>
  <r>
    <n v="312"/>
    <s v="上虞市恒隆塑业有限责任公司"/>
    <x v="1"/>
    <x v="7"/>
    <n v="59"/>
    <n v="2271.5"/>
    <n v="16"/>
    <n v="860.32"/>
    <n v="94"/>
    <n v="5279.9800000000005"/>
    <n v="0"/>
    <n v="0"/>
    <x v="8"/>
  </r>
  <r>
    <n v="313"/>
    <s v="上虞市欣昱塑业有限公司"/>
    <x v="1"/>
    <x v="7"/>
    <n v="105.05"/>
    <n v="6748.4119999999994"/>
    <n v="100"/>
    <n v="7209.9999999999991"/>
    <n v="86.05"/>
    <n v="5851.4"/>
    <n v="10"/>
    <n v="832.69999999999993"/>
    <x v="8"/>
  </r>
  <r>
    <n v="314"/>
    <s v="绍兴市天晨塑胶有限公司"/>
    <x v="3"/>
    <x v="7"/>
    <m/>
    <n v="0"/>
    <m/>
    <n v="0"/>
    <m/>
    <n v="0"/>
    <m/>
    <n v="0"/>
    <x v="9"/>
  </r>
  <r>
    <n v="315"/>
    <s v="苏州市洽兴塑胶有限公司"/>
    <x v="3"/>
    <x v="7"/>
    <m/>
    <n v="0"/>
    <m/>
    <n v="0"/>
    <m/>
    <n v="0"/>
    <m/>
    <n v="0"/>
    <x v="8"/>
  </r>
  <r>
    <n v="316"/>
    <s v="阿普拉（江苏）塑料制品有限公司"/>
    <x v="1"/>
    <x v="7"/>
    <m/>
    <n v="0"/>
    <m/>
    <n v="0"/>
    <m/>
    <n v="0"/>
    <m/>
    <n v="0"/>
    <x v="84"/>
  </r>
  <r>
    <n v="317"/>
    <s v="余姚纳美化妆品包装用品有限公司"/>
    <x v="3"/>
    <x v="7"/>
    <n v="0"/>
    <n v="0"/>
    <n v="0"/>
    <n v="0"/>
    <n v="1.9"/>
    <n v="-367.17499999999995"/>
    <n v="0"/>
    <n v="0"/>
    <x v="146"/>
  </r>
  <r>
    <n v="318"/>
    <s v="东台力工液压机械有限公司"/>
    <x v="1"/>
    <x v="7"/>
    <m/>
    <n v="0"/>
    <m/>
    <n v="0"/>
    <m/>
    <n v="0"/>
    <m/>
    <n v="0"/>
    <x v="147"/>
  </r>
  <r>
    <n v="319"/>
    <s v="绍兴市上虞中信塑料厂"/>
    <x v="1"/>
    <x v="7"/>
    <m/>
    <n v="0"/>
    <m/>
    <n v="0"/>
    <m/>
    <n v="0"/>
    <m/>
    <n v="0"/>
    <x v="148"/>
  </r>
  <r>
    <n v="320"/>
    <s v="上虞伊姿包装有限公司"/>
    <x v="1"/>
    <x v="7"/>
    <n v="0"/>
    <n v="0"/>
    <n v="0"/>
    <n v="0"/>
    <n v="27.024999999999999"/>
    <n v="1761.7597499999999"/>
    <n v="3"/>
    <n v="561.81000000000006"/>
    <x v="11"/>
  </r>
  <r>
    <n v="321"/>
    <s v="金华创意塑胶有限公司"/>
    <x v="1"/>
    <x v="7"/>
    <n v="0"/>
    <n v="0"/>
    <n v="0"/>
    <n v="0"/>
    <n v="6"/>
    <n v="348.29999999999995"/>
    <n v="25.375"/>
    <n v="3082.8087499999997"/>
    <x v="149"/>
  </r>
  <r>
    <n v="322"/>
    <s v="余姚市夏莎塑业有限公司"/>
    <x v="6"/>
    <x v="7"/>
    <m/>
    <n v="0"/>
    <m/>
    <n v="0"/>
    <m/>
    <n v="0"/>
    <m/>
    <n v="0"/>
    <x v="150"/>
  </r>
  <r>
    <n v="323"/>
    <s v="东莞市卓比塑胶制品有限公司"/>
    <x v="3"/>
    <x v="7"/>
    <n v="0"/>
    <n v="0"/>
    <n v="0"/>
    <n v="0"/>
    <n v="2.5000000000000001E-2"/>
    <n v="2.4337499999999999"/>
    <n v="16"/>
    <n v="771.84"/>
    <x v="21"/>
  </r>
  <r>
    <n v="324"/>
    <s v="苏州德丽雅塑胶科技有限公司"/>
    <x v="1"/>
    <x v="7"/>
    <n v="0"/>
    <n v="0"/>
    <n v="0"/>
    <n v="0"/>
    <n v="11.5"/>
    <n v="598.34500000000003"/>
    <n v="163.19999999999999"/>
    <n v="18715.775999999998"/>
    <x v="151"/>
  </r>
  <r>
    <n v="325"/>
    <s v="宁波弗岚塑业有限公司"/>
    <x v="1"/>
    <x v="7"/>
    <m/>
    <n v="0"/>
    <m/>
    <n v="0"/>
    <m/>
    <n v="0"/>
    <m/>
    <n v="0"/>
    <x v="9"/>
  </r>
  <r>
    <n v="326"/>
    <s v="余姚市青硕塑料制品厂"/>
    <x v="1"/>
    <x v="7"/>
    <n v="2"/>
    <n v="-107.18"/>
    <n v="5"/>
    <n v="502.04999999999995"/>
    <n v="40"/>
    <n v="3319.2000000000003"/>
    <n v="39"/>
    <n v="2744.04"/>
    <x v="152"/>
  </r>
  <r>
    <n v="327"/>
    <s v="余姚市薇诺日化包装厂"/>
    <x v="1"/>
    <x v="7"/>
    <n v="0"/>
    <n v="0"/>
    <n v="0"/>
    <n v="0"/>
    <n v="0"/>
    <n v="0"/>
    <n v="1"/>
    <n v="142.51"/>
    <x v="148"/>
  </r>
  <r>
    <n v="328"/>
    <s v="金华市兆亿塑业有限公司"/>
    <x v="1"/>
    <x v="7"/>
    <m/>
    <n v="0"/>
    <m/>
    <n v="0"/>
    <m/>
    <n v="0"/>
    <m/>
    <n v="0"/>
    <x v="153"/>
  </r>
  <r>
    <n v="329"/>
    <s v="余姚市富兰德包装有限公司"/>
    <x v="1"/>
    <x v="7"/>
    <m/>
    <n v="0"/>
    <m/>
    <n v="0"/>
    <m/>
    <n v="0"/>
    <m/>
    <n v="0"/>
    <x v="56"/>
  </r>
  <r>
    <n v="330"/>
    <s v="兰溪市金兰塑胶有限公司"/>
    <x v="1"/>
    <x v="7"/>
    <n v="0"/>
    <n v="0"/>
    <n v="0"/>
    <n v="0"/>
    <n v="0"/>
    <n v="0"/>
    <n v="115"/>
    <n v="5754.5999999999995"/>
    <x v="154"/>
  </r>
  <r>
    <n v="331"/>
    <s v="上虞市薇笑化妆品包装有限公司"/>
    <x v="1"/>
    <x v="7"/>
    <n v="0"/>
    <n v="0"/>
    <n v="0"/>
    <n v="0"/>
    <n v="46.25"/>
    <n v="1001.775"/>
    <n v="116.5"/>
    <n v="5009.5"/>
    <x v="4"/>
  </r>
  <r>
    <n v="332"/>
    <s v="金华市瑞鑫塑业有限公司"/>
    <x v="3"/>
    <x v="7"/>
    <n v="0"/>
    <n v="0"/>
    <n v="0"/>
    <n v="0"/>
    <n v="0"/>
    <n v="0"/>
    <n v="54.274999999999999"/>
    <n v="2765.3112500000002"/>
    <x v="155"/>
  </r>
  <r>
    <n v="333"/>
    <s v="南通博一日用品包装容器有限公司"/>
    <x v="1"/>
    <x v="7"/>
    <n v="0"/>
    <n v="0"/>
    <n v="0"/>
    <n v="0"/>
    <n v="0"/>
    <n v="0"/>
    <n v="124"/>
    <n v="3289.7200000000003"/>
    <x v="156"/>
  </r>
  <r>
    <n v="334"/>
    <s v="绍兴市上虞薇笑化妆品包装有限公司"/>
    <x v="1"/>
    <x v="7"/>
    <m/>
    <n v="0"/>
    <m/>
    <n v="0"/>
    <m/>
    <n v="0"/>
    <m/>
    <n v="0"/>
    <x v="77"/>
  </r>
  <r>
    <n v="335"/>
    <s v="浙江申达化妆品包装有限公司"/>
    <x v="1"/>
    <x v="7"/>
    <n v="124"/>
    <n v="12387.6"/>
    <n v="208"/>
    <n v="15005.12"/>
    <n v="147"/>
    <n v="8276.1"/>
    <n v="64"/>
    <n v="2871.68"/>
    <x v="77"/>
  </r>
  <r>
    <n v="336"/>
    <s v="慈溪市康博塑料实业有限公司"/>
    <x v="6"/>
    <x v="7"/>
    <n v="8"/>
    <n v="354"/>
    <n v="32"/>
    <n v="2288.96"/>
    <n v="7"/>
    <n v="651.07000000000005"/>
    <n v="0"/>
    <n v="0"/>
    <x v="8"/>
  </r>
  <r>
    <n v="337"/>
    <s v="广州市白云区竹料时尚佳美塑料包装厂"/>
    <x v="1"/>
    <x v="7"/>
    <n v="0"/>
    <n v="0"/>
    <n v="0"/>
    <n v="0"/>
    <n v="13"/>
    <n v="-1269.45"/>
    <n v="0"/>
    <n v="0"/>
    <x v="8"/>
  </r>
  <r>
    <n v="338"/>
    <s v="杭州奋一塑胶有限公司"/>
    <x v="1"/>
    <x v="7"/>
    <n v="0"/>
    <n v="0"/>
    <n v="0"/>
    <n v="0"/>
    <n v="0"/>
    <n v="0"/>
    <n v="3.9"/>
    <n v="527.553"/>
    <x v="8"/>
  </r>
  <r>
    <n v="339"/>
    <s v="杭州伊贝实业有限公司"/>
    <x v="1"/>
    <x v="7"/>
    <n v="138.52500000000001"/>
    <n v="1424.037"/>
    <n v="0"/>
    <n v="0"/>
    <n v="0"/>
    <n v="0"/>
    <n v="1"/>
    <n v="81.73"/>
    <x v="8"/>
  </r>
  <r>
    <n v="340"/>
    <s v="杭州振华日化包装科技有限公司"/>
    <x v="1"/>
    <x v="7"/>
    <n v="0"/>
    <n v="0"/>
    <n v="0"/>
    <n v="0"/>
    <n v="0"/>
    <n v="0"/>
    <n v="52.6"/>
    <n v="5100.6220000000003"/>
    <x v="8"/>
  </r>
  <r>
    <n v="341"/>
    <s v="杭州卓品科技有限公司"/>
    <x v="1"/>
    <x v="7"/>
    <n v="0"/>
    <n v="0"/>
    <n v="0"/>
    <n v="0"/>
    <n v="0"/>
    <n v="0"/>
    <n v="5"/>
    <n v="810.5"/>
    <x v="8"/>
  </r>
  <r>
    <n v="342"/>
    <s v="宁波美洁莱日用品有限公司"/>
    <x v="1"/>
    <x v="7"/>
    <m/>
    <n v="0"/>
    <m/>
    <n v="0"/>
    <m/>
    <n v="0"/>
    <m/>
    <n v="0"/>
    <x v="11"/>
  </r>
  <r>
    <n v="343"/>
    <s v="宁波山水工艺塑料制品有限公司"/>
    <x v="2"/>
    <x v="7"/>
    <n v="2.5499999999999998"/>
    <n v="-57.222000000000001"/>
    <n v="42.825000000000003"/>
    <n v="3146.7810000000004"/>
    <n v="32.200000000000003"/>
    <n v="2181.2280000000001"/>
    <n v="8.8000000000000007"/>
    <n v="653.48800000000006"/>
    <x v="8"/>
  </r>
  <r>
    <n v="344"/>
    <s v="上海坤玺工贸有限公司"/>
    <x v="2"/>
    <x v="7"/>
    <n v="0"/>
    <n v="0"/>
    <n v="0"/>
    <n v="0"/>
    <n v="5"/>
    <n v="883.94999999999993"/>
    <n v="0"/>
    <n v="0"/>
    <x v="8"/>
  </r>
  <r>
    <n v="345"/>
    <s v="上海仕之桥塑胶制品有限公司"/>
    <x v="1"/>
    <x v="7"/>
    <n v="15.2"/>
    <n v="931.75999999999988"/>
    <n v="4.0999999999999996"/>
    <n v="201.72"/>
    <n v="7"/>
    <n v="161.98000000000002"/>
    <n v="5.5"/>
    <n v="503.745"/>
    <x v="8"/>
  </r>
  <r>
    <n v="346"/>
    <s v="上虞市嘉禾塑料制品有限公司"/>
    <x v="1"/>
    <x v="7"/>
    <n v="0"/>
    <n v="0"/>
    <n v="0"/>
    <n v="0"/>
    <n v="26"/>
    <n v="2613.2600000000002"/>
    <n v="16"/>
    <n v="791.2"/>
    <x v="8"/>
  </r>
  <r>
    <n v="347"/>
    <s v="上虞市京煜塑业有限公司"/>
    <x v="1"/>
    <x v="7"/>
    <n v="0"/>
    <n v="0"/>
    <n v="0"/>
    <n v="0"/>
    <n v="12"/>
    <n v="610.20000000000005"/>
    <n v="0"/>
    <n v="0"/>
    <x v="8"/>
  </r>
  <r>
    <n v="348"/>
    <s v="上虞市万特塑业有限公司"/>
    <x v="1"/>
    <x v="7"/>
    <n v="69"/>
    <n v="3822.6"/>
    <n v="56.524999999999999"/>
    <n v="4797.8419999999996"/>
    <n v="9"/>
    <n v="908.1"/>
    <n v="0"/>
    <n v="0"/>
    <x v="8"/>
  </r>
  <r>
    <n v="349"/>
    <s v="上虞市小越镇鸿鑫精密模塑厂"/>
    <x v="1"/>
    <x v="7"/>
    <n v="0"/>
    <n v="0"/>
    <n v="0"/>
    <n v="0"/>
    <n v="0"/>
    <n v="0"/>
    <n v="14.1"/>
    <n v="1529.85"/>
    <x v="8"/>
  </r>
  <r>
    <n v="350"/>
    <s v="上虞市桢乐塑业有限公司"/>
    <x v="1"/>
    <x v="7"/>
    <n v="0"/>
    <n v="0"/>
    <n v="0"/>
    <n v="0"/>
    <n v="8.4"/>
    <n v="622.86000000000013"/>
    <n v="0"/>
    <n v="0"/>
    <x v="8"/>
  </r>
  <r>
    <n v="351"/>
    <s v="绍兴市建钰塑业有限公司"/>
    <x v="1"/>
    <x v="7"/>
    <m/>
    <n v="0"/>
    <m/>
    <n v="0"/>
    <m/>
    <n v="0"/>
    <m/>
    <n v="0"/>
    <x v="56"/>
  </r>
  <r>
    <n v="352"/>
    <s v="绍兴市上虞区丰惠如苗化妆品包装制品厂"/>
    <x v="1"/>
    <x v="7"/>
    <m/>
    <n v="0"/>
    <m/>
    <n v="0"/>
    <m/>
    <n v="0"/>
    <m/>
    <n v="0"/>
    <x v="157"/>
  </r>
  <r>
    <n v="353"/>
    <s v="绍兴市上虞舜晖五金仪表厂"/>
    <x v="1"/>
    <x v="7"/>
    <m/>
    <n v="0"/>
    <m/>
    <n v="0"/>
    <m/>
    <n v="0"/>
    <m/>
    <n v="0"/>
    <x v="158"/>
  </r>
  <r>
    <n v="354"/>
    <s v="绍兴泰和铝塑包装有限公司"/>
    <x v="10"/>
    <x v="7"/>
    <m/>
    <n v="0"/>
    <m/>
    <n v="0"/>
    <m/>
    <n v="0"/>
    <m/>
    <n v="0"/>
    <x v="32"/>
  </r>
  <r>
    <n v="355"/>
    <s v="顺安(天津）塑胶制品有限公司"/>
    <x v="3"/>
    <x v="7"/>
    <n v="0"/>
    <n v="0"/>
    <n v="0"/>
    <n v="0"/>
    <n v="0"/>
    <n v="0"/>
    <n v="0.55000000000000004"/>
    <n v="159.85749999999999"/>
    <x v="8"/>
  </r>
  <r>
    <n v="356"/>
    <s v="苏州纽森德电子科技有限公司"/>
    <x v="3"/>
    <x v="7"/>
    <n v="0"/>
    <n v="0"/>
    <n v="0"/>
    <n v="0"/>
    <n v="0"/>
    <n v="0"/>
    <n v="1.1000000000000001"/>
    <n v="484.69300000000004"/>
    <x v="8"/>
  </r>
  <r>
    <n v="357"/>
    <s v="苏州宜美包装制品有限公司"/>
    <x v="3"/>
    <x v="7"/>
    <n v="0"/>
    <n v="0"/>
    <n v="4"/>
    <n v="472.44"/>
    <n v="7.2"/>
    <n v="688.60800000000006"/>
    <n v="0"/>
    <n v="0"/>
    <x v="8"/>
  </r>
  <r>
    <n v="358"/>
    <s v="泰州许氏塑业有限公司"/>
    <x v="1"/>
    <x v="7"/>
    <m/>
    <n v="0"/>
    <m/>
    <n v="0"/>
    <m/>
    <n v="0"/>
    <m/>
    <n v="0"/>
    <x v="159"/>
  </r>
  <r>
    <n v="359"/>
    <s v="余姚市德利模具厂"/>
    <x v="1"/>
    <x v="7"/>
    <n v="2.0499999999999998"/>
    <n v="239.33749999999998"/>
    <n v="7.8"/>
    <n v="1029.1320000000001"/>
    <n v="0.35"/>
    <n v="53.094999999999992"/>
    <n v="0"/>
    <n v="0"/>
    <x v="8"/>
  </r>
  <r>
    <n v="360"/>
    <s v="余姚市乐淘塑料厂"/>
    <x v="1"/>
    <x v="7"/>
    <n v="0"/>
    <n v="0"/>
    <n v="0"/>
    <n v="0"/>
    <n v="4"/>
    <n v="192.88"/>
    <n v="23.55"/>
    <n v="2440.9575"/>
    <x v="8"/>
  </r>
  <r>
    <n v="361"/>
    <s v="余姚市临山镇帅胜塑料厂"/>
    <x v="1"/>
    <x v="7"/>
    <m/>
    <n v="0"/>
    <m/>
    <n v="0"/>
    <m/>
    <n v="0"/>
    <m/>
    <n v="0"/>
    <x v="56"/>
  </r>
  <r>
    <n v="362"/>
    <s v="余姚市铭恩五金厂"/>
    <x v="1"/>
    <x v="7"/>
    <m/>
    <n v="0"/>
    <m/>
    <n v="0"/>
    <m/>
    <n v="0"/>
    <m/>
    <n v="0"/>
    <x v="11"/>
  </r>
  <r>
    <n v="363"/>
    <s v="余姚市万镇橡塑制品厂（普通合伙)"/>
    <x v="1"/>
    <x v="7"/>
    <m/>
    <n v="0"/>
    <m/>
    <n v="0"/>
    <m/>
    <n v="0"/>
    <m/>
    <n v="0"/>
    <x v="8"/>
  </r>
  <r>
    <n v="364"/>
    <s v="余姚市伟达喷雾器有限公司"/>
    <x v="1"/>
    <x v="7"/>
    <n v="10"/>
    <n v="632.6"/>
    <n v="6"/>
    <n v="533.88"/>
    <n v="5.0750000000000002"/>
    <n v="540.995"/>
    <n v="0"/>
    <n v="0"/>
    <x v="8"/>
  </r>
  <r>
    <n v="365"/>
    <s v="余姚市妍诺塑业有限公司"/>
    <x v="1"/>
    <x v="7"/>
    <n v="1.5"/>
    <n v="108.03"/>
    <n v="4.5"/>
    <n v="498.82499999999999"/>
    <n v="17"/>
    <n v="2990.98"/>
    <n v="17.100000000000001"/>
    <n v="1918.6200000000001"/>
    <x v="8"/>
  </r>
  <r>
    <n v="366"/>
    <s v="余姚市研威塑料制品厂"/>
    <x v="1"/>
    <x v="7"/>
    <m/>
    <n v="0"/>
    <m/>
    <n v="0"/>
    <m/>
    <n v="0"/>
    <m/>
    <n v="0"/>
    <x v="8"/>
  </r>
  <r>
    <n v="367"/>
    <s v="余姚市悦尔佳清洁用品有限公司"/>
    <x v="1"/>
    <x v="7"/>
    <m/>
    <n v="0"/>
    <m/>
    <n v="0"/>
    <m/>
    <n v="0"/>
    <m/>
    <n v="0"/>
    <x v="11"/>
  </r>
  <r>
    <n v="368"/>
    <s v="浙江笨鸟日化包装有限公司"/>
    <x v="1"/>
    <x v="7"/>
    <n v="0"/>
    <n v="0"/>
    <n v="0"/>
    <n v="0"/>
    <n v="0"/>
    <n v="0"/>
    <n v="3"/>
    <n v="242.25"/>
    <x v="8"/>
  </r>
  <r>
    <n v="369"/>
    <s v="浙江新空气工艺品有限公司"/>
    <x v="2"/>
    <x v="7"/>
    <n v="24"/>
    <n v="3972"/>
    <n v="0"/>
    <n v="0"/>
    <n v="5"/>
    <n v="626.85"/>
    <n v="10"/>
    <n v="1049.8"/>
    <x v="8"/>
  </r>
  <r>
    <n v="370"/>
    <s v="上海佳轩塑料制品有限公司"/>
    <x v="2"/>
    <x v="7"/>
    <m/>
    <n v="0"/>
    <m/>
    <n v="0"/>
    <m/>
    <n v="0"/>
    <m/>
    <n v="0"/>
    <x v="160"/>
  </r>
  <r>
    <n v="371"/>
    <s v="上海德奎精密阀门有限公司"/>
    <x v="1"/>
    <x v="7"/>
    <m/>
    <n v="0"/>
    <m/>
    <n v="0"/>
    <m/>
    <n v="0"/>
    <m/>
    <n v="0"/>
    <x v="161"/>
  </r>
  <r>
    <n v="372"/>
    <s v="上虞市佳越包装有限公司"/>
    <x v="3"/>
    <x v="7"/>
    <n v="0"/>
    <n v="0"/>
    <n v="0"/>
    <n v="0"/>
    <n v="1"/>
    <n v="54.03"/>
    <n v="0"/>
    <n v="0"/>
    <x v="17"/>
  </r>
  <r>
    <n v="373"/>
    <s v="泰进（苏州）塑料制品有限公司"/>
    <x v="1"/>
    <x v="7"/>
    <n v="0"/>
    <n v="0"/>
    <n v="0"/>
    <n v="0"/>
    <n v="1.0249999999999999"/>
    <n v="268.77550000000002"/>
    <n v="11"/>
    <n v="4167.79"/>
    <x v="56"/>
  </r>
  <r>
    <n v="374"/>
    <s v="浙江利蒙达科技开发有限公司"/>
    <x v="1"/>
    <x v="7"/>
    <n v="0"/>
    <n v="0"/>
    <n v="115"/>
    <n v="12575.25"/>
    <n v="100"/>
    <n v="11096"/>
    <n v="49.274999999999999"/>
    <n v="9351.4094999999998"/>
    <x v="44"/>
  </r>
  <r>
    <n v="375"/>
    <s v="嘉兴市翔茂塑料制品有限公司"/>
    <x v="3"/>
    <x v="7"/>
    <n v="0"/>
    <n v="0"/>
    <n v="0"/>
    <n v="0"/>
    <n v="0"/>
    <n v="0"/>
    <n v="2"/>
    <n v="217.56"/>
    <x v="17"/>
  </r>
  <r>
    <n v="376"/>
    <s v="苏州瑞模包装科技有限公司"/>
    <x v="1"/>
    <x v="7"/>
    <n v="0"/>
    <n v="0"/>
    <n v="0"/>
    <n v="0"/>
    <n v="0"/>
    <n v="0"/>
    <n v="29.6"/>
    <n v="11452.536000000002"/>
    <x v="141"/>
  </r>
  <r>
    <n v="377"/>
    <s v="上虞泰和铝塑包装有限公司"/>
    <x v="1"/>
    <x v="7"/>
    <m/>
    <n v="0"/>
    <m/>
    <n v="0"/>
    <m/>
    <n v="0"/>
    <m/>
    <n v="0"/>
    <x v="162"/>
  </r>
  <r>
    <n v="378"/>
    <s v="余姚市菲尔电子有限公司"/>
    <x v="1"/>
    <x v="7"/>
    <n v="0"/>
    <n v="0"/>
    <n v="0"/>
    <n v="0"/>
    <n v="4.625"/>
    <n v="-855.02375000000006"/>
    <n v="32.65"/>
    <n v="7231.6485000000002"/>
    <x v="163"/>
  </r>
  <r>
    <n v="379"/>
    <s v="余姚市唯美化妆品包装用品有限公司"/>
    <x v="1"/>
    <x v="7"/>
    <n v="8.3000000000000007"/>
    <n v="808.17100000000016"/>
    <n v="31.125"/>
    <n v="4175.1074999999992"/>
    <n v="40.35"/>
    <n v="17.3505"/>
    <n v="57.325000000000003"/>
    <n v="6310.9092500000006"/>
    <x v="152"/>
  </r>
  <r>
    <n v="380"/>
    <s v="宁波奥立强电器有限公司"/>
    <x v="1"/>
    <x v="7"/>
    <n v="0"/>
    <n v="0"/>
    <n v="0"/>
    <n v="0"/>
    <n v="0"/>
    <n v="0"/>
    <n v="5"/>
    <n v="1953.1"/>
    <x v="90"/>
  </r>
  <r>
    <n v="381"/>
    <s v="宁波市茂源车辆部件有限公司"/>
    <x v="1"/>
    <x v="7"/>
    <n v="0"/>
    <n v="0"/>
    <n v="0"/>
    <n v="0"/>
    <n v="0"/>
    <n v="0"/>
    <n v="5"/>
    <n v="1533"/>
    <x v="47"/>
  </r>
  <r>
    <n v="382"/>
    <s v="余姚市麦迪尔电气有限公司"/>
    <x v="1"/>
    <x v="7"/>
    <m/>
    <n v="0"/>
    <m/>
    <n v="0"/>
    <m/>
    <n v="0"/>
    <m/>
    <n v="0"/>
    <x v="23"/>
  </r>
  <r>
    <n v="383"/>
    <s v="余姚市凯通电器厂"/>
    <x v="1"/>
    <x v="7"/>
    <m/>
    <n v="0"/>
    <m/>
    <n v="0"/>
    <m/>
    <n v="0"/>
    <m/>
    <n v="0"/>
    <x v="164"/>
  </r>
  <r>
    <n v="384"/>
    <s v="余姚市创嘉电器有限公司"/>
    <x v="1"/>
    <x v="7"/>
    <n v="0"/>
    <n v="0"/>
    <n v="0"/>
    <n v="0"/>
    <n v="0"/>
    <n v="0"/>
    <n v="5"/>
    <n v="1533"/>
    <x v="165"/>
  </r>
  <r>
    <n v="385"/>
    <s v="余姚市泗门镇精诚插头零件厂"/>
    <x v="1"/>
    <x v="7"/>
    <m/>
    <n v="0"/>
    <m/>
    <n v="0"/>
    <m/>
    <n v="0"/>
    <m/>
    <n v="0"/>
    <x v="166"/>
  </r>
  <r>
    <n v="386"/>
    <s v="余姚市泗门镇华君电器厂"/>
    <x v="1"/>
    <x v="7"/>
    <m/>
    <n v="0"/>
    <m/>
    <n v="0"/>
    <m/>
    <n v="0"/>
    <m/>
    <n v="0"/>
    <x v="167"/>
  </r>
  <r>
    <n v="387"/>
    <s v="宁波杰立化妆品包装用品有限公司"/>
    <x v="1"/>
    <x v="7"/>
    <n v="61.05"/>
    <n v="1857.7514999999999"/>
    <n v="89.5"/>
    <n v="9614.9850000000006"/>
    <n v="130.44999999999999"/>
    <n v="-8360.5404999999992"/>
    <n v="146.94999999999999"/>
    <n v="17375.367999999999"/>
    <x v="168"/>
  </r>
  <r>
    <n v="388"/>
    <s v="绍兴市上虞区崧厦镇恒可包装制品厂"/>
    <x v="1"/>
    <x v="7"/>
    <m/>
    <n v="0"/>
    <m/>
    <n v="0"/>
    <m/>
    <n v="0"/>
    <m/>
    <n v="0"/>
    <x v="169"/>
  </r>
  <r>
    <n v="389"/>
    <s v="余姚市麦穗塑料制品有限公司"/>
    <x v="1"/>
    <x v="7"/>
    <m/>
    <n v="0"/>
    <m/>
    <n v="0"/>
    <m/>
    <n v="0"/>
    <m/>
    <n v="0"/>
    <x v="56"/>
  </r>
  <r>
    <n v="390"/>
    <s v="绍兴华昱塑业有限公司"/>
    <x v="1"/>
    <x v="7"/>
    <m/>
    <n v="0"/>
    <m/>
    <n v="0"/>
    <m/>
    <n v="0"/>
    <m/>
    <n v="0"/>
    <x v="170"/>
  </r>
  <r>
    <n v="391"/>
    <s v="宁波市封昱荣塑业有限公司"/>
    <x v="1"/>
    <x v="7"/>
    <m/>
    <n v="0"/>
    <m/>
    <n v="0"/>
    <m/>
    <n v="0"/>
    <m/>
    <n v="0"/>
    <x v="17"/>
  </r>
  <r>
    <n v="392"/>
    <s v="余姚市泗门镇迪波塑料电器厂"/>
    <x v="2"/>
    <x v="7"/>
    <m/>
    <n v="0"/>
    <m/>
    <n v="0"/>
    <m/>
    <n v="0"/>
    <m/>
    <n v="0"/>
    <x v="171"/>
  </r>
  <r>
    <n v="393"/>
    <s v="上海德晋塑料包装有限公司"/>
    <x v="3"/>
    <x v="7"/>
    <n v="0"/>
    <n v="0"/>
    <n v="0"/>
    <n v="0"/>
    <n v="0"/>
    <n v="0"/>
    <n v="803.5"/>
    <n v="474105.17499999999"/>
    <x v="172"/>
  </r>
  <r>
    <n v="394"/>
    <s v="苏州雅南化妆品包装工业有限公司"/>
    <x v="10"/>
    <x v="7"/>
    <n v="135.92500000000001"/>
    <n v="14792.717750000002"/>
    <n v="111.27500000000001"/>
    <n v="13134.901000000002"/>
    <n v="74.025000000000006"/>
    <n v="13184.592750000002"/>
    <n v="137.65"/>
    <n v="49029.553500000002"/>
    <x v="173"/>
  </r>
  <r>
    <n v="395"/>
    <s v="天津海润泓泰精密模具有限公司"/>
    <x v="1"/>
    <x v="7"/>
    <n v="3.1"/>
    <n v="270.351"/>
    <n v="80.25"/>
    <n v="14015.6625"/>
    <n v="104.875"/>
    <n v="16517.8125"/>
    <n v="253.17500000000001"/>
    <n v="71202.937000000005"/>
    <x v="174"/>
  </r>
  <r>
    <n v="396"/>
    <s v="余姚市晟彩文化用品厂"/>
    <x v="2"/>
    <x v="7"/>
    <n v="0"/>
    <n v="0"/>
    <n v="0"/>
    <n v="0"/>
    <n v="0"/>
    <n v="0"/>
    <n v="2.5000000000000001E-2"/>
    <n v="9.6455000000000002"/>
    <x v="175"/>
  </r>
  <r>
    <n v="397"/>
    <s v="加利派包装制品（上海）有限公司"/>
    <x v="3"/>
    <x v="7"/>
    <n v="0"/>
    <n v="0"/>
    <n v="7.5"/>
    <n v="-938.92499999999995"/>
    <n v="4"/>
    <n v="159.32"/>
    <n v="122.575"/>
    <n v="43378.066749999998"/>
    <x v="152"/>
  </r>
  <r>
    <n v="398"/>
    <s v="苏州艾迈实业有限公司"/>
    <x v="1"/>
    <x v="7"/>
    <n v="0"/>
    <n v="0"/>
    <n v="0"/>
    <n v="0"/>
    <n v="16"/>
    <n v="2087.6799999999998"/>
    <n v="30.5"/>
    <n v="6713.9650000000001"/>
    <x v="176"/>
  </r>
  <r>
    <n v="399"/>
    <s v="余姚市美宇日用品有限公司"/>
    <x v="1"/>
    <x v="7"/>
    <n v="24.6"/>
    <n v="2517.5640000000003"/>
    <n v="31"/>
    <n v="3025.91"/>
    <n v="27.024999999999999"/>
    <n v="3802.1472499999995"/>
    <n v="32.5"/>
    <n v="4672.8500000000004"/>
    <x v="177"/>
  </r>
  <r>
    <n v="400"/>
    <s v="绍兴上虞富全塑业有限公司"/>
    <x v="1"/>
    <x v="7"/>
    <m/>
    <n v="0"/>
    <m/>
    <n v="0"/>
    <m/>
    <n v="0"/>
    <m/>
    <n v="0"/>
    <x v="178"/>
  </r>
  <r>
    <n v="401"/>
    <s v="浙江永升包装有限公司"/>
    <x v="1"/>
    <x v="7"/>
    <n v="0"/>
    <n v="0"/>
    <n v="0"/>
    <n v="0"/>
    <n v="0"/>
    <n v="0"/>
    <n v="4.375"/>
    <n v="1007.825"/>
    <x v="20"/>
  </r>
  <r>
    <n v="402"/>
    <s v="绍兴上虞恒辉塑业有限公司"/>
    <x v="3"/>
    <x v="7"/>
    <m/>
    <n v="0"/>
    <m/>
    <n v="0"/>
    <m/>
    <n v="0"/>
    <m/>
    <n v="0"/>
    <x v="23"/>
  </r>
  <r>
    <n v="403"/>
    <s v="海门市天盛塑业有限公司"/>
    <x v="3"/>
    <x v="7"/>
    <m/>
    <n v="0"/>
    <m/>
    <n v="0"/>
    <m/>
    <n v="0"/>
    <m/>
    <n v="0"/>
    <x v="56"/>
  </r>
  <r>
    <n v="404"/>
    <s v="江苏德晋塑料包装有限公司"/>
    <x v="1"/>
    <x v="7"/>
    <m/>
    <n v="0"/>
    <m/>
    <n v="0"/>
    <m/>
    <n v="0"/>
    <m/>
    <n v="0"/>
    <x v="179"/>
  </r>
  <r>
    <n v="405"/>
    <s v="浙江世宏实业有限公司"/>
    <x v="1"/>
    <x v="7"/>
    <n v="0"/>
    <n v="0"/>
    <n v="2"/>
    <n v="206.38"/>
    <n v="0"/>
    <n v="0"/>
    <n v="22.5"/>
    <n v="2023.6499999999999"/>
    <x v="180"/>
  </r>
  <r>
    <n v="406"/>
    <s v="上虞市华冠塑业有限公司"/>
    <x v="1"/>
    <x v="7"/>
    <n v="150"/>
    <n v="15933"/>
    <n v="131.27500000000001"/>
    <n v="12858.386250000001"/>
    <n v="129.5"/>
    <n v="10742.025"/>
    <n v="172"/>
    <n v="17353.080000000002"/>
    <x v="181"/>
  </r>
  <r>
    <n v="407"/>
    <s v="绍兴上虞区创辉塑业有限公司"/>
    <x v="1"/>
    <x v="7"/>
    <m/>
    <n v="0"/>
    <m/>
    <n v="0"/>
    <m/>
    <n v="0"/>
    <m/>
    <n v="0"/>
    <x v="44"/>
  </r>
  <r>
    <n v="408"/>
    <s v="余姚市宝明日用品有限公司"/>
    <x v="1"/>
    <x v="7"/>
    <n v="0"/>
    <n v="0"/>
    <n v="0"/>
    <n v="0"/>
    <n v="0"/>
    <n v="0"/>
    <n v="3"/>
    <n v="511.79999999999995"/>
    <x v="41"/>
  </r>
  <r>
    <n v="409"/>
    <s v="余姚市凡正塑料模具厂"/>
    <x v="1"/>
    <x v="7"/>
    <n v="0"/>
    <n v="0"/>
    <n v="0"/>
    <n v="0"/>
    <n v="0"/>
    <n v="0"/>
    <n v="8"/>
    <n v="916.64"/>
    <x v="23"/>
  </r>
  <r>
    <n v="410"/>
    <s v="余姚一品油脂有限公司"/>
    <x v="1"/>
    <x v="7"/>
    <n v="0"/>
    <n v="0"/>
    <n v="0"/>
    <n v="0"/>
    <n v="0.27500000000000002"/>
    <n v="69.478750000000005"/>
    <n v="0"/>
    <n v="0"/>
    <x v="182"/>
  </r>
  <r>
    <n v="411"/>
    <s v="宁波凯达医疗科技有限公司"/>
    <x v="1"/>
    <x v="7"/>
    <m/>
    <n v="0"/>
    <m/>
    <n v="0"/>
    <m/>
    <n v="0"/>
    <m/>
    <n v="0"/>
    <x v="9"/>
  </r>
  <r>
    <n v="412"/>
    <s v="浙江阿克希龙舜华铝塑业有限公司"/>
    <x v="1"/>
    <x v="7"/>
    <n v="615.95000000000005"/>
    <n v="70329.171000000017"/>
    <n v="400.85"/>
    <n v="20543.5625"/>
    <n v="477.45"/>
    <n v="34576.928999999996"/>
    <n v="733.02499999999998"/>
    <n v="86738.848249999995"/>
    <x v="183"/>
  </r>
  <r>
    <n v="413"/>
    <s v="杭州三晶工艺塑料有限公司"/>
    <x v="1"/>
    <x v="7"/>
    <n v="284.625"/>
    <n v="25417.012500000001"/>
    <n v="219.55"/>
    <n v="44974.817500000005"/>
    <n v="159.82499999999999"/>
    <n v="13275.064499999999"/>
    <n v="295.64999999999998"/>
    <n v="45228.536999999997"/>
    <x v="184"/>
  </r>
  <r>
    <n v="414"/>
    <s v="余姚市银河日用品有限公司"/>
    <x v="1"/>
    <x v="7"/>
    <n v="273.47500000000002"/>
    <n v="15005.573250000001"/>
    <n v="450.05"/>
    <n v="41206.578000000001"/>
    <n v="662.55"/>
    <n v="71144.618999999992"/>
    <n v="505.57499999999999"/>
    <n v="53904.406500000005"/>
    <x v="185"/>
  </r>
  <r>
    <n v="415"/>
    <s v="浙江维力塑胶有限公司"/>
    <x v="1"/>
    <x v="7"/>
    <n v="20.875"/>
    <n v="1887.3087499999999"/>
    <n v="4.5"/>
    <n v="1469.835"/>
    <n v="100.825"/>
    <n v="7202.9380000000001"/>
    <n v="53.55"/>
    <n v="7177.8419999999996"/>
    <x v="186"/>
  </r>
  <r>
    <n v="416"/>
    <s v="宁波凯达橡塑工艺有限公司"/>
    <x v="1"/>
    <x v="7"/>
    <n v="335.15"/>
    <n v="20695.512499999997"/>
    <n v="324"/>
    <n v="30595.320000000003"/>
    <n v="498.95"/>
    <n v="86882.163499999995"/>
    <n v="349.17500000000001"/>
    <n v="136181.74175000002"/>
    <x v="187"/>
  </r>
  <r>
    <n v="417"/>
    <s v="绍兴市新凯包装有限公司"/>
    <x v="1"/>
    <x v="7"/>
    <m/>
    <n v="0"/>
    <m/>
    <n v="0"/>
    <m/>
    <n v="0"/>
    <m/>
    <n v="0"/>
    <x v="188"/>
  </r>
  <r>
    <n v="418"/>
    <s v="宁波上善塑业有限公司"/>
    <x v="1"/>
    <x v="7"/>
    <n v="0"/>
    <n v="0"/>
    <n v="0"/>
    <n v="0"/>
    <n v="0"/>
    <n v="0"/>
    <n v="6.5"/>
    <n v="552.24"/>
    <x v="62"/>
  </r>
  <r>
    <n v="419"/>
    <s v="余姚市缝通服装机械厂（普通合伙）"/>
    <x v="1"/>
    <x v="7"/>
    <n v="0"/>
    <n v="0"/>
    <n v="2"/>
    <n v="80.319999999999993"/>
    <n v="1"/>
    <n v="53.65"/>
    <n v="4"/>
    <n v="466.88"/>
    <x v="11"/>
  </r>
  <r>
    <n v="420"/>
    <s v="上虞市建钰塑业有限公司"/>
    <x v="1"/>
    <x v="7"/>
    <n v="1"/>
    <n v="55.64"/>
    <n v="0"/>
    <n v="0"/>
    <n v="10.5"/>
    <n v="894.07500000000005"/>
    <n v="30.975000000000001"/>
    <n v="2318.7885000000001"/>
    <x v="189"/>
  </r>
  <r>
    <n v="421"/>
    <s v="绍兴市上虞区华冠塑业有限公司"/>
    <x v="1"/>
    <x v="7"/>
    <m/>
    <n v="0"/>
    <m/>
    <n v="0"/>
    <m/>
    <n v="0"/>
    <m/>
    <n v="0"/>
    <x v="190"/>
  </r>
  <r>
    <n v="422"/>
    <s v="余姚市万振橡塑制品厂（普通合伙）"/>
    <x v="1"/>
    <x v="7"/>
    <m/>
    <n v="0"/>
    <m/>
    <n v="0"/>
    <m/>
    <n v="0"/>
    <m/>
    <n v="0"/>
    <x v="20"/>
  </r>
  <r>
    <n v="423"/>
    <s v="杭州三星化妆品包装有限公司"/>
    <x v="1"/>
    <x v="7"/>
    <n v="146"/>
    <n v="6794.84"/>
    <n v="419.07499999999999"/>
    <n v="32574.69975"/>
    <n v="399.32499999999999"/>
    <n v="23396.45175"/>
    <n v="242"/>
    <n v="28209.94"/>
    <x v="6"/>
  </r>
  <r>
    <n v="424"/>
    <s v="金华大华食品有限公司"/>
    <x v="1"/>
    <x v="7"/>
    <m/>
    <n v="0"/>
    <m/>
    <n v="0"/>
    <m/>
    <n v="0"/>
    <m/>
    <n v="0"/>
    <x v="191"/>
  </r>
  <r>
    <n v="425"/>
    <s v="杭州翰泽实业有限公司"/>
    <x v="1"/>
    <x v="7"/>
    <n v="0"/>
    <n v="0"/>
    <n v="0"/>
    <n v="0"/>
    <n v="0"/>
    <n v="0"/>
    <n v="106"/>
    <n v="8434.42"/>
    <x v="192"/>
  </r>
  <r>
    <n v="426"/>
    <s v="金华大华塑胶有限公司"/>
    <x v="3"/>
    <x v="7"/>
    <n v="105.6"/>
    <n v="11843.039999999999"/>
    <n v="32.024999999999999"/>
    <n v="1578.192"/>
    <n v="24.024999999999999"/>
    <n v="1829.5037500000001"/>
    <n v="110"/>
    <n v="9344.5"/>
    <x v="193"/>
  </r>
  <r>
    <n v="427"/>
    <s v="南通怡芙塑胶有限公司"/>
    <x v="1"/>
    <x v="7"/>
    <n v="10"/>
    <n v="-127.30000000000001"/>
    <n v="22.5"/>
    <n v="1059.75"/>
    <n v="30"/>
    <n v="1957.1999999999998"/>
    <n v="19.399999999999999"/>
    <n v="3687.1639999999998"/>
    <x v="163"/>
  </r>
  <r>
    <n v="428"/>
    <s v="余姚市里奥佳日用品有限公司"/>
    <x v="2"/>
    <x v="7"/>
    <n v="32.35"/>
    <n v="2225.0330000000004"/>
    <n v="0"/>
    <n v="0"/>
    <n v="4"/>
    <n v="384.24"/>
    <n v="39"/>
    <n v="3162.51"/>
    <x v="28"/>
  </r>
  <r>
    <n v="429"/>
    <s v="上海大菱制塑有限公司"/>
    <x v="1"/>
    <x v="7"/>
    <n v="48"/>
    <n v="1920"/>
    <n v="36"/>
    <n v="4011.4800000000005"/>
    <n v="40"/>
    <n v="3322.7999999999997"/>
    <n v="35"/>
    <n v="4401.6000000000004"/>
    <x v="104"/>
  </r>
  <r>
    <n v="430"/>
    <s v="宁波奇天实业有限公司"/>
    <x v="1"/>
    <x v="7"/>
    <n v="122.15"/>
    <n v="7475.5800000000008"/>
    <n v="111.675"/>
    <n v="10624.7595"/>
    <n v="127.7"/>
    <n v="9732.0169999999998"/>
    <n v="107.6"/>
    <n v="12498.815999999999"/>
    <x v="194"/>
  </r>
  <r>
    <n v="431"/>
    <s v="余姚市比特孚塑料有限公司"/>
    <x v="1"/>
    <x v="7"/>
    <n v="33"/>
    <n v="3434.31"/>
    <n v="41.05"/>
    <n v="4419.8535000000002"/>
    <n v="25"/>
    <n v="2878.75"/>
    <n v="21.024999999999999"/>
    <n v="6373.098"/>
    <x v="56"/>
  </r>
  <r>
    <n v="432"/>
    <s v="宁海忆阳塑料包装有限公司"/>
    <x v="1"/>
    <x v="7"/>
    <n v="0"/>
    <n v="0"/>
    <n v="1.5"/>
    <n v="117.16499999999999"/>
    <n v="1.05"/>
    <n v="-120.9495"/>
    <n v="1.5"/>
    <n v="208.33499999999998"/>
    <x v="20"/>
  </r>
  <r>
    <n v="433"/>
    <s v="余姚市胜凯模具塑料厂"/>
    <x v="1"/>
    <x v="7"/>
    <n v="14.5"/>
    <n v="1308.335"/>
    <n v="17"/>
    <n v="1512.83"/>
    <n v="24.5"/>
    <n v="2270.17"/>
    <n v="12.5"/>
    <n v="1191.375"/>
    <x v="9"/>
  </r>
  <r>
    <n v="434"/>
    <s v="浙江瑞昶实业有限公司"/>
    <x v="2"/>
    <x v="7"/>
    <n v="15"/>
    <n v="293.7"/>
    <n v="0"/>
    <n v="0"/>
    <n v="0"/>
    <n v="0"/>
    <n v="8"/>
    <n v="775.04"/>
    <x v="10"/>
  </r>
  <r>
    <n v="435"/>
    <s v="上海英宇塑料制品有限公司"/>
    <x v="1"/>
    <x v="7"/>
    <n v="0"/>
    <n v="0"/>
    <n v="175.02500000000001"/>
    <n v="11453.636"/>
    <n v="136.375"/>
    <n v="8317.5112499999996"/>
    <n v="198"/>
    <n v="11345.4"/>
    <x v="195"/>
  </r>
  <r>
    <n v="436"/>
    <s v="余姚市日袁塑料厂"/>
    <x v="1"/>
    <x v="7"/>
    <n v="0"/>
    <n v="0"/>
    <n v="0"/>
    <n v="0"/>
    <n v="33.475000000000001"/>
    <n v="-18310.490250000003"/>
    <n v="48.25"/>
    <n v="3259.77"/>
    <x v="196"/>
  </r>
  <r>
    <n v="437"/>
    <s v="余姚市灵好日用包装厂"/>
    <x v="1"/>
    <x v="7"/>
    <n v="0"/>
    <n v="0"/>
    <n v="0"/>
    <n v="0"/>
    <n v="0"/>
    <n v="0"/>
    <n v="2"/>
    <n v="146.94"/>
    <x v="197"/>
  </r>
  <r>
    <n v="438"/>
    <s v="余姚市朗霞镇前进塑料制品厂"/>
    <x v="1"/>
    <x v="7"/>
    <n v="52"/>
    <n v="4120.4799999999996"/>
    <n v="3"/>
    <n v="-5.64"/>
    <n v="5"/>
    <n v="304.85000000000002"/>
    <n v="9"/>
    <n v="798.93"/>
    <x v="20"/>
  </r>
  <r>
    <n v="439"/>
    <s v="上虞普罗化妆品包装有限公司"/>
    <x v="1"/>
    <x v="7"/>
    <n v="0.5"/>
    <n v="89.51"/>
    <n v="1.35"/>
    <n v="149.10750000000002"/>
    <n v="0.625"/>
    <n v="104.44375000000001"/>
    <n v="2.125"/>
    <n v="177.01249999999999"/>
    <x v="79"/>
  </r>
  <r>
    <n v="440"/>
    <s v="余姚市华泽模具厂"/>
    <x v="1"/>
    <x v="7"/>
    <n v="0"/>
    <n v="0"/>
    <n v="0"/>
    <n v="0"/>
    <n v="1.175"/>
    <n v="128.9915"/>
    <n v="0.27500000000000002"/>
    <n v="20.303250000000002"/>
    <x v="198"/>
  </r>
  <r>
    <n v="441"/>
    <s v="浙江宝恒塑业有限公司"/>
    <x v="1"/>
    <x v="7"/>
    <n v="0"/>
    <n v="0"/>
    <n v="0"/>
    <n v="0"/>
    <n v="0"/>
    <n v="0"/>
    <n v="59.5"/>
    <n v="4830.8050000000003"/>
    <x v="28"/>
  </r>
  <r>
    <n v="442"/>
    <s v="余姚市孜漪塑料制品厂"/>
    <x v="2"/>
    <x v="7"/>
    <n v="0"/>
    <n v="0"/>
    <n v="0"/>
    <n v="0"/>
    <n v="0"/>
    <n v="0"/>
    <n v="15.5"/>
    <n v="1974.855"/>
    <x v="106"/>
  </r>
  <r>
    <n v="443"/>
    <s v="上海闳飞塑料制品有限公司"/>
    <x v="1"/>
    <x v="7"/>
    <m/>
    <n v="0"/>
    <m/>
    <n v="0"/>
    <m/>
    <n v="0"/>
    <m/>
    <n v="0"/>
    <x v="1"/>
  </r>
  <r>
    <n v="444"/>
    <s v="余姚市涵丰塑业有限公司"/>
    <x v="1"/>
    <x v="7"/>
    <m/>
    <n v="0"/>
    <m/>
    <n v="0"/>
    <m/>
    <n v="0"/>
    <m/>
    <n v="0"/>
    <x v="23"/>
  </r>
  <r>
    <n v="445"/>
    <s v="杭州中进包装制品有限公司"/>
    <x v="1"/>
    <x v="7"/>
    <m/>
    <n v="0"/>
    <m/>
    <n v="0"/>
    <m/>
    <n v="0"/>
    <m/>
    <n v="0"/>
    <x v="77"/>
  </r>
  <r>
    <n v="446"/>
    <s v="余姚市精艺塑业有限公司"/>
    <x v="1"/>
    <x v="7"/>
    <n v="441.4"/>
    <n v="10615.67"/>
    <n v="73.099999999999994"/>
    <n v="5924.7549999999992"/>
    <n v="231.05"/>
    <n v="15658.2585"/>
    <n v="167"/>
    <n v="9230.09"/>
    <x v="199"/>
  </r>
  <r>
    <n v="447"/>
    <s v="慈溪市弘泰塑料制品有限公司"/>
    <x v="1"/>
    <x v="7"/>
    <n v="113.02500000000001"/>
    <n v="9783.4440000000013"/>
    <n v="139.35"/>
    <n v="8890.5299999999988"/>
    <n v="155.44999999999999"/>
    <n v="10991.869499999999"/>
    <n v="86.325000000000003"/>
    <n v="3807.7957500000002"/>
    <x v="200"/>
  </r>
  <r>
    <n v="448"/>
    <s v="浙江锦盛包装有限公司"/>
    <x v="1"/>
    <x v="7"/>
    <n v="121.02500000000001"/>
    <n v="3930.8919999999998"/>
    <n v="256.39999999999998"/>
    <n v="12735.387999999999"/>
    <n v="332.05"/>
    <n v="32477.810500000003"/>
    <n v="524.04999999999995"/>
    <n v="32795.048999999999"/>
    <x v="201"/>
  </r>
  <r>
    <n v="449"/>
    <s v="德清新亚塑业有限公司"/>
    <x v="1"/>
    <x v="7"/>
    <m/>
    <n v="0"/>
    <m/>
    <n v="0"/>
    <m/>
    <n v="0"/>
    <m/>
    <n v="0"/>
    <x v="10"/>
  </r>
  <r>
    <n v="450"/>
    <s v="绍兴市嘉禾塑料制品有限公司"/>
    <x v="2"/>
    <x v="7"/>
    <n v="0"/>
    <n v="0"/>
    <n v="0"/>
    <n v="0"/>
    <n v="0"/>
    <n v="0"/>
    <n v="36"/>
    <n v="2103.48"/>
    <x v="202"/>
  </r>
  <r>
    <n v="451"/>
    <s v="上海德奎久保田模具有限公司"/>
    <x v="1"/>
    <x v="7"/>
    <m/>
    <n v="0"/>
    <m/>
    <n v="0"/>
    <m/>
    <n v="0"/>
    <m/>
    <n v="0"/>
    <x v="11"/>
  </r>
  <r>
    <n v="452"/>
    <s v="上虞市新凯包装有限公司"/>
    <x v="1"/>
    <x v="7"/>
    <n v="0"/>
    <n v="0"/>
    <n v="0"/>
    <n v="0"/>
    <n v="6"/>
    <n v="-523.62"/>
    <n v="22"/>
    <n v="1116.28"/>
    <x v="203"/>
  </r>
  <r>
    <n v="453"/>
    <s v="义乌市逸桐商贸有限公司"/>
    <x v="1"/>
    <x v="7"/>
    <n v="0"/>
    <n v="0"/>
    <n v="0"/>
    <n v="0"/>
    <n v="10"/>
    <n v="150.29999999999998"/>
    <n v="47.4"/>
    <n v="2859.1680000000001"/>
    <x v="204"/>
  </r>
  <r>
    <n v="454"/>
    <s v="绍兴市锦升塑业有限公司"/>
    <x v="1"/>
    <x v="7"/>
    <n v="0"/>
    <n v="0"/>
    <n v="0"/>
    <n v="0"/>
    <n v="30"/>
    <n v="2337.2999999999997"/>
    <n v="75"/>
    <n v="4578"/>
    <x v="205"/>
  </r>
  <r>
    <n v="455"/>
    <s v="杭州比易进出口有限公司"/>
    <x v="1"/>
    <x v="7"/>
    <n v="35"/>
    <n v="-802.90000000000009"/>
    <n v="57.05"/>
    <n v="2055.5115000000001"/>
    <n v="14"/>
    <n v="343.56"/>
    <n v="16.25"/>
    <n v="1236.3"/>
    <x v="206"/>
  </r>
  <r>
    <n v="456"/>
    <s v="杭州余杭振华日化玻璃有限公司"/>
    <x v="1"/>
    <x v="7"/>
    <n v="0"/>
    <n v="0"/>
    <n v="0"/>
    <n v="0"/>
    <n v="0"/>
    <n v="0"/>
    <n v="22"/>
    <n v="3236.42"/>
    <x v="47"/>
  </r>
  <r>
    <n v="457"/>
    <s v="浙江美奇可塑业有限公司"/>
    <x v="1"/>
    <x v="7"/>
    <n v="0"/>
    <n v="0"/>
    <n v="0"/>
    <n v="0"/>
    <n v="8"/>
    <n v="1103.28"/>
    <n v="0"/>
    <n v="0"/>
    <x v="207"/>
  </r>
  <r>
    <n v="458"/>
    <s v="杭州顺帆包装制品有限公司"/>
    <x v="7"/>
    <x v="7"/>
    <m/>
    <n v="0"/>
    <m/>
    <n v="0"/>
    <m/>
    <n v="0"/>
    <m/>
    <n v="0"/>
    <x v="20"/>
  </r>
  <r>
    <n v="459"/>
    <s v="安徽探索医疗器械科技有限公司"/>
    <x v="3"/>
    <x v="5"/>
    <n v="0"/>
    <n v="0"/>
    <n v="0"/>
    <n v="0"/>
    <n v="0"/>
    <n v="0"/>
    <n v="6.2"/>
    <n v="1351.662"/>
    <x v="8"/>
  </r>
  <r>
    <n v="460"/>
    <s v="常州市德群医疗器械有限公司"/>
    <x v="3"/>
    <x v="5"/>
    <n v="12"/>
    <n v="1749.6000000000001"/>
    <n v="0"/>
    <n v="0"/>
    <n v="0"/>
    <n v="0"/>
    <n v="0"/>
    <n v="0"/>
    <x v="8"/>
  </r>
  <r>
    <n v="461"/>
    <s v="常州市绿英医疗器械有限公司"/>
    <x v="3"/>
    <x v="5"/>
    <n v="0"/>
    <n v="0"/>
    <n v="0"/>
    <n v="0"/>
    <n v="0"/>
    <n v="0"/>
    <n v="1.0249999999999999"/>
    <n v="88.139749999999992"/>
    <x v="8"/>
  </r>
  <r>
    <n v="462"/>
    <s v="常州市武进区焦溪鑫盛塑料模具厂"/>
    <x v="3"/>
    <x v="5"/>
    <n v="0"/>
    <n v="0"/>
    <n v="0"/>
    <n v="0"/>
    <n v="8"/>
    <n v="649.20000000000005"/>
    <n v="2"/>
    <n v="177.24"/>
    <x v="8"/>
  </r>
  <r>
    <n v="463"/>
    <s v="常州医疗器材总厂有限公司"/>
    <x v="6"/>
    <x v="5"/>
    <n v="33"/>
    <n v="-306.90000000000003"/>
    <n v="15"/>
    <n v="1236.1499999999999"/>
    <n v="5"/>
    <n v="629"/>
    <n v="10"/>
    <n v="674.4"/>
    <x v="8"/>
  </r>
  <r>
    <n v="464"/>
    <s v="广州太沃生物科技有限公司"/>
    <x v="1"/>
    <x v="5"/>
    <m/>
    <n v="0"/>
    <m/>
    <n v="0"/>
    <m/>
    <n v="0"/>
    <m/>
    <n v="0"/>
    <x v="11"/>
  </r>
  <r>
    <n v="465"/>
    <s v="杭州格莱电器制造有限公司"/>
    <x v="1"/>
    <x v="5"/>
    <n v="0"/>
    <n v="0"/>
    <n v="2.5"/>
    <n v="484.6"/>
    <n v="3"/>
    <n v="585.68999999999994"/>
    <n v="3"/>
    <n v="1597.1100000000001"/>
    <x v="8"/>
  </r>
  <r>
    <n v="466"/>
    <s v="杭州世佳电子有限公司"/>
    <x v="1"/>
    <x v="5"/>
    <n v="0"/>
    <n v="0"/>
    <n v="0"/>
    <n v="0"/>
    <n v="0.55000000000000004"/>
    <n v="7.6725000000000003"/>
    <n v="0"/>
    <n v="0"/>
    <x v="8"/>
  </r>
  <r>
    <n v="467"/>
    <s v="杭州泰林生物技术设备有限公司"/>
    <x v="1"/>
    <x v="5"/>
    <n v="1.2"/>
    <n v="2673.0239999999999"/>
    <n v="0"/>
    <n v="0"/>
    <n v="31.05"/>
    <n v="5776.8525000000009"/>
    <n v="21.4"/>
    <n v="1402.1279999999999"/>
    <x v="8"/>
  </r>
  <r>
    <n v="468"/>
    <s v="杭州同济医疗器械有限公司"/>
    <x v="12"/>
    <x v="5"/>
    <n v="16"/>
    <n v="518.55999999999995"/>
    <n v="0"/>
    <n v="0"/>
    <n v="6"/>
    <n v="502.20000000000005"/>
    <n v="5"/>
    <n v="666.2"/>
    <x v="8"/>
  </r>
  <r>
    <n v="469"/>
    <s v="湖北仙明医疗器械有限公司"/>
    <x v="13"/>
    <x v="5"/>
    <n v="36"/>
    <n v="-2090.88"/>
    <n v="22"/>
    <n v="-566.72"/>
    <n v="6"/>
    <n v="702.24"/>
    <n v="12"/>
    <n v="1504.1999999999998"/>
    <x v="8"/>
  </r>
  <r>
    <n v="470"/>
    <s v="湖南康利来医疗器械有限公司"/>
    <x v="3"/>
    <x v="5"/>
    <n v="1"/>
    <n v="194.49"/>
    <n v="0"/>
    <n v="0"/>
    <n v="0"/>
    <n v="0"/>
    <n v="8"/>
    <n v="909.36"/>
    <x v="8"/>
  </r>
  <r>
    <n v="471"/>
    <s v="江苏康宝医疗器械有限公司"/>
    <x v="3"/>
    <x v="5"/>
    <n v="2"/>
    <n v="298.88"/>
    <n v="1"/>
    <n v="82.2"/>
    <n v="10"/>
    <n v="1976.3"/>
    <n v="53"/>
    <n v="-2423.69"/>
    <x v="8"/>
  </r>
  <r>
    <n v="472"/>
    <s v="江苏康健医疗用品有限公司"/>
    <x v="3"/>
    <x v="5"/>
    <n v="0"/>
    <n v="0"/>
    <n v="0"/>
    <n v="0"/>
    <n v="0"/>
    <n v="0"/>
    <n v="2.5000000000000001E-2"/>
    <n v="8.6940000000000008"/>
    <x v="8"/>
  </r>
  <r>
    <n v="473"/>
    <s v="江苏康捷医疗器械有限公司"/>
    <x v="11"/>
    <x v="5"/>
    <n v="0"/>
    <n v="0"/>
    <n v="0"/>
    <n v="0"/>
    <n v="0"/>
    <n v="0"/>
    <n v="0.25"/>
    <n v="36.122500000000002"/>
    <x v="8"/>
  </r>
  <r>
    <n v="474"/>
    <s v="南昌麦迪康医疗器械厂"/>
    <x v="8"/>
    <x v="5"/>
    <n v="272"/>
    <n v="44670.559999999998"/>
    <n v="178"/>
    <n v="28807.52"/>
    <n v="26"/>
    <n v="9194.1200000000008"/>
    <n v="69"/>
    <n v="10298.939999999999"/>
    <x v="8"/>
  </r>
  <r>
    <n v="475"/>
    <s v="厦门唯科模塑科技有限公司"/>
    <x v="0"/>
    <x v="5"/>
    <n v="0"/>
    <n v="0"/>
    <n v="0"/>
    <n v="0"/>
    <n v="2.5"/>
    <n v="-105.05000000000001"/>
    <n v="0"/>
    <n v="0"/>
    <x v="8"/>
  </r>
  <r>
    <n v="476"/>
    <s v="山东科锐医疗用品有限公司"/>
    <x v="0"/>
    <x v="5"/>
    <n v="0"/>
    <n v="0"/>
    <n v="0"/>
    <n v="0"/>
    <n v="0"/>
    <n v="0"/>
    <n v="7"/>
    <n v="1796.27"/>
    <x v="8"/>
  </r>
  <r>
    <n v="477"/>
    <s v="山东中保康医疗器具有限公司"/>
    <x v="2"/>
    <x v="5"/>
    <m/>
    <n v="0"/>
    <m/>
    <n v="0"/>
    <m/>
    <n v="0"/>
    <m/>
    <n v="0"/>
    <x v="23"/>
  </r>
  <r>
    <n v="478"/>
    <s v="上海达美医用塑料厂"/>
    <x v="2"/>
    <x v="5"/>
    <n v="0"/>
    <n v="0"/>
    <n v="0"/>
    <n v="0"/>
    <n v="15"/>
    <n v="2893.5"/>
    <n v="61.5"/>
    <n v="6204.7349999999997"/>
    <x v="8"/>
  </r>
  <r>
    <n v="479"/>
    <s v="上海富达医用塑料有限公司"/>
    <x v="2"/>
    <x v="5"/>
    <n v="7"/>
    <n v="999.81000000000006"/>
    <n v="0"/>
    <n v="0"/>
    <n v="3"/>
    <n v="198.09"/>
    <n v="0"/>
    <n v="0"/>
    <x v="8"/>
  </r>
  <r>
    <n v="480"/>
    <s v="上海康德莱企业发展集团医疗器械有限公司"/>
    <x v="2"/>
    <x v="5"/>
    <n v="19.5"/>
    <n v="2660.3850000000002"/>
    <n v="34.5"/>
    <n v="2797.605"/>
    <n v="27.35"/>
    <n v="3300.5980000000004"/>
    <n v="3"/>
    <n v="438.57"/>
    <x v="8"/>
  </r>
  <r>
    <n v="481"/>
    <s v="上海康德莱医疗器械自动化研究所有限公司"/>
    <x v="2"/>
    <x v="5"/>
    <n v="0"/>
    <n v="0"/>
    <n v="0"/>
    <n v="0"/>
    <n v="0.05"/>
    <n v="19.827500000000001"/>
    <n v="0.15"/>
    <n v="61.432499999999997"/>
    <x v="8"/>
  </r>
  <r>
    <n v="482"/>
    <s v="上海浦东新区新成模具厂"/>
    <x v="2"/>
    <x v="5"/>
    <n v="0"/>
    <n v="0"/>
    <n v="0"/>
    <n v="0"/>
    <n v="14.5"/>
    <n v="1813.9499999999998"/>
    <n v="0"/>
    <n v="0"/>
    <x v="8"/>
  </r>
  <r>
    <n v="483"/>
    <s v="上海威尔逊光电仪器有限公司"/>
    <x v="2"/>
    <x v="5"/>
    <n v="0"/>
    <n v="0"/>
    <n v="0"/>
    <n v="0"/>
    <n v="0"/>
    <n v="0"/>
    <n v="0.05"/>
    <n v="16.463000000000001"/>
    <x v="8"/>
  </r>
  <r>
    <n v="484"/>
    <s v="上海医药进出口有限公司"/>
    <x v="1"/>
    <x v="5"/>
    <n v="0"/>
    <n v="0"/>
    <n v="0"/>
    <n v="0"/>
    <n v="70"/>
    <n v="8160.5999999999995"/>
    <n v="84"/>
    <n v="6567.1200000000008"/>
    <x v="8"/>
  </r>
  <r>
    <n v="485"/>
    <s v="上虞市皂湖医用器材有限公司"/>
    <x v="1"/>
    <x v="5"/>
    <n v="0"/>
    <n v="0"/>
    <n v="0"/>
    <n v="0"/>
    <n v="1.5"/>
    <n v="793.26"/>
    <n v="0"/>
    <n v="0"/>
    <x v="8"/>
  </r>
  <r>
    <n v="486"/>
    <s v="苏州博伦科技有限公司"/>
    <x v="3"/>
    <x v="5"/>
    <n v="0"/>
    <n v="0"/>
    <n v="12"/>
    <n v="801.96"/>
    <n v="3"/>
    <n v="428.64"/>
    <n v="0"/>
    <n v="0"/>
    <x v="8"/>
  </r>
  <r>
    <n v="487"/>
    <s v="苏州施莱医疗器械有限公司"/>
    <x v="1"/>
    <x v="5"/>
    <n v="7.0250000000000004"/>
    <n v="407.09875000000005"/>
    <n v="40.049999999999997"/>
    <n v="1042.1009999999999"/>
    <n v="0"/>
    <n v="0"/>
    <n v="0"/>
    <n v="0"/>
    <x v="8"/>
  </r>
  <r>
    <n v="488"/>
    <s v="桐乡市洲泉易虎电器厂"/>
    <x v="1"/>
    <x v="5"/>
    <n v="16.149999999999999"/>
    <n v="1371.9424999999999"/>
    <n v="7.0250000000000004"/>
    <n v="361.22550000000001"/>
    <n v="8"/>
    <n v="385.76"/>
    <n v="31.25"/>
    <n v="3885.9375"/>
    <x v="8"/>
  </r>
  <r>
    <n v="489"/>
    <s v="温州市贝普科技有限公司"/>
    <x v="7"/>
    <x v="5"/>
    <n v="0"/>
    <n v="0"/>
    <n v="0"/>
    <n v="0"/>
    <n v="5"/>
    <n v="596.59999999999991"/>
    <n v="10"/>
    <n v="964.59999999999991"/>
    <x v="8"/>
  </r>
  <r>
    <n v="490"/>
    <s v="宣城市江南医疗器械有限公司"/>
    <x v="1"/>
    <x v="5"/>
    <n v="0"/>
    <n v="0"/>
    <n v="0"/>
    <n v="0"/>
    <n v="11"/>
    <n v="468.93"/>
    <n v="0"/>
    <n v="0"/>
    <x v="8"/>
  </r>
  <r>
    <n v="491"/>
    <s v="浙江海圣医疗器械有限公司"/>
    <x v="1"/>
    <x v="5"/>
    <n v="12"/>
    <n v="1632.96"/>
    <n v="13.55"/>
    <n v="2751.5985000000001"/>
    <n v="20"/>
    <n v="3781.3999999999996"/>
    <n v="6"/>
    <n v="957.18000000000006"/>
    <x v="8"/>
  </r>
  <r>
    <n v="492"/>
    <s v="浙江京环医疗用品有限公司"/>
    <x v="1"/>
    <x v="5"/>
    <n v="0"/>
    <n v="0"/>
    <n v="0"/>
    <n v="0"/>
    <n v="0"/>
    <n v="0"/>
    <n v="10"/>
    <n v="632.6"/>
    <x v="8"/>
  </r>
  <r>
    <n v="493"/>
    <s v="浙江康康医疗器械有限公司"/>
    <x v="1"/>
    <x v="5"/>
    <n v="79"/>
    <n v="7177.94"/>
    <n v="33.5"/>
    <n v="856.59500000000003"/>
    <n v="0"/>
    <n v="0"/>
    <n v="0"/>
    <n v="0"/>
    <x v="26"/>
  </r>
  <r>
    <n v="494"/>
    <s v="浙江一益医疗器械有限公司"/>
    <x v="0"/>
    <x v="5"/>
    <n v="0"/>
    <n v="0"/>
    <n v="10"/>
    <n v="632.79999999999995"/>
    <n v="119"/>
    <n v="8657.25"/>
    <n v="37"/>
    <n v="3095.42"/>
    <x v="8"/>
  </r>
  <r>
    <n v="495"/>
    <s v="淄博本特化工有限公司"/>
    <x v="0"/>
    <x v="5"/>
    <n v="56"/>
    <n v="3912.16"/>
    <n v="61.9"/>
    <n v="7941.1509999999989"/>
    <n v="21.05"/>
    <n v="1731.3625"/>
    <n v="50"/>
    <n v="4189.5"/>
    <x v="8"/>
  </r>
  <r>
    <n v="496"/>
    <s v="淄博侨森医疗用品股份有限公司"/>
    <x v="3"/>
    <x v="5"/>
    <m/>
    <n v="0"/>
    <m/>
    <n v="0"/>
    <m/>
    <n v="0"/>
    <m/>
    <n v="0"/>
    <x v="21"/>
  </r>
  <r>
    <n v="497"/>
    <s v="常熟市恒龙塑料制品有限公司"/>
    <x v="1"/>
    <x v="5"/>
    <m/>
    <n v="0"/>
    <m/>
    <n v="0"/>
    <m/>
    <n v="0"/>
    <m/>
    <n v="0"/>
    <x v="20"/>
  </r>
  <r>
    <n v="498"/>
    <s v="宁波科正电器有限公司"/>
    <x v="3"/>
    <x v="5"/>
    <n v="0"/>
    <n v="0"/>
    <n v="0"/>
    <n v="0"/>
    <n v="0"/>
    <n v="0"/>
    <n v="30.55"/>
    <n v="5102.4610000000002"/>
    <x v="11"/>
  </r>
  <r>
    <n v="499"/>
    <s v="扬州美德莱医疗用品有限公司"/>
    <x v="14"/>
    <x v="5"/>
    <n v="2.0249999999999999"/>
    <n v="173.44125"/>
    <n v="15.025"/>
    <n v="2042.6487499999998"/>
    <n v="23"/>
    <n v="2835.67"/>
    <n v="6"/>
    <n v="593.93999999999994"/>
    <x v="40"/>
  </r>
  <r>
    <n v="500"/>
    <s v="河北鑫乐医疗器械科技股份有限公司"/>
    <x v="2"/>
    <x v="5"/>
    <n v="0"/>
    <n v="0"/>
    <n v="0"/>
    <n v="0"/>
    <n v="1"/>
    <n v="197.18"/>
    <n v="14"/>
    <n v="4951.2400000000007"/>
    <x v="208"/>
  </r>
  <r>
    <n v="501"/>
    <s v="上海康德莱企业发展集团股份有限公司"/>
    <x v="11"/>
    <x v="5"/>
    <n v="88"/>
    <n v="8839.6"/>
    <n v="115"/>
    <n v="11333.25"/>
    <n v="64"/>
    <n v="6873.6"/>
    <n v="27"/>
    <n v="4100.49"/>
    <x v="2"/>
  </r>
  <r>
    <n v="502"/>
    <s v="江西博美斯特医疗科技股份有限公司"/>
    <x v="1"/>
    <x v="5"/>
    <m/>
    <n v="0"/>
    <m/>
    <n v="0"/>
    <m/>
    <n v="0"/>
    <m/>
    <n v="0"/>
    <x v="209"/>
  </r>
  <r>
    <n v="503"/>
    <s v="杭州安诺过滤器材有限公司"/>
    <x v="1"/>
    <x v="5"/>
    <n v="0"/>
    <n v="0"/>
    <n v="16.75"/>
    <n v="2027.42"/>
    <n v="48.1"/>
    <n v="10566.608"/>
    <n v="56.95"/>
    <n v="10068.190500000001"/>
    <x v="210"/>
  </r>
  <r>
    <n v="504"/>
    <s v="浙江伏尔特医疗器械股份有限公司"/>
    <x v="1"/>
    <x v="5"/>
    <n v="0"/>
    <n v="0"/>
    <n v="0"/>
    <n v="0"/>
    <n v="0"/>
    <n v="0"/>
    <n v="6"/>
    <n v="1055.46"/>
    <x v="20"/>
  </r>
  <r>
    <n v="505"/>
    <s v="宁波天益医疗器械股份有限公司"/>
    <x v="1"/>
    <x v="5"/>
    <m/>
    <n v="0"/>
    <m/>
    <n v="0"/>
    <m/>
    <n v="0"/>
    <m/>
    <n v="0"/>
    <x v="211"/>
  </r>
  <r>
    <n v="506"/>
    <s v="美利泰格诊断试剂（嘉兴）有限公司"/>
    <x v="3"/>
    <x v="5"/>
    <n v="7.4999999999999997E-2"/>
    <n v="34.030499999999996"/>
    <n v="0.1"/>
    <n v="36.826999999999998"/>
    <n v="0"/>
    <n v="0"/>
    <n v="0.2"/>
    <n v="26.376000000000001"/>
    <x v="54"/>
  </r>
  <r>
    <n v="507"/>
    <s v="苏州康容生物医疗科技有限公司"/>
    <x v="1"/>
    <x v="5"/>
    <m/>
    <n v="0"/>
    <m/>
    <n v="0"/>
    <m/>
    <n v="0"/>
    <m/>
    <n v="0"/>
    <x v="212"/>
  </r>
  <r>
    <n v="508"/>
    <s v="温州市康莱方医用塑料有限公司"/>
    <x v="1"/>
    <x v="5"/>
    <n v="0"/>
    <n v="0"/>
    <n v="59.524999999999999"/>
    <n v="5881.07"/>
    <n v="355.82499999999999"/>
    <n v="40756.195500000002"/>
    <n v="326.97500000000002"/>
    <n v="44717.101000000002"/>
    <x v="213"/>
  </r>
  <r>
    <n v="509"/>
    <s v="台州市路桥华康达塑料制品厂"/>
    <x v="1"/>
    <x v="5"/>
    <n v="0"/>
    <n v="0"/>
    <n v="2"/>
    <n v="278.38"/>
    <n v="9"/>
    <n v="1160.19"/>
    <n v="32.25"/>
    <n v="4924.8975"/>
    <x v="56"/>
  </r>
  <r>
    <n v="510"/>
    <s v="浙江润强医疗器械股份有限公司"/>
    <x v="11"/>
    <x v="5"/>
    <n v="37"/>
    <n v="3993.7799999999997"/>
    <n v="72"/>
    <n v="9100.8000000000011"/>
    <n v="63"/>
    <n v="13882.68"/>
    <n v="180"/>
    <n v="45849.599999999999"/>
    <x v="214"/>
  </r>
  <r>
    <n v="511"/>
    <s v="江西升升药业股份有限公司"/>
    <x v="1"/>
    <x v="5"/>
    <n v="0"/>
    <n v="0"/>
    <n v="5"/>
    <n v="117.65"/>
    <n v="2"/>
    <n v="423.78"/>
    <n v="0"/>
    <n v="0"/>
    <x v="23"/>
  </r>
  <r>
    <n v="512"/>
    <s v="浙江华祥福医用器材有限公司"/>
    <x v="2"/>
    <x v="5"/>
    <n v="0"/>
    <n v="0"/>
    <n v="0"/>
    <n v="0"/>
    <n v="0"/>
    <n v="0"/>
    <n v="20"/>
    <n v="1257.3999999999999"/>
    <x v="2"/>
  </r>
  <r>
    <n v="513"/>
    <s v="上海宝舜医疗器械有限公司"/>
    <x v="2"/>
    <x v="5"/>
    <n v="19"/>
    <n v="510.34"/>
    <n v="15"/>
    <n v="1415.5500000000002"/>
    <n v="43.05"/>
    <n v="4870.2464999999993"/>
    <n v="66.174999999999997"/>
    <n v="10896.3755"/>
    <x v="215"/>
  </r>
  <r>
    <n v="514"/>
    <s v="上海胜吉塑料制品有限公司"/>
    <x v="1"/>
    <x v="5"/>
    <n v="3.7"/>
    <n v="202.20500000000001"/>
    <n v="8.1999999999999993"/>
    <n v="1329.4659999999999"/>
    <n v="8.5"/>
    <n v="925.31"/>
    <n v="9.0500000000000007"/>
    <n v="1449.3575000000001"/>
    <x v="216"/>
  </r>
  <r>
    <n v="515"/>
    <s v="爱侣健康科技股份有限公司"/>
    <x v="3"/>
    <x v="5"/>
    <m/>
    <n v="0"/>
    <m/>
    <n v="0"/>
    <m/>
    <n v="0"/>
    <m/>
    <n v="0"/>
    <x v="217"/>
  </r>
  <r>
    <n v="516"/>
    <s v="常州市春光医用器材有限公司"/>
    <x v="12"/>
    <x v="5"/>
    <n v="0"/>
    <n v="0"/>
    <n v="0"/>
    <n v="0"/>
    <n v="12"/>
    <n v="2203.44"/>
    <n v="15.05"/>
    <n v="1865.297"/>
    <x v="218"/>
  </r>
  <r>
    <n v="517"/>
    <s v="湖北金杏科技发展有限公司"/>
    <x v="2"/>
    <x v="5"/>
    <n v="0"/>
    <n v="0"/>
    <n v="0"/>
    <n v="0"/>
    <n v="0"/>
    <n v="0"/>
    <n v="1"/>
    <n v="130.44999999999999"/>
    <x v="20"/>
  </r>
  <r>
    <n v="518"/>
    <s v="上海蓝鲸实业有限公司"/>
    <x v="2"/>
    <x v="5"/>
    <m/>
    <n v="0"/>
    <m/>
    <n v="0"/>
    <m/>
    <n v="0"/>
    <m/>
    <n v="0"/>
    <x v="161"/>
  </r>
  <r>
    <n v="519"/>
    <s v="上海晶智机械科技有限公司"/>
    <x v="1"/>
    <x v="5"/>
    <m/>
    <n v="0"/>
    <m/>
    <n v="0"/>
    <m/>
    <n v="0"/>
    <m/>
    <n v="0"/>
    <x v="219"/>
  </r>
  <r>
    <n v="520"/>
    <s v="杭州爱菩高特生物技术有限公司"/>
    <x v="2"/>
    <x v="5"/>
    <n v="43.7"/>
    <n v="6217.6360000000004"/>
    <n v="41.524999999999999"/>
    <n v="5685.1877500000001"/>
    <n v="48.924999999999997"/>
    <n v="10855.478999999999"/>
    <n v="56"/>
    <n v="10948.56"/>
    <x v="220"/>
  </r>
  <r>
    <n v="521"/>
    <s v="上海正邦医疗科技有限公司"/>
    <x v="1"/>
    <x v="5"/>
    <n v="0"/>
    <n v="0"/>
    <n v="0"/>
    <n v="0"/>
    <n v="0"/>
    <n v="0"/>
    <n v="6"/>
    <n v="1529.34"/>
    <x v="221"/>
  </r>
  <r>
    <n v="522"/>
    <s v="宁波博雅医疗器械有限公司"/>
    <x v="3"/>
    <x v="5"/>
    <n v="0"/>
    <n v="0"/>
    <n v="0"/>
    <n v="0"/>
    <n v="6.55"/>
    <n v="1043.0874999999999"/>
    <n v="48.5"/>
    <n v="9393.9650000000001"/>
    <x v="20"/>
  </r>
  <r>
    <n v="523"/>
    <s v="扬州柯塔塑业有限公司"/>
    <x v="1"/>
    <x v="5"/>
    <n v="0"/>
    <n v="0"/>
    <n v="0"/>
    <n v="0"/>
    <n v="0"/>
    <n v="0"/>
    <n v="4"/>
    <n v="1057.24"/>
    <x v="49"/>
  </r>
  <r>
    <n v="524"/>
    <s v="浙江玉升医疗器械股份有限公司"/>
    <x v="3"/>
    <x v="5"/>
    <n v="0"/>
    <n v="0"/>
    <n v="0"/>
    <n v="0"/>
    <n v="5"/>
    <n v="537.55000000000007"/>
    <n v="12.5"/>
    <n v="2650.375"/>
    <x v="222"/>
  </r>
  <r>
    <n v="525"/>
    <s v="常州市海洲药化设备有限公司"/>
    <x v="1"/>
    <x v="5"/>
    <n v="22"/>
    <n v="1425.8200000000002"/>
    <n v="22"/>
    <n v="1752.74"/>
    <n v="38.75"/>
    <n v="2817.9"/>
    <n v="24.5"/>
    <n v="3273.69"/>
    <x v="223"/>
  </r>
  <r>
    <n v="526"/>
    <s v="余姚市联通塑模有限公司"/>
    <x v="1"/>
    <x v="5"/>
    <n v="78.650000000000006"/>
    <n v="7192.5425000000005"/>
    <n v="95.575000000000003"/>
    <n v="14043.790500000001"/>
    <n v="57.825000000000003"/>
    <n v="6111.5242500000004"/>
    <n v="111.97499999999999"/>
    <n v="11374.420499999998"/>
    <x v="224"/>
  </r>
  <r>
    <n v="527"/>
    <s v="浙江新德意医疗科技股份有限公司"/>
    <x v="1"/>
    <x v="5"/>
    <m/>
    <n v="0"/>
    <m/>
    <n v="0"/>
    <m/>
    <n v="0"/>
    <m/>
    <n v="0"/>
    <x v="24"/>
  </r>
  <r>
    <n v="528"/>
    <s v="绍兴市上虞区百官丰天模具制造厂"/>
    <x v="1"/>
    <x v="5"/>
    <n v="0"/>
    <n v="0"/>
    <n v="0"/>
    <n v="0"/>
    <n v="0"/>
    <n v="0"/>
    <n v="22.75"/>
    <n v="3513.2825000000003"/>
    <x v="225"/>
  </r>
  <r>
    <n v="529"/>
    <s v="台州康健医用器械有限公司"/>
    <x v="3"/>
    <x v="5"/>
    <m/>
    <n v="0"/>
    <m/>
    <n v="0"/>
    <m/>
    <n v="0"/>
    <m/>
    <n v="0"/>
    <x v="226"/>
  </r>
  <r>
    <n v="530"/>
    <s v="杭州爱津生物技术有限公司"/>
    <x v="1"/>
    <x v="5"/>
    <n v="0"/>
    <n v="0"/>
    <n v="7.45"/>
    <n v="819.947"/>
    <n v="15.625"/>
    <n v="1960.46875"/>
    <n v="1.3"/>
    <n v="569.66"/>
    <x v="227"/>
  </r>
  <r>
    <n v="531"/>
    <s v="浙江苏嘉医疗器械股份有限公司"/>
    <x v="3"/>
    <x v="5"/>
    <n v="10.5"/>
    <n v="1749.615"/>
    <n v="40"/>
    <n v="2337.1999999999998"/>
    <n v="39.049999999999997"/>
    <n v="4309.558"/>
    <n v="40"/>
    <n v="5764.4000000000005"/>
    <x v="181"/>
  </r>
  <r>
    <n v="532"/>
    <s v="宿迁市春明医疗器材有限公司"/>
    <x v="1"/>
    <x v="5"/>
    <n v="0"/>
    <n v="0"/>
    <n v="11"/>
    <n v="565.62"/>
    <n v="23.9"/>
    <n v="4249.8979999999992"/>
    <n v="33"/>
    <n v="6731.01"/>
    <x v="9"/>
  </r>
  <r>
    <n v="533"/>
    <s v="温州佳特医疗器械有限公司"/>
    <x v="0"/>
    <x v="5"/>
    <n v="0"/>
    <n v="0"/>
    <n v="4.75"/>
    <n v="679.82"/>
    <n v="10.25"/>
    <n v="1732.25"/>
    <n v="8.75"/>
    <n v="1526.5250000000001"/>
    <x v="157"/>
  </r>
  <r>
    <n v="534"/>
    <s v="淄博美迪医疗制品有限公司"/>
    <x v="0"/>
    <x v="5"/>
    <n v="0"/>
    <n v="0"/>
    <n v="0"/>
    <n v="0"/>
    <n v="0"/>
    <n v="0"/>
    <n v="5"/>
    <n v="277.39999999999998"/>
    <x v="56"/>
  </r>
  <r>
    <n v="535"/>
    <s v="宝利脉（莱阳）医疗用品有限公司"/>
    <x v="1"/>
    <x v="5"/>
    <m/>
    <n v="0"/>
    <m/>
    <n v="0"/>
    <m/>
    <n v="0"/>
    <m/>
    <n v="0"/>
    <x v="228"/>
  </r>
  <r>
    <n v="536"/>
    <s v="上虞东山精密塑胶有限公司"/>
    <x v="1"/>
    <x v="5"/>
    <n v="0"/>
    <n v="0"/>
    <n v="0"/>
    <n v="0"/>
    <n v="38.200000000000003"/>
    <n v="4423.1780000000008"/>
    <n v="25.55"/>
    <n v="2631.65"/>
    <x v="229"/>
  </r>
  <r>
    <n v="537"/>
    <s v="宁波天牧兽用器械制造有限公司"/>
    <x v="1"/>
    <x v="5"/>
    <m/>
    <n v="0"/>
    <m/>
    <n v="0"/>
    <m/>
    <n v="0"/>
    <m/>
    <n v="0"/>
    <x v="2"/>
  </r>
  <r>
    <n v="538"/>
    <s v="德清县新德意医疗器械有限公司"/>
    <x v="1"/>
    <x v="5"/>
    <n v="25"/>
    <n v="1213.25"/>
    <n v="20.175000000000001"/>
    <n v="1539.7559999999999"/>
    <n v="37.5"/>
    <n v="4414.125"/>
    <n v="28"/>
    <n v="3307.08"/>
    <x v="230"/>
  </r>
  <r>
    <n v="539"/>
    <s v="余姚市陆埠镇伟业电子厂"/>
    <x v="1"/>
    <x v="5"/>
    <n v="0"/>
    <n v="0"/>
    <n v="0"/>
    <n v="0"/>
    <n v="0"/>
    <n v="0"/>
    <n v="0.2"/>
    <n v="21.972000000000001"/>
    <x v="231"/>
  </r>
  <r>
    <n v="540"/>
    <s v="余姚亚宇塑模有限公司"/>
    <x v="2"/>
    <x v="5"/>
    <n v="0"/>
    <n v="0"/>
    <n v="0"/>
    <n v="0"/>
    <n v="0"/>
    <n v="0"/>
    <n v="1"/>
    <n v="88.48"/>
    <x v="47"/>
  </r>
  <r>
    <n v="541"/>
    <s v="九义医疗器械（上海）有限公司"/>
    <x v="1"/>
    <x v="5"/>
    <n v="11.2"/>
    <n v="637.16800000000001"/>
    <n v="22.05"/>
    <n v="2563.9740000000002"/>
    <n v="44.2"/>
    <n v="9384.5439999999999"/>
    <n v="51.4"/>
    <n v="7058.2479999999996"/>
    <x v="232"/>
  </r>
  <r>
    <n v="542"/>
    <s v="爱侣健康科技有限公司"/>
    <x v="3"/>
    <x v="5"/>
    <n v="8"/>
    <n v="1705.2"/>
    <n v="33"/>
    <n v="3014.5499999999997"/>
    <n v="36.5"/>
    <n v="9173.18"/>
    <n v="15"/>
    <n v="3235.0499999999997"/>
    <x v="23"/>
  </r>
  <r>
    <n v="543"/>
    <s v="常州市创佳医疗器械有限公司"/>
    <x v="1"/>
    <x v="5"/>
    <m/>
    <n v="0"/>
    <m/>
    <n v="0"/>
    <m/>
    <n v="0"/>
    <m/>
    <n v="0"/>
    <x v="32"/>
  </r>
  <r>
    <n v="544"/>
    <s v="浙江灵洋医疗器械有限公司"/>
    <x v="3"/>
    <x v="5"/>
    <n v="90"/>
    <n v="4124.7"/>
    <n v="138"/>
    <n v="8103.36"/>
    <n v="134.35"/>
    <n v="6499.8530000000001"/>
    <n v="213.07499999999999"/>
    <n v="17463.626999999997"/>
    <x v="233"/>
  </r>
  <r>
    <n v="545"/>
    <s v="无锡市宇寿医疗器械有限公司"/>
    <x v="1"/>
    <x v="5"/>
    <m/>
    <n v="0"/>
    <m/>
    <n v="0"/>
    <m/>
    <n v="0"/>
    <m/>
    <n v="0"/>
    <x v="11"/>
  </r>
  <r>
    <n v="546"/>
    <s v="杭州金源生物技术有限公司"/>
    <x v="1"/>
    <x v="5"/>
    <n v="0"/>
    <n v="0"/>
    <n v="27.1"/>
    <n v="2310.5460000000003"/>
    <n v="79.025000000000006"/>
    <n v="8765.4530000000013"/>
    <n v="90"/>
    <n v="10260.9"/>
    <x v="234"/>
  </r>
  <r>
    <n v="547"/>
    <s v="绍兴上虞东山精密塑胶有限公司"/>
    <x v="1"/>
    <x v="5"/>
    <m/>
    <n v="0"/>
    <m/>
    <n v="0"/>
    <m/>
    <n v="0"/>
    <m/>
    <n v="0"/>
    <x v="229"/>
  </r>
  <r>
    <n v="548"/>
    <s v="浙江硕华生命科学研究股份有限公司"/>
    <x v="1"/>
    <x v="5"/>
    <m/>
    <n v="0"/>
    <m/>
    <n v="0"/>
    <m/>
    <n v="0"/>
    <m/>
    <n v="0"/>
    <x v="235"/>
  </r>
  <r>
    <n v="549"/>
    <s v="浙江信纳医疗器械科技有限公司"/>
    <x v="1"/>
    <x v="5"/>
    <m/>
    <n v="0"/>
    <m/>
    <n v="0"/>
    <m/>
    <n v="0"/>
    <m/>
    <n v="0"/>
    <x v="53"/>
  </r>
  <r>
    <n v="550"/>
    <s v="上海盛创医疗器械有限公司台州分公司"/>
    <x v="1"/>
    <x v="5"/>
    <n v="0"/>
    <n v="0"/>
    <n v="0"/>
    <n v="0"/>
    <n v="18.074999999999999"/>
    <n v="869.94974999999999"/>
    <n v="34.9"/>
    <n v="3763.9649999999997"/>
    <x v="177"/>
  </r>
  <r>
    <n v="551"/>
    <s v="杭州龙德医用器械有限公司"/>
    <x v="0"/>
    <x v="5"/>
    <n v="0"/>
    <n v="0"/>
    <n v="0"/>
    <n v="0"/>
    <n v="10"/>
    <n v="376.59999999999997"/>
    <n v="0.35"/>
    <n v="13.5625"/>
    <x v="77"/>
  </r>
  <r>
    <n v="552"/>
    <s v="山东康利莱医疗器材有限公司"/>
    <x v="1"/>
    <x v="5"/>
    <n v="4.375"/>
    <n v="711.9"/>
    <n v="0"/>
    <n v="0"/>
    <n v="0"/>
    <n v="0"/>
    <n v="19"/>
    <n v="1648.44"/>
    <x v="56"/>
  </r>
  <r>
    <n v="553"/>
    <s v="宁波宇球畜牧器械有限公司"/>
    <x v="1"/>
    <x v="5"/>
    <n v="0"/>
    <n v="0"/>
    <n v="0"/>
    <n v="0"/>
    <n v="0"/>
    <n v="0"/>
    <n v="0.45"/>
    <n v="49.936500000000002"/>
    <x v="78"/>
  </r>
  <r>
    <n v="554"/>
    <s v="台州市路桥金清医用仪器厂"/>
    <x v="1"/>
    <x v="5"/>
    <m/>
    <n v="0"/>
    <m/>
    <n v="0"/>
    <m/>
    <n v="0"/>
    <m/>
    <n v="0"/>
    <x v="9"/>
  </r>
  <r>
    <n v="555"/>
    <s v="慈溪市高通塑料制品有限公司"/>
    <x v="3"/>
    <x v="5"/>
    <n v="0"/>
    <n v="0"/>
    <n v="0"/>
    <n v="0"/>
    <n v="0"/>
    <n v="0"/>
    <n v="1.7"/>
    <n v="174.36899999999997"/>
    <x v="114"/>
  </r>
  <r>
    <n v="556"/>
    <s v="江苏治宇医疗器材有限公司"/>
    <x v="1"/>
    <x v="5"/>
    <n v="30"/>
    <n v="-610.79999999999995"/>
    <n v="20"/>
    <n v="2064.4"/>
    <n v="35"/>
    <n v="3654"/>
    <n v="7.25"/>
    <n v="697.08750000000009"/>
    <x v="236"/>
  </r>
  <r>
    <n v="557"/>
    <s v="慈溪市横河皓迪塑料制品厂"/>
    <x v="11"/>
    <x v="5"/>
    <m/>
    <n v="0"/>
    <m/>
    <n v="0"/>
    <m/>
    <n v="0"/>
    <m/>
    <n v="0"/>
    <x v="94"/>
  </r>
  <r>
    <n v="558"/>
    <s v="鹰潭荣嘉集团医疗器械实业有限公司"/>
    <x v="1"/>
    <x v="5"/>
    <m/>
    <n v="0"/>
    <m/>
    <n v="0"/>
    <m/>
    <n v="0"/>
    <m/>
    <n v="0"/>
    <x v="24"/>
  </r>
  <r>
    <n v="559"/>
    <s v="浙江硕华医用塑料有限公司"/>
    <x v="1"/>
    <x v="5"/>
    <n v="157"/>
    <n v="10605.35"/>
    <n v="170.02500000000001"/>
    <n v="8630.4689999999991"/>
    <n v="245"/>
    <n v="17654.7"/>
    <n v="260.02499999999998"/>
    <n v="20812.400999999998"/>
    <x v="237"/>
  </r>
  <r>
    <n v="560"/>
    <s v="浙江爱康医用塑料有限公司"/>
    <x v="3"/>
    <x v="5"/>
    <m/>
    <n v="0"/>
    <m/>
    <n v="0"/>
    <m/>
    <n v="0"/>
    <m/>
    <n v="0"/>
    <x v="40"/>
  </r>
  <r>
    <n v="561"/>
    <s v="南京佳奇医疗器械有限公司"/>
    <x v="1"/>
    <x v="5"/>
    <n v="0"/>
    <n v="0"/>
    <n v="0"/>
    <n v="0"/>
    <n v="1.7250000000000001"/>
    <n v="107.45025000000001"/>
    <n v="3.625"/>
    <n v="319.39875000000001"/>
    <x v="238"/>
  </r>
  <r>
    <n v="562"/>
    <s v="台州博盛塑业有限公司"/>
    <x v="1"/>
    <x v="5"/>
    <m/>
    <n v="0"/>
    <m/>
    <n v="0"/>
    <m/>
    <n v="0"/>
    <m/>
    <n v="0"/>
    <x v="2"/>
  </r>
  <r>
    <n v="563"/>
    <s v="杭州源通医疗器械有限公司"/>
    <x v="3"/>
    <x v="5"/>
    <n v="0"/>
    <n v="0"/>
    <n v="0"/>
    <n v="0"/>
    <n v="0"/>
    <n v="0"/>
    <n v="18"/>
    <n v="1863.72"/>
    <x v="91"/>
  </r>
  <r>
    <n v="564"/>
    <s v="江苏康友医用器械有限公司"/>
    <x v="0"/>
    <x v="5"/>
    <n v="28"/>
    <n v="1205.96"/>
    <n v="16"/>
    <n v="2152.96"/>
    <n v="10"/>
    <n v="836"/>
    <n v="10"/>
    <n v="514.29999999999995"/>
    <x v="45"/>
  </r>
  <r>
    <n v="565"/>
    <s v="淄博侨森医疗用品有限公司"/>
    <x v="11"/>
    <x v="5"/>
    <n v="0"/>
    <n v="0"/>
    <n v="0"/>
    <n v="0"/>
    <n v="80"/>
    <n v="10741.6"/>
    <n v="100"/>
    <n v="7956"/>
    <x v="134"/>
  </r>
  <r>
    <n v="566"/>
    <s v="江西红新医疗器械集团有限公司"/>
    <x v="1"/>
    <x v="5"/>
    <n v="0"/>
    <n v="0"/>
    <n v="0"/>
    <n v="0"/>
    <n v="37"/>
    <n v="2898.58"/>
    <n v="39"/>
    <n v="3834.87"/>
    <x v="104"/>
  </r>
  <r>
    <n v="567"/>
    <s v="浙江康泰医疗器械有限公司"/>
    <x v="2"/>
    <x v="5"/>
    <n v="0"/>
    <n v="0"/>
    <n v="0"/>
    <n v="0"/>
    <n v="0"/>
    <n v="0"/>
    <n v="11.125"/>
    <n v="1176.8025"/>
    <x v="239"/>
  </r>
  <r>
    <n v="568"/>
    <s v="上海菱镜模具制造有限公司"/>
    <x v="1"/>
    <x v="5"/>
    <n v="17"/>
    <n v="1166.8800000000001"/>
    <n v="13"/>
    <n v="875.55"/>
    <n v="14"/>
    <n v="1060.3599999999999"/>
    <n v="10"/>
    <n v="1225"/>
    <x v="47"/>
  </r>
  <r>
    <n v="569"/>
    <s v="余姚市城区精湛模具加工场"/>
    <x v="3"/>
    <x v="5"/>
    <n v="0"/>
    <n v="0"/>
    <n v="0"/>
    <n v="0"/>
    <n v="0"/>
    <n v="0"/>
    <n v="0.15"/>
    <n v="13.241999999999999"/>
    <x v="240"/>
  </r>
  <r>
    <n v="570"/>
    <s v="江苏科智医疗科技有限公司"/>
    <x v="0"/>
    <x v="5"/>
    <m/>
    <n v="0"/>
    <m/>
    <n v="0"/>
    <m/>
    <n v="0"/>
    <m/>
    <n v="0"/>
    <x v="45"/>
  </r>
  <r>
    <n v="571"/>
    <s v="博元医疗技术（青岛）有限公司"/>
    <x v="1"/>
    <x v="5"/>
    <n v="0"/>
    <n v="0"/>
    <n v="0"/>
    <n v="0"/>
    <n v="0"/>
    <n v="0"/>
    <n v="20"/>
    <n v="1753.8"/>
    <x v="241"/>
  </r>
  <r>
    <n v="572"/>
    <s v="嘉兴市天和制药有限公司"/>
    <x v="1"/>
    <x v="5"/>
    <n v="0"/>
    <n v="0"/>
    <n v="0"/>
    <n v="0"/>
    <n v="0.125"/>
    <n v="50.702500000000001"/>
    <n v="0.25"/>
    <n v="132.4"/>
    <x v="20"/>
  </r>
  <r>
    <n v="573"/>
    <s v="慈溪市欢翼塑料制品有限公司"/>
    <x v="3"/>
    <x v="5"/>
    <n v="0"/>
    <n v="0"/>
    <n v="0"/>
    <n v="0"/>
    <n v="0"/>
    <n v="0"/>
    <n v="10"/>
    <n v="689.09999999999991"/>
    <x v="7"/>
  </r>
  <r>
    <n v="574"/>
    <s v="无锡市卢麟生化仪器有限公司"/>
    <x v="1"/>
    <x v="5"/>
    <n v="0"/>
    <n v="0"/>
    <n v="0"/>
    <n v="0"/>
    <n v="0"/>
    <n v="0"/>
    <n v="23.35"/>
    <n v="2358.817"/>
    <x v="49"/>
  </r>
  <r>
    <n v="575"/>
    <s v="浙江欧健医用器材有限公司"/>
    <x v="3"/>
    <x v="5"/>
    <n v="3"/>
    <n v="-193.26"/>
    <n v="3.3"/>
    <n v="157.44299999999998"/>
    <n v="16"/>
    <n v="1933.44"/>
    <n v="36"/>
    <n v="5251.32"/>
    <x v="242"/>
  </r>
  <r>
    <n v="576"/>
    <s v="江苏神力医用制品有限公司"/>
    <x v="3"/>
    <x v="5"/>
    <n v="0"/>
    <n v="0"/>
    <n v="0"/>
    <n v="0"/>
    <n v="3"/>
    <n v="618.51"/>
    <n v="12"/>
    <n v="1908.48"/>
    <x v="208"/>
  </r>
  <r>
    <n v="577"/>
    <s v="常州市远东医疗器材厂有限公司"/>
    <x v="3"/>
    <x v="5"/>
    <n v="0"/>
    <n v="0"/>
    <n v="12"/>
    <n v="195.60000000000002"/>
    <n v="35.9"/>
    <n v="5173.9080000000004"/>
    <n v="24"/>
    <n v="3153.12"/>
    <x v="165"/>
  </r>
  <r>
    <n v="578"/>
    <s v="江苏正康医疗器械有限公司"/>
    <x v="1"/>
    <x v="5"/>
    <n v="0"/>
    <n v="0"/>
    <n v="0"/>
    <n v="0"/>
    <n v="0"/>
    <n v="0"/>
    <n v="23.125"/>
    <n v="4103.9937499999996"/>
    <x v="7"/>
  </r>
  <r>
    <n v="579"/>
    <s v="台州市路桥瑞豪科技有限公司"/>
    <x v="3"/>
    <x v="5"/>
    <n v="19.25"/>
    <n v="2074.38"/>
    <n v="5"/>
    <n v="631.85"/>
    <n v="24.774999999999999"/>
    <n v="5215.6329999999998"/>
    <n v="68.025000000000006"/>
    <n v="10266.333000000001"/>
    <x v="243"/>
  </r>
  <r>
    <n v="580"/>
    <s v="常熟市华君达塑料制品厂"/>
    <x v="1"/>
    <x v="5"/>
    <n v="0"/>
    <n v="0"/>
    <n v="4"/>
    <n v="397.12"/>
    <n v="15"/>
    <n v="1395"/>
    <n v="24.125"/>
    <n v="3278.3462499999996"/>
    <x v="244"/>
  </r>
  <r>
    <n v="581"/>
    <s v="慈溪市明杰医疗器械配件有限公司"/>
    <x v="11"/>
    <x v="5"/>
    <n v="22.9"/>
    <n v="3143.0249999999996"/>
    <n v="16"/>
    <n v="1929.92"/>
    <n v="15.5"/>
    <n v="2582.4550000000004"/>
    <n v="17"/>
    <n v="2334.7800000000002"/>
    <x v="245"/>
  </r>
  <r>
    <n v="582"/>
    <s v="南昌康德莱医疗科技有限公司"/>
    <x v="1"/>
    <x v="5"/>
    <n v="0"/>
    <n v="0"/>
    <n v="0"/>
    <n v="0"/>
    <n v="0"/>
    <n v="0"/>
    <n v="38"/>
    <n v="6434.16"/>
    <x v="246"/>
  </r>
  <r>
    <n v="583"/>
    <s v="浙江拱东医疗科技有限公司"/>
    <x v="1"/>
    <x v="5"/>
    <n v="0"/>
    <n v="0"/>
    <n v="0"/>
    <n v="0"/>
    <n v="0"/>
    <n v="0"/>
    <n v="4"/>
    <n v="370.64"/>
    <x v="90"/>
  </r>
  <r>
    <n v="584"/>
    <s v="浙江博宇光学有限公司"/>
    <x v="1"/>
    <x v="5"/>
    <n v="0"/>
    <n v="0"/>
    <n v="0"/>
    <n v="0"/>
    <n v="0"/>
    <n v="0"/>
    <n v="107.25"/>
    <n v="9839.1149999999998"/>
    <x v="247"/>
  </r>
  <r>
    <n v="585"/>
    <s v="浙江欧健保灵医疗设备有限公司"/>
    <x v="1"/>
    <x v="5"/>
    <n v="154.05000000000001"/>
    <n v="18033.093000000001"/>
    <n v="109"/>
    <n v="7304.09"/>
    <n v="115.075"/>
    <n v="7687.01"/>
    <n v="74"/>
    <n v="6890.88"/>
    <x v="248"/>
  </r>
  <r>
    <n v="586"/>
    <s v="宁波鸿鼎医疗器械科技有限公司"/>
    <x v="11"/>
    <x v="5"/>
    <n v="0"/>
    <n v="0"/>
    <n v="0"/>
    <n v="0"/>
    <n v="0"/>
    <n v="0"/>
    <n v="5"/>
    <n v="271.10000000000002"/>
    <x v="2"/>
  </r>
  <r>
    <n v="587"/>
    <s v="江西富尔康实业集团有限公司"/>
    <x v="3"/>
    <x v="5"/>
    <n v="0"/>
    <n v="0"/>
    <n v="0"/>
    <n v="0"/>
    <n v="37"/>
    <n v="3490.21"/>
    <n v="117.5"/>
    <n v="8742"/>
    <x v="249"/>
  </r>
  <r>
    <n v="588"/>
    <s v="常州市金利源医疗器械有限公司"/>
    <x v="1"/>
    <x v="5"/>
    <n v="0"/>
    <n v="0"/>
    <n v="0"/>
    <n v="0"/>
    <n v="5"/>
    <n v="966.65000000000009"/>
    <n v="58.5"/>
    <n v="8251.4250000000011"/>
    <x v="250"/>
  </r>
  <r>
    <n v="589"/>
    <s v="杭州康基医疗器械有限公司"/>
    <x v="3"/>
    <x v="5"/>
    <n v="0"/>
    <n v="0"/>
    <n v="0"/>
    <n v="0"/>
    <n v="3.5249999999999999"/>
    <n v="471.5745"/>
    <n v="31"/>
    <n v="7516.88"/>
    <x v="250"/>
  </r>
  <r>
    <n v="590"/>
    <s v="江苏亿乐医疗用品有限公司"/>
    <x v="11"/>
    <x v="5"/>
    <n v="0"/>
    <n v="0"/>
    <n v="0"/>
    <n v="0"/>
    <n v="1"/>
    <n v="231.79"/>
    <n v="10"/>
    <n v="1216.3"/>
    <x v="47"/>
  </r>
  <r>
    <n v="591"/>
    <s v="江西青山堂医疗器械有限公司"/>
    <x v="1"/>
    <x v="5"/>
    <m/>
    <n v="0"/>
    <m/>
    <n v="0"/>
    <m/>
    <n v="0"/>
    <m/>
    <n v="0"/>
    <x v="229"/>
  </r>
  <r>
    <n v="592"/>
    <s v="浙江华福医用器材有限公司"/>
    <x v="11"/>
    <x v="5"/>
    <n v="0"/>
    <n v="0"/>
    <n v="0"/>
    <n v="0"/>
    <n v="1"/>
    <n v="227.38"/>
    <n v="27"/>
    <n v="3893.13"/>
    <x v="251"/>
  </r>
  <r>
    <n v="593"/>
    <s v="江西三鑫医疗科技股份有限公司"/>
    <x v="1"/>
    <x v="5"/>
    <n v="294.45"/>
    <n v="20844.1155"/>
    <n v="120"/>
    <n v="16137.599999999999"/>
    <n v="97.025000000000006"/>
    <n v="13181.816500000003"/>
    <n v="86.1"/>
    <n v="9610.482"/>
    <x v="252"/>
  </r>
  <r>
    <n v="594"/>
    <s v="宁波天益医疗器械有限公司"/>
    <x v="1"/>
    <x v="5"/>
    <n v="0"/>
    <n v="0"/>
    <n v="0"/>
    <n v="0"/>
    <n v="15"/>
    <n v="1316.55"/>
    <n v="160"/>
    <n v="16518.399999999998"/>
    <x v="234"/>
  </r>
  <r>
    <n v="595"/>
    <s v="余姚市佳善兽医器材厂"/>
    <x v="1"/>
    <x v="5"/>
    <n v="0"/>
    <n v="0"/>
    <n v="0"/>
    <n v="0"/>
    <n v="0"/>
    <n v="0"/>
    <n v="5"/>
    <n v="375.6"/>
    <x v="2"/>
  </r>
  <r>
    <n v="596"/>
    <s v="湖南平安医械科技有限公司"/>
    <x v="3"/>
    <x v="5"/>
    <n v="155.52500000000001"/>
    <n v="15448.29825"/>
    <n v="144.05000000000001"/>
    <n v="13174.813"/>
    <n v="192.02500000000001"/>
    <n v="19523.18175"/>
    <n v="304"/>
    <n v="26077.119999999999"/>
    <x v="253"/>
  </r>
  <r>
    <n v="597"/>
    <s v="常州海洲橡塑有限公司"/>
    <x v="15"/>
    <x v="5"/>
    <m/>
    <n v="0"/>
    <m/>
    <n v="0"/>
    <m/>
    <n v="0"/>
    <m/>
    <n v="0"/>
    <x v="23"/>
  </r>
  <r>
    <n v="598"/>
    <s v="广西北仑河医科工业集团有限公司"/>
    <x v="3"/>
    <x v="5"/>
    <m/>
    <n v="0"/>
    <m/>
    <n v="0"/>
    <m/>
    <n v="0"/>
    <m/>
    <n v="0"/>
    <x v="40"/>
  </r>
  <r>
    <n v="599"/>
    <s v="苏州市金盛塑胶有限公司"/>
    <x v="3"/>
    <x v="5"/>
    <n v="10"/>
    <n v="1028"/>
    <n v="20"/>
    <n v="1833"/>
    <n v="76.3"/>
    <n v="6767.81"/>
    <n v="81.25"/>
    <n v="6478.875"/>
    <x v="254"/>
  </r>
  <r>
    <n v="600"/>
    <s v="常州市通达医疗器材有限公司"/>
    <x v="3"/>
    <x v="5"/>
    <n v="18"/>
    <n v="861.66"/>
    <n v="20"/>
    <n v="1293.1999999999998"/>
    <n v="23"/>
    <n v="2461.46"/>
    <n v="25"/>
    <n v="2128"/>
    <x v="193"/>
  </r>
  <r>
    <n v="601"/>
    <s v="常州市回春医疗器材有限公司"/>
    <x v="1"/>
    <x v="5"/>
    <n v="27"/>
    <n v="1837.35"/>
    <n v="42"/>
    <n v="2112.6"/>
    <n v="38"/>
    <n v="4139.34"/>
    <n v="84"/>
    <n v="5981.6399999999994"/>
    <x v="255"/>
  </r>
  <r>
    <n v="602"/>
    <s v="杭州大立过滤设备有限公司"/>
    <x v="3"/>
    <x v="5"/>
    <n v="59"/>
    <n v="1116.2800000000002"/>
    <n v="74.05"/>
    <n v="4315.634"/>
    <n v="90.125"/>
    <n v="5364.2400000000007"/>
    <n v="127.05"/>
    <n v="7845.3374999999996"/>
    <x v="256"/>
  </r>
  <r>
    <n v="603"/>
    <s v="江苏吉春医用器材有限公司"/>
    <x v="3"/>
    <x v="5"/>
    <n v="30"/>
    <n v="3056.7"/>
    <n v="96"/>
    <n v="11364.48"/>
    <n v="185"/>
    <n v="17451.05"/>
    <n v="205.05"/>
    <n v="19243.942500000001"/>
    <x v="257"/>
  </r>
  <r>
    <n v="604"/>
    <s v="昆山韦睿医疗科技有限公司"/>
    <x v="1"/>
    <x v="5"/>
    <m/>
    <n v="0"/>
    <m/>
    <n v="0"/>
    <m/>
    <n v="0"/>
    <m/>
    <n v="0"/>
    <x v="9"/>
  </r>
  <r>
    <n v="605"/>
    <s v="世源科技（嘉兴）医疗电子有限公司"/>
    <x v="1"/>
    <x v="5"/>
    <n v="56.975000000000001"/>
    <n v="5494.6689999999999"/>
    <n v="42.75"/>
    <n v="4276.71"/>
    <n v="43.725000000000001"/>
    <n v="5287.2269999999999"/>
    <n v="36.1"/>
    <n v="3890.8580000000002"/>
    <x v="258"/>
  </r>
  <r>
    <n v="606"/>
    <s v="宁波菲拉尔医疗用品有限公司"/>
    <x v="1"/>
    <x v="5"/>
    <n v="41"/>
    <n v="2517.81"/>
    <n v="10"/>
    <n v="575.4"/>
    <n v="24"/>
    <n v="4896.72"/>
    <n v="44"/>
    <n v="3242.3599999999997"/>
    <x v="84"/>
  </r>
  <r>
    <n v="607"/>
    <s v="浙江康德莱医疗器械股份有限公司"/>
    <x v="3"/>
    <x v="5"/>
    <n v="627.47500000000002"/>
    <n v="51961.204750000004"/>
    <n v="858.07500000000005"/>
    <n v="39437.127"/>
    <n v="787.42499999999995"/>
    <n v="37709.78325"/>
    <n v="991.85"/>
    <n v="39693.837000000007"/>
    <x v="259"/>
  </r>
  <r>
    <n v="608"/>
    <s v="江阴市长强医疗器械有限公司"/>
    <x v="1"/>
    <x v="5"/>
    <n v="0"/>
    <n v="0"/>
    <n v="0"/>
    <n v="0"/>
    <n v="0"/>
    <n v="0"/>
    <n v="4"/>
    <n v="261.8"/>
    <x v="11"/>
  </r>
  <r>
    <n v="609"/>
    <s v="宁波蓝柏医疗器械有限公司"/>
    <x v="1"/>
    <x v="5"/>
    <n v="2.5000000000000001E-2"/>
    <n v="7.1822500000000007"/>
    <n v="37"/>
    <n v="2718.76"/>
    <n v="25"/>
    <n v="1252"/>
    <n v="57"/>
    <n v="3535.1400000000003"/>
    <x v="260"/>
  </r>
  <r>
    <n v="610"/>
    <s v="浙江振华塑业有限公司"/>
    <x v="1"/>
    <x v="5"/>
    <n v="0"/>
    <n v="0"/>
    <n v="3.05"/>
    <n v="255.89500000000001"/>
    <n v="22"/>
    <n v="1233.0999999999999"/>
    <n v="23"/>
    <n v="2181.5499999999997"/>
    <x v="21"/>
  </r>
  <r>
    <n v="611"/>
    <s v="宁波市鄞州创天温度计厂"/>
    <x v="3"/>
    <x v="5"/>
    <n v="4"/>
    <n v="-311.08"/>
    <n v="3"/>
    <n v="217.92000000000002"/>
    <n v="5"/>
    <n v="329.45"/>
    <n v="14.025"/>
    <n v="1283.4277500000001"/>
    <x v="122"/>
  </r>
  <r>
    <n v="612"/>
    <s v="常州悦康医疗器材有限公司"/>
    <x v="0"/>
    <x v="5"/>
    <n v="0"/>
    <n v="0"/>
    <n v="2"/>
    <n v="28.64"/>
    <n v="8"/>
    <n v="595.6"/>
    <n v="8"/>
    <n v="648.32000000000005"/>
    <x v="58"/>
  </r>
  <r>
    <n v="613"/>
    <s v="山东五洲医疗器械有限公司"/>
    <x v="1"/>
    <x v="5"/>
    <n v="0"/>
    <n v="0"/>
    <n v="0"/>
    <n v="0"/>
    <n v="0"/>
    <n v="0"/>
    <n v="72"/>
    <n v="6528.9600000000009"/>
    <x v="4"/>
  </r>
  <r>
    <n v="614"/>
    <s v="浙江泰林生物技术股份有限公司"/>
    <x v="12"/>
    <x v="5"/>
    <n v="0"/>
    <n v="0"/>
    <n v="0"/>
    <n v="0"/>
    <n v="0"/>
    <n v="0"/>
    <n v="75"/>
    <n v="4933.5"/>
    <x v="261"/>
  </r>
  <r>
    <n v="615"/>
    <s v="湖北楚天药业有限责任公司"/>
    <x v="3"/>
    <x v="5"/>
    <n v="43.05"/>
    <n v="5019.6299999999992"/>
    <n v="29"/>
    <n v="4028.39"/>
    <n v="43"/>
    <n v="4175.3"/>
    <n v="47.05"/>
    <n v="3963.9624999999996"/>
    <x v="5"/>
  </r>
  <r>
    <n v="616"/>
    <s v="江阴市医疗器械有限公司"/>
    <x v="1"/>
    <x v="5"/>
    <n v="0"/>
    <n v="0"/>
    <n v="0"/>
    <n v="0"/>
    <n v="0.125"/>
    <n v="-1.08125"/>
    <n v="7"/>
    <n v="669.19999999999993"/>
    <x v="45"/>
  </r>
  <r>
    <n v="617"/>
    <s v="慈溪市友邦轻工有限公司"/>
    <x v="11"/>
    <x v="5"/>
    <n v="2"/>
    <n v="19.88"/>
    <n v="0.05"/>
    <n v="8.3695000000000004"/>
    <n v="0"/>
    <n v="0"/>
    <n v="1.1000000000000001"/>
    <n v="80.959999999999994"/>
    <x v="2"/>
  </r>
  <r>
    <n v="618"/>
    <s v="江西庐乐医疗器械集团有限公司"/>
    <x v="2"/>
    <x v="5"/>
    <n v="0"/>
    <n v="0"/>
    <n v="0"/>
    <n v="0"/>
    <n v="20"/>
    <n v="1140.4000000000001"/>
    <n v="115.02500000000001"/>
    <n v="5754.70075"/>
    <x v="262"/>
  </r>
  <r>
    <n v="619"/>
    <s v="上海康寿医疗器械有限公司"/>
    <x v="11"/>
    <x v="5"/>
    <n v="0"/>
    <n v="0"/>
    <n v="0"/>
    <n v="0"/>
    <n v="0"/>
    <n v="0"/>
    <n v="5"/>
    <n v="34.25"/>
    <x v="21"/>
  </r>
  <r>
    <n v="620"/>
    <s v="江西锦胜医疗器械集团有限公司"/>
    <x v="3"/>
    <x v="5"/>
    <n v="0"/>
    <n v="0"/>
    <n v="0"/>
    <n v="0"/>
    <n v="10"/>
    <n v="-33.1"/>
    <n v="10"/>
    <n v="953.5"/>
    <x v="134"/>
  </r>
  <r>
    <n v="621"/>
    <s v="镇江康利医疗器械有限公司"/>
    <x v="5"/>
    <x v="5"/>
    <n v="0"/>
    <n v="0"/>
    <n v="0"/>
    <n v="0"/>
    <n v="0"/>
    <n v="0"/>
    <n v="0.5"/>
    <n v="-6.8849999999999998"/>
    <x v="20"/>
  </r>
  <r>
    <n v="622"/>
    <s v="莲花医疗用品有限公司"/>
    <x v="5"/>
    <x v="5"/>
    <n v="0"/>
    <n v="0"/>
    <n v="0"/>
    <n v="0"/>
    <n v="0"/>
    <n v="0"/>
    <n v="45"/>
    <n v="3992.4"/>
    <x v="84"/>
  </r>
  <r>
    <n v="623"/>
    <s v="南阳市久康医疗器械有限公司"/>
    <x v="1"/>
    <x v="5"/>
    <n v="0"/>
    <n v="0"/>
    <n v="0"/>
    <n v="0"/>
    <n v="45"/>
    <n v="3630.6000000000004"/>
    <n v="125"/>
    <n v="6013.75"/>
    <x v="263"/>
  </r>
  <r>
    <n v="624"/>
    <s v="绍兴朱丽叶医疗器械有限公司"/>
    <x v="3"/>
    <x v="5"/>
    <n v="0"/>
    <n v="0"/>
    <n v="0"/>
    <n v="0"/>
    <n v="2.1749999999999998"/>
    <n v="149.44424999999998"/>
    <n v="0.05"/>
    <n v="10.074"/>
    <x v="264"/>
  </r>
  <r>
    <n v="625"/>
    <s v="金坛市康达医用器材制造有限公司"/>
    <x v="13"/>
    <x v="5"/>
    <n v="0"/>
    <n v="0"/>
    <n v="8"/>
    <n v="414.08"/>
    <n v="12"/>
    <n v="2133.96"/>
    <n v="9"/>
    <n v="1113.75"/>
    <x v="20"/>
  </r>
  <r>
    <n v="626"/>
    <s v="岳阳民康医用材料有限公司"/>
    <x v="3"/>
    <x v="5"/>
    <m/>
    <n v="0"/>
    <m/>
    <n v="0"/>
    <m/>
    <n v="0"/>
    <m/>
    <n v="0"/>
    <x v="129"/>
  </r>
  <r>
    <n v="627"/>
    <s v="扬州市华威医疗器械有限公司"/>
    <x v="1"/>
    <x v="5"/>
    <m/>
    <n v="0"/>
    <m/>
    <n v="0"/>
    <m/>
    <n v="0"/>
    <m/>
    <n v="0"/>
    <x v="23"/>
  </r>
  <r>
    <n v="628"/>
    <s v="余姚市中衡塑料制品厂（普通合伙）"/>
    <x v="1"/>
    <x v="7"/>
    <n v="0"/>
    <n v="0"/>
    <n v="0"/>
    <n v="0"/>
    <n v="0"/>
    <n v="0"/>
    <n v="1.0249999999999999"/>
    <n v="75.265749999999997"/>
    <x v="8"/>
  </r>
  <r>
    <n v="629"/>
    <s v="慈溪市格宇塑料制品有限公司"/>
    <x v="1"/>
    <x v="8"/>
    <n v="0"/>
    <n v="0"/>
    <n v="0"/>
    <n v="0"/>
    <n v="0"/>
    <n v="0"/>
    <n v="25"/>
    <n v="1838.5000000000002"/>
    <x v="8"/>
  </r>
  <r>
    <n v="630"/>
    <s v="慈溪市海星渔具有限公司"/>
    <x v="1"/>
    <x v="8"/>
    <n v="0"/>
    <n v="0"/>
    <n v="0"/>
    <n v="0"/>
    <n v="10"/>
    <n v="827.4"/>
    <n v="0"/>
    <n v="0"/>
    <x v="8"/>
  </r>
  <r>
    <n v="631"/>
    <s v="宁波格尔普健身器有限公司"/>
    <x v="1"/>
    <x v="8"/>
    <n v="0"/>
    <n v="0"/>
    <n v="0"/>
    <n v="0"/>
    <n v="14"/>
    <n v="1139.8800000000001"/>
    <n v="14"/>
    <n v="941.07999999999993"/>
    <x v="8"/>
  </r>
  <r>
    <n v="632"/>
    <s v="宁波群寅儿童用品有限公司"/>
    <x v="1"/>
    <x v="8"/>
    <n v="0"/>
    <n v="0"/>
    <n v="0"/>
    <n v="0"/>
    <n v="20"/>
    <n v="1160.2"/>
    <n v="2"/>
    <n v="355.44"/>
    <x v="8"/>
  </r>
  <r>
    <n v="633"/>
    <s v="宁波市思虎电子科技有限公司"/>
    <x v="1"/>
    <x v="8"/>
    <m/>
    <n v="0"/>
    <m/>
    <n v="0"/>
    <m/>
    <n v="0"/>
    <m/>
    <n v="0"/>
    <x v="40"/>
  </r>
  <r>
    <n v="634"/>
    <s v="绍兴上虞大洋文体用品有限公司"/>
    <x v="1"/>
    <x v="8"/>
    <m/>
    <n v="0"/>
    <m/>
    <n v="0"/>
    <m/>
    <n v="0"/>
    <m/>
    <n v="0"/>
    <x v="20"/>
  </r>
  <r>
    <n v="635"/>
    <s v="浙江金华威邦塑胶有限公司"/>
    <x v="1"/>
    <x v="8"/>
    <n v="8.5"/>
    <n v="973.59"/>
    <n v="0.5"/>
    <n v="77.385000000000005"/>
    <n v="1"/>
    <n v="196.91"/>
    <n v="1"/>
    <n v="146.03"/>
    <x v="8"/>
  </r>
  <r>
    <n v="636"/>
    <s v="浙江正特集团有限公司"/>
    <x v="1"/>
    <x v="8"/>
    <n v="70.3"/>
    <n v="5034.8860000000004"/>
    <n v="23"/>
    <n v="2711.93"/>
    <n v="25"/>
    <n v="1966.2500000000002"/>
    <n v="50.5"/>
    <n v="4537.93"/>
    <x v="8"/>
  </r>
  <r>
    <n v="637"/>
    <s v="永康市骐鸣贸易有限公司"/>
    <x v="1"/>
    <x v="8"/>
    <m/>
    <n v="0"/>
    <m/>
    <n v="0"/>
    <m/>
    <n v="0"/>
    <m/>
    <n v="0"/>
    <x v="38"/>
  </r>
  <r>
    <n v="638"/>
    <s v="新昌县久亿科技有限公司"/>
    <x v="1"/>
    <x v="8"/>
    <m/>
    <n v="0"/>
    <m/>
    <n v="0"/>
    <m/>
    <n v="0"/>
    <m/>
    <n v="0"/>
    <x v="265"/>
  </r>
  <r>
    <n v="639"/>
    <s v="宁海创新旅游用品有限公司"/>
    <x v="1"/>
    <x v="8"/>
    <n v="0"/>
    <n v="0"/>
    <n v="0"/>
    <n v="0"/>
    <n v="0"/>
    <n v="0"/>
    <n v="0.65"/>
    <n v="36.048999999999999"/>
    <x v="266"/>
  </r>
  <r>
    <n v="640"/>
    <s v="金华华港运动器材有限公司"/>
    <x v="1"/>
    <x v="8"/>
    <n v="6"/>
    <n v="317.45999999999998"/>
    <n v="2"/>
    <n v="169.7"/>
    <n v="6"/>
    <n v="550.56000000000006"/>
    <n v="4"/>
    <n v="892.16"/>
    <x v="56"/>
  </r>
  <r>
    <n v="641"/>
    <s v="建德市五星车业有限公司"/>
    <x v="1"/>
    <x v="8"/>
    <n v="155.4"/>
    <n v="16738.133999999998"/>
    <n v="133.5"/>
    <n v="15715.619999999999"/>
    <n v="118.97499999999999"/>
    <n v="16278.159499999998"/>
    <n v="137.65"/>
    <n v="41874.506499999996"/>
    <x v="267"/>
  </r>
  <r>
    <n v="642"/>
    <s v="余姚市马渚永达娱乐设备实业有限公司"/>
    <x v="1"/>
    <x v="8"/>
    <n v="35"/>
    <n v="1374.45"/>
    <n v="98"/>
    <n v="3446.6600000000003"/>
    <n v="100.52500000000001"/>
    <n v="5036.3025000000007"/>
    <n v="11"/>
    <n v="630.85"/>
    <x v="113"/>
  </r>
  <r>
    <n v="643"/>
    <s v="宁波优升车业有限公司"/>
    <x v="1"/>
    <x v="8"/>
    <n v="0"/>
    <n v="0"/>
    <n v="0"/>
    <n v="0"/>
    <n v="20.274999999999999"/>
    <n v="1990.3967499999999"/>
    <n v="40.4"/>
    <n v="3847.2919999999999"/>
    <x v="268"/>
  </r>
  <r>
    <n v="644"/>
    <s v="建德市海发塑制品有限公司"/>
    <x v="1"/>
    <x v="8"/>
    <n v="0"/>
    <n v="0"/>
    <n v="0"/>
    <n v="0"/>
    <n v="74"/>
    <n v="10996.4"/>
    <n v="54"/>
    <n v="14406.660000000002"/>
    <x v="269"/>
  </r>
  <r>
    <n v="645"/>
    <s v="慈溪市南光电器有限公司"/>
    <x v="1"/>
    <x v="8"/>
    <n v="0"/>
    <n v="0"/>
    <n v="0"/>
    <n v="0"/>
    <n v="14.5"/>
    <n v="998.61500000000001"/>
    <n v="20.524999999999999"/>
    <n v="2284.8429999999998"/>
    <x v="270"/>
  </r>
  <r>
    <n v="646"/>
    <s v="浙江威邦机电科技有限公司"/>
    <x v="1"/>
    <x v="8"/>
    <n v="26"/>
    <n v="3451.2400000000002"/>
    <n v="30.65"/>
    <n v="4753.8149999999996"/>
    <n v="38"/>
    <n v="1989.3"/>
    <n v="29"/>
    <n v="3611.95"/>
    <x v="219"/>
  </r>
  <r>
    <n v="647"/>
    <s v="宁波驰野渔具有限公司"/>
    <x v="0"/>
    <x v="8"/>
    <n v="0"/>
    <n v="0"/>
    <n v="0.55000000000000004"/>
    <n v="93.489000000000004"/>
    <n v="16"/>
    <n v="1585.12"/>
    <n v="11"/>
    <n v="860.2"/>
    <x v="157"/>
  </r>
  <r>
    <n v="648"/>
    <s v="威海永兴塑料配件有限公司"/>
    <x v="1"/>
    <x v="8"/>
    <n v="3"/>
    <n v="-161.10000000000002"/>
    <n v="0"/>
    <n v="0"/>
    <n v="1"/>
    <n v="45.58"/>
    <n v="2"/>
    <n v="493.46"/>
    <x v="11"/>
  </r>
  <r>
    <n v="649"/>
    <s v="杭州亿腾塑胶有限公司"/>
    <x v="1"/>
    <x v="8"/>
    <m/>
    <n v="0"/>
    <m/>
    <n v="0"/>
    <m/>
    <n v="0"/>
    <m/>
    <n v="0"/>
    <x v="271"/>
  </r>
  <r>
    <n v="650"/>
    <s v="嘉善声光电子有限公司"/>
    <x v="1"/>
    <x v="8"/>
    <n v="0"/>
    <n v="0"/>
    <n v="4"/>
    <n v="536"/>
    <n v="0"/>
    <n v="0"/>
    <n v="23"/>
    <n v="1745.9299999999998"/>
    <x v="272"/>
  </r>
  <r>
    <n v="651"/>
    <s v="余姚市海兰渔具厂"/>
    <x v="1"/>
    <x v="8"/>
    <m/>
    <n v="0"/>
    <m/>
    <n v="0"/>
    <m/>
    <n v="0"/>
    <m/>
    <n v="0"/>
    <x v="20"/>
  </r>
  <r>
    <n v="652"/>
    <s v="上虞大洋文体用品有限公司"/>
    <x v="1"/>
    <x v="8"/>
    <n v="8.4250000000000007"/>
    <n v="814.19200000000012"/>
    <n v="13.074999999999999"/>
    <n v="1211.6602499999999"/>
    <n v="12.5"/>
    <n v="2572.125"/>
    <n v="9.25"/>
    <n v="915.47249999999997"/>
    <x v="41"/>
  </r>
  <r>
    <n v="653"/>
    <s v="余姚市奔腾塑料模具厂"/>
    <x v="1"/>
    <x v="8"/>
    <n v="0"/>
    <n v="0"/>
    <n v="0.1"/>
    <n v="7.6510000000000007"/>
    <n v="2.7"/>
    <n v="87.318000000000012"/>
    <n v="0.27500000000000002"/>
    <n v="37.268000000000008"/>
    <x v="33"/>
  </r>
  <r>
    <n v="654"/>
    <s v="浙江正特股份有限公司"/>
    <x v="0"/>
    <x v="8"/>
    <m/>
    <n v="0"/>
    <m/>
    <n v="0"/>
    <m/>
    <n v="0"/>
    <m/>
    <n v="0"/>
    <x v="221"/>
  </r>
  <r>
    <n v="655"/>
    <s v="威海海滨渔具技术服务有限公司"/>
    <x v="3"/>
    <x v="8"/>
    <n v="0"/>
    <n v="0"/>
    <n v="20.65"/>
    <n v="-428.0745"/>
    <n v="10.025"/>
    <n v="810.62149999999997"/>
    <n v="4.5999999999999996"/>
    <n v="623.57599999999991"/>
    <x v="273"/>
  </r>
  <r>
    <n v="656"/>
    <s v="昆山佳逸塑胶模具有限公司"/>
    <x v="1"/>
    <x v="9"/>
    <n v="42.225000000000001"/>
    <n v="4510.8967499999999"/>
    <n v="9"/>
    <n v="980.1"/>
    <n v="0"/>
    <n v="0"/>
    <n v="36.700000000000003"/>
    <n v="5175.067"/>
    <x v="8"/>
  </r>
  <r>
    <n v="657"/>
    <s v="温岭市新河塑胶制品厂"/>
    <x v="1"/>
    <x v="9"/>
    <n v="8"/>
    <n v="1231.1199999999999"/>
    <n v="0"/>
    <n v="0"/>
    <n v="0"/>
    <n v="0"/>
    <n v="1"/>
    <n v="65.72"/>
    <x v="8"/>
  </r>
  <r>
    <n v="658"/>
    <s v="余姚市鲲鹏塑业有限公司"/>
    <x v="1"/>
    <x v="9"/>
    <n v="0"/>
    <n v="0"/>
    <n v="1.8"/>
    <n v="152.208"/>
    <n v="1"/>
    <n v="108.12"/>
    <n v="5"/>
    <n v="344.54999999999995"/>
    <x v="40"/>
  </r>
  <r>
    <n v="659"/>
    <s v="慈溪市掌起镇凯琪塑料厂"/>
    <x v="1"/>
    <x v="9"/>
    <n v="0"/>
    <n v="0"/>
    <n v="0"/>
    <n v="0"/>
    <n v="0"/>
    <n v="0"/>
    <n v="2.5"/>
    <n v="1342.7"/>
    <x v="274"/>
  </r>
  <r>
    <n v="660"/>
    <s v="慈溪市福贝贝儿童用品有限公司"/>
    <x v="2"/>
    <x v="9"/>
    <m/>
    <n v="0"/>
    <m/>
    <n v="0"/>
    <m/>
    <n v="0"/>
    <m/>
    <n v="0"/>
    <x v="20"/>
  </r>
  <r>
    <n v="661"/>
    <s v="上海阿里宝宝婴儿用品有限公司"/>
    <x v="1"/>
    <x v="9"/>
    <m/>
    <n v="0"/>
    <m/>
    <n v="0"/>
    <m/>
    <n v="0"/>
    <m/>
    <n v="0"/>
    <x v="17"/>
  </r>
  <r>
    <n v="662"/>
    <s v="平湖市小天地儿童用品厂"/>
    <x v="1"/>
    <x v="9"/>
    <m/>
    <n v="0"/>
    <m/>
    <n v="0"/>
    <m/>
    <n v="0"/>
    <m/>
    <n v="0"/>
    <x v="21"/>
  </r>
  <r>
    <n v="663"/>
    <s v="浙江日康婴儿用品有限公司"/>
    <x v="1"/>
    <x v="9"/>
    <n v="0"/>
    <n v="0"/>
    <n v="0"/>
    <n v="0"/>
    <n v="36"/>
    <n v="1231.92"/>
    <n v="5"/>
    <n v="1014.25"/>
    <x v="9"/>
  </r>
  <r>
    <n v="664"/>
    <s v="浙江辉伦婴童用品有限公司"/>
    <x v="2"/>
    <x v="9"/>
    <n v="0"/>
    <n v="0"/>
    <n v="0"/>
    <n v="0"/>
    <n v="0"/>
    <n v="0"/>
    <n v="34"/>
    <n v="4061.64"/>
    <x v="275"/>
  </r>
  <r>
    <n v="665"/>
    <s v="上海大发电器有限公司"/>
    <x v="3"/>
    <x v="9"/>
    <m/>
    <n v="0"/>
    <m/>
    <n v="0"/>
    <m/>
    <n v="0"/>
    <m/>
    <n v="0"/>
    <x v="23"/>
  </r>
  <r>
    <n v="666"/>
    <s v="好孩子儿童用品有限公司"/>
    <x v="1"/>
    <x v="9"/>
    <n v="9.0500000000000007"/>
    <n v="-410.14600000000002"/>
    <n v="5.0250000000000004"/>
    <n v="114.46950000000001"/>
    <n v="33"/>
    <n v="1388.6399999999999"/>
    <n v="17"/>
    <n v="891.65000000000009"/>
    <x v="276"/>
  </r>
  <r>
    <n v="667"/>
    <s v="浙江丽童家居有限公司"/>
    <x v="1"/>
    <x v="9"/>
    <m/>
    <n v="0"/>
    <m/>
    <n v="0"/>
    <m/>
    <n v="0"/>
    <m/>
    <n v="0"/>
    <x v="77"/>
  </r>
  <r>
    <n v="668"/>
    <s v="浙江鑫博婴童用品有限公司"/>
    <x v="1"/>
    <x v="9"/>
    <n v="0"/>
    <n v="0"/>
    <n v="0"/>
    <n v="0"/>
    <n v="0"/>
    <n v="0"/>
    <n v="50"/>
    <n v="3152.5"/>
    <x v="140"/>
  </r>
  <r>
    <n v="669"/>
    <s v="宁波好孩子儿童用品有限公司"/>
    <x v="1"/>
    <x v="9"/>
    <m/>
    <n v="0"/>
    <m/>
    <n v="0"/>
    <m/>
    <n v="0"/>
    <m/>
    <n v="0"/>
    <x v="20"/>
  </r>
  <r>
    <n v="670"/>
    <s v="宁波市鄞州赛得塑业有限公司"/>
    <x v="1"/>
    <x v="10"/>
    <n v="0"/>
    <n v="0"/>
    <n v="0"/>
    <n v="0"/>
    <n v="0"/>
    <n v="0"/>
    <n v="2.125"/>
    <n v="97.303749999999994"/>
    <x v="8"/>
  </r>
  <r>
    <n v="671"/>
    <s v="金华市贝丝特文具有限公司"/>
    <x v="1"/>
    <x v="10"/>
    <n v="0"/>
    <n v="0"/>
    <n v="0"/>
    <n v="0"/>
    <n v="0"/>
    <n v="0"/>
    <n v="5.5"/>
    <n v="542.96"/>
    <x v="277"/>
  </r>
  <r>
    <n v="672"/>
    <s v="兰溪市神雕文具有限公司"/>
    <x v="1"/>
    <x v="10"/>
    <m/>
    <n v="0"/>
    <m/>
    <n v="0"/>
    <m/>
    <n v="0"/>
    <m/>
    <n v="0"/>
    <x v="278"/>
  </r>
  <r>
    <n v="673"/>
    <s v="黄山市紫光智能科技有限公司"/>
    <x v="1"/>
    <x v="11"/>
    <n v="0"/>
    <n v="0"/>
    <n v="0"/>
    <n v="0"/>
    <n v="0"/>
    <n v="0"/>
    <n v="1"/>
    <n v="59.28"/>
    <x v="8"/>
  </r>
  <r>
    <n v="674"/>
    <s v="嘉兴勤快塑料制品有限公司"/>
    <x v="1"/>
    <x v="11"/>
    <n v="0"/>
    <n v="0"/>
    <n v="12"/>
    <n v="905.64"/>
    <n v="12"/>
    <n v="1205.52"/>
    <n v="9"/>
    <n v="731.87999999999988"/>
    <x v="8"/>
  </r>
  <r>
    <n v="675"/>
    <s v="嘉兴市红旗电器塑配厂"/>
    <x v="1"/>
    <x v="11"/>
    <n v="35.674999999999997"/>
    <n v="2946.0414999999998"/>
    <n v="15.65"/>
    <n v="1806.4795000000001"/>
    <n v="35.200000000000003"/>
    <n v="3163.0720000000001"/>
    <n v="28.8"/>
    <n v="2156.2560000000003"/>
    <x v="8"/>
  </r>
  <r>
    <n v="676"/>
    <s v="宁波德宸贸易有限公司"/>
    <x v="1"/>
    <x v="11"/>
    <n v="0"/>
    <n v="0"/>
    <n v="20.274999999999999"/>
    <n v="1740.0004999999996"/>
    <n v="227.9"/>
    <n v="23236.683999999997"/>
    <n v="53.5"/>
    <n v="3758.375"/>
    <x v="8"/>
  </r>
  <r>
    <n v="677"/>
    <s v="玉环县浩源塑料模具厂"/>
    <x v="1"/>
    <x v="11"/>
    <m/>
    <n v="0"/>
    <m/>
    <n v="0"/>
    <m/>
    <n v="0"/>
    <m/>
    <n v="0"/>
    <x v="178"/>
  </r>
  <r>
    <n v="678"/>
    <s v="金华大圣玩具有限公司"/>
    <x v="1"/>
    <x v="11"/>
    <m/>
    <n v="0"/>
    <m/>
    <n v="0"/>
    <m/>
    <n v="0"/>
    <m/>
    <n v="0"/>
    <x v="90"/>
  </r>
  <r>
    <n v="679"/>
    <s v="东阳市万利电子有限公司"/>
    <x v="1"/>
    <x v="11"/>
    <n v="0"/>
    <n v="0"/>
    <n v="0"/>
    <n v="0"/>
    <n v="0"/>
    <n v="0"/>
    <n v="109.075"/>
    <n v="11393.9745"/>
    <x v="279"/>
  </r>
  <r>
    <n v="680"/>
    <s v="宁波华格汽车零部件有限公司"/>
    <x v="1"/>
    <x v="11"/>
    <n v="0"/>
    <n v="0"/>
    <n v="0"/>
    <n v="0"/>
    <n v="0"/>
    <n v="0"/>
    <n v="7.125"/>
    <n v="684.07125000000008"/>
    <x v="178"/>
  </r>
  <r>
    <n v="681"/>
    <s v="余姚市迈科尔塑模有限公司"/>
    <x v="1"/>
    <x v="11"/>
    <n v="0"/>
    <n v="0"/>
    <n v="0"/>
    <n v="0"/>
    <n v="0"/>
    <n v="0"/>
    <n v="46.024999999999999"/>
    <n v="7482.2842499999997"/>
    <x v="280"/>
  </r>
  <r>
    <n v="682"/>
    <s v="奉化市必良成模具厂"/>
    <x v="1"/>
    <x v="11"/>
    <n v="15.3"/>
    <n v="1934.3790000000001"/>
    <n v="10.050000000000001"/>
    <n v="1438.0545000000002"/>
    <n v="5.625"/>
    <n v="741.43124999999998"/>
    <n v="0"/>
    <n v="0"/>
    <x v="20"/>
  </r>
  <r>
    <n v="683"/>
    <s v="宁波良之塑业有限公司"/>
    <x v="1"/>
    <x v="11"/>
    <n v="0"/>
    <n v="0"/>
    <n v="0"/>
    <n v="0"/>
    <n v="2"/>
    <n v="300.58"/>
    <n v="1.25"/>
    <n v="197.92500000000001"/>
    <x v="20"/>
  </r>
  <r>
    <n v="684"/>
    <s v="东阳市圆周率玩具有限公司"/>
    <x v="1"/>
    <x v="11"/>
    <m/>
    <n v="0"/>
    <m/>
    <n v="0"/>
    <m/>
    <n v="0"/>
    <m/>
    <n v="0"/>
    <x v="92"/>
  </r>
  <r>
    <n v="685"/>
    <s v="余姚市迈贝维塑料制品厂（普通合伙）"/>
    <x v="7"/>
    <x v="11"/>
    <m/>
    <n v="0"/>
    <m/>
    <n v="0"/>
    <m/>
    <n v="0"/>
    <m/>
    <n v="0"/>
    <x v="281"/>
  </r>
  <r>
    <n v="686"/>
    <s v="黄山富林电子有限公司"/>
    <x v="1"/>
    <x v="11"/>
    <m/>
    <n v="0"/>
    <m/>
    <n v="0"/>
    <m/>
    <n v="0"/>
    <m/>
    <n v="0"/>
    <x v="282"/>
  </r>
  <r>
    <n v="687"/>
    <s v="桐乡科博玩具有限公司"/>
    <x v="1"/>
    <x v="11"/>
    <m/>
    <n v="0"/>
    <m/>
    <n v="0"/>
    <m/>
    <n v="0"/>
    <m/>
    <n v="0"/>
    <x v="283"/>
  </r>
  <r>
    <n v="688"/>
    <s v="宁波市北仑区德恒模塑有限公司"/>
    <x v="1"/>
    <x v="11"/>
    <n v="77"/>
    <n v="9686.6"/>
    <n v="17"/>
    <n v="1038.3599999999999"/>
    <n v="0"/>
    <n v="0"/>
    <n v="121.1"/>
    <n v="12026.440999999999"/>
    <x v="284"/>
  </r>
  <r>
    <n v="689"/>
    <s v="杭州中天模型有限公司"/>
    <x v="1"/>
    <x v="11"/>
    <n v="76.55"/>
    <n v="8709.093499999999"/>
    <n v="67.5"/>
    <n v="8142.5249999999996"/>
    <n v="101.5"/>
    <n v="10237.289999999999"/>
    <n v="94.4"/>
    <n v="7055.4560000000001"/>
    <x v="285"/>
  </r>
  <r>
    <n v="690"/>
    <s v="杭州创赢实业有限公司"/>
    <x v="1"/>
    <x v="11"/>
    <m/>
    <n v="0"/>
    <m/>
    <n v="0"/>
    <m/>
    <n v="0"/>
    <m/>
    <n v="0"/>
    <x v="23"/>
  </r>
  <r>
    <n v="691"/>
    <s v="杭州汉卡尔机械有限公司"/>
    <x v="2"/>
    <x v="11"/>
    <m/>
    <n v="0"/>
    <m/>
    <n v="0"/>
    <m/>
    <n v="0"/>
    <m/>
    <n v="0"/>
    <x v="286"/>
  </r>
  <r>
    <n v="692"/>
    <s v="上海置沃新材料科技有限公司"/>
    <x v="1"/>
    <x v="11"/>
    <m/>
    <n v="0"/>
    <m/>
    <n v="0"/>
    <m/>
    <n v="0"/>
    <m/>
    <n v="0"/>
    <x v="66"/>
  </r>
  <r>
    <n v="693"/>
    <s v="温州利幼实业有限公司"/>
    <x v="1"/>
    <x v="11"/>
    <m/>
    <n v="0"/>
    <m/>
    <n v="0"/>
    <m/>
    <n v="0"/>
    <m/>
    <n v="0"/>
    <x v="21"/>
  </r>
  <r>
    <n v="694"/>
    <s v="宁波华达电子有限公司"/>
    <x v="1"/>
    <x v="11"/>
    <n v="0"/>
    <n v="0"/>
    <n v="0"/>
    <n v="0"/>
    <n v="0"/>
    <n v="0"/>
    <n v="7"/>
    <n v="396.06"/>
    <x v="9"/>
  </r>
  <r>
    <n v="695"/>
    <s v="义乌市宣彬饰品配件厂"/>
    <x v="1"/>
    <x v="12"/>
    <n v="0"/>
    <n v="0"/>
    <n v="0"/>
    <n v="0"/>
    <n v="0"/>
    <n v="0"/>
    <n v="6"/>
    <n v="552.41999999999996"/>
    <x v="8"/>
  </r>
  <r>
    <n v="696"/>
    <s v="宁波东钱湖旅游度假区恒升五金塑料厂"/>
    <x v="3"/>
    <x v="12"/>
    <n v="0"/>
    <n v="0"/>
    <n v="0"/>
    <n v="0"/>
    <n v="0"/>
    <n v="0"/>
    <n v="7.5"/>
    <n v="361.95"/>
    <x v="37"/>
  </r>
  <r>
    <n v="697"/>
    <s v="常州维卡塑业有限公司"/>
    <x v="1"/>
    <x v="13"/>
    <m/>
    <n v="0"/>
    <m/>
    <n v="0"/>
    <m/>
    <n v="0"/>
    <m/>
    <n v="0"/>
    <x v="0"/>
  </r>
  <r>
    <n v="698"/>
    <s v="慈溪市贝士达电动工具有限公司"/>
    <x v="1"/>
    <x v="13"/>
    <n v="60.5"/>
    <n v="6669.5199999999995"/>
    <n v="0"/>
    <n v="0"/>
    <n v="0"/>
    <n v="0"/>
    <n v="0"/>
    <n v="0"/>
    <x v="8"/>
  </r>
  <r>
    <n v="699"/>
    <s v="慈溪市范市金欣模具厂"/>
    <x v="1"/>
    <x v="13"/>
    <n v="0"/>
    <n v="0"/>
    <n v="0"/>
    <n v="0"/>
    <n v="13.1"/>
    <n v="1657.1499999999999"/>
    <n v="0"/>
    <n v="0"/>
    <x v="8"/>
  </r>
  <r>
    <n v="700"/>
    <s v="慈溪市光华实业有限公司"/>
    <x v="1"/>
    <x v="13"/>
    <n v="0"/>
    <n v="0"/>
    <n v="0"/>
    <n v="0"/>
    <n v="5"/>
    <n v="1619.65"/>
    <n v="0"/>
    <n v="0"/>
    <x v="8"/>
  </r>
  <r>
    <n v="701"/>
    <s v="慈溪市宗汉惠通电子有限公司"/>
    <x v="1"/>
    <x v="13"/>
    <n v="0"/>
    <n v="0"/>
    <n v="0"/>
    <n v="0"/>
    <n v="0"/>
    <n v="0"/>
    <n v="0.5"/>
    <n v="73.605000000000004"/>
    <x v="8"/>
  </r>
  <r>
    <n v="702"/>
    <s v="慈溪远传仪表科技有限公司"/>
    <x v="1"/>
    <x v="13"/>
    <n v="0"/>
    <n v="0"/>
    <n v="6"/>
    <n v="69.179999999999993"/>
    <n v="0"/>
    <n v="0"/>
    <n v="8"/>
    <n v="525.67999999999995"/>
    <x v="8"/>
  </r>
  <r>
    <n v="703"/>
    <s v="淮安美妙电子科技有限公司"/>
    <x v="1"/>
    <x v="13"/>
    <n v="0"/>
    <n v="0"/>
    <n v="0"/>
    <n v="0"/>
    <n v="10"/>
    <n v="1184.5"/>
    <n v="9"/>
    <n v="1854.09"/>
    <x v="8"/>
  </r>
  <r>
    <n v="704"/>
    <s v="建德市联众电器工具厂"/>
    <x v="1"/>
    <x v="13"/>
    <n v="55.5"/>
    <n v="6829.83"/>
    <n v="42"/>
    <n v="6337.8"/>
    <n v="4"/>
    <n v="695.24"/>
    <n v="3"/>
    <n v="906.93000000000006"/>
    <x v="8"/>
  </r>
  <r>
    <n v="705"/>
    <s v="金华市奇剑工具有限公司"/>
    <x v="1"/>
    <x v="13"/>
    <n v="0"/>
    <n v="0"/>
    <n v="2.5000000000000001E-2"/>
    <n v="-1.18425"/>
    <n v="2"/>
    <n v="168.16"/>
    <n v="1.05"/>
    <n v="169.64850000000001"/>
    <x v="8"/>
  </r>
  <r>
    <n v="706"/>
    <s v="乐清市希汇电子科技有限公司"/>
    <x v="1"/>
    <x v="13"/>
    <m/>
    <n v="0"/>
    <m/>
    <n v="0"/>
    <m/>
    <n v="0"/>
    <m/>
    <n v="0"/>
    <x v="11"/>
  </r>
  <r>
    <n v="707"/>
    <s v="宁波辉腾工量具包装有限公司"/>
    <x v="1"/>
    <x v="13"/>
    <m/>
    <n v="0"/>
    <m/>
    <n v="0"/>
    <m/>
    <n v="0"/>
    <m/>
    <n v="0"/>
    <x v="11"/>
  </r>
  <r>
    <n v="708"/>
    <s v="宁波市鄞州拓海塑业有限公司"/>
    <x v="1"/>
    <x v="13"/>
    <n v="0"/>
    <n v="0"/>
    <n v="0"/>
    <n v="0"/>
    <n v="1.125"/>
    <n v="112.30875"/>
    <n v="0"/>
    <n v="0"/>
    <x v="8"/>
  </r>
  <r>
    <n v="709"/>
    <s v="宁波市鄞州万富莱仪表塑料厂（普通合伙）"/>
    <x v="1"/>
    <x v="13"/>
    <n v="0"/>
    <n v="0"/>
    <n v="0"/>
    <n v="0"/>
    <n v="0"/>
    <n v="0"/>
    <n v="7.75"/>
    <n v="1380.3525000000002"/>
    <x v="8"/>
  </r>
  <r>
    <n v="710"/>
    <s v="宁波亿盛电机有限公司"/>
    <x v="1"/>
    <x v="13"/>
    <n v="0"/>
    <n v="0"/>
    <n v="0"/>
    <n v="0"/>
    <n v="0"/>
    <n v="0"/>
    <n v="4"/>
    <n v="256.04000000000002"/>
    <x v="8"/>
  </r>
  <r>
    <n v="711"/>
    <s v="宁海县西店俊宏电器厂"/>
    <x v="2"/>
    <x v="13"/>
    <n v="0"/>
    <n v="0"/>
    <n v="0"/>
    <n v="0"/>
    <n v="0"/>
    <n v="0"/>
    <n v="5"/>
    <n v="318.60000000000002"/>
    <x v="8"/>
  </r>
  <r>
    <n v="712"/>
    <s v="上海东浩新贸易有限公司"/>
    <x v="2"/>
    <x v="13"/>
    <m/>
    <n v="0"/>
    <m/>
    <n v="0"/>
    <m/>
    <n v="0"/>
    <m/>
    <n v="0"/>
    <x v="287"/>
  </r>
  <r>
    <n v="713"/>
    <s v="上海克劳德刀片制造有限公司"/>
    <x v="1"/>
    <x v="13"/>
    <n v="0"/>
    <n v="0"/>
    <n v="0"/>
    <n v="0"/>
    <n v="0"/>
    <n v="0"/>
    <n v="6"/>
    <n v="318.54000000000002"/>
    <x v="8"/>
  </r>
  <r>
    <n v="714"/>
    <s v="绍兴上虞创晟塑业有限公司"/>
    <x v="3"/>
    <x v="13"/>
    <m/>
    <n v="0"/>
    <m/>
    <n v="0"/>
    <m/>
    <n v="0"/>
    <m/>
    <n v="0"/>
    <x v="288"/>
  </r>
  <r>
    <n v="715"/>
    <s v="苏州奔腾塑业有限公司"/>
    <x v="3"/>
    <x v="13"/>
    <n v="31.8"/>
    <n v="3155.1959999999999"/>
    <n v="0"/>
    <n v="0"/>
    <n v="0"/>
    <n v="0"/>
    <n v="0"/>
    <n v="0"/>
    <x v="36"/>
  </r>
  <r>
    <n v="716"/>
    <s v="苏州达宇塑业有限公司"/>
    <x v="3"/>
    <x v="13"/>
    <n v="126.52500000000001"/>
    <n v="15659.999250000001"/>
    <n v="124"/>
    <n v="16984.28"/>
    <n v="92.7"/>
    <n v="10387.035"/>
    <n v="54.6"/>
    <n v="5876.0520000000006"/>
    <x v="8"/>
  </r>
  <r>
    <n v="717"/>
    <s v="苏州市锦星电讯材料有限公司"/>
    <x v="3"/>
    <x v="13"/>
    <n v="0"/>
    <n v="0"/>
    <n v="0"/>
    <n v="0"/>
    <n v="0"/>
    <n v="0"/>
    <n v="5"/>
    <n v="258.75"/>
    <x v="8"/>
  </r>
  <r>
    <n v="718"/>
    <s v="泰马克精密铸造（苏州）有限公司"/>
    <x v="1"/>
    <x v="13"/>
    <n v="0"/>
    <n v="0"/>
    <n v="0.125"/>
    <n v="35.092500000000001"/>
    <n v="0.25"/>
    <n v="13.195"/>
    <n v="0"/>
    <n v="0"/>
    <x v="8"/>
  </r>
  <r>
    <n v="719"/>
    <s v="余姚市城区万兴五金工具厂"/>
    <x v="1"/>
    <x v="13"/>
    <m/>
    <n v="0"/>
    <m/>
    <n v="0"/>
    <m/>
    <n v="0"/>
    <m/>
    <n v="0"/>
    <x v="170"/>
  </r>
  <r>
    <n v="720"/>
    <s v="余姚市林泰塑料制品厂（普通合伙）"/>
    <x v="1"/>
    <x v="13"/>
    <m/>
    <n v="0"/>
    <m/>
    <n v="0"/>
    <m/>
    <n v="0"/>
    <m/>
    <n v="0"/>
    <x v="11"/>
  </r>
  <r>
    <n v="721"/>
    <s v="余姚易美园艺设备有限公司"/>
    <x v="1"/>
    <x v="13"/>
    <n v="1.5249999999999999"/>
    <n v="289.62799999999999"/>
    <n v="0.5"/>
    <n v="92.194999999999993"/>
    <n v="6"/>
    <n v="875.58"/>
    <n v="1"/>
    <n v="73.8"/>
    <x v="8"/>
  </r>
  <r>
    <n v="722"/>
    <s v="浙江百隆塑料制品有限公司"/>
    <x v="1"/>
    <x v="13"/>
    <n v="0"/>
    <n v="0"/>
    <n v="20"/>
    <n v="1182"/>
    <n v="86.025000000000006"/>
    <n v="6417.4650000000001"/>
    <n v="25"/>
    <n v="992.75"/>
    <x v="8"/>
  </r>
  <r>
    <n v="723"/>
    <s v="浙江省金华雪球实业有限公司"/>
    <x v="1"/>
    <x v="13"/>
    <n v="0"/>
    <n v="0"/>
    <n v="0"/>
    <n v="0"/>
    <n v="1.5249999999999999"/>
    <n v="-128.1"/>
    <n v="0"/>
    <n v="0"/>
    <x v="8"/>
  </r>
  <r>
    <n v="724"/>
    <s v="杭州比孚科技有限公司"/>
    <x v="1"/>
    <x v="13"/>
    <m/>
    <n v="0"/>
    <m/>
    <n v="0"/>
    <m/>
    <n v="0"/>
    <m/>
    <n v="0"/>
    <x v="289"/>
  </r>
  <r>
    <n v="725"/>
    <s v="宁波市江东宇星电讯仪表厂"/>
    <x v="1"/>
    <x v="13"/>
    <n v="21.5"/>
    <n v="2031.5349999999999"/>
    <n v="11.5"/>
    <n v="1502.8200000000002"/>
    <n v="20"/>
    <n v="1144"/>
    <n v="1.5"/>
    <n v="390.61500000000001"/>
    <x v="158"/>
  </r>
  <r>
    <n v="726"/>
    <s v="余姚市健瑞塑料厂"/>
    <x v="1"/>
    <x v="13"/>
    <m/>
    <n v="0"/>
    <m/>
    <n v="0"/>
    <m/>
    <n v="0"/>
    <m/>
    <n v="0"/>
    <x v="54"/>
  </r>
  <r>
    <n v="727"/>
    <s v="慈溪市富泰电器有限公司"/>
    <x v="1"/>
    <x v="13"/>
    <m/>
    <n v="0"/>
    <m/>
    <n v="0"/>
    <m/>
    <n v="0"/>
    <m/>
    <n v="0"/>
    <x v="10"/>
  </r>
  <r>
    <n v="728"/>
    <s v="余姚市维盛塑料包装厂"/>
    <x v="3"/>
    <x v="13"/>
    <m/>
    <n v="0"/>
    <m/>
    <n v="0"/>
    <m/>
    <n v="0"/>
    <m/>
    <n v="0"/>
    <x v="54"/>
  </r>
  <r>
    <n v="729"/>
    <s v="南通市而立经贸有限公司"/>
    <x v="1"/>
    <x v="13"/>
    <n v="5.6"/>
    <n v="192.976"/>
    <n v="16.7"/>
    <n v="1401.13"/>
    <n v="23.85"/>
    <n v="3488.3009999999999"/>
    <n v="33.85"/>
    <n v="13361.272000000001"/>
    <x v="290"/>
  </r>
  <r>
    <n v="730"/>
    <s v="慈溪市新浦科端塑料壳体厂"/>
    <x v="3"/>
    <x v="13"/>
    <n v="2.0499999999999998"/>
    <n v="136.571"/>
    <n v="1.2"/>
    <n v="-327.26400000000001"/>
    <n v="1.825"/>
    <n v="77.927500000000009"/>
    <n v="14"/>
    <n v="863.52"/>
    <x v="291"/>
  </r>
  <r>
    <n v="731"/>
    <s v="江苏和晖电动工具有限公司"/>
    <x v="1"/>
    <x v="13"/>
    <m/>
    <n v="0"/>
    <m/>
    <n v="0"/>
    <m/>
    <n v="0"/>
    <m/>
    <n v="0"/>
    <x v="93"/>
  </r>
  <r>
    <n v="732"/>
    <s v="龙庆机电塑料（嘉兴）有限公司"/>
    <x v="1"/>
    <x v="13"/>
    <n v="30.8"/>
    <n v="1788.248"/>
    <n v="39.299999999999997"/>
    <n v="2558.4299999999994"/>
    <n v="40.200000000000003"/>
    <n v="2087.1840000000002"/>
    <n v="33.85"/>
    <n v="7862.339500000001"/>
    <x v="162"/>
  </r>
  <r>
    <n v="733"/>
    <s v="宁波振升电器有限公司"/>
    <x v="11"/>
    <x v="13"/>
    <n v="0"/>
    <n v="0"/>
    <n v="0"/>
    <n v="0"/>
    <n v="0"/>
    <n v="0"/>
    <n v="24.024999999999999"/>
    <n v="2223.7539999999999"/>
    <x v="106"/>
  </r>
  <r>
    <n v="734"/>
    <s v="江西沃达水控有限公司"/>
    <x v="1"/>
    <x v="13"/>
    <m/>
    <n v="0"/>
    <m/>
    <n v="0"/>
    <m/>
    <n v="0"/>
    <m/>
    <n v="0"/>
    <x v="72"/>
  </r>
  <r>
    <n v="735"/>
    <s v="宁波贝恩精密模塑有限公司"/>
    <x v="2"/>
    <x v="13"/>
    <m/>
    <n v="0"/>
    <m/>
    <n v="0"/>
    <m/>
    <n v="0"/>
    <m/>
    <n v="0"/>
    <x v="292"/>
  </r>
  <r>
    <n v="736"/>
    <s v="上海佑达电器有限公司"/>
    <x v="1"/>
    <x v="13"/>
    <n v="0"/>
    <n v="0"/>
    <n v="0"/>
    <n v="0"/>
    <n v="15.6"/>
    <n v="2471.3519999999999"/>
    <n v="17.399999999999999"/>
    <n v="4242.8159999999998"/>
    <x v="276"/>
  </r>
  <r>
    <n v="737"/>
    <s v="余姚市轶智塑料厂"/>
    <x v="1"/>
    <x v="13"/>
    <m/>
    <n v="0"/>
    <m/>
    <n v="0"/>
    <m/>
    <n v="0"/>
    <m/>
    <n v="0"/>
    <x v="40"/>
  </r>
  <r>
    <n v="738"/>
    <s v="嘉兴百佳机械有限公司"/>
    <x v="1"/>
    <x v="13"/>
    <n v="0"/>
    <n v="0"/>
    <n v="0"/>
    <n v="0"/>
    <n v="0"/>
    <n v="0"/>
    <n v="3.875"/>
    <n v="910.78"/>
    <x v="11"/>
  </r>
  <r>
    <n v="739"/>
    <s v="浙江博大测量工具有限公司"/>
    <x v="1"/>
    <x v="13"/>
    <n v="63.5"/>
    <n v="7445.375"/>
    <n v="99"/>
    <n v="5234.13"/>
    <n v="78.224999999999994"/>
    <n v="-1774.1429999999998"/>
    <n v="94"/>
    <n v="15964.02"/>
    <x v="129"/>
  </r>
  <r>
    <n v="740"/>
    <s v="慈溪市周巷宝露塑料制品厂"/>
    <x v="1"/>
    <x v="13"/>
    <n v="0"/>
    <n v="0"/>
    <n v="0"/>
    <n v="0"/>
    <n v="0"/>
    <n v="0"/>
    <n v="0.15"/>
    <n v="16.820999999999998"/>
    <x v="40"/>
  </r>
  <r>
    <n v="741"/>
    <s v="余姚市沪工控制电器有限公司"/>
    <x v="3"/>
    <x v="13"/>
    <n v="0"/>
    <n v="0"/>
    <n v="0"/>
    <n v="0"/>
    <n v="0"/>
    <n v="0"/>
    <n v="5"/>
    <n v="500.79999999999995"/>
    <x v="20"/>
  </r>
  <r>
    <n v="742"/>
    <s v="南通明辉电动工具有限公司"/>
    <x v="1"/>
    <x v="13"/>
    <n v="4"/>
    <n v="450.84"/>
    <n v="8"/>
    <n v="1069.76"/>
    <n v="12"/>
    <n v="572.16"/>
    <n v="1"/>
    <n v="82.04"/>
    <x v="47"/>
  </r>
  <r>
    <n v="743"/>
    <s v="宁波大叶园林工业有限公司"/>
    <x v="1"/>
    <x v="13"/>
    <n v="16"/>
    <n v="1995.36"/>
    <n v="14.5"/>
    <n v="2581.87"/>
    <n v="23"/>
    <n v="3816.62"/>
    <n v="9"/>
    <n v="1922.3999999999999"/>
    <x v="23"/>
  </r>
  <r>
    <n v="744"/>
    <s v="宁波星乐机械制造有限公司"/>
    <x v="1"/>
    <x v="13"/>
    <n v="11.5"/>
    <n v="726.22500000000002"/>
    <n v="17"/>
    <n v="1558.22"/>
    <n v="19"/>
    <n v="1116.82"/>
    <n v="14.5"/>
    <n v="1832.365"/>
    <x v="293"/>
  </r>
  <r>
    <n v="745"/>
    <s v="余姚市临山镇利丰塑料制品厂"/>
    <x v="1"/>
    <x v="13"/>
    <m/>
    <n v="0"/>
    <m/>
    <n v="0"/>
    <m/>
    <n v="0"/>
    <m/>
    <n v="0"/>
    <x v="23"/>
  </r>
  <r>
    <n v="746"/>
    <s v="杭州萧山恒创塑料制品厂"/>
    <x v="1"/>
    <x v="13"/>
    <n v="0"/>
    <n v="0"/>
    <n v="0"/>
    <n v="0"/>
    <n v="0"/>
    <n v="0"/>
    <n v="1.75"/>
    <n v="201.74"/>
    <x v="294"/>
  </r>
  <r>
    <n v="747"/>
    <s v="余姚市金波塑模有限公司"/>
    <x v="1"/>
    <x v="13"/>
    <n v="6"/>
    <n v="530.58000000000004"/>
    <n v="0"/>
    <n v="0"/>
    <n v="5"/>
    <n v="280.2"/>
    <n v="0"/>
    <n v="0"/>
    <x v="9"/>
  </r>
  <r>
    <n v="748"/>
    <s v="余姚市旭刚塑料机械部件厂（普通合伙）"/>
    <x v="1"/>
    <x v="13"/>
    <n v="0"/>
    <n v="0"/>
    <n v="0.7"/>
    <n v="-45.709999999999994"/>
    <n v="0.75"/>
    <n v="-55.627499999999998"/>
    <n v="2.65"/>
    <n v="227.79399999999998"/>
    <x v="63"/>
  </r>
  <r>
    <n v="749"/>
    <s v="慈溪光华实业有限公司"/>
    <x v="1"/>
    <x v="13"/>
    <n v="0"/>
    <n v="0"/>
    <n v="0"/>
    <n v="0"/>
    <n v="20"/>
    <n v="1527.6"/>
    <n v="64.900000000000006"/>
    <n v="7686.7560000000003"/>
    <x v="9"/>
  </r>
  <r>
    <n v="750"/>
    <s v="宁波世泰塑料模具有限公司"/>
    <x v="0"/>
    <x v="13"/>
    <n v="0"/>
    <n v="0"/>
    <n v="0"/>
    <n v="0"/>
    <n v="0"/>
    <n v="0"/>
    <n v="95"/>
    <n v="6113.2499999999991"/>
    <x v="104"/>
  </r>
  <r>
    <n v="751"/>
    <s v="青岛鑫丰茂工贸有限公司"/>
    <x v="1"/>
    <x v="13"/>
    <m/>
    <n v="0"/>
    <m/>
    <n v="0"/>
    <m/>
    <n v="0"/>
    <m/>
    <n v="0"/>
    <x v="295"/>
  </r>
  <r>
    <n v="752"/>
    <s v="余姚市龙邦电器有限公司"/>
    <x v="3"/>
    <x v="13"/>
    <n v="0"/>
    <n v="0"/>
    <n v="0"/>
    <n v="0"/>
    <n v="5.5"/>
    <n v="-409.14499999999998"/>
    <n v="56.35"/>
    <n v="5509.9030000000002"/>
    <x v="296"/>
  </r>
  <r>
    <n v="753"/>
    <s v="苏州工业园区联顺科技有限公司"/>
    <x v="1"/>
    <x v="13"/>
    <n v="0"/>
    <n v="0"/>
    <n v="0"/>
    <n v="0"/>
    <n v="0"/>
    <n v="0"/>
    <n v="24.8"/>
    <n v="5633.0720000000001"/>
    <x v="148"/>
  </r>
  <r>
    <n v="754"/>
    <s v="余姚市河姆渡镇精艺塑料模具厂"/>
    <x v="1"/>
    <x v="13"/>
    <n v="0"/>
    <n v="0"/>
    <n v="0"/>
    <n v="0"/>
    <n v="1.7"/>
    <n v="-0.748"/>
    <n v="3.5"/>
    <n v="514.78000000000009"/>
    <x v="297"/>
  </r>
  <r>
    <n v="755"/>
    <s v="海盐峰达塑料电器厂"/>
    <x v="1"/>
    <x v="13"/>
    <n v="0"/>
    <n v="0"/>
    <n v="0"/>
    <n v="0"/>
    <n v="0"/>
    <n v="0"/>
    <n v="2"/>
    <n v="297.36"/>
    <x v="77"/>
  </r>
  <r>
    <n v="756"/>
    <s v="慈溪市百正电器有限公司"/>
    <x v="3"/>
    <x v="13"/>
    <n v="0"/>
    <n v="0"/>
    <n v="0"/>
    <n v="0"/>
    <n v="20"/>
    <n v="1138.1999999999998"/>
    <n v="23"/>
    <n v="3179.29"/>
    <x v="298"/>
  </r>
  <r>
    <n v="757"/>
    <s v="常熟市顺隆塑业有限公司"/>
    <x v="1"/>
    <x v="13"/>
    <n v="0"/>
    <n v="0"/>
    <n v="15"/>
    <n v="1421.1"/>
    <n v="0"/>
    <n v="0"/>
    <n v="75"/>
    <n v="5896.5"/>
    <x v="77"/>
  </r>
  <r>
    <n v="758"/>
    <s v="慈溪市桥头晶晶仪表配件厂"/>
    <x v="1"/>
    <x v="13"/>
    <n v="0.92500000000000004"/>
    <n v="17.778500000000001"/>
    <n v="0.2"/>
    <n v="28.689999999999998"/>
    <n v="0.5"/>
    <n v="65.284999999999997"/>
    <n v="0.35"/>
    <n v="52.244500000000002"/>
    <x v="107"/>
  </r>
  <r>
    <n v="759"/>
    <s v="富阳红良五金塑料厂"/>
    <x v="1"/>
    <x v="13"/>
    <n v="14.8"/>
    <n v="-1207.68"/>
    <n v="13.5"/>
    <n v="666.63"/>
    <n v="36.85"/>
    <n v="2125.1395000000002"/>
    <n v="57.5"/>
    <n v="7040.3"/>
    <x v="299"/>
  </r>
  <r>
    <n v="760"/>
    <s v="宁波水表股份有限公司"/>
    <x v="1"/>
    <x v="13"/>
    <n v="0"/>
    <n v="0"/>
    <n v="0"/>
    <n v="0"/>
    <n v="20.05"/>
    <n v="2057.3305"/>
    <n v="21"/>
    <n v="2944.2"/>
    <x v="193"/>
  </r>
  <r>
    <n v="761"/>
    <s v="余姚市晓天电器塑料厂（普通合伙）"/>
    <x v="2"/>
    <x v="13"/>
    <n v="4.45"/>
    <n v="-1078.0125"/>
    <n v="9.4"/>
    <n v="678.39800000000002"/>
    <n v="12.925000000000001"/>
    <n v="230.19424999999998"/>
    <n v="5.45"/>
    <n v="668.71500000000003"/>
    <x v="300"/>
  </r>
  <r>
    <n v="762"/>
    <s v="工达橡塑制品（上海）有限公司"/>
    <x v="1"/>
    <x v="13"/>
    <n v="64.075000000000003"/>
    <n v="3186.4497499999998"/>
    <n v="39.625"/>
    <n v="6935.5637500000003"/>
    <n v="48.274999999999999"/>
    <n v="6870.0152499999995"/>
    <n v="45.65"/>
    <n v="6700.0505000000003"/>
    <x v="301"/>
  </r>
  <r>
    <n v="763"/>
    <s v="余姚市肖东镇沈家闸塑料厂"/>
    <x v="1"/>
    <x v="13"/>
    <n v="0.17499999999999999"/>
    <n v="35"/>
    <n v="-0.17499999999999999"/>
    <n v="-35"/>
    <n v="0"/>
    <n v="0"/>
    <n v="0"/>
    <n v="0"/>
    <x v="79"/>
  </r>
  <r>
    <n v="764"/>
    <s v="宁波迪泰塑胶有限公司"/>
    <x v="1"/>
    <x v="13"/>
    <n v="0"/>
    <n v="0"/>
    <n v="0"/>
    <n v="0"/>
    <n v="205.52500000000001"/>
    <n v="13648.91525"/>
    <n v="449"/>
    <n v="47239.289999999994"/>
    <x v="302"/>
  </r>
  <r>
    <n v="765"/>
    <s v="金华市鹰王电子有限公司"/>
    <x v="1"/>
    <x v="13"/>
    <m/>
    <n v="0"/>
    <m/>
    <n v="0"/>
    <m/>
    <n v="0"/>
    <m/>
    <n v="0"/>
    <x v="295"/>
  </r>
  <r>
    <n v="766"/>
    <s v="金华市汇丰工具厂"/>
    <x v="1"/>
    <x v="13"/>
    <m/>
    <n v="0"/>
    <m/>
    <n v="0"/>
    <m/>
    <n v="0"/>
    <m/>
    <n v="0"/>
    <x v="158"/>
  </r>
  <r>
    <n v="767"/>
    <s v="余姚市欧盛仪表塑料厂"/>
    <x v="1"/>
    <x v="13"/>
    <n v="0"/>
    <n v="0"/>
    <n v="0.35"/>
    <n v="33.543999999999997"/>
    <n v="2.125"/>
    <n v="213.3075"/>
    <n v="4.125"/>
    <n v="376.44750000000005"/>
    <x v="303"/>
  </r>
  <r>
    <n v="768"/>
    <s v="金华市益佳工具有限公司"/>
    <x v="1"/>
    <x v="13"/>
    <n v="6"/>
    <n v="1751.1000000000001"/>
    <n v="5.5"/>
    <n v="632.44499999999994"/>
    <n v="9.7249999999999996"/>
    <n v="712.2589999999999"/>
    <n v="13"/>
    <n v="2598.1800000000003"/>
    <x v="304"/>
  </r>
  <r>
    <n v="769"/>
    <s v="宁波龙山脚下机电有限公司"/>
    <x v="0"/>
    <x v="13"/>
    <n v="1.1000000000000001"/>
    <n v="133.38600000000002"/>
    <n v="3.4"/>
    <n v="415.17399999999998"/>
    <n v="5.2"/>
    <n v="749.06000000000006"/>
    <n v="2.7749999999999999"/>
    <n v="268.78649999999999"/>
    <x v="305"/>
  </r>
  <r>
    <n v="770"/>
    <s v="威海联桥新材料科技股份有限公司"/>
    <x v="1"/>
    <x v="13"/>
    <m/>
    <n v="0"/>
    <m/>
    <n v="0"/>
    <m/>
    <n v="0"/>
    <m/>
    <n v="0"/>
    <x v="49"/>
  </r>
  <r>
    <n v="771"/>
    <s v="台州金剑机械制造有限公司"/>
    <x v="1"/>
    <x v="13"/>
    <m/>
    <n v="0"/>
    <m/>
    <n v="0"/>
    <m/>
    <n v="0"/>
    <m/>
    <n v="0"/>
    <x v="9"/>
  </r>
  <r>
    <n v="772"/>
    <s v="宁波大叶园林设备有限公司"/>
    <x v="1"/>
    <x v="13"/>
    <n v="48"/>
    <n v="6328.32"/>
    <n v="50.8"/>
    <n v="3278.1239999999998"/>
    <n v="10"/>
    <n v="1094.5999999999999"/>
    <n v="108.5"/>
    <n v="7273.8400000000011"/>
    <x v="306"/>
  </r>
  <r>
    <n v="773"/>
    <s v="金华万丰工具厂"/>
    <x v="1"/>
    <x v="13"/>
    <m/>
    <n v="0"/>
    <m/>
    <n v="0"/>
    <m/>
    <n v="0"/>
    <m/>
    <n v="0"/>
    <x v="44"/>
  </r>
  <r>
    <n v="774"/>
    <s v="湖州南浔管氏塑业有限公司"/>
    <x v="1"/>
    <x v="13"/>
    <n v="1.05"/>
    <n v="166.66649999999998"/>
    <n v="0.42499999999999999"/>
    <n v="29.095499999999998"/>
    <n v="1.2749999999999999"/>
    <n v="137.30474999999998"/>
    <n v="0.82499999999999996"/>
    <n v="62.204999999999998"/>
    <x v="33"/>
  </r>
  <r>
    <n v="775"/>
    <s v="金华市双叶工具厂"/>
    <x v="1"/>
    <x v="13"/>
    <m/>
    <n v="0"/>
    <m/>
    <n v="0"/>
    <m/>
    <n v="0"/>
    <m/>
    <n v="0"/>
    <x v="20"/>
  </r>
  <r>
    <n v="776"/>
    <s v="杭州通利电器工具有限公司"/>
    <x v="7"/>
    <x v="13"/>
    <n v="39.5"/>
    <n v="5308.01"/>
    <n v="8"/>
    <n v="336.32"/>
    <n v="2"/>
    <n v="201.1"/>
    <n v="12"/>
    <n v="1098.5999999999999"/>
    <x v="45"/>
  </r>
  <r>
    <n v="777"/>
    <s v="歙县新郑仪表电器有限公司"/>
    <x v="11"/>
    <x v="13"/>
    <n v="23"/>
    <n v="6396.99"/>
    <n v="56"/>
    <n v="4814.32"/>
    <n v="29.5"/>
    <n v="878.21500000000003"/>
    <n v="41"/>
    <n v="4413.6500000000005"/>
    <x v="193"/>
  </r>
  <r>
    <n v="778"/>
    <s v="江西艾芬达暖通科技股份有限公司"/>
    <x v="2"/>
    <x v="13"/>
    <m/>
    <n v="0"/>
    <m/>
    <n v="0"/>
    <m/>
    <n v="0"/>
    <m/>
    <n v="0"/>
    <x v="307"/>
  </r>
  <r>
    <n v="779"/>
    <s v="上海悦致贸易有限公司"/>
    <x v="3"/>
    <x v="13"/>
    <n v="0"/>
    <n v="0"/>
    <n v="0"/>
    <n v="0"/>
    <n v="0"/>
    <n v="0"/>
    <n v="3.0249999999999999"/>
    <n v="197.13925"/>
    <x v="308"/>
  </r>
  <r>
    <n v="780"/>
    <s v="江苏东成工具有限公司"/>
    <x v="1"/>
    <x v="13"/>
    <n v="221"/>
    <n v="21582.86"/>
    <n v="291.5"/>
    <n v="56367.355000000003"/>
    <n v="338.22500000000002"/>
    <n v="105948.98125000001"/>
    <n v="329"/>
    <n v="87181.71"/>
    <x v="309"/>
  </r>
  <r>
    <n v="781"/>
    <s v="金华荣胜工具厂"/>
    <x v="7"/>
    <x v="13"/>
    <n v="0"/>
    <n v="0"/>
    <n v="0"/>
    <n v="0"/>
    <n v="0"/>
    <n v="0"/>
    <n v="11.574999999999999"/>
    <n v="629.33274999999992"/>
    <x v="56"/>
  </r>
  <r>
    <n v="782"/>
    <s v="歙县佳海塑料制件厂"/>
    <x v="1"/>
    <x v="13"/>
    <n v="6.9749999999999996"/>
    <n v="1957.6732500000001"/>
    <n v="21.85"/>
    <n v="1483.8335"/>
    <n v="34.5"/>
    <n v="1911.3"/>
    <n v="29.6"/>
    <n v="3723.3840000000005"/>
    <x v="58"/>
  </r>
  <r>
    <n v="783"/>
    <s v="余姚市范盛新型建材厂"/>
    <x v="1"/>
    <x v="13"/>
    <n v="0"/>
    <n v="0"/>
    <n v="0"/>
    <n v="0"/>
    <n v="0"/>
    <n v="0"/>
    <n v="0.8"/>
    <n v="270.03200000000004"/>
    <x v="310"/>
  </r>
  <r>
    <n v="784"/>
    <s v="余姚市泗门镇中亚模具塑料厂"/>
    <x v="1"/>
    <x v="13"/>
    <m/>
    <n v="0"/>
    <m/>
    <n v="0"/>
    <m/>
    <n v="0"/>
    <m/>
    <n v="0"/>
    <x v="277"/>
  </r>
  <r>
    <n v="785"/>
    <s v="余姚市星空塑料电器厂（普通合伙)"/>
    <x v="1"/>
    <x v="13"/>
    <n v="0"/>
    <n v="0"/>
    <n v="0"/>
    <n v="0"/>
    <n v="0.65"/>
    <n v="75.58850000000001"/>
    <n v="0.9"/>
    <n v="84.366"/>
    <x v="38"/>
  </r>
  <r>
    <n v="786"/>
    <s v="慈溪市长河华泰仪表配件厂"/>
    <x v="1"/>
    <x v="13"/>
    <m/>
    <n v="0"/>
    <m/>
    <n v="0"/>
    <m/>
    <n v="0"/>
    <m/>
    <n v="0"/>
    <x v="20"/>
  </r>
  <r>
    <n v="787"/>
    <s v="宁波市德霖机械有限公司"/>
    <x v="1"/>
    <x v="13"/>
    <n v="0"/>
    <n v="0"/>
    <n v="14"/>
    <n v="897.54"/>
    <n v="56.2"/>
    <n v="8767.7620000000006"/>
    <n v="90.525000000000006"/>
    <n v="7871.1487500000012"/>
    <x v="311"/>
  </r>
  <r>
    <n v="788"/>
    <s v="余姚市双梦塑料厂"/>
    <x v="2"/>
    <x v="13"/>
    <n v="54"/>
    <n v="3885.3"/>
    <n v="104.125"/>
    <n v="10146.981250000001"/>
    <n v="140.72499999999999"/>
    <n v="13561.668250000001"/>
    <n v="137"/>
    <n v="15453.6"/>
    <x v="312"/>
  </r>
  <r>
    <n v="789"/>
    <s v="上海余粤申模具厂"/>
    <x v="3"/>
    <x v="13"/>
    <n v="0"/>
    <n v="0"/>
    <n v="0"/>
    <n v="0"/>
    <n v="2.5499999999999998"/>
    <n v="186.25200000000001"/>
    <n v="2.125"/>
    <n v="172.01875000000001"/>
    <x v="313"/>
  </r>
  <r>
    <n v="790"/>
    <s v="江苏东成工具科技有限公司"/>
    <x v="1"/>
    <x v="13"/>
    <n v="0"/>
    <n v="0"/>
    <n v="0"/>
    <n v="0"/>
    <n v="0"/>
    <n v="0"/>
    <n v="1"/>
    <n v="-2.27"/>
    <x v="314"/>
  </r>
  <r>
    <n v="791"/>
    <s v="慈溪市周巷新技模具塑料厂"/>
    <x v="1"/>
    <x v="13"/>
    <n v="1"/>
    <n v="33.479999999999997"/>
    <n v="0"/>
    <n v="0"/>
    <n v="0"/>
    <n v="0"/>
    <n v="0"/>
    <n v="0"/>
    <x v="315"/>
  </r>
  <r>
    <n v="792"/>
    <s v="余姚市健力机械设备有限公司"/>
    <x v="1"/>
    <x v="13"/>
    <n v="0"/>
    <n v="0"/>
    <n v="0"/>
    <n v="0"/>
    <n v="0"/>
    <n v="0"/>
    <n v="3.7"/>
    <n v="407.03700000000003"/>
    <x v="23"/>
  </r>
  <r>
    <n v="793"/>
    <s v="宁波瑞林电子有限公司"/>
    <x v="1"/>
    <x v="13"/>
    <n v="0"/>
    <n v="0"/>
    <n v="34.774999999999999"/>
    <n v="2359.8314999999998"/>
    <n v="52.85"/>
    <n v="3686.8160000000003"/>
    <n v="56"/>
    <n v="4135.5999999999995"/>
    <x v="316"/>
  </r>
  <r>
    <n v="794"/>
    <s v="余姚市舜宝仪表指针厂"/>
    <x v="3"/>
    <x v="13"/>
    <n v="1.75"/>
    <n v="280.80500000000001"/>
    <n v="2.8"/>
    <n v="341.26399999999995"/>
    <n v="1.55"/>
    <n v="120.46600000000001"/>
    <n v="1"/>
    <n v="150.65"/>
    <x v="20"/>
  </r>
  <r>
    <n v="795"/>
    <s v="江苏东成机电工具有限公司"/>
    <x v="1"/>
    <x v="13"/>
    <n v="0"/>
    <n v="0"/>
    <n v="0"/>
    <n v="0"/>
    <n v="0"/>
    <n v="0"/>
    <n v="17"/>
    <n v="1343.17"/>
    <x v="317"/>
  </r>
  <r>
    <n v="796"/>
    <s v="宁波大叶园林科技有限公司"/>
    <x v="1"/>
    <x v="13"/>
    <n v="0"/>
    <n v="0"/>
    <n v="0"/>
    <n v="0"/>
    <n v="0"/>
    <n v="0"/>
    <n v="3"/>
    <n v="441.78"/>
    <x v="45"/>
  </r>
  <r>
    <n v="797"/>
    <s v="慈溪市嘉成仪表电器有限公司"/>
    <x v="1"/>
    <x v="13"/>
    <m/>
    <n v="0"/>
    <m/>
    <n v="0"/>
    <m/>
    <n v="0"/>
    <m/>
    <n v="0"/>
    <x v="318"/>
  </r>
  <r>
    <n v="798"/>
    <s v="余姚市舜寰流量仪表有限公司"/>
    <x v="1"/>
    <x v="13"/>
    <n v="3.8"/>
    <n v="236.24600000000001"/>
    <n v="4.3499999999999996"/>
    <n v="164.56049999999999"/>
    <n v="20.975000000000001"/>
    <n v="1769.451"/>
    <n v="17.225000000000001"/>
    <n v="1248.6402499999999"/>
    <x v="319"/>
  </r>
  <r>
    <n v="799"/>
    <s v="慈溪市申元工具有限公司"/>
    <x v="1"/>
    <x v="13"/>
    <n v="40"/>
    <n v="2469.1999999999998"/>
    <n v="50"/>
    <n v="4370.5"/>
    <n v="55.05"/>
    <n v="5005.6965"/>
    <n v="49"/>
    <n v="4153.2400000000007"/>
    <x v="320"/>
  </r>
  <r>
    <n v="800"/>
    <s v="余姚市哈森塑料制品有限公司"/>
    <x v="1"/>
    <x v="13"/>
    <n v="6"/>
    <n v="646.08000000000004"/>
    <n v="7"/>
    <n v="1229.76"/>
    <n v="2"/>
    <n v="328.84"/>
    <n v="6"/>
    <n v="1296.3000000000002"/>
    <x v="45"/>
  </r>
  <r>
    <n v="801"/>
    <s v="上虞市创晟塑业有限公司"/>
    <x v="3"/>
    <x v="13"/>
    <n v="97.575000000000003"/>
    <n v="10039.491750000001"/>
    <n v="239.47499999999999"/>
    <n v="16595.6175"/>
    <n v="262.64999999999998"/>
    <n v="22086.238499999999"/>
    <n v="303.92500000000001"/>
    <n v="26432.357250000001"/>
    <x v="321"/>
  </r>
  <r>
    <n v="802"/>
    <s v="常熟市立金塑胶有限公司"/>
    <x v="1"/>
    <x v="13"/>
    <n v="0"/>
    <n v="0"/>
    <n v="0"/>
    <n v="0"/>
    <n v="0"/>
    <n v="0"/>
    <n v="36"/>
    <n v="2761.56"/>
    <x v="122"/>
  </r>
  <r>
    <n v="803"/>
    <s v="杭州永巨科技有限公司"/>
    <x v="1"/>
    <x v="13"/>
    <n v="6.0750000000000002"/>
    <n v="423.30600000000004"/>
    <n v="6.55"/>
    <n v="666.13499999999999"/>
    <n v="10.5"/>
    <n v="1496.9849999999999"/>
    <n v="18"/>
    <n v="1623.6000000000001"/>
    <x v="9"/>
  </r>
  <r>
    <n v="804"/>
    <s v="余姚市舜郊塑料厂"/>
    <x v="2"/>
    <x v="13"/>
    <n v="0"/>
    <n v="0"/>
    <n v="0"/>
    <n v="0"/>
    <n v="0"/>
    <n v="0"/>
    <n v="0.3"/>
    <n v="22.670999999999996"/>
    <x v="161"/>
  </r>
  <r>
    <n v="805"/>
    <s v="上海舜凌电器仪表有限公司"/>
    <x v="1"/>
    <x v="13"/>
    <m/>
    <n v="0"/>
    <m/>
    <n v="0"/>
    <m/>
    <n v="0"/>
    <m/>
    <n v="0"/>
    <x v="11"/>
  </r>
  <r>
    <n v="806"/>
    <s v="金华市鹰王工具有限公司"/>
    <x v="1"/>
    <x v="13"/>
    <n v="0"/>
    <n v="0"/>
    <n v="2.1"/>
    <n v="278.31299999999999"/>
    <n v="35"/>
    <n v="3894.1000000000004"/>
    <n v="48"/>
    <n v="6393.12"/>
    <x v="251"/>
  </r>
  <r>
    <n v="807"/>
    <s v="余姚市裕树五金厂"/>
    <x v="1"/>
    <x v="13"/>
    <m/>
    <n v="0"/>
    <m/>
    <n v="0"/>
    <m/>
    <n v="0"/>
    <m/>
    <n v="0"/>
    <x v="79"/>
  </r>
  <r>
    <n v="808"/>
    <s v="余姚市恒发电器配件厂（普通合伙）"/>
    <x v="1"/>
    <x v="13"/>
    <n v="0"/>
    <n v="0"/>
    <n v="0"/>
    <n v="0"/>
    <n v="3"/>
    <n v="657.12"/>
    <n v="3"/>
    <n v="-565.43999999999994"/>
    <x v="11"/>
  </r>
  <r>
    <n v="809"/>
    <s v="余姚市梨洲机电制造有限公司"/>
    <x v="1"/>
    <x v="13"/>
    <n v="1"/>
    <n v="91.63"/>
    <n v="2"/>
    <n v="328.5"/>
    <n v="0"/>
    <n v="0"/>
    <n v="0"/>
    <n v="0"/>
    <x v="322"/>
  </r>
  <r>
    <n v="810"/>
    <s v="慈溪市三峰拨链器厂"/>
    <x v="1"/>
    <x v="13"/>
    <n v="1"/>
    <n v="85.56"/>
    <n v="2"/>
    <n v="136.16"/>
    <n v="0.3"/>
    <n v="22.760999999999999"/>
    <n v="0.75"/>
    <n v="85.47"/>
    <x v="33"/>
  </r>
  <r>
    <n v="811"/>
    <s v="宁波市万家灯火电子有限公司"/>
    <x v="1"/>
    <x v="13"/>
    <n v="0"/>
    <n v="0"/>
    <n v="0"/>
    <n v="0"/>
    <n v="0"/>
    <n v="0"/>
    <n v="2"/>
    <n v="223.26"/>
    <x v="11"/>
  </r>
  <r>
    <n v="812"/>
    <s v="余姚海浪液压机械有限公司"/>
    <x v="1"/>
    <x v="13"/>
    <n v="6.3"/>
    <n v="280.66499999999996"/>
    <n v="3.25"/>
    <n v="178.6525"/>
    <n v="7.125"/>
    <n v="912.42750000000001"/>
    <n v="6.25"/>
    <n v="650.8125"/>
    <x v="2"/>
  </r>
  <r>
    <n v="813"/>
    <s v="余姚市城区泛美塑料厂"/>
    <x v="1"/>
    <x v="13"/>
    <n v="0"/>
    <n v="0"/>
    <n v="0"/>
    <n v="0"/>
    <n v="4.0250000000000004"/>
    <n v="344.41924999999998"/>
    <n v="0"/>
    <n v="0"/>
    <x v="0"/>
  </r>
  <r>
    <n v="814"/>
    <s v="宁波胜德水表有限公司"/>
    <x v="1"/>
    <x v="13"/>
    <n v="0"/>
    <n v="0"/>
    <n v="0"/>
    <n v="0"/>
    <n v="0"/>
    <n v="0"/>
    <n v="5"/>
    <n v="365.20000000000005"/>
    <x v="9"/>
  </r>
  <r>
    <n v="815"/>
    <s v="余姚市柯腾电器厂"/>
    <x v="1"/>
    <x v="13"/>
    <n v="0"/>
    <n v="0"/>
    <n v="0"/>
    <n v="0"/>
    <n v="0"/>
    <n v="0"/>
    <n v="2"/>
    <n v="299.42"/>
    <x v="91"/>
  </r>
  <r>
    <n v="816"/>
    <s v="宁波市鄞州高桥瑞璨塑料制品厂"/>
    <x v="1"/>
    <x v="13"/>
    <n v="0"/>
    <n v="0"/>
    <n v="0"/>
    <n v="0"/>
    <n v="0"/>
    <n v="0"/>
    <n v="12"/>
    <n v="871.80000000000007"/>
    <x v="21"/>
  </r>
  <r>
    <n v="817"/>
    <s v="宁波智轩物联网科技有限公司"/>
    <x v="1"/>
    <x v="13"/>
    <m/>
    <n v="0"/>
    <m/>
    <n v="0"/>
    <m/>
    <n v="0"/>
    <m/>
    <n v="0"/>
    <x v="11"/>
  </r>
  <r>
    <n v="818"/>
    <s v="乐清市彰洲电气科技有限公司"/>
    <x v="1"/>
    <x v="13"/>
    <m/>
    <n v="0"/>
    <m/>
    <n v="0"/>
    <m/>
    <n v="0"/>
    <m/>
    <n v="0"/>
    <x v="11"/>
  </r>
  <r>
    <n v="819"/>
    <s v="慈溪市龙潭泵业有限公司"/>
    <x v="1"/>
    <x v="13"/>
    <m/>
    <n v="0"/>
    <m/>
    <n v="0"/>
    <m/>
    <n v="0"/>
    <m/>
    <n v="0"/>
    <x v="90"/>
  </r>
  <r>
    <n v="820"/>
    <s v="慈溪市宏康电器有限公司"/>
    <x v="1"/>
    <x v="13"/>
    <m/>
    <n v="0"/>
    <m/>
    <n v="0"/>
    <m/>
    <n v="0"/>
    <m/>
    <n v="0"/>
    <x v="323"/>
  </r>
  <r>
    <n v="821"/>
    <s v="余姚市盛达园林工具有限公司"/>
    <x v="1"/>
    <x v="13"/>
    <n v="15"/>
    <n v="902.25"/>
    <n v="0"/>
    <n v="0"/>
    <n v="40"/>
    <n v="2976.8"/>
    <n v="0"/>
    <n v="0"/>
    <x v="21"/>
  </r>
  <r>
    <n v="822"/>
    <s v="宁波市宇星水表有限公司"/>
    <x v="1"/>
    <x v="13"/>
    <n v="0"/>
    <n v="0"/>
    <n v="0"/>
    <n v="0"/>
    <n v="0"/>
    <n v="0"/>
    <n v="5"/>
    <n v="300.75"/>
    <x v="9"/>
  </r>
  <r>
    <n v="823"/>
    <s v="宁波舜烨电器有限公司"/>
    <x v="1"/>
    <x v="13"/>
    <n v="0"/>
    <n v="0"/>
    <n v="0"/>
    <n v="0"/>
    <n v="0"/>
    <n v="0"/>
    <n v="1.5"/>
    <n v="150.405"/>
    <x v="37"/>
  </r>
  <r>
    <n v="824"/>
    <s v="浙江奇剑工具有限公司"/>
    <x v="1"/>
    <x v="13"/>
    <m/>
    <n v="0"/>
    <m/>
    <n v="0"/>
    <m/>
    <n v="0"/>
    <m/>
    <n v="0"/>
    <x v="32"/>
  </r>
  <r>
    <n v="825"/>
    <s v="宁波市港腾塑业有限公司"/>
    <x v="1"/>
    <x v="13"/>
    <n v="0"/>
    <n v="0"/>
    <n v="0"/>
    <n v="0"/>
    <n v="0"/>
    <n v="0"/>
    <n v="18.5"/>
    <n v="2437.375"/>
    <x v="56"/>
  </r>
  <r>
    <n v="826"/>
    <s v="永嘉县仲宇树塑金属制品有限公司"/>
    <x v="3"/>
    <x v="13"/>
    <m/>
    <n v="0"/>
    <m/>
    <n v="0"/>
    <m/>
    <n v="0"/>
    <m/>
    <n v="0"/>
    <x v="49"/>
  </r>
  <r>
    <n v="827"/>
    <s v="南通正雅塑料制品厂"/>
    <x v="3"/>
    <x v="13"/>
    <m/>
    <n v="0"/>
    <m/>
    <n v="0"/>
    <m/>
    <n v="0"/>
    <m/>
    <n v="0"/>
    <x v="72"/>
  </r>
  <r>
    <n v="828"/>
    <s v="常州格力博有限公司"/>
    <x v="1"/>
    <x v="13"/>
    <m/>
    <n v="0"/>
    <m/>
    <n v="0"/>
    <m/>
    <n v="0"/>
    <m/>
    <n v="0"/>
    <x v="324"/>
  </r>
  <r>
    <n v="829"/>
    <s v="杭州伽顿电工器材有限公司"/>
    <x v="1"/>
    <x v="13"/>
    <n v="1.25"/>
    <n v="76.7"/>
    <n v="1.75"/>
    <n v="334.03999999999996"/>
    <n v="1"/>
    <n v="-50.62"/>
    <n v="1"/>
    <n v="-32"/>
    <x v="0"/>
  </r>
  <r>
    <n v="830"/>
    <s v="宁波展望电器有限公司"/>
    <x v="1"/>
    <x v="13"/>
    <n v="0"/>
    <n v="0"/>
    <n v="0"/>
    <n v="0"/>
    <n v="0"/>
    <n v="0"/>
    <n v="22"/>
    <n v="1624.04"/>
    <x v="262"/>
  </r>
  <r>
    <n v="831"/>
    <s v="余姚市青花塑料厂（普通合伙）"/>
    <x v="1"/>
    <x v="13"/>
    <n v="0"/>
    <n v="0"/>
    <n v="0.05"/>
    <n v="11.927500000000002"/>
    <n v="0"/>
    <n v="0"/>
    <n v="5"/>
    <n v="345.4"/>
    <x v="305"/>
  </r>
  <r>
    <n v="832"/>
    <s v="（周）余姚市天光塑料有限公司"/>
    <x v="3"/>
    <x v="6"/>
    <m/>
    <n v="0"/>
    <m/>
    <n v="0"/>
    <m/>
    <n v="0"/>
    <m/>
    <n v="0"/>
    <x v="223"/>
  </r>
  <r>
    <n v="833"/>
    <s v="常州市海都国际贸易有限公司"/>
    <x v="3"/>
    <x v="6"/>
    <n v="0"/>
    <n v="0"/>
    <n v="8"/>
    <n v="1024.96"/>
    <n v="0"/>
    <n v="0"/>
    <n v="0"/>
    <n v="0"/>
    <x v="90"/>
  </r>
  <r>
    <n v="834"/>
    <s v="常州市瑞诺塑业有限公司"/>
    <x v="3"/>
    <x v="6"/>
    <m/>
    <n v="0"/>
    <m/>
    <n v="0"/>
    <m/>
    <n v="0"/>
    <m/>
    <n v="0"/>
    <x v="2"/>
  </r>
  <r>
    <n v="835"/>
    <s v="常州市武进润丰塑料制品有限公司"/>
    <x v="9"/>
    <x v="6"/>
    <m/>
    <n v="0"/>
    <m/>
    <n v="0"/>
    <m/>
    <n v="0"/>
    <m/>
    <n v="0"/>
    <x v="11"/>
  </r>
  <r>
    <n v="836"/>
    <s v="大连乐金塑料有限公司"/>
    <x v="6"/>
    <x v="6"/>
    <m/>
    <n v="0"/>
    <m/>
    <n v="0"/>
    <m/>
    <n v="0"/>
    <m/>
    <n v="0"/>
    <x v="20"/>
  </r>
  <r>
    <n v="837"/>
    <s v="东莞市磊峰塑胶化工有限公司"/>
    <x v="6"/>
    <x v="6"/>
    <n v="0"/>
    <n v="0"/>
    <n v="0"/>
    <n v="0"/>
    <n v="0"/>
    <n v="0"/>
    <n v="15"/>
    <n v="1086.5999999999999"/>
    <x v="2"/>
  </r>
  <r>
    <n v="838"/>
    <s v="东莞市龙创塑胶有限公司"/>
    <x v="6"/>
    <x v="6"/>
    <n v="0"/>
    <n v="0"/>
    <n v="9"/>
    <n v="-447.21"/>
    <n v="0"/>
    <n v="0"/>
    <n v="3"/>
    <n v="339.03000000000003"/>
    <x v="9"/>
  </r>
  <r>
    <n v="839"/>
    <s v="东莞市庆恒塑胶原料有限公司"/>
    <x v="6"/>
    <x v="6"/>
    <m/>
    <n v="0"/>
    <m/>
    <n v="0"/>
    <m/>
    <n v="0"/>
    <m/>
    <n v="0"/>
    <x v="21"/>
  </r>
  <r>
    <n v="840"/>
    <s v="东莞市樟木头京辰塑胶原料行"/>
    <x v="1"/>
    <x v="6"/>
    <m/>
    <n v="0"/>
    <m/>
    <n v="0"/>
    <m/>
    <n v="0"/>
    <m/>
    <n v="0"/>
    <x v="0"/>
  </r>
  <r>
    <n v="841"/>
    <s v="奉化市顺强塑料贸易有限公司"/>
    <x v="6"/>
    <x v="6"/>
    <n v="0"/>
    <n v="0"/>
    <n v="0"/>
    <n v="0"/>
    <n v="0"/>
    <n v="0"/>
    <n v="6"/>
    <n v="443.93999999999994"/>
    <x v="11"/>
  </r>
  <r>
    <n v="842"/>
    <s v="佛山市顺德区科的工程塑料有限公司"/>
    <x v="1"/>
    <x v="6"/>
    <m/>
    <n v="0"/>
    <m/>
    <n v="0"/>
    <m/>
    <n v="0"/>
    <m/>
    <n v="0"/>
    <x v="23"/>
  </r>
  <r>
    <n v="843"/>
    <s v="杭州金波塑胶有限公司"/>
    <x v="16"/>
    <x v="6"/>
    <m/>
    <n v="0"/>
    <m/>
    <n v="0"/>
    <m/>
    <n v="0"/>
    <m/>
    <n v="0"/>
    <x v="9"/>
  </r>
  <r>
    <n v="844"/>
    <s v="吉林市全兴塑业有限公司"/>
    <x v="1"/>
    <x v="6"/>
    <m/>
    <n v="0"/>
    <m/>
    <n v="0"/>
    <m/>
    <n v="0"/>
    <m/>
    <n v="0"/>
    <x v="77"/>
  </r>
  <r>
    <n v="845"/>
    <s v="嘉兴希卡姆复合材料有限公司"/>
    <x v="1"/>
    <x v="6"/>
    <m/>
    <n v="0"/>
    <m/>
    <n v="0"/>
    <m/>
    <n v="0"/>
    <m/>
    <n v="0"/>
    <x v="90"/>
  </r>
  <r>
    <n v="846"/>
    <s v="嘉兴扬子化工有限公司"/>
    <x v="3"/>
    <x v="6"/>
    <m/>
    <n v="0"/>
    <m/>
    <n v="0"/>
    <m/>
    <n v="0"/>
    <m/>
    <n v="0"/>
    <x v="23"/>
  </r>
  <r>
    <n v="847"/>
    <s v="江苏协翔进出口有限公司"/>
    <x v="3"/>
    <x v="6"/>
    <m/>
    <n v="0"/>
    <m/>
    <n v="0"/>
    <m/>
    <n v="0"/>
    <m/>
    <n v="0"/>
    <x v="325"/>
  </r>
  <r>
    <n v="848"/>
    <s v="南京申瑞琳新材料科技有限公司"/>
    <x v="1"/>
    <x v="6"/>
    <m/>
    <n v="0"/>
    <m/>
    <n v="0"/>
    <m/>
    <n v="0"/>
    <m/>
    <n v="0"/>
    <x v="79"/>
  </r>
  <r>
    <n v="849"/>
    <s v="宁波保税区奇润贸易有限公司"/>
    <x v="1"/>
    <x v="6"/>
    <m/>
    <n v="0"/>
    <m/>
    <n v="0"/>
    <m/>
    <n v="0"/>
    <m/>
    <n v="0"/>
    <x v="9"/>
  </r>
  <r>
    <n v="850"/>
    <s v="宁波市鄞州翰业塑料有限公司"/>
    <x v="1"/>
    <x v="6"/>
    <n v="0"/>
    <n v="0"/>
    <n v="0"/>
    <n v="0"/>
    <n v="0.05"/>
    <n v="7.105500000000001"/>
    <n v="1.65"/>
    <n v="157.88849999999999"/>
    <x v="113"/>
  </r>
  <r>
    <n v="851"/>
    <s v="宁波唯恩电器有限公司"/>
    <x v="5"/>
    <x v="6"/>
    <m/>
    <n v="0"/>
    <m/>
    <n v="0"/>
    <m/>
    <n v="0"/>
    <m/>
    <n v="0"/>
    <x v="21"/>
  </r>
  <r>
    <n v="852"/>
    <s v="平顶山市科隆新材料有限公司"/>
    <x v="0"/>
    <x v="6"/>
    <m/>
    <n v="0"/>
    <m/>
    <n v="0"/>
    <m/>
    <n v="0"/>
    <m/>
    <n v="0"/>
    <x v="21"/>
  </r>
  <r>
    <n v="853"/>
    <s v="青岛羲美科技贸易有限公司"/>
    <x v="2"/>
    <x v="6"/>
    <m/>
    <n v="0"/>
    <m/>
    <n v="0"/>
    <m/>
    <n v="0"/>
    <m/>
    <n v="0"/>
    <x v="33"/>
  </r>
  <r>
    <n v="854"/>
    <s v="上海璧欧国际贸易有限公司"/>
    <x v="2"/>
    <x v="6"/>
    <m/>
    <n v="0"/>
    <m/>
    <n v="0"/>
    <m/>
    <n v="0"/>
    <m/>
    <n v="0"/>
    <x v="326"/>
  </r>
  <r>
    <n v="855"/>
    <s v="上海前贝实业有限公司"/>
    <x v="2"/>
    <x v="6"/>
    <n v="0"/>
    <n v="0"/>
    <n v="2"/>
    <n v="112.04"/>
    <n v="0"/>
    <n v="0"/>
    <n v="0"/>
    <n v="0"/>
    <x v="56"/>
  </r>
  <r>
    <n v="856"/>
    <s v="上海天示塑料制品有限公司"/>
    <x v="2"/>
    <x v="6"/>
    <m/>
    <n v="0"/>
    <m/>
    <n v="0"/>
    <m/>
    <n v="0"/>
    <m/>
    <n v="0"/>
    <x v="21"/>
  </r>
  <r>
    <n v="857"/>
    <s v="上海耀泰实业有限公司"/>
    <x v="2"/>
    <x v="6"/>
    <m/>
    <n v="0"/>
    <m/>
    <n v="0"/>
    <m/>
    <n v="0"/>
    <m/>
    <n v="0"/>
    <x v="54"/>
  </r>
  <r>
    <n v="858"/>
    <s v="上海怡康化工材料有限公司"/>
    <x v="3"/>
    <x v="6"/>
    <n v="0"/>
    <n v="0"/>
    <n v="2.5000000000000001E-2"/>
    <n v="5.9604999999999997"/>
    <n v="0"/>
    <n v="0"/>
    <n v="0"/>
    <n v="0"/>
    <x v="9"/>
  </r>
  <r>
    <n v="859"/>
    <s v="苏州海明塑胶制品有限公司"/>
    <x v="3"/>
    <x v="6"/>
    <m/>
    <n v="0"/>
    <m/>
    <n v="0"/>
    <m/>
    <n v="0"/>
    <m/>
    <n v="0"/>
    <x v="20"/>
  </r>
  <r>
    <n v="860"/>
    <s v="苏州翃凯格塑化有限公司"/>
    <x v="3"/>
    <x v="6"/>
    <m/>
    <n v="0"/>
    <m/>
    <n v="0"/>
    <m/>
    <n v="0"/>
    <m/>
    <n v="0"/>
    <x v="56"/>
  </r>
  <r>
    <n v="861"/>
    <s v="苏州娇程塑料有限公司"/>
    <x v="3"/>
    <x v="6"/>
    <m/>
    <n v="0"/>
    <m/>
    <n v="0"/>
    <m/>
    <n v="0"/>
    <m/>
    <n v="0"/>
    <x v="77"/>
  </r>
  <r>
    <n v="862"/>
    <s v="苏州诺朴高分子材料有限公司"/>
    <x v="3"/>
    <x v="6"/>
    <m/>
    <n v="0"/>
    <m/>
    <n v="0"/>
    <m/>
    <n v="0"/>
    <m/>
    <n v="0"/>
    <x v="327"/>
  </r>
  <r>
    <n v="863"/>
    <s v="苏州万晨塑胶有限公司"/>
    <x v="1"/>
    <x v="6"/>
    <m/>
    <n v="0"/>
    <m/>
    <n v="0"/>
    <m/>
    <n v="0"/>
    <m/>
    <n v="0"/>
    <x v="10"/>
  </r>
  <r>
    <n v="864"/>
    <s v="台州八达阀门有限公司"/>
    <x v="1"/>
    <x v="6"/>
    <m/>
    <n v="0"/>
    <m/>
    <n v="0"/>
    <m/>
    <n v="0"/>
    <m/>
    <n v="0"/>
    <x v="47"/>
  </r>
  <r>
    <n v="865"/>
    <s v="台州精全塑业有限公司"/>
    <x v="1"/>
    <x v="6"/>
    <m/>
    <n v="0"/>
    <m/>
    <n v="0"/>
    <m/>
    <n v="0"/>
    <m/>
    <n v="0"/>
    <x v="9"/>
  </r>
  <r>
    <n v="866"/>
    <s v="台州市和奕塑胶有限公司"/>
    <x v="1"/>
    <x v="6"/>
    <m/>
    <n v="0"/>
    <m/>
    <n v="0"/>
    <m/>
    <n v="0"/>
    <m/>
    <n v="0"/>
    <x v="9"/>
  </r>
  <r>
    <n v="867"/>
    <s v="台州市日天模具有限公司"/>
    <x v="10"/>
    <x v="6"/>
    <m/>
    <n v="0"/>
    <m/>
    <n v="0"/>
    <m/>
    <n v="0"/>
    <m/>
    <n v="0"/>
    <x v="9"/>
  </r>
  <r>
    <n v="868"/>
    <s v="天津凌志化工贸易有限公司"/>
    <x v="1"/>
    <x v="6"/>
    <m/>
    <n v="0"/>
    <m/>
    <n v="0"/>
    <m/>
    <n v="0"/>
    <m/>
    <n v="0"/>
    <x v="9"/>
  </r>
  <r>
    <n v="869"/>
    <s v="温州市永驰汽车附件有限公司"/>
    <x v="1"/>
    <x v="6"/>
    <m/>
    <n v="0"/>
    <m/>
    <n v="0"/>
    <m/>
    <n v="0"/>
    <m/>
    <n v="0"/>
    <x v="26"/>
  </r>
  <r>
    <n v="870"/>
    <s v="余姚市威煌贸易有限公司"/>
    <x v="1"/>
    <x v="6"/>
    <m/>
    <n v="0"/>
    <m/>
    <n v="0"/>
    <m/>
    <n v="0"/>
    <m/>
    <n v="0"/>
    <x v="23"/>
  </r>
  <r>
    <n v="871"/>
    <s v="余姚市向前塑料经营部"/>
    <x v="9"/>
    <x v="6"/>
    <m/>
    <n v="0"/>
    <m/>
    <n v="0"/>
    <m/>
    <n v="0"/>
    <m/>
    <n v="0"/>
    <x v="21"/>
  </r>
  <r>
    <n v="872"/>
    <s v="中国电子物资东北公司"/>
    <x v="3"/>
    <x v="6"/>
    <n v="10"/>
    <n v="291.90000000000003"/>
    <n v="0"/>
    <n v="0"/>
    <n v="0"/>
    <n v="0"/>
    <n v="0"/>
    <n v="0"/>
    <x v="11"/>
  </r>
  <r>
    <n v="873"/>
    <s v="昆山斯科纳塑化贸易有限公司"/>
    <x v="2"/>
    <x v="6"/>
    <n v="0"/>
    <n v="0"/>
    <n v="0"/>
    <n v="0"/>
    <n v="0"/>
    <n v="0"/>
    <n v="38.725000000000001"/>
    <n v="4691.5337500000005"/>
    <x v="328"/>
  </r>
  <r>
    <n v="874"/>
    <s v="上海裕基经贸有限公司"/>
    <x v="3"/>
    <x v="6"/>
    <n v="0"/>
    <n v="0"/>
    <n v="10.6"/>
    <n v="-402.58799999999997"/>
    <n v="2"/>
    <n v="-65.459999999999994"/>
    <n v="32.9"/>
    <n v="3440.0239999999999"/>
    <x v="329"/>
  </r>
  <r>
    <n v="875"/>
    <s v="昆山市鑫勤塑胶原料有限公司"/>
    <x v="3"/>
    <x v="6"/>
    <n v="7.6"/>
    <n v="161.42399999999998"/>
    <n v="7.1"/>
    <n v="-22.436"/>
    <n v="32.299999999999997"/>
    <n v="2533.2890000000002"/>
    <n v="0.75"/>
    <n v="83.204999999999998"/>
    <x v="330"/>
  </r>
  <r>
    <n v="876"/>
    <s v="常州优购塑化有限公司"/>
    <x v="3"/>
    <x v="6"/>
    <m/>
    <n v="0"/>
    <m/>
    <n v="0"/>
    <m/>
    <n v="0"/>
    <m/>
    <n v="0"/>
    <x v="77"/>
  </r>
  <r>
    <n v="877"/>
    <s v="常州市普诺斯物资有限公司"/>
    <x v="2"/>
    <x v="6"/>
    <n v="30.1"/>
    <n v="2746.0230000000001"/>
    <n v="41"/>
    <n v="3489.92"/>
    <n v="43"/>
    <n v="4109.5099999999993"/>
    <n v="67"/>
    <n v="6454.7800000000007"/>
    <x v="53"/>
  </r>
  <r>
    <n v="878"/>
    <s v="上海富朔行贸易有限公司"/>
    <x v="1"/>
    <x v="6"/>
    <n v="584.15"/>
    <n v="17203.217499999999"/>
    <n v="112.97499999999999"/>
    <n v="5870.1809999999996"/>
    <n v="32.700000000000003"/>
    <n v="3437.0970000000002"/>
    <n v="85.575500000000005"/>
    <n v="-41081.374530000001"/>
    <x v="331"/>
  </r>
  <r>
    <n v="879"/>
    <s v="宁海县永兴印刷物资有限公司"/>
    <x v="17"/>
    <x v="6"/>
    <n v="15.5"/>
    <n v="200.57"/>
    <n v="24.375"/>
    <n v="1959.2624999999998"/>
    <n v="63.5"/>
    <n v="-3580.7649999999999"/>
    <n v="24"/>
    <n v="2722.56"/>
    <x v="332"/>
  </r>
  <r>
    <n v="880"/>
    <s v="北京云德信贸易有限公司"/>
    <x v="8"/>
    <x v="6"/>
    <m/>
    <n v="0"/>
    <m/>
    <n v="0"/>
    <m/>
    <n v="0"/>
    <m/>
    <n v="0"/>
    <x v="122"/>
  </r>
  <r>
    <n v="881"/>
    <s v="厦门鑫恒裕工贸有限公司"/>
    <x v="3"/>
    <x v="6"/>
    <n v="0"/>
    <n v="0"/>
    <n v="1"/>
    <n v="-397.79"/>
    <n v="1"/>
    <n v="-354.99"/>
    <n v="13.8"/>
    <n v="2192.13"/>
    <x v="333"/>
  </r>
  <r>
    <n v="882"/>
    <s v="常州桃花源塑料贸易有限公司"/>
    <x v="3"/>
    <x v="6"/>
    <n v="0"/>
    <n v="0"/>
    <n v="10"/>
    <n v="2305.5"/>
    <n v="0"/>
    <n v="0"/>
    <n v="76"/>
    <n v="4684.6400000000003"/>
    <x v="77"/>
  </r>
  <r>
    <n v="883"/>
    <s v="常州鼎茂塑料有限公司"/>
    <x v="0"/>
    <x v="6"/>
    <m/>
    <n v="0"/>
    <m/>
    <n v="0"/>
    <m/>
    <n v="0"/>
    <m/>
    <n v="0"/>
    <x v="295"/>
  </r>
  <r>
    <n v="884"/>
    <s v="青岛保税区美丰贸易有限公司"/>
    <x v="2"/>
    <x v="6"/>
    <n v="15.45"/>
    <n v="2029.0485000000001"/>
    <n v="11.7"/>
    <n v="1440.972"/>
    <n v="55.75"/>
    <n v="4418.1875"/>
    <n v="29.625"/>
    <n v="4916.8612499999999"/>
    <x v="334"/>
  </r>
  <r>
    <n v="885"/>
    <s v="上海桐丘实业有限公司"/>
    <x v="0"/>
    <x v="6"/>
    <n v="0"/>
    <n v="0"/>
    <n v="0"/>
    <n v="0"/>
    <n v="66"/>
    <n v="6969.5999999999995"/>
    <n v="169.05"/>
    <n v="21648.543000000001"/>
    <x v="335"/>
  </r>
  <r>
    <n v="886"/>
    <s v="威海吉利贸易有限公司"/>
    <x v="2"/>
    <x v="6"/>
    <n v="21.5"/>
    <n v="1576.165"/>
    <n v="13.25"/>
    <n v="1234.105"/>
    <n v="52.875"/>
    <n v="5722.6612500000001"/>
    <n v="171.17500000000001"/>
    <n v="17218.493250000003"/>
    <x v="336"/>
  </r>
  <r>
    <n v="887"/>
    <s v="上海修永贸易商行"/>
    <x v="0"/>
    <x v="6"/>
    <n v="0"/>
    <n v="0"/>
    <n v="0"/>
    <n v="0"/>
    <n v="0"/>
    <n v="0"/>
    <n v="0.1"/>
    <n v="28.272000000000006"/>
    <x v="337"/>
  </r>
  <r>
    <n v="888"/>
    <s v="青岛福润嘉商贸有限公司"/>
    <x v="2"/>
    <x v="6"/>
    <n v="62.274999999999999"/>
    <n v="5696.9170000000004"/>
    <n v="62"/>
    <n v="6377.9400000000005"/>
    <n v="82.525000000000006"/>
    <n v="6912.2940000000008"/>
    <n v="65.224999999999994"/>
    <n v="9472.6267499999976"/>
    <x v="338"/>
  </r>
  <r>
    <n v="889"/>
    <s v="上海亿粟贸易有限公司"/>
    <x v="1"/>
    <x v="6"/>
    <n v="0"/>
    <n v="0"/>
    <n v="0"/>
    <n v="0"/>
    <n v="31.05"/>
    <n v="2114.8155000000002"/>
    <n v="39.6"/>
    <n v="4749.6239999999998"/>
    <x v="339"/>
  </r>
  <r>
    <n v="890"/>
    <s v="宁波保税区欣象国际贸易有限公司"/>
    <x v="1"/>
    <x v="6"/>
    <n v="128.4"/>
    <n v="10379.856000000002"/>
    <n v="225.125"/>
    <n v="8820.3974999999991"/>
    <n v="228.52500000000001"/>
    <n v="9803.7224999999999"/>
    <n v="70.525000000000006"/>
    <n v="7475.6500000000005"/>
    <x v="340"/>
  </r>
  <r>
    <n v="891"/>
    <s v="宁波市晟源国际贸易有限公司"/>
    <x v="1"/>
    <x v="6"/>
    <n v="0"/>
    <n v="0"/>
    <n v="0"/>
    <n v="0"/>
    <n v="0"/>
    <n v="0"/>
    <n v="35"/>
    <n v="13111.7"/>
    <x v="36"/>
  </r>
  <r>
    <n v="892"/>
    <s v="杭州中聚化工科技有限公司"/>
    <x v="3"/>
    <x v="6"/>
    <n v="0"/>
    <n v="0"/>
    <n v="0"/>
    <n v="0"/>
    <n v="5.6749999999999998"/>
    <n v="857.94650000000001"/>
    <n v="66.650000000000006"/>
    <n v="13008.0805"/>
    <x v="341"/>
  </r>
  <r>
    <n v="893"/>
    <s v="昆山天铭源商贸有限公司"/>
    <x v="9"/>
    <x v="6"/>
    <n v="0"/>
    <n v="0"/>
    <n v="0"/>
    <n v="0"/>
    <n v="2.2999999999999998"/>
    <n v="250.03299999999996"/>
    <n v="14.925000000000001"/>
    <n v="2726.2004999999999"/>
    <x v="342"/>
  </r>
  <r>
    <n v="894"/>
    <s v="沈阳奇龙力商贸有限公司"/>
    <x v="8"/>
    <x v="6"/>
    <n v="0"/>
    <n v="0"/>
    <n v="4"/>
    <n v="193"/>
    <n v="12"/>
    <n v="847.31999999999994"/>
    <n v="16.2"/>
    <n v="1578.366"/>
    <x v="343"/>
  </r>
  <r>
    <n v="895"/>
    <s v="福州开发区鑫佳洋贸易有限公司"/>
    <x v="3"/>
    <x v="6"/>
    <n v="0"/>
    <n v="0"/>
    <n v="0"/>
    <n v="0"/>
    <n v="0"/>
    <n v="0"/>
    <n v="2.0249999999999999"/>
    <n v="216.24975000000001"/>
    <x v="344"/>
  </r>
  <r>
    <n v="896"/>
    <s v="盐城市金昱瑞贸易有限公司"/>
    <x v="0"/>
    <x v="6"/>
    <n v="0"/>
    <n v="0"/>
    <n v="6"/>
    <n v="1194.1200000000001"/>
    <n v="52"/>
    <n v="7093.32"/>
    <n v="10"/>
    <n v="1491.6999999999998"/>
    <x v="77"/>
  </r>
  <r>
    <n v="897"/>
    <s v="青岛广博国际贸易有限公司"/>
    <x v="1"/>
    <x v="6"/>
    <m/>
    <n v="0"/>
    <m/>
    <n v="0"/>
    <m/>
    <n v="0"/>
    <m/>
    <n v="0"/>
    <x v="77"/>
  </r>
  <r>
    <n v="898"/>
    <s v="嘉善物资塑料有限公司"/>
    <x v="3"/>
    <x v="6"/>
    <n v="79.5"/>
    <n v="6844.1550000000007"/>
    <n v="82.15"/>
    <n v="10048.588"/>
    <n v="0.3"/>
    <n v="30.107999999999997"/>
    <n v="22.625"/>
    <n v="2638.7537499999999"/>
    <x v="345"/>
  </r>
  <r>
    <n v="899"/>
    <s v="常州市福聚塑化科技有限公司"/>
    <x v="2"/>
    <x v="6"/>
    <n v="0"/>
    <n v="0"/>
    <n v="10"/>
    <n v="1388.1"/>
    <n v="33"/>
    <n v="1999.47"/>
    <n v="78.525000000000006"/>
    <n v="12710.056500000002"/>
    <x v="346"/>
  </r>
  <r>
    <n v="900"/>
    <s v="上海倍嘉新材料科技有限公司"/>
    <x v="0"/>
    <x v="6"/>
    <m/>
    <n v="0"/>
    <m/>
    <n v="0"/>
    <m/>
    <n v="0"/>
    <m/>
    <n v="0"/>
    <x v="347"/>
  </r>
  <r>
    <n v="901"/>
    <s v="淄博开发区国商经贸有限公司"/>
    <x v="3"/>
    <x v="6"/>
    <n v="10.574999999999999"/>
    <n v="1008.11475"/>
    <n v="20"/>
    <n v="2474.1999999999998"/>
    <n v="2.875"/>
    <n v="320.47624999999999"/>
    <n v="26.774999999999999"/>
    <n v="3365.8852499999998"/>
    <x v="348"/>
  </r>
  <r>
    <n v="902"/>
    <s v="常州江南立升贸易有限公司"/>
    <x v="18"/>
    <x v="6"/>
    <n v="5.5"/>
    <n v="552.20000000000005"/>
    <n v="22.5"/>
    <n v="1808.1"/>
    <n v="39.875"/>
    <n v="3716.35"/>
    <n v="21.7"/>
    <n v="4294.43"/>
    <x v="349"/>
  </r>
  <r>
    <n v="903"/>
    <s v="哈尔滨龙桥商贸有限公司"/>
    <x v="3"/>
    <x v="6"/>
    <n v="19"/>
    <n v="3183.64"/>
    <n v="21"/>
    <n v="1580.6699999999998"/>
    <n v="18"/>
    <n v="1425.96"/>
    <n v="15.8"/>
    <n v="988.13200000000006"/>
    <x v="36"/>
  </r>
  <r>
    <n v="904"/>
    <s v="常州市万旺塑料有限公司"/>
    <x v="3"/>
    <x v="6"/>
    <n v="48.725000000000001"/>
    <n v="2234.5284999999999"/>
    <n v="68.349999999999994"/>
    <n v="4362.7804999999998"/>
    <n v="60.7"/>
    <n v="4611.3789999999999"/>
    <n v="35.825000000000003"/>
    <n v="5662.8577500000001"/>
    <x v="350"/>
  </r>
  <r>
    <n v="905"/>
    <s v="常州翔发塑料有限公司"/>
    <x v="8"/>
    <x v="6"/>
    <n v="0"/>
    <n v="0"/>
    <n v="0"/>
    <n v="0"/>
    <n v="0"/>
    <n v="0"/>
    <n v="19.5"/>
    <n v="2565.42"/>
    <x v="77"/>
  </r>
  <r>
    <n v="906"/>
    <s v="厦门永佳和塑胶有限公司"/>
    <x v="2"/>
    <x v="6"/>
    <n v="211.47499999999999"/>
    <n v="17598.949499999999"/>
    <n v="180.9"/>
    <n v="15980.706000000002"/>
    <n v="247.25"/>
    <n v="27504.09"/>
    <n v="343.1"/>
    <n v="35610.349000000002"/>
    <x v="351"/>
  </r>
  <r>
    <n v="907"/>
    <s v="上海云塔实业有限公司"/>
    <x v="1"/>
    <x v="6"/>
    <n v="5.5"/>
    <n v="432.85"/>
    <n v="20.3"/>
    <n v="1787.415"/>
    <n v="37.799999999999997"/>
    <n v="3769.0379999999996"/>
    <n v="69.2"/>
    <n v="6906.16"/>
    <x v="352"/>
  </r>
  <r>
    <n v="908"/>
    <s v="宁波金榜塑化有限公司"/>
    <x v="17"/>
    <x v="6"/>
    <n v="0"/>
    <n v="0"/>
    <n v="0"/>
    <n v="0"/>
    <n v="0"/>
    <n v="0"/>
    <n v="112.125"/>
    <n v="8320.7962499999994"/>
    <x v="66"/>
  </r>
  <r>
    <n v="909"/>
    <s v="北京竹生顺达贸易有限公司"/>
    <x v="3"/>
    <x v="6"/>
    <n v="20"/>
    <n v="1310.2"/>
    <n v="61"/>
    <n v="5502.8099999999995"/>
    <n v="0"/>
    <n v="0"/>
    <n v="288.5"/>
    <n v="40727.544999999998"/>
    <x v="353"/>
  </r>
  <r>
    <n v="910"/>
    <s v="苏州海纳川塑化有限公司"/>
    <x v="2"/>
    <x v="6"/>
    <n v="0"/>
    <n v="0"/>
    <n v="1"/>
    <n v="65.040000000000006"/>
    <n v="1.0249999999999999"/>
    <n v="67.844749999999991"/>
    <n v="16.725000000000001"/>
    <n v="2471.2860000000001"/>
    <x v="354"/>
  </r>
  <r>
    <n v="911"/>
    <s v="上海亿鸿实业有限公司"/>
    <x v="12"/>
    <x v="6"/>
    <n v="0"/>
    <n v="0"/>
    <n v="0"/>
    <n v="0"/>
    <n v="65.875"/>
    <n v="6284.4750000000004"/>
    <n v="54.375"/>
    <n v="5403.7874999999995"/>
    <x v="355"/>
  </r>
  <r>
    <n v="912"/>
    <s v="武汉永佳和新材料有限公司"/>
    <x v="3"/>
    <x v="6"/>
    <n v="40.274999999999999"/>
    <n v="4412.5289999999995"/>
    <n v="70.349999999999994"/>
    <n v="6475.7174999999988"/>
    <n v="141.65"/>
    <n v="16047.528500000002"/>
    <n v="80.775000000000006"/>
    <n v="10123.53075"/>
    <x v="356"/>
  </r>
  <r>
    <n v="913"/>
    <s v="太仓市润田塑料有限公司"/>
    <x v="3"/>
    <x v="6"/>
    <n v="0"/>
    <n v="0"/>
    <n v="0.1"/>
    <n v="4.6070000000000002"/>
    <n v="17"/>
    <n v="1428.68"/>
    <n v="7"/>
    <n v="661.71"/>
    <x v="357"/>
  </r>
  <r>
    <n v="914"/>
    <s v="南京美丰达塑料有限公司"/>
    <x v="3"/>
    <x v="6"/>
    <n v="11.425000000000001"/>
    <n v="602.21175000000005"/>
    <n v="16.175000000000001"/>
    <n v="759.73974999999996"/>
    <n v="56.825000000000003"/>
    <n v="655.19224999999994"/>
    <n v="25.05"/>
    <n v="1106.2079999999999"/>
    <x v="358"/>
  </r>
  <r>
    <n v="915"/>
    <s v="南京量岩物资有限公司"/>
    <x v="2"/>
    <x v="6"/>
    <n v="0"/>
    <n v="0"/>
    <n v="495.02499999999998"/>
    <n v="38102.074249999998"/>
    <n v="913.125"/>
    <n v="65598.900000000009"/>
    <n v="769"/>
    <n v="146271.49000000002"/>
    <x v="359"/>
  </r>
  <r>
    <n v="916"/>
    <s v="纳新塑化（上海）有限公司"/>
    <x v="2"/>
    <x v="6"/>
    <n v="171"/>
    <n v="13885.2"/>
    <n v="1.1000000000000001"/>
    <n v="-1409.0890000000002"/>
    <n v="20.5"/>
    <n v="2631.79"/>
    <n v="89.05"/>
    <n v="7512.2579999999998"/>
    <x v="360"/>
  </r>
  <r>
    <n v="917"/>
    <s v="上海和氏璧化工有限公司"/>
    <x v="2"/>
    <x v="6"/>
    <n v="104.925"/>
    <n v="-5163.3592499999995"/>
    <n v="21.15"/>
    <n v="-807.29549999999995"/>
    <n v="10.8"/>
    <n v="954.93600000000004"/>
    <n v="42.2"/>
    <n v="5150.0880000000006"/>
    <x v="361"/>
  </r>
  <r>
    <n v="918"/>
    <s v="上海创御实业有限公司"/>
    <x v="4"/>
    <x v="6"/>
    <n v="60.65"/>
    <n v="5952.1909999999998"/>
    <n v="44.35"/>
    <n v="4536.5615000000007"/>
    <n v="54.725000000000001"/>
    <n v="5207.6310000000003"/>
    <n v="52.2"/>
    <n v="8120.7539999999999"/>
    <x v="362"/>
  </r>
  <r>
    <n v="919"/>
    <s v="陕西奇美塑料有限公司"/>
    <x v="2"/>
    <x v="6"/>
    <n v="0"/>
    <n v="0"/>
    <n v="11.6"/>
    <n v="2171.636"/>
    <n v="25"/>
    <n v="3108.5"/>
    <n v="55.3"/>
    <n v="5047.7839999999997"/>
    <x v="363"/>
  </r>
  <r>
    <n v="920"/>
    <s v="上海凯晶化学科技有限公司"/>
    <x v="0"/>
    <x v="6"/>
    <m/>
    <n v="0"/>
    <m/>
    <n v="0"/>
    <m/>
    <n v="0"/>
    <m/>
    <n v="0"/>
    <x v="193"/>
  </r>
  <r>
    <n v="921"/>
    <s v="青岛恩欣格贸易有限公司"/>
    <x v="2"/>
    <x v="6"/>
    <n v="27"/>
    <n v="1070.28"/>
    <n v="14.525"/>
    <n v="880.65075000000002"/>
    <n v="14"/>
    <n v="445.48"/>
    <n v="132.19999999999999"/>
    <n v="14737.655999999999"/>
    <x v="364"/>
  </r>
  <r>
    <n v="922"/>
    <s v="上海和东国际贸易有限公司"/>
    <x v="2"/>
    <x v="6"/>
    <n v="108.65"/>
    <n v="5167.3940000000002"/>
    <n v="241.95"/>
    <n v="20810.119500000001"/>
    <n v="147.17500000000001"/>
    <n v="12049.217250000002"/>
    <n v="119.02500000000001"/>
    <n v="9138.7394999999997"/>
    <x v="365"/>
  </r>
  <r>
    <n v="923"/>
    <s v="上海海苏实业有限公司"/>
    <x v="1"/>
    <x v="6"/>
    <n v="0"/>
    <n v="0"/>
    <n v="4.2"/>
    <n v="421.42800000000005"/>
    <n v="0.6"/>
    <n v="168.21600000000001"/>
    <n v="38"/>
    <n v="3465.22"/>
    <x v="366"/>
  </r>
  <r>
    <n v="924"/>
    <s v="嘉兴市贝能新材料科技有限公司"/>
    <x v="3"/>
    <x v="6"/>
    <n v="25.675000000000001"/>
    <n v="1218.0219999999999"/>
    <n v="20.25"/>
    <n v="1876.1625000000001"/>
    <n v="19.3"/>
    <n v="1488.223"/>
    <n v="26"/>
    <n v="2798.64"/>
    <x v="367"/>
  </r>
  <r>
    <n v="925"/>
    <s v="苏州昌仁工程塑胶有限公司"/>
    <x v="3"/>
    <x v="6"/>
    <n v="0"/>
    <n v="0"/>
    <n v="0"/>
    <n v="0"/>
    <n v="0"/>
    <n v="0"/>
    <n v="21"/>
    <n v="1821.54"/>
    <x v="368"/>
  </r>
  <r>
    <n v="926"/>
    <s v="扬州市星河塑化有限公司"/>
    <x v="2"/>
    <x v="6"/>
    <n v="15.5"/>
    <n v="2308.5700000000002"/>
    <n v="52"/>
    <n v="5970.12"/>
    <n v="19.5"/>
    <n v="2528.9549999999999"/>
    <n v="21.5"/>
    <n v="2304.585"/>
    <x v="24"/>
  </r>
  <r>
    <n v="927"/>
    <s v="上海常泰贸易发展有限公司"/>
    <x v="2"/>
    <x v="6"/>
    <n v="161.17500000000001"/>
    <n v="8535.8280000000013"/>
    <n v="195.65"/>
    <n v="12177.256000000001"/>
    <n v="342.35"/>
    <n v="26141.846000000001"/>
    <n v="117.22499999999999"/>
    <n v="9695.6797499999993"/>
    <x v="369"/>
  </r>
  <r>
    <n v="928"/>
    <s v="上海诚瀚贸易有限公司"/>
    <x v="3"/>
    <x v="6"/>
    <n v="32.85"/>
    <n v="4668.3135000000002"/>
    <n v="37.950000000000003"/>
    <n v="4593.8474999999999"/>
    <n v="4.9000000000000004"/>
    <n v="641.99800000000005"/>
    <n v="38.75"/>
    <n v="3940.1000000000004"/>
    <x v="370"/>
  </r>
  <r>
    <n v="929"/>
    <s v="苏州斯维尔材料科技有限公司"/>
    <x v="2"/>
    <x v="6"/>
    <n v="226.75"/>
    <n v="17938.192500000001"/>
    <n v="431.125"/>
    <n v="36451.618750000001"/>
    <n v="596.47500000000002"/>
    <n v="42021.66375"/>
    <n v="577.85"/>
    <n v="43009.375500000009"/>
    <x v="371"/>
  </r>
  <r>
    <n v="930"/>
    <s v="上海同贵化工有限公司"/>
    <x v="14"/>
    <x v="6"/>
    <n v="0"/>
    <n v="0"/>
    <n v="0"/>
    <n v="0"/>
    <n v="0"/>
    <n v="0"/>
    <n v="38.15"/>
    <n v="3817.2889999999998"/>
    <x v="372"/>
  </r>
  <r>
    <n v="931"/>
    <s v="京津霸（北京）商贸有限公司"/>
    <x v="3"/>
    <x v="6"/>
    <n v="206.5"/>
    <n v="17116.785"/>
    <n v="88.525000000000006"/>
    <n v="12228.843499999999"/>
    <n v="34.85"/>
    <n v="3592.6865000000003"/>
    <n v="76"/>
    <n v="7976.2"/>
    <x v="373"/>
  </r>
  <r>
    <n v="932"/>
    <s v="江苏恩华进出口有限公司"/>
    <x v="3"/>
    <x v="6"/>
    <n v="0"/>
    <n v="0"/>
    <n v="0"/>
    <n v="0"/>
    <n v="0"/>
    <n v="0"/>
    <n v="30.9"/>
    <n v="2696.0250000000001"/>
    <x v="374"/>
  </r>
  <r>
    <n v="933"/>
    <s v="江苏煌华新材料科技有限公司"/>
    <x v="3"/>
    <x v="6"/>
    <m/>
    <n v="0"/>
    <m/>
    <n v="0"/>
    <m/>
    <n v="0"/>
    <m/>
    <n v="0"/>
    <x v="375"/>
  </r>
  <r>
    <n v="934"/>
    <s v="苏州千盛源塑化进出口有限公司"/>
    <x v="0"/>
    <x v="6"/>
    <n v="0"/>
    <n v="0"/>
    <n v="0"/>
    <n v="0"/>
    <n v="0"/>
    <n v="0"/>
    <n v="46.85"/>
    <n v="4484.0135"/>
    <x v="376"/>
  </r>
  <r>
    <n v="935"/>
    <s v="山东诺方力辰国际贸易有限公司"/>
    <x v="2"/>
    <x v="6"/>
    <n v="0"/>
    <n v="0"/>
    <n v="4"/>
    <n v="399.68"/>
    <n v="10.75"/>
    <n v="1580.7875000000001"/>
    <n v="39.200000000000003"/>
    <n v="4648.7280000000001"/>
    <x v="377"/>
  </r>
  <r>
    <n v="936"/>
    <s v="上海剑天贸易有限公司"/>
    <x v="2"/>
    <x v="6"/>
    <n v="49.7"/>
    <n v="2860.7320000000004"/>
    <n v="61.524999999999999"/>
    <n v="903.18700000000001"/>
    <n v="58.45"/>
    <n v="9003.0535"/>
    <n v="34.35"/>
    <n v="3845.826"/>
    <x v="378"/>
  </r>
  <r>
    <n v="937"/>
    <s v="上海巨舟塑料有限公司"/>
    <x v="10"/>
    <x v="6"/>
    <n v="48.6"/>
    <n v="2882.4660000000003"/>
    <n v="23.5"/>
    <n v="2869.82"/>
    <n v="43.575000000000003"/>
    <n v="4565.35275"/>
    <n v="24.024999999999999"/>
    <n v="2577.6422499999999"/>
    <x v="379"/>
  </r>
  <r>
    <n v="938"/>
    <s v="天津春利成商贸有限公司"/>
    <x v="1"/>
    <x v="6"/>
    <m/>
    <n v="0"/>
    <m/>
    <n v="0"/>
    <m/>
    <n v="0"/>
    <m/>
    <n v="0"/>
    <x v="380"/>
  </r>
  <r>
    <n v="939"/>
    <s v="宁波绍大进出口有限公司"/>
    <x v="6"/>
    <x v="6"/>
    <m/>
    <n v="0"/>
    <m/>
    <n v="0"/>
    <m/>
    <n v="0"/>
    <m/>
    <n v="0"/>
    <x v="381"/>
  </r>
  <r>
    <n v="940"/>
    <s v="广州惠禹高分子材料有限公司"/>
    <x v="1"/>
    <x v="6"/>
    <n v="0"/>
    <n v="0"/>
    <n v="0"/>
    <n v="0"/>
    <n v="0"/>
    <n v="0"/>
    <n v="0.4"/>
    <n v="111.71199999999999"/>
    <x v="382"/>
  </r>
  <r>
    <n v="941"/>
    <s v="宁波富朔行贸易有限公司"/>
    <x v="3"/>
    <x v="6"/>
    <n v="241.625"/>
    <n v="7449.2987499999999"/>
    <n v="697.7"/>
    <n v="46690.084000000003"/>
    <n v="640.20000000000005"/>
    <n v="66875.292000000001"/>
    <n v="421.4"/>
    <n v="44841.173999999999"/>
    <x v="383"/>
  </r>
  <r>
    <n v="942"/>
    <s v="苏州市通海物资贸易有限公司"/>
    <x v="2"/>
    <x v="6"/>
    <n v="138.5"/>
    <n v="15214.224999999999"/>
    <n v="116.75"/>
    <n v="10314.862499999999"/>
    <n v="179.95"/>
    <n v="13433.2675"/>
    <n v="183.67500000000001"/>
    <n v="18659.543250000002"/>
    <x v="384"/>
  </r>
  <r>
    <n v="943"/>
    <s v="上海保祥贸易有限公司"/>
    <x v="3"/>
    <x v="6"/>
    <n v="53.274999999999999"/>
    <n v="3206.0895"/>
    <n v="143.52500000000001"/>
    <n v="11118.88175"/>
    <n v="137.17500000000001"/>
    <n v="10219.5375"/>
    <n v="114.02500000000001"/>
    <n v="8070.6895000000004"/>
    <x v="306"/>
  </r>
  <r>
    <n v="944"/>
    <s v="苏州合美塑料制品有限公司"/>
    <x v="2"/>
    <x v="6"/>
    <n v="19.625"/>
    <n v="959.46625000000006"/>
    <n v="28.375"/>
    <n v="3222.2649999999999"/>
    <n v="41.575000000000003"/>
    <n v="6982.9370000000008"/>
    <n v="93.6"/>
    <n v="12004.199999999999"/>
    <x v="385"/>
  </r>
  <r>
    <n v="945"/>
    <s v="上海天宏化工有限公司"/>
    <x v="14"/>
    <x v="6"/>
    <n v="27.8"/>
    <n v="-1163.9859999999999"/>
    <n v="8.875"/>
    <n v="31.594999999999999"/>
    <n v="23.55"/>
    <n v="3714.306"/>
    <n v="43.1"/>
    <n v="4790.9960000000001"/>
    <x v="152"/>
  </r>
  <r>
    <n v="946"/>
    <s v="霸州市咏昌塑料有限公司"/>
    <x v="8"/>
    <x v="6"/>
    <n v="26"/>
    <n v="2395.9"/>
    <n v="42"/>
    <n v="4289.04"/>
    <n v="117.25"/>
    <n v="14503.825000000001"/>
    <n v="65.3"/>
    <n v="5956.6659999999993"/>
    <x v="386"/>
  </r>
  <r>
    <n v="947"/>
    <s v="厦门天力进出口有限公司"/>
    <x v="2"/>
    <x v="6"/>
    <n v="59.325000000000003"/>
    <n v="5942.5852500000001"/>
    <n v="37.700000000000003"/>
    <n v="863.70700000000011"/>
    <n v="37.924999999999997"/>
    <n v="-2451.8512500000002"/>
    <n v="18.5"/>
    <n v="3596.9549999999999"/>
    <x v="387"/>
  </r>
  <r>
    <n v="948"/>
    <s v="上海弘睿化工产品有限公司"/>
    <x v="3"/>
    <x v="6"/>
    <n v="0"/>
    <n v="0"/>
    <n v="0"/>
    <n v="0"/>
    <n v="0"/>
    <n v="0"/>
    <n v="23"/>
    <n v="2210.5300000000002"/>
    <x v="66"/>
  </r>
  <r>
    <n v="949"/>
    <s v="太仓市龙辰化工有限公司"/>
    <x v="1"/>
    <x v="6"/>
    <n v="72.825000000000003"/>
    <n v="3170.8005000000003"/>
    <n v="45.6"/>
    <n v="4553.616"/>
    <n v="71.075000000000003"/>
    <n v="8178.6002499999995"/>
    <n v="71.55"/>
    <n v="7405.4249999999993"/>
    <x v="388"/>
  </r>
  <r>
    <n v="950"/>
    <s v="浙江前程石化股份有限公司"/>
    <x v="1"/>
    <x v="6"/>
    <n v="53.9"/>
    <n v="2532.761"/>
    <n v="4.5"/>
    <n v="863.64"/>
    <n v="128.97499999999999"/>
    <n v="10823.582"/>
    <n v="38.024999999999999"/>
    <n v="3135.1612500000001"/>
    <x v="389"/>
  </r>
  <r>
    <n v="951"/>
    <s v="杭州意之海贸易有限公司"/>
    <x v="2"/>
    <x v="6"/>
    <n v="0"/>
    <n v="0"/>
    <n v="0"/>
    <n v="0"/>
    <n v="0"/>
    <n v="0"/>
    <n v="60"/>
    <n v="4202.4000000000005"/>
    <x v="390"/>
  </r>
  <r>
    <n v="952"/>
    <s v="上海三美实业有限公司"/>
    <x v="3"/>
    <x v="6"/>
    <n v="34.674999999999997"/>
    <n v="3485.1842499999998"/>
    <n v="111.8"/>
    <n v="11777.012000000001"/>
    <n v="54.125"/>
    <n v="1728.7525000000001"/>
    <n v="47.5"/>
    <n v="5811.625"/>
    <x v="391"/>
  </r>
  <r>
    <n v="953"/>
    <s v="太仓正哲塑化物资有限公司"/>
    <x v="3"/>
    <x v="6"/>
    <n v="15.8"/>
    <n v="1118.4820000000002"/>
    <n v="8.7249999999999996"/>
    <n v="894.74874999999997"/>
    <n v="1.75"/>
    <n v="205.51999999999998"/>
    <n v="89.4"/>
    <n v="8036.1660000000002"/>
    <x v="392"/>
  </r>
  <r>
    <n v="954"/>
    <s v="苏州成溢化工有限公司"/>
    <x v="3"/>
    <x v="6"/>
    <n v="15.625"/>
    <n v="2025.46875"/>
    <n v="0"/>
    <n v="0"/>
    <n v="50.25"/>
    <n v="5513.9324999999999"/>
    <n v="127.02500000000001"/>
    <n v="9415.0930000000008"/>
    <x v="393"/>
  </r>
  <r>
    <n v="955"/>
    <s v="太仓哈里欧国际贸易有限公司"/>
    <x v="3"/>
    <x v="6"/>
    <n v="10"/>
    <n v="233.5"/>
    <n v="1.35"/>
    <n v="85.832999999999998"/>
    <n v="5"/>
    <n v="468.84999999999997"/>
    <n v="3"/>
    <n v="586.56000000000006"/>
    <x v="77"/>
  </r>
  <r>
    <n v="956"/>
    <s v="昆山德义泰塑化有限公司"/>
    <x v="2"/>
    <x v="6"/>
    <n v="4"/>
    <n v="588.67999999999995"/>
    <n v="5"/>
    <n v="511.8"/>
    <n v="10.199999999999999"/>
    <n v="1255.9259999999999"/>
    <n v="15.25"/>
    <n v="1712.4225000000001"/>
    <x v="394"/>
  </r>
  <r>
    <n v="957"/>
    <s v="上海元科贸易发展有限公司"/>
    <x v="3"/>
    <x v="6"/>
    <n v="0"/>
    <n v="0"/>
    <n v="0"/>
    <n v="0"/>
    <n v="47.65"/>
    <n v="5023.2629999999999"/>
    <n v="75.400000000000006"/>
    <n v="7422.3760000000002"/>
    <x v="395"/>
  </r>
  <r>
    <n v="958"/>
    <s v="常州市飞泰化工有限公司"/>
    <x v="1"/>
    <x v="6"/>
    <n v="135.17500000000001"/>
    <n v="14317.736000000001"/>
    <n v="125.3"/>
    <n v="14172.682999999999"/>
    <n v="86.825000000000003"/>
    <n v="8588.7290000000012"/>
    <n v="53.55"/>
    <n v="4147.4475000000002"/>
    <x v="396"/>
  </r>
  <r>
    <n v="959"/>
    <s v="宁波鑫福源塑业有限公司"/>
    <x v="2"/>
    <x v="6"/>
    <n v="0"/>
    <n v="0"/>
    <n v="0"/>
    <n v="0"/>
    <n v="25"/>
    <n v="4022.2499999999995"/>
    <n v="109.3"/>
    <n v="8173.4539999999997"/>
    <x v="194"/>
  </r>
  <r>
    <n v="960"/>
    <s v="上海裕佳塑料有限公司"/>
    <x v="2"/>
    <x v="6"/>
    <n v="42.225000000000001"/>
    <n v="2739.1357500000004"/>
    <n v="60.524999999999999"/>
    <n v="4831.1054999999997"/>
    <n v="150.375"/>
    <n v="23028.427499999998"/>
    <n v="315.47500000000002"/>
    <n v="48062.616249999999"/>
    <x v="397"/>
  </r>
  <r>
    <n v="961"/>
    <s v="上海宇艳升贸易有限公司"/>
    <x v="2"/>
    <x v="6"/>
    <n v="80.724999999999994"/>
    <n v="10743.69025"/>
    <n v="57.5"/>
    <n v="4560.8999999999996"/>
    <n v="77.625"/>
    <n v="3916.1812500000001"/>
    <n v="89.3"/>
    <n v="8306.6859999999997"/>
    <x v="398"/>
  </r>
  <r>
    <n v="962"/>
    <s v="上海井融化工有限公司"/>
    <x v="0"/>
    <x v="6"/>
    <n v="0"/>
    <n v="0"/>
    <n v="0"/>
    <n v="0"/>
    <n v="0"/>
    <n v="0"/>
    <n v="42"/>
    <n v="3457.02"/>
    <x v="399"/>
  </r>
  <r>
    <n v="963"/>
    <s v="烟台万塑商贸有限公司"/>
    <x v="2"/>
    <x v="6"/>
    <n v="0"/>
    <n v="0"/>
    <n v="15"/>
    <n v="233.1"/>
    <n v="0"/>
    <n v="0"/>
    <n v="42.5"/>
    <n v="1973.2750000000001"/>
    <x v="223"/>
  </r>
  <r>
    <n v="964"/>
    <s v="上海汲鸿实业有限公司"/>
    <x v="2"/>
    <x v="6"/>
    <n v="0"/>
    <n v="0"/>
    <n v="0"/>
    <n v="0"/>
    <n v="52"/>
    <n v="6419.4000000000005"/>
    <n v="5"/>
    <n v="351.8"/>
    <x v="50"/>
  </r>
  <r>
    <n v="965"/>
    <s v="禹鹤贸易（上海）有限公司"/>
    <x v="1"/>
    <x v="6"/>
    <n v="0"/>
    <n v="0"/>
    <n v="67.025000000000006"/>
    <n v="5715.2217500000006"/>
    <n v="97.025000000000006"/>
    <n v="9922.7467500000002"/>
    <n v="77.7"/>
    <n v="9553.9920000000002"/>
    <x v="400"/>
  </r>
  <r>
    <n v="966"/>
    <s v="温州宝丰电气有限公司"/>
    <x v="1"/>
    <x v="6"/>
    <m/>
    <n v="0"/>
    <m/>
    <n v="0"/>
    <m/>
    <n v="0"/>
    <m/>
    <n v="0"/>
    <x v="295"/>
  </r>
  <r>
    <n v="967"/>
    <s v="嘉兴市启顺贸易有限公司"/>
    <x v="17"/>
    <x v="6"/>
    <n v="0"/>
    <n v="0"/>
    <n v="0"/>
    <n v="0"/>
    <n v="0"/>
    <n v="0"/>
    <n v="12"/>
    <n v="1391.6399999999999"/>
    <x v="401"/>
  </r>
  <r>
    <n v="968"/>
    <s v="中化塑料有限公司"/>
    <x v="6"/>
    <x v="6"/>
    <n v="122.5"/>
    <n v="2111.8999999999996"/>
    <n v="123"/>
    <n v="557.19000000000005"/>
    <n v="182.95"/>
    <n v="6192.8575000000001"/>
    <n v="260.35000000000002"/>
    <n v="-94030.609500000006"/>
    <x v="402"/>
  </r>
  <r>
    <n v="969"/>
    <s v="东莞市裕盈塑胶原料有限公司"/>
    <x v="2"/>
    <x v="6"/>
    <m/>
    <n v="0"/>
    <m/>
    <n v="0"/>
    <m/>
    <n v="0"/>
    <m/>
    <n v="0"/>
    <x v="403"/>
  </r>
  <r>
    <n v="970"/>
    <s v="上海台轩国际贸易有限公司"/>
    <x v="1"/>
    <x v="6"/>
    <n v="0"/>
    <n v="0"/>
    <n v="0"/>
    <n v="0"/>
    <n v="0"/>
    <n v="0"/>
    <n v="32.5"/>
    <n v="3085.2250000000004"/>
    <x v="190"/>
  </r>
  <r>
    <n v="971"/>
    <s v="宁波慧聪供应链管理有限公司"/>
    <x v="3"/>
    <x v="6"/>
    <m/>
    <n v="0"/>
    <m/>
    <n v="0"/>
    <m/>
    <n v="0"/>
    <m/>
    <n v="0"/>
    <x v="404"/>
  </r>
  <r>
    <n v="972"/>
    <s v="昆山市康信旺塑胶化工原料有限公司"/>
    <x v="1"/>
    <x v="6"/>
    <n v="30.25"/>
    <n v="2145.6325000000002"/>
    <n v="45.75"/>
    <n v="3785.3549999999996"/>
    <n v="5.0750000000000002"/>
    <n v="448.93449999999996"/>
    <n v="9.0250000000000004"/>
    <n v="767.39575000000002"/>
    <x v="405"/>
  </r>
  <r>
    <n v="973"/>
    <s v="桐庐名仕塑料有限公司"/>
    <x v="2"/>
    <x v="6"/>
    <n v="0"/>
    <n v="0"/>
    <n v="9.0250000000000004"/>
    <n v="868.83675000000005"/>
    <n v="15"/>
    <n v="2448.15"/>
    <n v="123.27500000000001"/>
    <n v="10293.4625"/>
    <x v="406"/>
  </r>
  <r>
    <n v="974"/>
    <s v="上海宇蔓物贸有限公司"/>
    <x v="2"/>
    <x v="6"/>
    <n v="36"/>
    <n v="949.32"/>
    <n v="107.02500000000001"/>
    <n v="6499.6282499999998"/>
    <n v="77"/>
    <n v="6188.4900000000007"/>
    <n v="87.5"/>
    <n v="4742.5"/>
    <x v="5"/>
  </r>
  <r>
    <n v="975"/>
    <s v="上海景程化工科技有限公司"/>
    <x v="8"/>
    <x v="6"/>
    <m/>
    <n v="0"/>
    <m/>
    <n v="0"/>
    <m/>
    <n v="0"/>
    <m/>
    <n v="0"/>
    <x v="230"/>
  </r>
  <r>
    <n v="976"/>
    <s v="厦门志联化工有限公司"/>
    <x v="1"/>
    <x v="6"/>
    <n v="33.674999999999997"/>
    <n v="2728.0117500000001"/>
    <n v="45.825000000000003"/>
    <n v="4321.2975000000006"/>
    <n v="204.35"/>
    <n v="13525.9265"/>
    <n v="179.7"/>
    <n v="14616.797999999999"/>
    <x v="407"/>
  </r>
  <r>
    <n v="977"/>
    <s v="湖州天林塑业有限公司"/>
    <x v="3"/>
    <x v="6"/>
    <m/>
    <n v="0"/>
    <m/>
    <n v="0"/>
    <m/>
    <n v="0"/>
    <m/>
    <n v="0"/>
    <x v="7"/>
  </r>
  <r>
    <n v="978"/>
    <s v="镇江市宝欣化工有限公司"/>
    <x v="1"/>
    <x v="6"/>
    <m/>
    <n v="0"/>
    <m/>
    <n v="0"/>
    <m/>
    <n v="0"/>
    <m/>
    <n v="0"/>
    <x v="229"/>
  </r>
  <r>
    <n v="979"/>
    <s v="宁波浙望国际贸易有限公司"/>
    <x v="1"/>
    <x v="6"/>
    <n v="0"/>
    <n v="0"/>
    <n v="0"/>
    <n v="0"/>
    <n v="252"/>
    <n v="15863.400000000001"/>
    <n v="55"/>
    <n v="3246.65"/>
    <x v="408"/>
  </r>
  <r>
    <n v="980"/>
    <s v="宁波宏康塑业有限公司"/>
    <x v="1"/>
    <x v="6"/>
    <n v="0"/>
    <n v="0"/>
    <n v="0"/>
    <n v="0"/>
    <n v="0"/>
    <n v="0"/>
    <n v="52"/>
    <n v="3741.4"/>
    <x v="66"/>
  </r>
  <r>
    <n v="981"/>
    <s v="宁波晨塑贸易有限公司"/>
    <x v="2"/>
    <x v="6"/>
    <n v="0"/>
    <n v="0"/>
    <n v="0"/>
    <n v="0"/>
    <n v="295"/>
    <n v="17717.7"/>
    <n v="160.05000000000001"/>
    <n v="9966.313500000002"/>
    <x v="409"/>
  </r>
  <r>
    <n v="982"/>
    <s v="上海瑞航塑料有限公司"/>
    <x v="1"/>
    <x v="6"/>
    <n v="132.77500000000001"/>
    <n v="7671.7395000000006"/>
    <n v="250.25"/>
    <n v="24001.477500000001"/>
    <n v="292.77499999999998"/>
    <n v="26115.53"/>
    <n v="610.52499999999998"/>
    <n v="40892.964500000002"/>
    <x v="410"/>
  </r>
  <r>
    <n v="983"/>
    <s v="宁波佳平贸易有限公司"/>
    <x v="1"/>
    <x v="6"/>
    <n v="0"/>
    <n v="0"/>
    <n v="0"/>
    <n v="0"/>
    <n v="0"/>
    <n v="0"/>
    <n v="3"/>
    <n v="-43.95"/>
    <x v="234"/>
  </r>
  <r>
    <n v="984"/>
    <s v="杭州江林塑化有限公司"/>
    <x v="3"/>
    <x v="6"/>
    <n v="0"/>
    <n v="0"/>
    <n v="83"/>
    <n v="5942.7999999999993"/>
    <n v="87"/>
    <n v="8352"/>
    <n v="171"/>
    <n v="13594.5"/>
    <x v="411"/>
  </r>
  <r>
    <n v="985"/>
    <s v="苏州源硕联塑料贸易有限公司"/>
    <x v="2"/>
    <x v="6"/>
    <n v="0"/>
    <n v="0"/>
    <n v="0"/>
    <n v="0"/>
    <n v="0"/>
    <n v="0"/>
    <n v="36"/>
    <n v="2122.92"/>
    <x v="412"/>
  </r>
  <r>
    <n v="986"/>
    <s v="上海协特塑料有限公司"/>
    <x v="2"/>
    <x v="6"/>
    <n v="0"/>
    <n v="0"/>
    <n v="20.65"/>
    <n v="2614.4964999999997"/>
    <n v="66.599999999999994"/>
    <n v="7922.735999999999"/>
    <n v="33.299999999999997"/>
    <n v="3959.7029999999995"/>
    <x v="316"/>
  </r>
  <r>
    <n v="987"/>
    <s v="上海盈飞实业有限公司"/>
    <x v="1"/>
    <x v="6"/>
    <n v="15"/>
    <n v="1791.1499999999999"/>
    <n v="79.474999999999994"/>
    <n v="7095.5279999999993"/>
    <n v="84.5"/>
    <n v="6409.3249999999998"/>
    <n v="79.025000000000006"/>
    <n v="5986.1437500000002"/>
    <x v="413"/>
  </r>
  <r>
    <n v="988"/>
    <s v="宁波奇博进出口有限公司"/>
    <x v="3"/>
    <x v="6"/>
    <m/>
    <n v="0"/>
    <m/>
    <n v="0"/>
    <m/>
    <n v="0"/>
    <m/>
    <n v="0"/>
    <x v="5"/>
  </r>
  <r>
    <n v="989"/>
    <s v="南京开宇塑料物资有限公司"/>
    <x v="1"/>
    <x v="6"/>
    <m/>
    <n v="0"/>
    <m/>
    <n v="0"/>
    <m/>
    <n v="0"/>
    <m/>
    <n v="0"/>
    <x v="414"/>
  </r>
  <r>
    <n v="990"/>
    <s v="宁波鸿塑行塑料有限公司"/>
    <x v="3"/>
    <x v="6"/>
    <n v="0"/>
    <n v="0"/>
    <n v="0"/>
    <n v="0"/>
    <n v="0"/>
    <n v="0"/>
    <n v="37"/>
    <n v="2346.91"/>
    <x v="295"/>
  </r>
  <r>
    <n v="991"/>
    <s v="常州立昌商贸有限公司"/>
    <x v="3"/>
    <x v="6"/>
    <n v="15"/>
    <n v="1484.3999999999999"/>
    <n v="162.5"/>
    <n v="18029.375"/>
    <n v="151.97499999999999"/>
    <n v="14316.045"/>
    <n v="195.52500000000001"/>
    <n v="19806.682499999999"/>
    <x v="415"/>
  </r>
  <r>
    <n v="992"/>
    <s v="苏州塑造美化工材料有限公司"/>
    <x v="19"/>
    <x v="6"/>
    <n v="0"/>
    <n v="0"/>
    <n v="75.849999999999994"/>
    <n v="11688.484999999999"/>
    <n v="251.27500000000001"/>
    <n v="15418.234"/>
    <n v="240.2"/>
    <n v="12917.956"/>
    <x v="416"/>
  </r>
  <r>
    <n v="993"/>
    <s v="重庆永佳和塑胶有限公司"/>
    <x v="3"/>
    <x v="6"/>
    <n v="6.05"/>
    <n v="260.14999999999998"/>
    <n v="9"/>
    <n v="1840.59"/>
    <n v="30"/>
    <n v="3151.2000000000003"/>
    <n v="132.5"/>
    <n v="7678.375"/>
    <x v="417"/>
  </r>
  <r>
    <n v="994"/>
    <s v="镇江市华熙化工有限公司"/>
    <x v="3"/>
    <x v="6"/>
    <n v="0"/>
    <n v="0"/>
    <n v="0"/>
    <n v="0"/>
    <n v="2"/>
    <n v="255.22"/>
    <n v="0"/>
    <n v="0"/>
    <x v="193"/>
  </r>
  <r>
    <n v="995"/>
    <s v="苏州富丽德塑料科技有限公司"/>
    <x v="3"/>
    <x v="6"/>
    <n v="0"/>
    <n v="0"/>
    <n v="0"/>
    <n v="0"/>
    <n v="41.375"/>
    <n v="3788.2950000000001"/>
    <n v="13.675000000000001"/>
    <n v="634.24650000000008"/>
    <x v="418"/>
  </r>
  <r>
    <n v="996"/>
    <s v="常州国洋化工有限公司"/>
    <x v="6"/>
    <x v="6"/>
    <m/>
    <n v="0"/>
    <m/>
    <n v="0"/>
    <m/>
    <n v="0"/>
    <m/>
    <n v="0"/>
    <x v="229"/>
  </r>
  <r>
    <n v="997"/>
    <s v="佛山市顺德区金塑威贸易有限公司"/>
    <x v="14"/>
    <x v="6"/>
    <n v="0"/>
    <n v="0"/>
    <n v="0"/>
    <n v="0"/>
    <n v="20"/>
    <n v="-3159.6"/>
    <n v="149.6"/>
    <n v="7966.2"/>
    <x v="299"/>
  </r>
  <r>
    <n v="998"/>
    <s v="霸州市腾达塑料经营部"/>
    <x v="3"/>
    <x v="6"/>
    <n v="1"/>
    <n v="137.41999999999999"/>
    <n v="0"/>
    <n v="0"/>
    <n v="0"/>
    <n v="0"/>
    <n v="10"/>
    <n v="1097.5"/>
    <x v="8"/>
  </r>
  <r>
    <n v="999"/>
    <s v="常州普华进出口有限公司"/>
    <x v="3"/>
    <x v="6"/>
    <n v="0"/>
    <n v="0"/>
    <n v="0"/>
    <n v="0"/>
    <n v="0"/>
    <n v="0"/>
    <n v="9.0250000000000004"/>
    <n v="982.19074999999998"/>
    <x v="8"/>
  </r>
  <r>
    <n v="1000"/>
    <s v="常州市中惠塑料粒子有限公司"/>
    <x v="9"/>
    <x v="6"/>
    <n v="29"/>
    <n v="3561.4900000000002"/>
    <n v="26.925000000000001"/>
    <n v="2915.7082500000001"/>
    <n v="7"/>
    <n v="923.0200000000001"/>
    <n v="21.5"/>
    <n v="2055.6149999999998"/>
    <x v="8"/>
  </r>
  <r>
    <n v="1001"/>
    <s v="大连卓成贸易有限公司"/>
    <x v="3"/>
    <x v="6"/>
    <n v="1"/>
    <n v="237.41"/>
    <n v="0"/>
    <n v="0"/>
    <n v="2"/>
    <n v="-99.56"/>
    <n v="5.6"/>
    <n v="1650.6559999999999"/>
    <x v="8"/>
  </r>
  <r>
    <n v="1002"/>
    <s v="恩华（江苏）光电有限公司"/>
    <x v="1"/>
    <x v="6"/>
    <n v="69.474999999999994"/>
    <n v="5231.4674999999997"/>
    <n v="218.15"/>
    <n v="22622.155000000002"/>
    <n v="314.5"/>
    <n v="29342.85"/>
    <n v="258.97500000000002"/>
    <n v="26816.861250000002"/>
    <x v="8"/>
  </r>
  <r>
    <n v="1003"/>
    <s v="奉化市兴丰塑料有限公司"/>
    <x v="6"/>
    <x v="6"/>
    <n v="0.5"/>
    <n v="79.444999999999993"/>
    <n v="0.25"/>
    <n v="25.5625"/>
    <n v="0"/>
    <n v="0"/>
    <n v="2.5"/>
    <n v="139.47499999999999"/>
    <x v="8"/>
  </r>
  <r>
    <n v="1004"/>
    <s v="广州慧正电子商务有限公司"/>
    <x v="7"/>
    <x v="6"/>
    <n v="0"/>
    <n v="0"/>
    <n v="0"/>
    <n v="0"/>
    <n v="0"/>
    <n v="0"/>
    <n v="1"/>
    <n v="112.94"/>
    <x v="8"/>
  </r>
  <r>
    <n v="1005"/>
    <s v="黄山万舜塑化销售有限公司"/>
    <x v="1"/>
    <x v="6"/>
    <n v="0"/>
    <n v="0"/>
    <n v="0"/>
    <n v="0"/>
    <n v="0"/>
    <n v="0"/>
    <n v="1"/>
    <n v="157.22999999999999"/>
    <x v="8"/>
  </r>
  <r>
    <n v="1006"/>
    <s v="嘉兴市全全塑料有限公司"/>
    <x v="3"/>
    <x v="6"/>
    <n v="1"/>
    <n v="82.11"/>
    <n v="0"/>
    <n v="0"/>
    <n v="0"/>
    <n v="0"/>
    <n v="4"/>
    <n v="294.60000000000002"/>
    <x v="8"/>
  </r>
  <r>
    <n v="1007"/>
    <s v="江苏瑞特工程塑料有限公司"/>
    <x v="10"/>
    <x v="6"/>
    <n v="0"/>
    <n v="0"/>
    <n v="0"/>
    <n v="0"/>
    <n v="0"/>
    <n v="0"/>
    <n v="17.024999999999999"/>
    <n v="4897.4115000000002"/>
    <x v="8"/>
  </r>
  <r>
    <n v="1008"/>
    <s v="津盛通（天津）塑料贸易有限公司"/>
    <x v="3"/>
    <x v="6"/>
    <n v="0"/>
    <n v="0"/>
    <n v="0"/>
    <n v="0"/>
    <n v="10"/>
    <n v="568.69999999999993"/>
    <n v="50"/>
    <n v="3688.0000000000005"/>
    <x v="8"/>
  </r>
  <r>
    <n v="1009"/>
    <s v="昆山东世航橡塑制品有限公司"/>
    <x v="3"/>
    <x v="6"/>
    <n v="2.1"/>
    <n v="-29.904000000000003"/>
    <n v="26.35"/>
    <n v="3957.5065"/>
    <n v="8.6"/>
    <n v="1162.548"/>
    <n v="4.0250000000000004"/>
    <n v="686.14175"/>
    <x v="8"/>
  </r>
  <r>
    <n v="1010"/>
    <s v="昆山富瑞发塑料贸易有限公司"/>
    <x v="3"/>
    <x v="6"/>
    <n v="0"/>
    <n v="0"/>
    <n v="0"/>
    <n v="0"/>
    <n v="4.05"/>
    <n v="413.14049999999997"/>
    <n v="3.4249999999999998"/>
    <n v="193.23849999999999"/>
    <x v="8"/>
  </r>
  <r>
    <n v="1011"/>
    <s v="昆山吉塑塑胶原料有限公司"/>
    <x v="3"/>
    <x v="6"/>
    <n v="3"/>
    <n v="-6.48"/>
    <n v="3"/>
    <n v="478.98"/>
    <n v="0.05"/>
    <n v="-11.373000000000001"/>
    <n v="1"/>
    <n v="70.459999999999994"/>
    <x v="8"/>
  </r>
  <r>
    <n v="1012"/>
    <s v="昆山鹏运塑料有限公司"/>
    <x v="3"/>
    <x v="6"/>
    <n v="0"/>
    <n v="0"/>
    <n v="1"/>
    <n v="193.27"/>
    <n v="3"/>
    <n v="423.48"/>
    <n v="4.8250000000000002"/>
    <n v="751.44550000000004"/>
    <x v="8"/>
  </r>
  <r>
    <n v="1013"/>
    <s v="昆山世纪港贸易有限公司"/>
    <x v="3"/>
    <x v="6"/>
    <n v="56.05"/>
    <n v="7723.6900000000005"/>
    <n v="90.25"/>
    <n v="9312.8974999999991"/>
    <n v="51.524999999999999"/>
    <n v="6477.2077499999996"/>
    <n v="6"/>
    <n v="869.87999999999988"/>
    <x v="8"/>
  </r>
  <r>
    <n v="1014"/>
    <s v="昆山市誉博塑料化工有限公司"/>
    <x v="3"/>
    <x v="6"/>
    <n v="4.2"/>
    <n v="299.92200000000003"/>
    <n v="3"/>
    <n v="267.18"/>
    <n v="3.5"/>
    <n v="457.065"/>
    <n v="0.52500000000000002"/>
    <n v="47.764500000000005"/>
    <x v="8"/>
  </r>
  <r>
    <n v="1015"/>
    <s v="昆山逸轩塑料有限公司"/>
    <x v="1"/>
    <x v="6"/>
    <n v="0"/>
    <n v="0"/>
    <n v="0"/>
    <n v="0"/>
    <n v="3.125"/>
    <n v="208.9375"/>
    <n v="2"/>
    <n v="201.1"/>
    <x v="8"/>
  </r>
  <r>
    <n v="1016"/>
    <s v="宁波保税区蓬盛贸易有限公司"/>
    <x v="1"/>
    <x v="6"/>
    <n v="0"/>
    <n v="0"/>
    <n v="0"/>
    <n v="0"/>
    <n v="1"/>
    <n v="-44.41"/>
    <n v="2"/>
    <n v="140.52000000000001"/>
    <x v="8"/>
  </r>
  <r>
    <n v="1017"/>
    <s v="宁波高新区易塑新材料科技有限公司"/>
    <x v="1"/>
    <x v="6"/>
    <n v="0"/>
    <n v="0"/>
    <n v="0"/>
    <n v="0"/>
    <n v="0"/>
    <n v="0"/>
    <n v="6.75"/>
    <n v="509.08500000000004"/>
    <x v="8"/>
  </r>
  <r>
    <n v="1018"/>
    <s v="宁波江东阔源塑化有限公司"/>
    <x v="1"/>
    <x v="6"/>
    <n v="0"/>
    <n v="0"/>
    <n v="75"/>
    <n v="6943.5"/>
    <n v="128"/>
    <n v="4453.12"/>
    <n v="50"/>
    <n v="3671.5000000000005"/>
    <x v="8"/>
  </r>
  <r>
    <n v="1019"/>
    <s v="宁波名形国际贸易有限公司"/>
    <x v="1"/>
    <x v="6"/>
    <n v="13"/>
    <n v="1074.19"/>
    <n v="9.85"/>
    <n v="1172.4455"/>
    <n v="16"/>
    <n v="1585.28"/>
    <n v="8.25"/>
    <n v="870.70500000000004"/>
    <x v="8"/>
  </r>
  <r>
    <n v="1020"/>
    <s v="宁波赛大进出口有限公司"/>
    <x v="1"/>
    <x v="6"/>
    <n v="71.150000000000006"/>
    <n v="6540.8195000000014"/>
    <n v="116.52500000000001"/>
    <n v="10250.704250000001"/>
    <n v="48"/>
    <n v="3161.2799999999997"/>
    <n v="61.8"/>
    <n v="5790.0419999999995"/>
    <x v="8"/>
  </r>
  <r>
    <n v="1021"/>
    <s v="宁波硕予塑化有限公司"/>
    <x v="1"/>
    <x v="6"/>
    <n v="0"/>
    <n v="0"/>
    <n v="8"/>
    <n v="780.56"/>
    <n v="14.25"/>
    <n v="104.7375"/>
    <n v="8"/>
    <n v="301.92"/>
    <x v="8"/>
  </r>
  <r>
    <n v="1022"/>
    <s v="宁波迅耀国际贸易有限公司"/>
    <x v="1"/>
    <x v="6"/>
    <n v="0"/>
    <n v="0"/>
    <n v="0"/>
    <n v="0"/>
    <n v="0"/>
    <n v="0"/>
    <n v="5"/>
    <n v="368.75"/>
    <x v="8"/>
  </r>
  <r>
    <n v="1023"/>
    <s v="宁波中湖化工有限公司"/>
    <x v="1"/>
    <x v="6"/>
    <n v="0"/>
    <n v="0"/>
    <n v="0"/>
    <n v="0"/>
    <n v="20"/>
    <n v="1744.4"/>
    <n v="30"/>
    <n v="1647.6000000000001"/>
    <x v="8"/>
  </r>
  <r>
    <n v="1024"/>
    <s v="宁海县和盛塑料有限公司"/>
    <x v="0"/>
    <x v="6"/>
    <n v="0"/>
    <n v="0"/>
    <n v="0"/>
    <n v="0"/>
    <n v="0"/>
    <n v="0"/>
    <n v="1.35"/>
    <n v="165.69900000000001"/>
    <x v="8"/>
  </r>
  <r>
    <n v="1025"/>
    <s v="青岛华塑化工有限公司"/>
    <x v="0"/>
    <x v="6"/>
    <n v="2"/>
    <n v="53.52"/>
    <n v="2"/>
    <n v="360.54"/>
    <n v="2"/>
    <n v="380.02"/>
    <n v="2"/>
    <n v="296.38"/>
    <x v="8"/>
  </r>
  <r>
    <n v="1026"/>
    <s v="山东三润复合塑料科技有限公司"/>
    <x v="2"/>
    <x v="6"/>
    <n v="12"/>
    <n v="804.48"/>
    <n v="12"/>
    <n v="1467.6"/>
    <n v="6"/>
    <n v="617.76"/>
    <n v="14"/>
    <n v="2380.98"/>
    <x v="8"/>
  </r>
  <r>
    <n v="1027"/>
    <s v="上海多玉贸易中心"/>
    <x v="2"/>
    <x v="6"/>
    <n v="0"/>
    <n v="0"/>
    <n v="0"/>
    <n v="0"/>
    <n v="0"/>
    <n v="0"/>
    <n v="2"/>
    <n v="227.4"/>
    <x v="8"/>
  </r>
  <r>
    <n v="1028"/>
    <s v="上海惠晟化工产品有限公司"/>
    <x v="2"/>
    <x v="6"/>
    <n v="25.7"/>
    <n v="1981.213"/>
    <n v="14"/>
    <n v="1131.6199999999999"/>
    <n v="67.3"/>
    <n v="2685.9429999999998"/>
    <n v="33"/>
    <n v="2276.34"/>
    <x v="8"/>
  </r>
  <r>
    <n v="1029"/>
    <s v="上海茂轩化工有限公司"/>
    <x v="2"/>
    <x v="6"/>
    <n v="0"/>
    <n v="0"/>
    <n v="2.75"/>
    <n v="135.79500000000002"/>
    <n v="5.4"/>
    <n v="118.96200000000002"/>
    <n v="5.2249999999999996"/>
    <n v="806.58325000000002"/>
    <x v="8"/>
  </r>
  <r>
    <n v="1030"/>
    <s v="上海庆芝国际贸易有限公司"/>
    <x v="2"/>
    <x v="6"/>
    <n v="36.35"/>
    <n v="5124.6229999999996"/>
    <n v="8"/>
    <n v="1019.36"/>
    <n v="0.2"/>
    <n v="-3.4240000000000004"/>
    <n v="7"/>
    <n v="799.68"/>
    <x v="8"/>
  </r>
  <r>
    <n v="1031"/>
    <s v="上海泰朗工贸发展有限公司"/>
    <x v="2"/>
    <x v="6"/>
    <n v="12.1"/>
    <n v="-184.767"/>
    <n v="12.625"/>
    <n v="-398.1925"/>
    <n v="21.475000000000001"/>
    <n v="1179.62175"/>
    <n v="70.375"/>
    <n v="14949.761250000001"/>
    <x v="8"/>
  </r>
  <r>
    <n v="1032"/>
    <s v="上海天根化工有限公司"/>
    <x v="2"/>
    <x v="6"/>
    <n v="0"/>
    <n v="0"/>
    <n v="0"/>
    <n v="0"/>
    <n v="1.05"/>
    <n v="2.2995000000000001"/>
    <n v="4.05"/>
    <n v="326.71350000000001"/>
    <x v="8"/>
  </r>
  <r>
    <n v="1033"/>
    <s v="上海万塑国际贸易有限公司"/>
    <x v="2"/>
    <x v="6"/>
    <n v="0"/>
    <n v="0"/>
    <n v="0"/>
    <n v="0"/>
    <n v="0"/>
    <n v="0"/>
    <n v="1.5"/>
    <n v="171.06"/>
    <x v="8"/>
  </r>
  <r>
    <n v="1034"/>
    <s v="上海舞豪橡塑工贸有限公司"/>
    <x v="3"/>
    <x v="6"/>
    <n v="0"/>
    <n v="0"/>
    <n v="0"/>
    <n v="0"/>
    <n v="0"/>
    <n v="0"/>
    <n v="1"/>
    <n v="112.42"/>
    <x v="8"/>
  </r>
  <r>
    <n v="1035"/>
    <s v="上海熙顶国际贸易有限公司"/>
    <x v="2"/>
    <x v="6"/>
    <n v="0"/>
    <n v="0"/>
    <n v="0"/>
    <n v="0"/>
    <n v="0"/>
    <n v="0"/>
    <n v="2.0249999999999999"/>
    <n v="154.93275"/>
    <x v="8"/>
  </r>
  <r>
    <n v="1036"/>
    <s v="上海轶进实业有限公司"/>
    <x v="2"/>
    <x v="6"/>
    <n v="0"/>
    <n v="0"/>
    <n v="0"/>
    <n v="0"/>
    <n v="0"/>
    <n v="0"/>
    <n v="3.6"/>
    <n v="251.38800000000001"/>
    <x v="8"/>
  </r>
  <r>
    <n v="1037"/>
    <s v="上海谊鹏商贸有限公司"/>
    <x v="2"/>
    <x v="6"/>
    <n v="0"/>
    <n v="0"/>
    <n v="0"/>
    <n v="0"/>
    <n v="0"/>
    <n v="0"/>
    <n v="3"/>
    <n v="448.68"/>
    <x v="8"/>
  </r>
  <r>
    <n v="1038"/>
    <s v="上海毅塑兴塑胶原料商贸有限公司"/>
    <x v="2"/>
    <x v="6"/>
    <n v="0"/>
    <n v="0"/>
    <n v="0"/>
    <n v="0"/>
    <n v="0.05"/>
    <n v="11.097000000000001"/>
    <n v="5"/>
    <n v="556.95000000000005"/>
    <x v="8"/>
  </r>
  <r>
    <n v="1039"/>
    <s v="上海翼睦寅实业有限公司"/>
    <x v="2"/>
    <x v="6"/>
    <n v="0"/>
    <n v="0"/>
    <n v="0"/>
    <n v="0"/>
    <n v="4"/>
    <n v="816.8"/>
    <n v="0"/>
    <n v="0"/>
    <x v="8"/>
  </r>
  <r>
    <n v="1040"/>
    <s v="上海元塑化工有限公司"/>
    <x v="2"/>
    <x v="6"/>
    <n v="7"/>
    <n v="742.63"/>
    <n v="52.125"/>
    <n v="3759.7762499999999"/>
    <n v="57.225000000000001"/>
    <n v="5847.2505000000001"/>
    <n v="11"/>
    <n v="1074.26"/>
    <x v="8"/>
  </r>
  <r>
    <n v="1041"/>
    <s v="上海越增实业有限公司"/>
    <x v="0"/>
    <x v="6"/>
    <n v="0"/>
    <n v="0"/>
    <n v="0"/>
    <n v="0"/>
    <n v="0"/>
    <n v="0"/>
    <n v="5"/>
    <n v="211.25"/>
    <x v="8"/>
  </r>
  <r>
    <n v="1042"/>
    <s v="寿光市东盛经贸有限公司"/>
    <x v="3"/>
    <x v="6"/>
    <n v="0"/>
    <n v="0"/>
    <n v="0"/>
    <n v="0"/>
    <n v="0"/>
    <n v="0"/>
    <n v="10"/>
    <n v="640.6"/>
    <x v="8"/>
  </r>
  <r>
    <n v="1043"/>
    <s v="苏州聚元圣塑化有限公司"/>
    <x v="3"/>
    <x v="6"/>
    <n v="0"/>
    <n v="0"/>
    <n v="0"/>
    <n v="0"/>
    <n v="7"/>
    <n v="215.46"/>
    <n v="0.5"/>
    <n v="76.355000000000004"/>
    <x v="8"/>
  </r>
  <r>
    <n v="1044"/>
    <s v="苏州亮奇新材料有限公司"/>
    <x v="3"/>
    <x v="6"/>
    <n v="0"/>
    <n v="0"/>
    <n v="0.25"/>
    <n v="16.524999999999999"/>
    <n v="0"/>
    <n v="0"/>
    <n v="17"/>
    <n v="1196.97"/>
    <x v="8"/>
  </r>
  <r>
    <n v="1045"/>
    <s v="苏州铭钰兴新材料有限公司"/>
    <x v="3"/>
    <x v="6"/>
    <n v="0"/>
    <n v="0"/>
    <n v="0"/>
    <n v="0"/>
    <n v="1.5"/>
    <n v="203.25"/>
    <n v="2"/>
    <n v="174.8"/>
    <x v="8"/>
  </r>
  <r>
    <n v="1046"/>
    <s v="苏州尚美塑胶科技有限公司"/>
    <x v="3"/>
    <x v="6"/>
    <n v="8.9499999999999993"/>
    <n v="793.05949999999996"/>
    <n v="145.25"/>
    <n v="19248.530000000002"/>
    <n v="64"/>
    <n v="7176.96"/>
    <n v="33.950000000000003"/>
    <n v="1773.2085"/>
    <x v="8"/>
  </r>
  <r>
    <n v="1047"/>
    <s v="苏州市东贝塑料化工有限公司"/>
    <x v="3"/>
    <x v="6"/>
    <n v="29.375"/>
    <n v="-196.8125"/>
    <n v="9.5"/>
    <n v="541.21500000000003"/>
    <n v="14.5"/>
    <n v="963.52500000000009"/>
    <n v="1"/>
    <n v="71.83"/>
    <x v="8"/>
  </r>
  <r>
    <n v="1048"/>
    <s v="苏州市麦斯顿经贸发展有限公司"/>
    <x v="3"/>
    <x v="6"/>
    <n v="85.4"/>
    <n v="7583.52"/>
    <n v="59.325000000000003"/>
    <n v="3318.6405"/>
    <n v="30.6"/>
    <n v="1639.548"/>
    <n v="2.4"/>
    <n v="125.616"/>
    <x v="8"/>
  </r>
  <r>
    <n v="1049"/>
    <s v="苏州市新创达塑化有限公司"/>
    <x v="3"/>
    <x v="6"/>
    <n v="2.0499999999999998"/>
    <n v="189.95299999999997"/>
    <n v="0"/>
    <n v="0"/>
    <n v="0"/>
    <n v="0"/>
    <n v="5"/>
    <n v="271.5"/>
    <x v="8"/>
  </r>
  <r>
    <n v="1050"/>
    <s v="苏州伊士曼塑化进出口有限公司"/>
    <x v="3"/>
    <x v="6"/>
    <n v="0"/>
    <n v="0"/>
    <n v="0"/>
    <n v="0"/>
    <n v="0"/>
    <n v="0"/>
    <n v="2"/>
    <n v="140.32"/>
    <x v="8"/>
  </r>
  <r>
    <n v="1051"/>
    <s v="苏州优克斯贸易有限公司"/>
    <x v="3"/>
    <x v="6"/>
    <n v="0"/>
    <n v="0"/>
    <n v="0"/>
    <n v="0"/>
    <n v="0"/>
    <n v="0"/>
    <n v="10"/>
    <n v="1332.6"/>
    <x v="8"/>
  </r>
  <r>
    <n v="1052"/>
    <s v="苏州云帆贸易有限公司"/>
    <x v="3"/>
    <x v="6"/>
    <n v="0"/>
    <n v="0"/>
    <n v="0"/>
    <n v="0"/>
    <n v="0"/>
    <n v="0"/>
    <n v="15"/>
    <n v="968.85"/>
    <x v="8"/>
  </r>
  <r>
    <n v="1053"/>
    <s v="苏州云天塑胶有限公司"/>
    <x v="1"/>
    <x v="6"/>
    <n v="16.3"/>
    <n v="2268.634"/>
    <n v="9"/>
    <n v="803.16"/>
    <n v="14"/>
    <n v="1524.6000000000001"/>
    <n v="8.1"/>
    <n v="525.93299999999999"/>
    <x v="8"/>
  </r>
  <r>
    <n v="1054"/>
    <s v="台州市鸿悦塑业有限公司"/>
    <x v="3"/>
    <x v="6"/>
    <n v="40.5"/>
    <n v="3653.5049999999997"/>
    <n v="14.625"/>
    <n v="192.61125000000001"/>
    <n v="8"/>
    <n v="1602"/>
    <n v="11"/>
    <n v="1733.38"/>
    <x v="8"/>
  </r>
  <r>
    <n v="1055"/>
    <s v="太仓市长海石油化工有限公司"/>
    <x v="1"/>
    <x v="6"/>
    <n v="0"/>
    <n v="0"/>
    <n v="0"/>
    <n v="0"/>
    <n v="0"/>
    <n v="0"/>
    <n v="23.1"/>
    <n v="2474.0100000000002"/>
    <x v="8"/>
  </r>
  <r>
    <n v="1056"/>
    <s v="桐庐发中发塑料有限公司"/>
    <x v="1"/>
    <x v="6"/>
    <n v="3"/>
    <n v="-459.36"/>
    <n v="0"/>
    <n v="0"/>
    <n v="3"/>
    <n v="362.58"/>
    <n v="16"/>
    <n v="1326.4"/>
    <x v="8"/>
  </r>
  <r>
    <n v="1057"/>
    <s v="温州市良邦贸易有限公司"/>
    <x v="1"/>
    <x v="6"/>
    <n v="16.2"/>
    <n v="1027.566"/>
    <n v="0"/>
    <n v="0"/>
    <n v="41.1"/>
    <n v="4557.9900000000007"/>
    <n v="9.1"/>
    <n v="864.59100000000001"/>
    <x v="8"/>
  </r>
  <r>
    <n v="1058"/>
    <s v="温州市万信贸易有限公司"/>
    <x v="1"/>
    <x v="6"/>
    <n v="7"/>
    <n v="-1265.46"/>
    <n v="0"/>
    <n v="0"/>
    <n v="2"/>
    <n v="238.14"/>
    <n v="1"/>
    <n v="146.03"/>
    <x v="8"/>
  </r>
  <r>
    <n v="1059"/>
    <s v="温州市星普贸易有限公司"/>
    <x v="3"/>
    <x v="6"/>
    <n v="27"/>
    <n v="162.81"/>
    <n v="0"/>
    <n v="0"/>
    <n v="11"/>
    <n v="845.79"/>
    <n v="40.5"/>
    <n v="3298.3199999999997"/>
    <x v="8"/>
  </r>
  <r>
    <n v="1060"/>
    <s v="无锡欧博莱化工塑料有限公司"/>
    <x v="1"/>
    <x v="6"/>
    <n v="64.674999999999997"/>
    <n v="4857.7392499999996"/>
    <n v="40.774999999999999"/>
    <n v="3593.0929999999998"/>
    <n v="18.725000000000001"/>
    <n v="1739.9270000000001"/>
    <n v="1"/>
    <n v="131.63"/>
    <x v="8"/>
  </r>
  <r>
    <n v="1061"/>
    <s v="浙江宅集购电商科技有限公司"/>
    <x v="1"/>
    <x v="6"/>
    <n v="0"/>
    <n v="0"/>
    <n v="0"/>
    <n v="0"/>
    <n v="0"/>
    <n v="0"/>
    <n v="4.5"/>
    <n v="739.125"/>
    <x v="8"/>
  </r>
  <r>
    <n v="1062"/>
    <s v="余姚市中冠化工有限公司"/>
    <x v="2"/>
    <x v="6"/>
    <m/>
    <n v="0"/>
    <m/>
    <n v="0"/>
    <m/>
    <n v="0"/>
    <m/>
    <n v="0"/>
    <x v="40"/>
  </r>
  <r>
    <n v="1063"/>
    <s v="上海沂庆贸易有限公司"/>
    <x v="1"/>
    <x v="6"/>
    <m/>
    <n v="0"/>
    <m/>
    <n v="0"/>
    <m/>
    <n v="0"/>
    <m/>
    <n v="0"/>
    <x v="9"/>
  </r>
  <r>
    <n v="1064"/>
    <s v="宁波景祺进出口有限公司"/>
    <x v="3"/>
    <x v="6"/>
    <n v="0"/>
    <n v="0"/>
    <n v="1.75"/>
    <n v="224.10500000000002"/>
    <n v="2.3250000000000002"/>
    <n v="469.30125000000004"/>
    <n v="0"/>
    <n v="0"/>
    <x v="0"/>
  </r>
  <r>
    <n v="1065"/>
    <s v="苏州塑美特塑化有限公司"/>
    <x v="2"/>
    <x v="6"/>
    <m/>
    <n v="0"/>
    <m/>
    <n v="0"/>
    <m/>
    <n v="0"/>
    <m/>
    <n v="0"/>
    <x v="419"/>
  </r>
  <r>
    <n v="1066"/>
    <s v="上海典常工贸有限公司"/>
    <x v="2"/>
    <x v="6"/>
    <m/>
    <n v="0"/>
    <m/>
    <n v="0"/>
    <m/>
    <n v="0"/>
    <m/>
    <n v="0"/>
    <x v="71"/>
  </r>
  <r>
    <n v="1067"/>
    <s v="上海进东塑胶有限公司"/>
    <x v="2"/>
    <x v="6"/>
    <n v="0.125"/>
    <n v="16.807500000000001"/>
    <n v="17.875"/>
    <n v="1072.1424999999999"/>
    <n v="25.074999999999999"/>
    <n v="1309.66725"/>
    <n v="6"/>
    <n v="540.96"/>
    <x v="11"/>
  </r>
  <r>
    <n v="1068"/>
    <s v="上海令奇实业有限公司"/>
    <x v="1"/>
    <x v="6"/>
    <n v="2"/>
    <n v="398.62"/>
    <n v="0"/>
    <n v="0"/>
    <n v="22"/>
    <n v="2326.7200000000003"/>
    <n v="13"/>
    <n v="1013.0900000000001"/>
    <x v="32"/>
  </r>
  <r>
    <n v="1069"/>
    <s v="余姚市正发塑料商行"/>
    <x v="8"/>
    <x v="6"/>
    <m/>
    <n v="0"/>
    <m/>
    <n v="0"/>
    <m/>
    <n v="0"/>
    <m/>
    <n v="0"/>
    <x v="23"/>
  </r>
  <r>
    <n v="1070"/>
    <s v="厦门塑达贸易有限公司"/>
    <x v="3"/>
    <x v="6"/>
    <n v="0"/>
    <n v="0"/>
    <n v="6"/>
    <n v="495.36"/>
    <n v="1.5"/>
    <n v="103.47"/>
    <n v="11"/>
    <n v="1988.14"/>
    <x v="420"/>
  </r>
  <r>
    <n v="1071"/>
    <s v="昆山益安佳塑胶有限公司"/>
    <x v="3"/>
    <x v="6"/>
    <n v="4.0250000000000004"/>
    <n v="318.09575000000001"/>
    <n v="0"/>
    <n v="0"/>
    <n v="4"/>
    <n v="321.2"/>
    <n v="3"/>
    <n v="223.77"/>
    <x v="323"/>
  </r>
  <r>
    <n v="1072"/>
    <s v="苏州德顺富贸易有限公司"/>
    <x v="3"/>
    <x v="6"/>
    <n v="0"/>
    <n v="0"/>
    <n v="0"/>
    <n v="0"/>
    <n v="7.4"/>
    <n v="662.96600000000001"/>
    <n v="1.5"/>
    <n v="248.565"/>
    <x v="78"/>
  </r>
  <r>
    <n v="1073"/>
    <s v="常州赫斯特高分子材料有限公司"/>
    <x v="1"/>
    <x v="6"/>
    <n v="0"/>
    <n v="0"/>
    <n v="0"/>
    <n v="0"/>
    <n v="0"/>
    <n v="0"/>
    <n v="6"/>
    <n v="1186.08"/>
    <x v="23"/>
  </r>
  <r>
    <n v="1074"/>
    <s v="宁波康佰制冷设备有限公司"/>
    <x v="3"/>
    <x v="6"/>
    <n v="0"/>
    <n v="0"/>
    <n v="0"/>
    <n v="0"/>
    <n v="0"/>
    <n v="0"/>
    <n v="54"/>
    <n v="21151.26"/>
    <x v="208"/>
  </r>
  <r>
    <n v="1075"/>
    <s v="苏州思瑞特塑胶材料科技有限公司"/>
    <x v="3"/>
    <x v="6"/>
    <n v="0"/>
    <n v="0"/>
    <n v="0"/>
    <n v="0"/>
    <n v="0"/>
    <n v="0"/>
    <n v="1.7250000000000001"/>
    <n v="410.63625000000002"/>
    <x v="17"/>
  </r>
  <r>
    <n v="1076"/>
    <s v="无锡子元塑料贸易有限公司"/>
    <x v="3"/>
    <x v="6"/>
    <n v="0"/>
    <n v="0"/>
    <n v="0"/>
    <n v="0"/>
    <n v="0.05"/>
    <n v="14.753500000000001"/>
    <n v="0.05"/>
    <n v="10.263"/>
    <x v="79"/>
  </r>
  <r>
    <n v="1077"/>
    <s v="常熟市拓新商贸有限公司"/>
    <x v="3"/>
    <x v="6"/>
    <n v="0"/>
    <n v="0"/>
    <n v="0.65"/>
    <n v="158.0085"/>
    <n v="6.1"/>
    <n v="671.06100000000004"/>
    <n v="7.4999999999999997E-2"/>
    <n v="29.729249999999997"/>
    <x v="15"/>
  </r>
  <r>
    <n v="1078"/>
    <s v="苏州旭恩进出口有限公司"/>
    <x v="0"/>
    <x v="6"/>
    <m/>
    <n v="0"/>
    <m/>
    <n v="0"/>
    <m/>
    <n v="0"/>
    <m/>
    <n v="0"/>
    <x v="421"/>
  </r>
  <r>
    <n v="1079"/>
    <s v="青岛美泰塑胶有限公司"/>
    <x v="1"/>
    <x v="6"/>
    <n v="0"/>
    <n v="0"/>
    <n v="0"/>
    <n v="0"/>
    <n v="4"/>
    <n v="940.48"/>
    <n v="12.6"/>
    <n v="3165.8759999999997"/>
    <x v="422"/>
  </r>
  <r>
    <n v="1080"/>
    <s v="余姚市马运塑化有限公司"/>
    <x v="2"/>
    <x v="6"/>
    <n v="0"/>
    <n v="0"/>
    <n v="0"/>
    <n v="0"/>
    <n v="0"/>
    <n v="0"/>
    <n v="15"/>
    <n v="1071.75"/>
    <x v="22"/>
  </r>
  <r>
    <n v="1081"/>
    <s v="上海遥臣贸易有限公司"/>
    <x v="3"/>
    <x v="6"/>
    <n v="14"/>
    <n v="1823.6399999999999"/>
    <n v="73.45"/>
    <n v="5636.5529999999999"/>
    <n v="37.424999999999997"/>
    <n v="2525.4389999999999"/>
    <n v="13.05"/>
    <n v="2466.7110000000002"/>
    <x v="423"/>
  </r>
  <r>
    <n v="1082"/>
    <s v="昆山市荣展塑胶原料有限公司"/>
    <x v="1"/>
    <x v="6"/>
    <n v="0"/>
    <n v="0"/>
    <n v="13.5"/>
    <n v="1268.19"/>
    <n v="5"/>
    <n v="338.25"/>
    <n v="8.9"/>
    <n v="981.13599999999997"/>
    <x v="424"/>
  </r>
  <r>
    <n v="1083"/>
    <s v="宁波拓奇塑化贸易有限公司"/>
    <x v="2"/>
    <x v="6"/>
    <n v="0"/>
    <n v="0"/>
    <n v="0"/>
    <n v="0"/>
    <n v="0"/>
    <n v="0"/>
    <n v="10"/>
    <n v="1092.2"/>
    <x v="79"/>
  </r>
  <r>
    <n v="1084"/>
    <s v="上海丽硕塑料有限公司"/>
    <x v="2"/>
    <x v="6"/>
    <n v="10"/>
    <n v="-322.89999999999998"/>
    <n v="28"/>
    <n v="1138.48"/>
    <n v="2"/>
    <n v="3.36"/>
    <n v="20"/>
    <n v="1220.4000000000001"/>
    <x v="11"/>
  </r>
  <r>
    <n v="1085"/>
    <s v="上海全艺塑料有限公司"/>
    <x v="2"/>
    <x v="6"/>
    <n v="10"/>
    <n v="3269.9"/>
    <n v="5.25"/>
    <n v="-3329.4975000000004"/>
    <n v="15.425000000000001"/>
    <n v="-7218.5915000000005"/>
    <n v="15.75"/>
    <n v="4842.9674999999997"/>
    <x v="425"/>
  </r>
  <r>
    <n v="1086"/>
    <s v="上海佑丰实业有限公司"/>
    <x v="2"/>
    <x v="6"/>
    <n v="15.9"/>
    <n v="2165.2620000000002"/>
    <n v="33.524999999999999"/>
    <n v="3684.3975"/>
    <n v="38.450000000000003"/>
    <n v="4821.2455"/>
    <n v="11.324999999999999"/>
    <n v="2033.2904999999998"/>
    <x v="426"/>
  </r>
  <r>
    <n v="1087"/>
    <s v="上海乐远新材料科技有限公司"/>
    <x v="2"/>
    <x v="6"/>
    <n v="11.1"/>
    <n v="-716.61599999999999"/>
    <n v="1.2"/>
    <n v="73.595999999999989"/>
    <n v="4.5"/>
    <n v="283.14"/>
    <n v="0"/>
    <n v="0"/>
    <x v="17"/>
  </r>
  <r>
    <n v="1088"/>
    <s v="凯新化工科技（上海）有限公司"/>
    <x v="10"/>
    <x v="6"/>
    <n v="97.575000000000003"/>
    <n v="5154.8872499999998"/>
    <n v="31.574999999999999"/>
    <n v="2072.2672499999999"/>
    <n v="20.7"/>
    <n v="3128.1840000000002"/>
    <n v="3"/>
    <n v="1057.71"/>
    <x v="427"/>
  </r>
  <r>
    <n v="1089"/>
    <s v="北京宜广和商贸有限公司"/>
    <x v="3"/>
    <x v="6"/>
    <n v="0"/>
    <n v="0"/>
    <n v="10"/>
    <n v="-206.20000000000002"/>
    <n v="0"/>
    <n v="0"/>
    <n v="13"/>
    <n v="4718.87"/>
    <x v="10"/>
  </r>
  <r>
    <n v="1090"/>
    <s v="苏州俊俊塑胶原料有限公司"/>
    <x v="3"/>
    <x v="6"/>
    <m/>
    <n v="0"/>
    <m/>
    <n v="0"/>
    <m/>
    <n v="0"/>
    <m/>
    <n v="0"/>
    <x v="292"/>
  </r>
  <r>
    <n v="1091"/>
    <s v="丹阳市恒源物资有限公司"/>
    <x v="2"/>
    <x v="6"/>
    <n v="0"/>
    <n v="0"/>
    <n v="0"/>
    <n v="0"/>
    <n v="0"/>
    <n v="0"/>
    <n v="25"/>
    <n v="1745.25"/>
    <x v="20"/>
  </r>
  <r>
    <n v="1092"/>
    <s v="上海裕长塑料有限公司"/>
    <x v="3"/>
    <x v="6"/>
    <m/>
    <n v="0"/>
    <m/>
    <n v="0"/>
    <m/>
    <n v="0"/>
    <m/>
    <n v="0"/>
    <x v="91"/>
  </r>
  <r>
    <n v="1093"/>
    <s v="江阴市天天塑料贸易有限公司"/>
    <x v="2"/>
    <x v="6"/>
    <m/>
    <n v="0"/>
    <m/>
    <n v="0"/>
    <m/>
    <n v="0"/>
    <m/>
    <n v="0"/>
    <x v="11"/>
  </r>
  <r>
    <n v="1094"/>
    <s v="东材（上海）国际贸易有限公司"/>
    <x v="2"/>
    <x v="6"/>
    <n v="0"/>
    <n v="0"/>
    <n v="7.1"/>
    <n v="1500.798"/>
    <n v="9.8000000000000007"/>
    <n v="1923.5440000000001"/>
    <n v="9.5"/>
    <n v="1577.3799999999999"/>
    <x v="90"/>
  </r>
  <r>
    <n v="1095"/>
    <s v="上海维贤塑业有限公司"/>
    <x v="17"/>
    <x v="6"/>
    <n v="0"/>
    <n v="0"/>
    <n v="0"/>
    <n v="0"/>
    <n v="0"/>
    <n v="0"/>
    <n v="5.0750000000000002"/>
    <n v="510.84949999999998"/>
    <x v="17"/>
  </r>
  <r>
    <n v="1096"/>
    <s v="北京斯锐曼国际贸易有限公司"/>
    <x v="3"/>
    <x v="6"/>
    <n v="0"/>
    <n v="0"/>
    <n v="0"/>
    <n v="0"/>
    <n v="0"/>
    <n v="0"/>
    <n v="4"/>
    <n v="385.24"/>
    <x v="90"/>
  </r>
  <r>
    <n v="1097"/>
    <s v="南通市通州区明峰塑业有限公司"/>
    <x v="2"/>
    <x v="6"/>
    <n v="0"/>
    <n v="0"/>
    <n v="0"/>
    <n v="0"/>
    <n v="0"/>
    <n v="0"/>
    <n v="79.25"/>
    <n v="5900.1625000000004"/>
    <x v="231"/>
  </r>
  <r>
    <n v="1098"/>
    <s v="上海吉工工程塑料有限公司"/>
    <x v="3"/>
    <x v="6"/>
    <n v="33.625"/>
    <n v="2710.8475000000003"/>
    <n v="52.1"/>
    <n v="5291.7969999999996"/>
    <n v="23.6"/>
    <n v="1993.2560000000001"/>
    <n v="33.049999999999997"/>
    <n v="3719.7774999999997"/>
    <x v="428"/>
  </r>
  <r>
    <n v="1099"/>
    <s v="苏州佳春源塑化有限公司"/>
    <x v="3"/>
    <x v="6"/>
    <n v="0"/>
    <n v="0"/>
    <n v="0"/>
    <n v="0"/>
    <n v="0"/>
    <n v="0"/>
    <n v="5.15"/>
    <n v="512.83699999999999"/>
    <x v="429"/>
  </r>
  <r>
    <n v="1100"/>
    <s v="昆山嘉恒泰贸易有限公司"/>
    <x v="8"/>
    <x v="6"/>
    <n v="78.674999999999997"/>
    <n v="8762.0347500000007"/>
    <n v="6.6749999999999998"/>
    <n v="730.11149999999998"/>
    <n v="15.074999999999999"/>
    <n v="1467.702"/>
    <n v="4.55"/>
    <n v="652.87950000000001"/>
    <x v="22"/>
  </r>
  <r>
    <n v="1101"/>
    <s v="厦门象屿兴宝发贸易有限公司"/>
    <x v="3"/>
    <x v="6"/>
    <m/>
    <n v="0"/>
    <m/>
    <n v="0"/>
    <m/>
    <n v="0"/>
    <m/>
    <n v="0"/>
    <x v="78"/>
  </r>
  <r>
    <n v="1102"/>
    <s v="昆山建铄贸易有限公司"/>
    <x v="9"/>
    <x v="6"/>
    <n v="0"/>
    <n v="0"/>
    <n v="0"/>
    <n v="0"/>
    <n v="0"/>
    <n v="0"/>
    <n v="0.2"/>
    <n v="97.978000000000009"/>
    <x v="16"/>
  </r>
  <r>
    <n v="1103"/>
    <s v="大连保税区盛泉国际工贸有限公司"/>
    <x v="3"/>
    <x v="6"/>
    <m/>
    <n v="0"/>
    <m/>
    <n v="0"/>
    <m/>
    <n v="0"/>
    <m/>
    <n v="0"/>
    <x v="20"/>
  </r>
  <r>
    <n v="1104"/>
    <s v="昆山中塑通贸易有限公司"/>
    <x v="9"/>
    <x v="6"/>
    <n v="0"/>
    <n v="0"/>
    <n v="0"/>
    <n v="0"/>
    <n v="6"/>
    <n v="-1105.68"/>
    <n v="2.5"/>
    <n v="-30.274999999999999"/>
    <x v="198"/>
  </r>
  <r>
    <n v="1105"/>
    <s v="大连卓成塑料有限公司"/>
    <x v="1"/>
    <x v="6"/>
    <n v="0"/>
    <n v="0"/>
    <n v="0"/>
    <n v="0"/>
    <n v="0"/>
    <n v="0"/>
    <n v="2"/>
    <n v="1639.54"/>
    <x v="11"/>
  </r>
  <r>
    <n v="1106"/>
    <s v="宁波市江东蓝迪欧纳贸易有限公司"/>
    <x v="2"/>
    <x v="6"/>
    <n v="0"/>
    <n v="0"/>
    <n v="0"/>
    <n v="0"/>
    <n v="2.5"/>
    <n v="375.57499999999999"/>
    <n v="2.5000000000000001E-2"/>
    <n v="2.7910000000000004"/>
    <x v="292"/>
  </r>
  <r>
    <n v="1107"/>
    <s v="上海奇瀚贸易有限公司"/>
    <x v="2"/>
    <x v="6"/>
    <n v="0"/>
    <n v="0"/>
    <n v="0.1"/>
    <n v="-0.51700000000000002"/>
    <n v="1.25"/>
    <n v="106.4875"/>
    <n v="5.15"/>
    <n v="739.38549999999998"/>
    <x v="92"/>
  </r>
  <r>
    <n v="1108"/>
    <s v="上海辰晏化工有限公司"/>
    <x v="8"/>
    <x v="6"/>
    <n v="0.05"/>
    <n v="11.487000000000002"/>
    <n v="16"/>
    <n v="1408.48"/>
    <n v="2"/>
    <n v="88.86"/>
    <n v="0"/>
    <n v="0"/>
    <x v="17"/>
  </r>
  <r>
    <n v="1109"/>
    <s v="厦门双键贸易有限公司"/>
    <x v="2"/>
    <x v="6"/>
    <n v="7"/>
    <n v="1155.7"/>
    <n v="5.8"/>
    <n v="167.73600000000002"/>
    <n v="5.2"/>
    <n v="215.43600000000001"/>
    <n v="4.5"/>
    <n v="654.57000000000005"/>
    <x v="11"/>
  </r>
  <r>
    <n v="1110"/>
    <s v="上海望睿实业有限公司"/>
    <x v="2"/>
    <x v="6"/>
    <n v="0"/>
    <n v="0"/>
    <n v="0"/>
    <n v="0"/>
    <n v="0"/>
    <n v="0"/>
    <n v="10.625"/>
    <n v="5404.7250000000004"/>
    <x v="9"/>
  </r>
  <r>
    <n v="1111"/>
    <s v="上海川骋塑料有限公司"/>
    <x v="3"/>
    <x v="6"/>
    <n v="0"/>
    <n v="0"/>
    <n v="0.9"/>
    <n v="-50.004000000000005"/>
    <n v="2.5"/>
    <n v="-84.875"/>
    <n v="2.625"/>
    <n v="518.28"/>
    <x v="11"/>
  </r>
  <r>
    <n v="1112"/>
    <s v="苏州瑞轩塑胶科技有限公司"/>
    <x v="3"/>
    <x v="6"/>
    <n v="7"/>
    <n v="78.680000000000007"/>
    <n v="0"/>
    <n v="0"/>
    <n v="0"/>
    <n v="0"/>
    <n v="0"/>
    <n v="0"/>
    <x v="0"/>
  </r>
  <r>
    <n v="1113"/>
    <s v="苏州巴拉斯新材料科技有限公司"/>
    <x v="2"/>
    <x v="6"/>
    <n v="0"/>
    <n v="0"/>
    <n v="0"/>
    <n v="0"/>
    <n v="0"/>
    <n v="0"/>
    <n v="0.5"/>
    <n v="48.424999999999997"/>
    <x v="11"/>
  </r>
  <r>
    <n v="1114"/>
    <s v="上海永堃企业发展有限公司"/>
    <x v="2"/>
    <x v="6"/>
    <n v="3.6749999999999998"/>
    <n v="437.76600000000002"/>
    <n v="1"/>
    <n v="157.49"/>
    <n v="0.52500000000000002"/>
    <n v="68.948250000000016"/>
    <n v="0.5"/>
    <n v="54.195"/>
    <x v="0"/>
  </r>
  <r>
    <n v="1115"/>
    <s v="上海勤讯塑料科技有限公司"/>
    <x v="9"/>
    <x v="6"/>
    <n v="0"/>
    <n v="0"/>
    <n v="0"/>
    <n v="0"/>
    <n v="0"/>
    <n v="0"/>
    <n v="0.52500000000000002"/>
    <n v="48.063749999999999"/>
    <x v="430"/>
  </r>
  <r>
    <n v="1116"/>
    <s v="大连保税区幸和国际贸易有限公司"/>
    <x v="3"/>
    <x v="6"/>
    <n v="10.050000000000001"/>
    <n v="-54.5715"/>
    <n v="9"/>
    <n v="-315.81000000000006"/>
    <n v="24"/>
    <n v="3625.68"/>
    <n v="11"/>
    <n v="4573.0300000000007"/>
    <x v="208"/>
  </r>
  <r>
    <n v="1117"/>
    <s v="苏州晟丰美国际贸易有限公司"/>
    <x v="0"/>
    <x v="6"/>
    <m/>
    <n v="0"/>
    <m/>
    <n v="0"/>
    <m/>
    <n v="0"/>
    <m/>
    <n v="0"/>
    <x v="431"/>
  </r>
  <r>
    <n v="1118"/>
    <s v="威海顺昌塑料有限公司"/>
    <x v="1"/>
    <x v="6"/>
    <n v="0"/>
    <n v="0"/>
    <n v="0"/>
    <n v="0"/>
    <n v="291.32499999999999"/>
    <n v="28680.946250000001"/>
    <n v="33"/>
    <n v="3308.25"/>
    <x v="47"/>
  </r>
  <r>
    <n v="1119"/>
    <s v="余姚市顶亮贸易有限公司"/>
    <x v="3"/>
    <x v="6"/>
    <n v="0"/>
    <n v="0"/>
    <n v="0"/>
    <n v="0"/>
    <n v="304.35000000000002"/>
    <n v="13656.184499999999"/>
    <n v="119.575"/>
    <n v="6852.8432500000008"/>
    <x v="47"/>
  </r>
  <r>
    <n v="1120"/>
    <s v="苏州恒富威贸易有限公司"/>
    <x v="8"/>
    <x v="6"/>
    <n v="0"/>
    <n v="0"/>
    <n v="3.3"/>
    <n v="427.11899999999997"/>
    <n v="1.1000000000000001"/>
    <n v="165.59399999999999"/>
    <n v="0.5"/>
    <n v="113.5"/>
    <x v="0"/>
  </r>
  <r>
    <n v="1121"/>
    <s v="厦门市盘今贸易有限公司"/>
    <x v="2"/>
    <x v="6"/>
    <n v="2.5"/>
    <n v="89.85"/>
    <n v="12"/>
    <n v="889.80000000000007"/>
    <n v="8.6"/>
    <n v="1746.4019999999998"/>
    <n v="7.8"/>
    <n v="1025.856"/>
    <x v="79"/>
  </r>
  <r>
    <n v="1122"/>
    <s v="中化塑料有限公司上海分公司"/>
    <x v="3"/>
    <x v="6"/>
    <n v="0"/>
    <n v="0"/>
    <n v="21"/>
    <n v="3875.3399999999997"/>
    <n v="22"/>
    <n v="379.06"/>
    <n v="0"/>
    <n v="0"/>
    <x v="13"/>
  </r>
  <r>
    <n v="1123"/>
    <s v="采易国际贸易（上海）有限公司"/>
    <x v="3"/>
    <x v="6"/>
    <n v="0"/>
    <n v="0"/>
    <n v="0"/>
    <n v="0"/>
    <n v="0"/>
    <n v="0"/>
    <n v="2.5000000000000001E-2"/>
    <n v="3.5065"/>
    <x v="432"/>
  </r>
  <r>
    <n v="1124"/>
    <s v="苏州道酬工程塑胶有限公司"/>
    <x v="8"/>
    <x v="6"/>
    <n v="0"/>
    <n v="0"/>
    <n v="0"/>
    <n v="0"/>
    <n v="0.05"/>
    <n v="-2.827"/>
    <n v="20.39"/>
    <n v="1506.8210000000001"/>
    <x v="433"/>
  </r>
  <r>
    <n v="1125"/>
    <s v="厦门良省进出口有限责任公司"/>
    <x v="3"/>
    <x v="6"/>
    <n v="315.25"/>
    <n v="15065.797500000001"/>
    <n v="223.8"/>
    <n v="14734.992000000002"/>
    <n v="307.5"/>
    <n v="18108.674999999999"/>
    <n v="45.875"/>
    <n v="4057.6437500000002"/>
    <x v="434"/>
  </r>
  <r>
    <n v="1126"/>
    <s v="无锡贵好贸易有限公司"/>
    <x v="3"/>
    <x v="6"/>
    <m/>
    <n v="0"/>
    <m/>
    <n v="0"/>
    <m/>
    <n v="0"/>
    <m/>
    <n v="0"/>
    <x v="435"/>
  </r>
  <r>
    <n v="1127"/>
    <s v="苏州金伯生商贸有限公司"/>
    <x v="3"/>
    <x v="6"/>
    <n v="5.5"/>
    <n v="859.76"/>
    <n v="13.85"/>
    <n v="1230.5725"/>
    <n v="6.2"/>
    <n v="530.90599999999995"/>
    <n v="1.5"/>
    <n v="250.035"/>
    <x v="326"/>
  </r>
  <r>
    <n v="1128"/>
    <s v="太仓市东江工程塑料有限公司"/>
    <x v="1"/>
    <x v="6"/>
    <n v="0"/>
    <n v="0"/>
    <n v="5.5"/>
    <n v="568.81000000000006"/>
    <n v="19.024999999999999"/>
    <n v="1360.2874999999999"/>
    <n v="7.55"/>
    <n v="1208.604"/>
    <x v="20"/>
  </r>
  <r>
    <n v="1129"/>
    <s v="宁波林祥贸易有限公司"/>
    <x v="2"/>
    <x v="6"/>
    <n v="0"/>
    <n v="0"/>
    <n v="0"/>
    <n v="0"/>
    <n v="5.0750000000000002"/>
    <n v="318.91300000000001"/>
    <n v="2.75"/>
    <n v="411.73"/>
    <x v="436"/>
  </r>
  <r>
    <n v="1130"/>
    <s v="上海佳昶化工原料有限公司"/>
    <x v="6"/>
    <x v="6"/>
    <n v="0"/>
    <n v="0"/>
    <n v="3"/>
    <n v="204.93"/>
    <n v="2.5499999999999998"/>
    <n v="-62.015999999999998"/>
    <n v="9.3000000000000007"/>
    <n v="1317.5309999999999"/>
    <x v="57"/>
  </r>
  <r>
    <n v="1131"/>
    <s v="深圳市都市矿山新材料有限公司"/>
    <x v="2"/>
    <x v="6"/>
    <n v="0"/>
    <n v="0"/>
    <n v="0"/>
    <n v="0"/>
    <n v="1.325"/>
    <n v="34.198249999999994"/>
    <n v="17.149999999999999"/>
    <n v="3196.7599999999998"/>
    <x v="165"/>
  </r>
  <r>
    <n v="1132"/>
    <s v="上海庆海塑化有限公司"/>
    <x v="3"/>
    <x v="6"/>
    <n v="4.0999999999999996"/>
    <n v="-421.43899999999996"/>
    <n v="5.7"/>
    <n v="296.685"/>
    <n v="0"/>
    <n v="0"/>
    <n v="3.3"/>
    <n v="857.66999999999985"/>
    <x v="11"/>
  </r>
  <r>
    <n v="1133"/>
    <s v="苏州允升化工有限公司"/>
    <x v="1"/>
    <x v="6"/>
    <n v="0"/>
    <n v="0"/>
    <n v="0"/>
    <n v="0"/>
    <n v="0"/>
    <n v="0"/>
    <n v="4.125"/>
    <n v="555.43124999999998"/>
    <x v="56"/>
  </r>
  <r>
    <n v="1134"/>
    <s v="宁波好鑫晴贸易有限公司"/>
    <x v="8"/>
    <x v="6"/>
    <n v="0"/>
    <n v="0"/>
    <n v="0"/>
    <n v="0"/>
    <n v="0"/>
    <n v="0"/>
    <n v="3"/>
    <n v="290.85000000000002"/>
    <x v="11"/>
  </r>
  <r>
    <n v="1135"/>
    <s v="厦门科扬塑化有限公司"/>
    <x v="3"/>
    <x v="6"/>
    <n v="11"/>
    <n v="549.12"/>
    <n v="1"/>
    <n v="146.63"/>
    <n v="0"/>
    <n v="0"/>
    <n v="21.25"/>
    <n v="1959.8875"/>
    <x v="21"/>
  </r>
  <r>
    <n v="1136"/>
    <s v="扬州鸿海塑化有限公司"/>
    <x v="0"/>
    <x v="6"/>
    <n v="0"/>
    <n v="0"/>
    <n v="3"/>
    <n v="209.25"/>
    <n v="0"/>
    <n v="0"/>
    <n v="9.5250000000000004"/>
    <n v="1122.2355"/>
    <x v="326"/>
  </r>
  <r>
    <n v="1137"/>
    <s v="烟台梯欧经贸有限公司"/>
    <x v="2"/>
    <x v="6"/>
    <n v="5.05"/>
    <n v="330.62349999999998"/>
    <n v="9.35"/>
    <n v="1518.6269999999997"/>
    <n v="11"/>
    <n v="2514.71"/>
    <n v="1"/>
    <n v="398.97"/>
    <x v="17"/>
  </r>
  <r>
    <n v="1138"/>
    <s v="上海艺塑商贸有限公司"/>
    <x v="2"/>
    <x v="6"/>
    <n v="0"/>
    <n v="0"/>
    <n v="0"/>
    <n v="0"/>
    <n v="1.7250000000000001"/>
    <n v="392.09250000000003"/>
    <n v="2.2000000000000002"/>
    <n v="308.06600000000003"/>
    <x v="437"/>
  </r>
  <r>
    <n v="1139"/>
    <s v="上海畅隆工贸有限公司"/>
    <x v="1"/>
    <x v="6"/>
    <m/>
    <n v="0"/>
    <m/>
    <n v="0"/>
    <m/>
    <n v="0"/>
    <m/>
    <n v="0"/>
    <x v="2"/>
  </r>
  <r>
    <n v="1140"/>
    <s v="玉环鑫茂塑料制品厂"/>
    <x v="3"/>
    <x v="6"/>
    <m/>
    <n v="0"/>
    <m/>
    <n v="0"/>
    <m/>
    <n v="0"/>
    <m/>
    <n v="0"/>
    <x v="23"/>
  </r>
  <r>
    <n v="1141"/>
    <s v="镇江市华云塑料有限公司"/>
    <x v="6"/>
    <x v="6"/>
    <m/>
    <n v="0"/>
    <m/>
    <n v="0"/>
    <m/>
    <n v="0"/>
    <m/>
    <n v="0"/>
    <x v="23"/>
  </r>
  <r>
    <n v="1142"/>
    <s v="东莞市彬源塑胶贸易有限公司"/>
    <x v="3"/>
    <x v="6"/>
    <m/>
    <n v="0"/>
    <m/>
    <n v="0"/>
    <m/>
    <n v="0"/>
    <m/>
    <n v="0"/>
    <x v="2"/>
  </r>
  <r>
    <n v="1143"/>
    <s v="苏州杰隆贸易有限公司"/>
    <x v="3"/>
    <x v="6"/>
    <n v="137.65"/>
    <n v="11347.866"/>
    <n v="9.1999999999999993"/>
    <n v="462.75999999999993"/>
    <n v="16.5"/>
    <n v="811.47"/>
    <n v="0.7"/>
    <n v="50.469999999999992"/>
    <x v="79"/>
  </r>
  <r>
    <n v="1144"/>
    <s v="南京路昶恒工贸实业有限公司"/>
    <x v="2"/>
    <x v="6"/>
    <n v="0"/>
    <n v="0"/>
    <n v="0"/>
    <n v="0"/>
    <n v="2"/>
    <n v="143.54"/>
    <n v="0"/>
    <n v="0"/>
    <x v="23"/>
  </r>
  <r>
    <n v="1145"/>
    <s v="上海迦博实业有限公司"/>
    <x v="3"/>
    <x v="6"/>
    <n v="0"/>
    <n v="0"/>
    <n v="0"/>
    <n v="0"/>
    <n v="0"/>
    <n v="0"/>
    <n v="5"/>
    <n v="563.80000000000007"/>
    <x v="69"/>
  </r>
  <r>
    <n v="1146"/>
    <s v="苏州煜昇塑化有限公司"/>
    <x v="1"/>
    <x v="6"/>
    <n v="0"/>
    <n v="0"/>
    <n v="0"/>
    <n v="0"/>
    <n v="11.175000000000001"/>
    <n v="1575.6750000000002"/>
    <n v="6.625"/>
    <n v="413.99625000000003"/>
    <x v="438"/>
  </r>
  <r>
    <n v="1147"/>
    <s v="宁波瑞恒化工有限公司"/>
    <x v="1"/>
    <x v="6"/>
    <n v="0"/>
    <n v="0"/>
    <n v="1.5"/>
    <n v="241.69499999999999"/>
    <n v="2.5249999999999999"/>
    <n v="1.8432499999999998"/>
    <n v="2"/>
    <n v="183.96"/>
    <x v="439"/>
  </r>
  <r>
    <n v="1148"/>
    <s v="宁波保税区久光塑胶有限公司"/>
    <x v="3"/>
    <x v="6"/>
    <n v="0"/>
    <n v="0"/>
    <n v="0"/>
    <n v="0"/>
    <n v="0"/>
    <n v="0"/>
    <n v="3.2"/>
    <n v="340.83200000000005"/>
    <x v="20"/>
  </r>
  <r>
    <n v="1149"/>
    <s v="镇江瑞科化工有限公司"/>
    <x v="3"/>
    <x v="6"/>
    <n v="5.5"/>
    <n v="244.47500000000002"/>
    <n v="10"/>
    <n v="477.2"/>
    <n v="16.024999999999999"/>
    <n v="1619.0057499999998"/>
    <n v="14"/>
    <n v="2245.7399999999998"/>
    <x v="58"/>
  </r>
  <r>
    <n v="1150"/>
    <s v="苏州伟润高塑化有限公司"/>
    <x v="1"/>
    <x v="6"/>
    <n v="0"/>
    <n v="0"/>
    <n v="0"/>
    <n v="0"/>
    <n v="1.5249999999999999"/>
    <n v="339.67849999999999"/>
    <n v="1.5"/>
    <n v="347.13"/>
    <x v="33"/>
  </r>
  <r>
    <n v="1151"/>
    <s v="余姚世天贸易有限公司"/>
    <x v="17"/>
    <x v="6"/>
    <m/>
    <n v="0"/>
    <m/>
    <n v="0"/>
    <m/>
    <n v="0"/>
    <m/>
    <n v="0"/>
    <x v="20"/>
  </r>
  <r>
    <n v="1152"/>
    <s v="北京圆义贸易有限公司"/>
    <x v="12"/>
    <x v="6"/>
    <m/>
    <n v="0"/>
    <m/>
    <n v="0"/>
    <m/>
    <n v="0"/>
    <m/>
    <n v="0"/>
    <x v="56"/>
  </r>
  <r>
    <n v="1153"/>
    <s v="武汉金洲商贸有限公司"/>
    <x v="1"/>
    <x v="6"/>
    <n v="0"/>
    <n v="0"/>
    <n v="0"/>
    <n v="0"/>
    <n v="5.05"/>
    <n v="621.95799999999997"/>
    <n v="0"/>
    <n v="0"/>
    <x v="440"/>
  </r>
  <r>
    <n v="1154"/>
    <s v="宁波市聚嘉塑化有限公司"/>
    <x v="3"/>
    <x v="6"/>
    <n v="0"/>
    <n v="0"/>
    <n v="0"/>
    <n v="0"/>
    <n v="0"/>
    <n v="0"/>
    <n v="0.1"/>
    <n v="7.4390000000000001"/>
    <x v="17"/>
  </r>
  <r>
    <n v="1155"/>
    <s v="苏州亚赛塑化有限公司"/>
    <x v="0"/>
    <x v="6"/>
    <m/>
    <n v="0"/>
    <m/>
    <n v="0"/>
    <m/>
    <n v="0"/>
    <m/>
    <n v="0"/>
    <x v="17"/>
  </r>
  <r>
    <n v="1156"/>
    <s v="淄博兆邦商业管理有限公司"/>
    <x v="9"/>
    <x v="6"/>
    <n v="0"/>
    <n v="0"/>
    <n v="0"/>
    <n v="0"/>
    <n v="0"/>
    <n v="0"/>
    <n v="4"/>
    <n v="384.64"/>
    <x v="441"/>
  </r>
  <r>
    <n v="1157"/>
    <s v="沈阳润和泰科技有限公司"/>
    <x v="3"/>
    <x v="6"/>
    <m/>
    <n v="0"/>
    <m/>
    <n v="0"/>
    <m/>
    <n v="0"/>
    <m/>
    <n v="0"/>
    <x v="2"/>
  </r>
  <r>
    <n v="1158"/>
    <s v="苏州瑞展塑胶科技有限公司"/>
    <x v="9"/>
    <x v="6"/>
    <n v="0"/>
    <n v="0"/>
    <n v="0"/>
    <n v="0"/>
    <n v="19.600000000000001"/>
    <n v="2703.6240000000003"/>
    <n v="1.9"/>
    <n v="193.47699999999998"/>
    <x v="11"/>
  </r>
  <r>
    <n v="1159"/>
    <s v="沈阳哈龙桥商贸有限公司"/>
    <x v="2"/>
    <x v="6"/>
    <n v="53.5"/>
    <n v="7731.2849999999999"/>
    <n v="77"/>
    <n v="11862.62"/>
    <n v="97.525000000000006"/>
    <n v="8951.8197500000006"/>
    <n v="8"/>
    <n v="457.44"/>
    <x v="442"/>
  </r>
  <r>
    <n v="1160"/>
    <s v="上海睿莫环保新材料有限公司"/>
    <x v="3"/>
    <x v="6"/>
    <m/>
    <n v="0"/>
    <m/>
    <n v="0"/>
    <m/>
    <n v="0"/>
    <m/>
    <n v="0"/>
    <x v="17"/>
  </r>
  <r>
    <n v="1161"/>
    <s v="苏州市蒂诚商贸有限公司"/>
    <x v="2"/>
    <x v="6"/>
    <n v="5.45"/>
    <n v="300.73099999999999"/>
    <n v="4.9749999999999996"/>
    <n v="48.157999999999994"/>
    <n v="6"/>
    <n v="352.38"/>
    <n v="5"/>
    <n v="676.59999999999991"/>
    <x v="9"/>
  </r>
  <r>
    <n v="1162"/>
    <s v="上海西野贸易有限公司"/>
    <x v="1"/>
    <x v="6"/>
    <n v="0"/>
    <n v="0"/>
    <n v="6"/>
    <n v="1719.84"/>
    <n v="26.3"/>
    <n v="7992.8330000000005"/>
    <n v="2.65"/>
    <n v="2213.2800000000002"/>
    <x v="443"/>
  </r>
  <r>
    <n v="1163"/>
    <s v="余姚奇协塑业有限公司"/>
    <x v="6"/>
    <x v="6"/>
    <n v="0"/>
    <n v="0"/>
    <n v="0.25"/>
    <n v="-0.49249999999999999"/>
    <n v="0.25"/>
    <n v="23.504999999999999"/>
    <n v="0.75"/>
    <n v="43.365000000000002"/>
    <x v="170"/>
  </r>
  <r>
    <n v="1164"/>
    <s v="广州市汇邦聚合物有限公司"/>
    <x v="3"/>
    <x v="6"/>
    <n v="78.599999999999994"/>
    <n v="4124.9279999999999"/>
    <n v="41.5"/>
    <n v="2237.6800000000003"/>
    <n v="0"/>
    <n v="0"/>
    <n v="6"/>
    <n v="1290.48"/>
    <x v="65"/>
  </r>
  <r>
    <n v="1165"/>
    <s v="常熟市汇邦新材料有限公司"/>
    <x v="0"/>
    <x v="6"/>
    <n v="47.274999999999999"/>
    <n v="7902.9617499999995"/>
    <n v="5"/>
    <n v="112.10000000000001"/>
    <n v="5.0250000000000004"/>
    <n v="324.01200000000006"/>
    <n v="10.625"/>
    <n v="1315.1624999999999"/>
    <x v="39"/>
  </r>
  <r>
    <n v="1166"/>
    <s v="青岛一塑贸易有限公司"/>
    <x v="3"/>
    <x v="6"/>
    <n v="49.25"/>
    <n v="9471.76"/>
    <n v="61"/>
    <n v="5358.8499999999995"/>
    <n v="3"/>
    <n v="149.43"/>
    <n v="17.875"/>
    <n v="3167.6287500000003"/>
    <x v="444"/>
  </r>
  <r>
    <n v="1167"/>
    <s v="镇江众泰化工有限公司"/>
    <x v="1"/>
    <x v="6"/>
    <n v="12.3"/>
    <n v="1244.6369999999999"/>
    <n v="9.75"/>
    <n v="1519.0500000000002"/>
    <n v="11.925000000000001"/>
    <n v="1056.0780000000002"/>
    <n v="16"/>
    <n v="1963.52"/>
    <x v="121"/>
  </r>
  <r>
    <n v="1168"/>
    <s v="杭州钦壕贸易有限公司"/>
    <x v="2"/>
    <x v="6"/>
    <n v="3"/>
    <n v="607.02"/>
    <n v="8.2249999999999996"/>
    <n v="289.93124999999998"/>
    <n v="11.025"/>
    <n v="-950.6857500000001"/>
    <n v="2.25"/>
    <n v="521.1"/>
    <x v="439"/>
  </r>
  <r>
    <n v="1169"/>
    <s v="上海辰至科技有限公司"/>
    <x v="3"/>
    <x v="6"/>
    <n v="0.2"/>
    <n v="29.916000000000004"/>
    <n v="5"/>
    <n v="745"/>
    <n v="8.5250000000000004"/>
    <n v="598.71075000000008"/>
    <n v="5.5"/>
    <n v="291.11500000000001"/>
    <x v="300"/>
  </r>
  <r>
    <n v="1170"/>
    <s v="昆山市给力塑胶原料有限公司"/>
    <x v="3"/>
    <x v="6"/>
    <n v="27.15"/>
    <n v="1276.5930000000001"/>
    <n v="39.25"/>
    <n v="2444.8825000000002"/>
    <n v="2"/>
    <n v="269.88"/>
    <n v="3"/>
    <n v="376.17"/>
    <x v="445"/>
  </r>
  <r>
    <n v="1171"/>
    <s v="苏州雷塑塑化有限公司"/>
    <x v="1"/>
    <x v="6"/>
    <n v="0.92500000000000004"/>
    <n v="108.62275000000001"/>
    <n v="1.6"/>
    <n v="55.824000000000005"/>
    <n v="5.125"/>
    <n v="344.14375000000001"/>
    <n v="3.55"/>
    <n v="1801.4474999999998"/>
    <x v="446"/>
  </r>
  <r>
    <n v="1172"/>
    <s v="台州市路桥艺伟塑料厂"/>
    <x v="3"/>
    <x v="6"/>
    <m/>
    <n v="0"/>
    <m/>
    <n v="0"/>
    <m/>
    <n v="0"/>
    <m/>
    <n v="0"/>
    <x v="26"/>
  </r>
  <r>
    <n v="1173"/>
    <s v="昆山领航塑料有限公司"/>
    <x v="1"/>
    <x v="6"/>
    <n v="9.4499999999999993"/>
    <n v="486.39149999999995"/>
    <n v="3"/>
    <n v="139.17000000000002"/>
    <n v="2"/>
    <n v="564.22"/>
    <n v="35.549999999999997"/>
    <n v="7017.9254999999994"/>
    <x v="198"/>
  </r>
  <r>
    <n v="1174"/>
    <s v="乐清市聚亿化工材料有限公司"/>
    <x v="3"/>
    <x v="6"/>
    <m/>
    <n v="0"/>
    <m/>
    <n v="0"/>
    <m/>
    <n v="0"/>
    <m/>
    <n v="0"/>
    <x v="447"/>
  </r>
  <r>
    <n v="1175"/>
    <s v="苏州锦文塑化有限公司"/>
    <x v="3"/>
    <x v="6"/>
    <n v="0"/>
    <n v="0"/>
    <n v="5.15"/>
    <n v="-172.67950000000002"/>
    <n v="3.0249999999999999"/>
    <n v="174.57274999999998"/>
    <n v="6.5250000000000004"/>
    <n v="616.67775000000006"/>
    <x v="56"/>
  </r>
  <r>
    <n v="1176"/>
    <s v="昆山双赢塑化有限公司"/>
    <x v="2"/>
    <x v="6"/>
    <n v="2.5000000000000001E-2"/>
    <n v="3.3857500000000003"/>
    <n v="2.5000000000000001E-2"/>
    <n v="5.1332500000000003"/>
    <n v="3.05"/>
    <n v="309.48349999999999"/>
    <n v="8.3249999999999993"/>
    <n v="1307.1082499999998"/>
    <x v="23"/>
  </r>
  <r>
    <n v="1177"/>
    <s v="上海永啸工贸发展有限公司"/>
    <x v="3"/>
    <x v="6"/>
    <n v="4"/>
    <n v="240.36"/>
    <n v="0"/>
    <n v="0"/>
    <n v="1"/>
    <n v="99.72"/>
    <n v="4.5"/>
    <n v="274.54500000000002"/>
    <x v="445"/>
  </r>
  <r>
    <n v="1178"/>
    <s v="苏州亚飞达塑胶有限公司"/>
    <x v="3"/>
    <x v="6"/>
    <n v="33"/>
    <n v="937.19999999999993"/>
    <n v="12.3"/>
    <n v="880.68"/>
    <n v="21"/>
    <n v="2429.2800000000002"/>
    <n v="39.950000000000003"/>
    <n v="4905.8600000000006"/>
    <x v="448"/>
  </r>
  <r>
    <n v="1179"/>
    <s v="丹阳市永欣工贸有限公司"/>
    <x v="1"/>
    <x v="6"/>
    <n v="0"/>
    <n v="0"/>
    <n v="13.1"/>
    <n v="-379.11400000000003"/>
    <n v="5"/>
    <n v="37.25"/>
    <n v="11"/>
    <n v="1502.16"/>
    <x v="2"/>
  </r>
  <r>
    <n v="1180"/>
    <s v="象山县东宇物资有限公司"/>
    <x v="12"/>
    <x v="6"/>
    <n v="1.6"/>
    <n v="130.68800000000002"/>
    <n v="11.4"/>
    <n v="1100.1000000000001"/>
    <n v="10.775"/>
    <n v="744.66025000000002"/>
    <n v="25.5"/>
    <n v="2341.41"/>
    <x v="49"/>
  </r>
  <r>
    <n v="1181"/>
    <s v="武汉和氏璧新材料有限公司"/>
    <x v="2"/>
    <x v="6"/>
    <m/>
    <n v="0"/>
    <m/>
    <n v="0"/>
    <m/>
    <n v="0"/>
    <m/>
    <n v="0"/>
    <x v="90"/>
  </r>
  <r>
    <n v="1182"/>
    <s v="上海能凡化工有限公司"/>
    <x v="2"/>
    <x v="6"/>
    <n v="0"/>
    <n v="0"/>
    <n v="0"/>
    <n v="0"/>
    <n v="1.1000000000000001"/>
    <n v="148.929"/>
    <n v="12.7"/>
    <n v="1609.09"/>
    <x v="23"/>
  </r>
  <r>
    <n v="1183"/>
    <s v="德械实业（上海）有限公司"/>
    <x v="3"/>
    <x v="6"/>
    <m/>
    <n v="0"/>
    <m/>
    <n v="0"/>
    <m/>
    <n v="0"/>
    <m/>
    <n v="0"/>
    <x v="449"/>
  </r>
  <r>
    <n v="1184"/>
    <s v="常州市新前程物资有限公司"/>
    <x v="1"/>
    <x v="6"/>
    <n v="0"/>
    <n v="0"/>
    <n v="0"/>
    <n v="0"/>
    <n v="0"/>
    <n v="0"/>
    <n v="7.5"/>
    <n v="842.625"/>
    <x v="56"/>
  </r>
  <r>
    <n v="1185"/>
    <s v="宁波市北仑区大碶大方塑料橡胶行"/>
    <x v="3"/>
    <x v="6"/>
    <n v="0"/>
    <n v="0"/>
    <n v="2"/>
    <n v="12.56"/>
    <n v="10.425000000000001"/>
    <n v="384.99525"/>
    <n v="9.25"/>
    <n v="1255.3175000000001"/>
    <x v="23"/>
  </r>
  <r>
    <n v="1186"/>
    <s v="苏州涵宇塑化有限公司"/>
    <x v="1"/>
    <x v="6"/>
    <n v="0"/>
    <n v="0"/>
    <n v="0.3"/>
    <n v="1.0229999999999999"/>
    <n v="1.5"/>
    <n v="167.35499999999999"/>
    <n v="0"/>
    <n v="0"/>
    <x v="22"/>
  </r>
  <r>
    <n v="1187"/>
    <s v="台州市黄岩亨美塑业有限公司"/>
    <x v="8"/>
    <x v="6"/>
    <n v="0"/>
    <n v="0"/>
    <n v="0"/>
    <n v="0"/>
    <n v="0"/>
    <n v="0"/>
    <n v="7"/>
    <n v="584.42999999999995"/>
    <x v="276"/>
  </r>
  <r>
    <n v="1188"/>
    <s v="福州瑞禾进出口有限公司"/>
    <x v="3"/>
    <x v="6"/>
    <n v="0"/>
    <n v="0"/>
    <n v="0"/>
    <n v="0"/>
    <n v="0"/>
    <n v="0"/>
    <n v="22.725000000000001"/>
    <n v="3858.0232500000006"/>
    <x v="450"/>
  </r>
  <r>
    <n v="1189"/>
    <s v="常州中旭塑胶新材料有限公司"/>
    <x v="10"/>
    <x v="6"/>
    <n v="0"/>
    <n v="0"/>
    <n v="0"/>
    <n v="0"/>
    <n v="4"/>
    <n v="-451.04"/>
    <n v="10"/>
    <n v="1265.3"/>
    <x v="20"/>
  </r>
  <r>
    <n v="1190"/>
    <s v="天津华昌正利塑料有限公司"/>
    <x v="8"/>
    <x v="6"/>
    <n v="1.25"/>
    <n v="83.462499999999991"/>
    <n v="0.52500000000000002"/>
    <n v="74.55"/>
    <n v="181.1"/>
    <n v="16664.822"/>
    <n v="33.274999999999999"/>
    <n v="3251.6329999999998"/>
    <x v="44"/>
  </r>
  <r>
    <n v="1191"/>
    <s v="厦门双江利塑化有限公司"/>
    <x v="1"/>
    <x v="6"/>
    <n v="0"/>
    <n v="0"/>
    <n v="0"/>
    <n v="0"/>
    <n v="0"/>
    <n v="0"/>
    <n v="19.649999999999999"/>
    <n v="1463.7284999999997"/>
    <x v="226"/>
  </r>
  <r>
    <n v="1192"/>
    <s v="宁波甬熠塑料有限公司"/>
    <x v="17"/>
    <x v="6"/>
    <m/>
    <n v="0"/>
    <m/>
    <n v="0"/>
    <m/>
    <n v="0"/>
    <m/>
    <n v="0"/>
    <x v="21"/>
  </r>
  <r>
    <n v="1193"/>
    <s v="北京明科通业国际贸易有限责任公司"/>
    <x v="2"/>
    <x v="6"/>
    <n v="0.6"/>
    <n v="74.286000000000001"/>
    <n v="0.67500000000000004"/>
    <n v="154.899"/>
    <n v="6.4"/>
    <n v="1817.7919999999999"/>
    <n v="2.0750000000000002"/>
    <n v="264.02300000000002"/>
    <x v="216"/>
  </r>
  <r>
    <n v="1194"/>
    <s v="开德阜国际贸易（上海）有限公司"/>
    <x v="8"/>
    <x v="6"/>
    <m/>
    <n v="0"/>
    <m/>
    <n v="0"/>
    <m/>
    <n v="0"/>
    <m/>
    <n v="0"/>
    <x v="17"/>
  </r>
  <r>
    <n v="1195"/>
    <s v="厦门昇禾化工有限公司"/>
    <x v="1"/>
    <x v="6"/>
    <n v="0"/>
    <n v="0"/>
    <n v="2.5000000000000001E-2"/>
    <n v="0.39400000000000002"/>
    <n v="10"/>
    <n v="1163.5999999999999"/>
    <n v="38"/>
    <n v="3790.88"/>
    <x v="451"/>
  </r>
  <r>
    <n v="1196"/>
    <s v="浙江金贸通供应链管理有限公司"/>
    <x v="1"/>
    <x v="6"/>
    <m/>
    <n v="0"/>
    <m/>
    <n v="0"/>
    <m/>
    <n v="0"/>
    <m/>
    <n v="0"/>
    <x v="0"/>
  </r>
  <r>
    <n v="1197"/>
    <s v="宁波守仁进出口有限公司"/>
    <x v="8"/>
    <x v="6"/>
    <m/>
    <n v="0"/>
    <m/>
    <n v="0"/>
    <m/>
    <n v="0"/>
    <m/>
    <n v="0"/>
    <x v="9"/>
  </r>
  <r>
    <n v="1198"/>
    <s v="厦门百捷鸿塑胶科技有限公司"/>
    <x v="3"/>
    <x v="6"/>
    <m/>
    <n v="0"/>
    <m/>
    <n v="0"/>
    <m/>
    <n v="0"/>
    <m/>
    <n v="0"/>
    <x v="20"/>
  </r>
  <r>
    <n v="1199"/>
    <s v="苏州泰川塑胶贸易有限公司"/>
    <x v="0"/>
    <x v="6"/>
    <n v="0"/>
    <n v="0"/>
    <n v="0"/>
    <n v="0"/>
    <n v="0"/>
    <n v="0"/>
    <n v="17"/>
    <n v="1338.92"/>
    <x v="20"/>
  </r>
  <r>
    <n v="1200"/>
    <s v="青岛义仁塑料有限公司"/>
    <x v="6"/>
    <x v="6"/>
    <n v="0"/>
    <n v="0"/>
    <n v="32"/>
    <n v="1666.56"/>
    <n v="2"/>
    <n v="64.760000000000005"/>
    <n v="1.5"/>
    <n v="231.19499999999999"/>
    <x v="11"/>
  </r>
  <r>
    <n v="1201"/>
    <s v="深圳市鹏丰新材料有限公司"/>
    <x v="2"/>
    <x v="6"/>
    <m/>
    <n v="0"/>
    <m/>
    <n v="0"/>
    <m/>
    <n v="0"/>
    <m/>
    <n v="0"/>
    <x v="47"/>
  </r>
  <r>
    <n v="1202"/>
    <s v="上海帑多贸易有限公司"/>
    <x v="2"/>
    <x v="6"/>
    <n v="10.65"/>
    <n v="1677.8009999999999"/>
    <n v="18"/>
    <n v="2227.6800000000003"/>
    <n v="3"/>
    <n v="271.04999999999995"/>
    <n v="10.8"/>
    <n v="963.79200000000003"/>
    <x v="10"/>
  </r>
  <r>
    <n v="1203"/>
    <s v="上海夙勉实业有限公司"/>
    <x v="1"/>
    <x v="6"/>
    <n v="0"/>
    <n v="0"/>
    <n v="0"/>
    <n v="0"/>
    <n v="32.125"/>
    <n v="-1113.7737500000001"/>
    <n v="26"/>
    <n v="2802.54"/>
    <x v="23"/>
  </r>
  <r>
    <n v="1204"/>
    <s v="宁波市聚宝盆塑胶科技有限公司"/>
    <x v="2"/>
    <x v="6"/>
    <n v="0"/>
    <n v="0"/>
    <n v="0"/>
    <n v="0"/>
    <n v="0"/>
    <n v="0"/>
    <n v="7.4999999999999997E-2"/>
    <n v="10.581000000000001"/>
    <x v="452"/>
  </r>
  <r>
    <n v="1205"/>
    <s v="上海孔阳经贸发展有限公司"/>
    <x v="3"/>
    <x v="6"/>
    <n v="0"/>
    <n v="0"/>
    <n v="2.4"/>
    <n v="357.50400000000002"/>
    <n v="5.8"/>
    <n v="615.26400000000001"/>
    <n v="7.9"/>
    <n v="1155.9280000000001"/>
    <x v="90"/>
  </r>
  <r>
    <n v="1206"/>
    <s v="苏州工业园区大与贸易有限公司"/>
    <x v="3"/>
    <x v="6"/>
    <n v="17"/>
    <n v="-3310.41"/>
    <n v="17"/>
    <n v="1100.58"/>
    <n v="17"/>
    <n v="-844.21999999999991"/>
    <n v="17"/>
    <n v="1741.99"/>
    <x v="148"/>
  </r>
  <r>
    <n v="1207"/>
    <s v="苏州仕明塑胶有限公司"/>
    <x v="1"/>
    <x v="6"/>
    <m/>
    <n v="0"/>
    <m/>
    <n v="0"/>
    <m/>
    <n v="0"/>
    <m/>
    <n v="0"/>
    <x v="10"/>
  </r>
  <r>
    <n v="1208"/>
    <s v="宁波网盛供应链管理有限公司"/>
    <x v="3"/>
    <x v="6"/>
    <m/>
    <n v="0"/>
    <m/>
    <n v="0"/>
    <m/>
    <n v="0"/>
    <m/>
    <n v="0"/>
    <x v="231"/>
  </r>
  <r>
    <n v="1209"/>
    <s v="苏州弘昌聚进出口有限公司"/>
    <x v="1"/>
    <x v="6"/>
    <m/>
    <n v="0"/>
    <m/>
    <n v="0"/>
    <m/>
    <n v="0"/>
    <m/>
    <n v="0"/>
    <x v="453"/>
  </r>
  <r>
    <n v="1210"/>
    <s v="宁波朗亿贸易有限公司"/>
    <x v="2"/>
    <x v="6"/>
    <n v="20.100000000000001"/>
    <n v="1690.008"/>
    <n v="28.5"/>
    <n v="3273.2249999999999"/>
    <n v="17"/>
    <n v="2151.69"/>
    <n v="39.6"/>
    <n v="5408.1719999999996"/>
    <x v="56"/>
  </r>
  <r>
    <n v="1211"/>
    <s v="上海名佳塑胶制品有限公司"/>
    <x v="1"/>
    <x v="6"/>
    <n v="8.5"/>
    <n v="-32.64"/>
    <n v="11"/>
    <n v="277.31"/>
    <n v="6.2"/>
    <n v="367.16399999999999"/>
    <n v="11"/>
    <n v="778.46999999999991"/>
    <x v="58"/>
  </r>
  <r>
    <n v="1212"/>
    <s v="宁波维成贸易有限公司"/>
    <x v="12"/>
    <x v="6"/>
    <n v="0.42499999999999999"/>
    <n v="45.113750000000003"/>
    <n v="0"/>
    <n v="0"/>
    <n v="0"/>
    <n v="0"/>
    <n v="3.85"/>
    <n v="440.05500000000001"/>
    <x v="454"/>
  </r>
  <r>
    <n v="1213"/>
    <s v="武汉溯源化工有限公司"/>
    <x v="3"/>
    <x v="6"/>
    <m/>
    <n v="0"/>
    <m/>
    <n v="0"/>
    <m/>
    <n v="0"/>
    <m/>
    <n v="0"/>
    <x v="455"/>
  </r>
  <r>
    <n v="1214"/>
    <s v="无锡市通益鑫商贸有限公司"/>
    <x v="3"/>
    <x v="6"/>
    <m/>
    <n v="0"/>
    <m/>
    <n v="0"/>
    <m/>
    <n v="0"/>
    <m/>
    <n v="0"/>
    <x v="21"/>
  </r>
  <r>
    <n v="1215"/>
    <s v="苏州善德宸信贸易有限公司"/>
    <x v="0"/>
    <x v="6"/>
    <n v="24.875"/>
    <n v="1408.1737499999999"/>
    <n v="0.32500000000000001"/>
    <n v="70.35275"/>
    <n v="0"/>
    <n v="0"/>
    <n v="5.5"/>
    <n v="692.01"/>
    <x v="11"/>
  </r>
  <r>
    <n v="1216"/>
    <s v="淄博中拓贸易有限公司"/>
    <x v="3"/>
    <x v="6"/>
    <n v="0"/>
    <n v="0"/>
    <n v="0"/>
    <n v="0"/>
    <n v="5"/>
    <n v="783.34999999999991"/>
    <n v="0"/>
    <n v="0"/>
    <x v="21"/>
  </r>
  <r>
    <n v="1217"/>
    <s v="苏州茂腾塑料贸易有限公司"/>
    <x v="1"/>
    <x v="6"/>
    <n v="0.05"/>
    <n v="21.328000000000003"/>
    <n v="0"/>
    <n v="0"/>
    <n v="0"/>
    <n v="0"/>
    <n v="7.4999999999999997E-2"/>
    <n v="10.62"/>
    <x v="456"/>
  </r>
  <r>
    <n v="1218"/>
    <s v="宁波江东鼎扬塑化有限公司"/>
    <x v="3"/>
    <x v="6"/>
    <n v="3.125"/>
    <n v="143.9375"/>
    <n v="12.75"/>
    <n v="1225.53"/>
    <n v="22.024999999999999"/>
    <n v="2211.5302499999998"/>
    <n v="25.875"/>
    <n v="2891.0137500000001"/>
    <x v="457"/>
  </r>
  <r>
    <n v="1219"/>
    <s v="苏州塑德塑料有限公司"/>
    <x v="9"/>
    <x v="6"/>
    <n v="0"/>
    <n v="0"/>
    <n v="0"/>
    <n v="0"/>
    <n v="2"/>
    <n v="437.8"/>
    <n v="15"/>
    <n v="1248"/>
    <x v="56"/>
  </r>
  <r>
    <n v="1220"/>
    <s v="沈阳物华贸易有限公司"/>
    <x v="1"/>
    <x v="6"/>
    <n v="0"/>
    <n v="0"/>
    <n v="0"/>
    <n v="0"/>
    <n v="7"/>
    <n v="919.5200000000001"/>
    <n v="0"/>
    <n v="0"/>
    <x v="20"/>
  </r>
  <r>
    <n v="1221"/>
    <s v="余姚市海威塑料化工有限公司"/>
    <x v="2"/>
    <x v="6"/>
    <n v="3.1"/>
    <n v="353.98899999999998"/>
    <n v="0.8"/>
    <n v="85.160000000000011"/>
    <n v="5.5250000000000004"/>
    <n v="1143.6750000000002"/>
    <n v="95.775000000000006"/>
    <n v="7844.9302500000003"/>
    <x v="458"/>
  </r>
  <r>
    <n v="1222"/>
    <s v="上海浯溪实业有限公司"/>
    <x v="2"/>
    <x v="6"/>
    <n v="0"/>
    <n v="0"/>
    <n v="5.2"/>
    <n v="452.50400000000002"/>
    <n v="4.5250000000000004"/>
    <n v="224.66625000000002"/>
    <n v="7.7"/>
    <n v="1086.239"/>
    <x v="459"/>
  </r>
  <r>
    <n v="1223"/>
    <s v="绅陆（上海）国际贸易有限公司"/>
    <x v="3"/>
    <x v="6"/>
    <n v="0"/>
    <n v="0"/>
    <n v="0"/>
    <n v="0"/>
    <n v="0"/>
    <n v="0"/>
    <n v="5"/>
    <n v="865.95"/>
    <x v="188"/>
  </r>
  <r>
    <n v="1224"/>
    <s v="昆山益东塑胶有限公司"/>
    <x v="0"/>
    <x v="6"/>
    <n v="0"/>
    <n v="0"/>
    <n v="0"/>
    <n v="0"/>
    <n v="0"/>
    <n v="0"/>
    <n v="6"/>
    <n v="664.5"/>
    <x v="460"/>
  </r>
  <r>
    <n v="1225"/>
    <s v="济宁市茂松石化有限公司"/>
    <x v="1"/>
    <x v="6"/>
    <n v="0.5"/>
    <n v="68.474999999999994"/>
    <n v="1.45"/>
    <n v="121.21999999999998"/>
    <n v="0.75"/>
    <n v="17.182500000000001"/>
    <n v="1.25"/>
    <n v="96.075000000000003"/>
    <x v="160"/>
  </r>
  <r>
    <n v="1226"/>
    <s v="宁波坤旗贸易有限公司"/>
    <x v="3"/>
    <x v="6"/>
    <n v="0"/>
    <n v="0"/>
    <n v="0"/>
    <n v="0"/>
    <n v="0"/>
    <n v="0"/>
    <n v="128.57499999999999"/>
    <n v="8827.959499999999"/>
    <x v="461"/>
  </r>
  <r>
    <n v="1227"/>
    <s v="常州柏锐物资有限公司"/>
    <x v="1"/>
    <x v="6"/>
    <m/>
    <n v="0"/>
    <m/>
    <n v="0"/>
    <m/>
    <n v="0"/>
    <m/>
    <n v="0"/>
    <x v="21"/>
  </r>
  <r>
    <n v="1228"/>
    <s v="嘉兴市天洋贸易有限公司"/>
    <x v="11"/>
    <x v="6"/>
    <n v="0"/>
    <n v="0"/>
    <n v="0"/>
    <n v="0"/>
    <n v="2"/>
    <n v="116.38"/>
    <n v="30.225000000000001"/>
    <n v="2408.6302500000002"/>
    <x v="113"/>
  </r>
  <r>
    <n v="1229"/>
    <s v="新乡市豫吉塑业有限公司"/>
    <x v="2"/>
    <x v="6"/>
    <n v="0"/>
    <n v="0"/>
    <n v="6"/>
    <n v="43.08"/>
    <n v="4"/>
    <n v="128.08000000000001"/>
    <n v="11.025"/>
    <n v="1151.2305000000001"/>
    <x v="56"/>
  </r>
  <r>
    <n v="1230"/>
    <s v="上海中晨电子商务股份有限公司"/>
    <x v="3"/>
    <x v="6"/>
    <m/>
    <n v="0"/>
    <m/>
    <n v="0"/>
    <m/>
    <n v="0"/>
    <m/>
    <n v="0"/>
    <x v="9"/>
  </r>
  <r>
    <n v="1231"/>
    <s v="昆山市瑞骏贸易有限公司"/>
    <x v="2"/>
    <x v="6"/>
    <n v="5.0250000000000004"/>
    <n v="-145.42350000000002"/>
    <n v="12"/>
    <n v="1176.96"/>
    <n v="6.35"/>
    <n v="587.88299999999992"/>
    <n v="0"/>
    <n v="0"/>
    <x v="11"/>
  </r>
  <r>
    <n v="1232"/>
    <s v="上海宽汇贸易有限公司"/>
    <x v="1"/>
    <x v="6"/>
    <n v="2.5000000000000001E-2"/>
    <n v="-4.883"/>
    <n v="1"/>
    <n v="119.05"/>
    <n v="4"/>
    <n v="594.79999999999995"/>
    <n v="6.0750000000000002"/>
    <n v="1055.8957500000001"/>
    <x v="157"/>
  </r>
  <r>
    <n v="1233"/>
    <s v="宁波市江东创展塑化有限公司"/>
    <x v="2"/>
    <x v="6"/>
    <n v="0"/>
    <n v="0"/>
    <n v="7"/>
    <n v="835.44999999999993"/>
    <n v="10"/>
    <n v="248.1"/>
    <n v="47"/>
    <n v="3771.75"/>
    <x v="121"/>
  </r>
  <r>
    <n v="1234"/>
    <s v="山宗国际贸易(上海）有限公司"/>
    <x v="3"/>
    <x v="6"/>
    <m/>
    <n v="0"/>
    <m/>
    <n v="0"/>
    <m/>
    <n v="0"/>
    <m/>
    <n v="0"/>
    <x v="21"/>
  </r>
  <r>
    <n v="1235"/>
    <s v="丹阳市华翔塑料粒子贸易有限公司"/>
    <x v="3"/>
    <x v="6"/>
    <m/>
    <n v="0"/>
    <m/>
    <n v="0"/>
    <m/>
    <n v="0"/>
    <m/>
    <n v="0"/>
    <x v="268"/>
  </r>
  <r>
    <n v="1236"/>
    <s v="昆山市亿塑塑胶原料有限公司"/>
    <x v="3"/>
    <x v="6"/>
    <n v="5.3"/>
    <n v="576.58699999999999"/>
    <n v="12.025"/>
    <n v="1596.07825"/>
    <n v="9"/>
    <n v="1170.6299999999999"/>
    <n v="3.0249999999999999"/>
    <n v="471.32524999999998"/>
    <x v="20"/>
  </r>
  <r>
    <n v="1237"/>
    <s v="江苏资峻国际贸易有限公司"/>
    <x v="3"/>
    <x v="6"/>
    <n v="0"/>
    <n v="0"/>
    <n v="0"/>
    <n v="0"/>
    <n v="4"/>
    <n v="-52.28"/>
    <n v="233"/>
    <n v="13434.779999999999"/>
    <x v="11"/>
  </r>
  <r>
    <n v="1238"/>
    <s v="常州和基方升贸易有限公司"/>
    <x v="8"/>
    <x v="6"/>
    <n v="28"/>
    <n v="-220.08"/>
    <n v="17"/>
    <n v="734.23"/>
    <n v="8"/>
    <n v="734.96"/>
    <n v="8"/>
    <n v="687.04"/>
    <x v="91"/>
  </r>
  <r>
    <n v="1239"/>
    <s v="厦门宏世达进出口有限公司"/>
    <x v="2"/>
    <x v="6"/>
    <n v="0"/>
    <n v="0"/>
    <n v="3"/>
    <n v="209.01"/>
    <n v="8"/>
    <n v="588.32000000000005"/>
    <n v="36.950000000000003"/>
    <n v="4166.1125000000002"/>
    <x v="462"/>
  </r>
  <r>
    <n v="1240"/>
    <s v="上海品柏国际贸易有限公司"/>
    <x v="3"/>
    <x v="6"/>
    <n v="0.1"/>
    <n v="5.3570000000000002"/>
    <n v="24.7"/>
    <n v="8.3979999999999997"/>
    <n v="3"/>
    <n v="16.14"/>
    <n v="12.2"/>
    <n v="1667.3739999999998"/>
    <x v="266"/>
  </r>
  <r>
    <n v="1241"/>
    <s v="苏州金城达工程塑料有限公司"/>
    <x v="3"/>
    <x v="6"/>
    <n v="0.2"/>
    <n v="19.09"/>
    <n v="0.2"/>
    <n v="35.770000000000003"/>
    <n v="12.75"/>
    <n v="937.38"/>
    <n v="15.65"/>
    <n v="1509.2860000000001"/>
    <x v="121"/>
  </r>
  <r>
    <n v="1242"/>
    <s v="南京泰鑫荣化工有限公司"/>
    <x v="3"/>
    <x v="6"/>
    <m/>
    <n v="0"/>
    <m/>
    <n v="0"/>
    <m/>
    <n v="0"/>
    <m/>
    <n v="0"/>
    <x v="21"/>
  </r>
  <r>
    <n v="1243"/>
    <s v="苏州金塑联塑化有限公司"/>
    <x v="2"/>
    <x v="6"/>
    <n v="0"/>
    <n v="0"/>
    <n v="0"/>
    <n v="0"/>
    <n v="1.5"/>
    <n v="282.39"/>
    <n v="0.5"/>
    <n v="55.18"/>
    <x v="198"/>
  </r>
  <r>
    <n v="1244"/>
    <s v="上海河硕实业有限公司"/>
    <x v="7"/>
    <x v="6"/>
    <n v="74"/>
    <n v="3300.4"/>
    <n v="24.15"/>
    <n v="973.24499999999989"/>
    <n v="42.65"/>
    <n v="5303.1009999999997"/>
    <n v="3.2"/>
    <n v="232.99200000000002"/>
    <x v="20"/>
  </r>
  <r>
    <n v="1245"/>
    <s v="合肥和生工程塑料有限公司"/>
    <x v="2"/>
    <x v="6"/>
    <n v="0"/>
    <n v="0"/>
    <n v="0"/>
    <n v="0"/>
    <n v="0"/>
    <n v="0"/>
    <n v="10"/>
    <n v="943.3"/>
    <x v="21"/>
  </r>
  <r>
    <n v="1246"/>
    <s v="上海腾安贸易有限公司"/>
    <x v="1"/>
    <x v="6"/>
    <n v="0"/>
    <n v="0"/>
    <n v="0"/>
    <n v="0"/>
    <n v="34"/>
    <n v="2984.18"/>
    <n v="10"/>
    <n v="906.80000000000007"/>
    <x v="208"/>
  </r>
  <r>
    <n v="1247"/>
    <s v="宁波市亚特利贸易有限公司"/>
    <x v="3"/>
    <x v="6"/>
    <n v="234.22499999999999"/>
    <n v="-5209.1639999999998"/>
    <n v="203.875"/>
    <n v="10395.58625"/>
    <n v="72.45"/>
    <n v="7255.143"/>
    <n v="56"/>
    <n v="3091.76"/>
    <x v="463"/>
  </r>
  <r>
    <n v="1248"/>
    <s v="常州茂易特塑料有限公司"/>
    <x v="1"/>
    <x v="6"/>
    <n v="0"/>
    <n v="0"/>
    <n v="0"/>
    <n v="0"/>
    <n v="0"/>
    <n v="0"/>
    <n v="1.5"/>
    <n v="291.42"/>
    <x v="464"/>
  </r>
  <r>
    <n v="1249"/>
    <s v="杭州富阳海仁贸易有限公司"/>
    <x v="3"/>
    <x v="6"/>
    <n v="0"/>
    <n v="0"/>
    <n v="0"/>
    <n v="0"/>
    <n v="0"/>
    <n v="0"/>
    <n v="0.25"/>
    <n v="246.75749999999999"/>
    <x v="2"/>
  </r>
  <r>
    <n v="1250"/>
    <s v="扬州海瑞塑化有限公司"/>
    <x v="3"/>
    <x v="6"/>
    <n v="0"/>
    <n v="0"/>
    <n v="3.25"/>
    <n v="420.09499999999997"/>
    <n v="58.575000000000003"/>
    <n v="2529.2685000000001"/>
    <n v="29.6"/>
    <n v="2160.8000000000002"/>
    <x v="436"/>
  </r>
  <r>
    <n v="1251"/>
    <s v="昆山铨顺贸易有限公司"/>
    <x v="3"/>
    <x v="6"/>
    <n v="0"/>
    <n v="0"/>
    <n v="0"/>
    <n v="0"/>
    <n v="0"/>
    <n v="0"/>
    <n v="0.97499999999999998"/>
    <n v="534.38774999999998"/>
    <x v="465"/>
  </r>
  <r>
    <n v="1252"/>
    <s v="苏州凯得源贸易有限公司"/>
    <x v="3"/>
    <x v="6"/>
    <n v="0"/>
    <n v="0"/>
    <n v="0"/>
    <n v="0"/>
    <n v="4.2"/>
    <n v="515.80200000000002"/>
    <n v="16.024999999999999"/>
    <n v="1929.7304999999999"/>
    <x v="466"/>
  </r>
  <r>
    <n v="1253"/>
    <s v="苏州保利士塑料有限公司"/>
    <x v="3"/>
    <x v="6"/>
    <n v="4.2249999999999996"/>
    <n v="119.48299999999999"/>
    <n v="2.0499999999999998"/>
    <n v="150.42899999999997"/>
    <n v="14.7"/>
    <n v="1125.2849999999999"/>
    <n v="8.85"/>
    <n v="782.07450000000006"/>
    <x v="455"/>
  </r>
  <r>
    <n v="1254"/>
    <s v="常州市轩瑞塑料有限公司"/>
    <x v="2"/>
    <x v="6"/>
    <n v="0"/>
    <n v="0"/>
    <n v="3.5"/>
    <n v="275.52"/>
    <n v="20"/>
    <n v="2202.6"/>
    <n v="17.25"/>
    <n v="2021.355"/>
    <x v="9"/>
  </r>
  <r>
    <n v="1255"/>
    <s v="上海德大贸易有限公司"/>
    <x v="1"/>
    <x v="6"/>
    <n v="85"/>
    <n v="6970.85"/>
    <n v="46.4"/>
    <n v="2654.5439999999999"/>
    <n v="19.225000000000001"/>
    <n v="278.37800000000004"/>
    <n v="3"/>
    <n v="304.56"/>
    <x v="11"/>
  </r>
  <r>
    <n v="1256"/>
    <s v="嵊州市旭阳塑料贸易有限公司"/>
    <x v="3"/>
    <x v="6"/>
    <n v="0"/>
    <n v="0"/>
    <n v="0"/>
    <n v="0"/>
    <n v="10.199999999999999"/>
    <n v="1054.374"/>
    <n v="9.9499999999999993"/>
    <n v="934.00649999999996"/>
    <x v="44"/>
  </r>
  <r>
    <n v="1257"/>
    <s v="苏州超日塑业科技有限公司"/>
    <x v="3"/>
    <x v="6"/>
    <n v="0"/>
    <n v="0"/>
    <n v="1.075"/>
    <n v="99.233249999999998"/>
    <n v="5"/>
    <n v="157.30000000000001"/>
    <n v="9.5"/>
    <n v="701.95500000000004"/>
    <x v="467"/>
  </r>
  <r>
    <n v="1258"/>
    <s v="常州市永协塑料有限公司"/>
    <x v="1"/>
    <x v="6"/>
    <n v="0"/>
    <n v="0"/>
    <n v="0"/>
    <n v="0"/>
    <n v="19"/>
    <n v="937.08"/>
    <n v="11.324999999999999"/>
    <n v="881.4247499999999"/>
    <x v="9"/>
  </r>
  <r>
    <n v="1259"/>
    <s v="宁波市佰亚进出口有限公司"/>
    <x v="3"/>
    <x v="6"/>
    <m/>
    <n v="0"/>
    <m/>
    <n v="0"/>
    <m/>
    <n v="0"/>
    <m/>
    <n v="0"/>
    <x v="468"/>
  </r>
  <r>
    <n v="1260"/>
    <s v="江苏亿辉塑胶有限公司"/>
    <x v="3"/>
    <x v="6"/>
    <m/>
    <n v="0"/>
    <m/>
    <n v="0"/>
    <m/>
    <n v="0"/>
    <m/>
    <n v="0"/>
    <x v="422"/>
  </r>
  <r>
    <n v="1261"/>
    <s v="苏州创益塑料有限公司"/>
    <x v="3"/>
    <x v="6"/>
    <n v="7.8250000000000002"/>
    <n v="568.48625000000004"/>
    <n v="5"/>
    <n v="-228.75"/>
    <n v="0"/>
    <n v="0"/>
    <n v="12.175000000000001"/>
    <n v="915.92525000000012"/>
    <x v="469"/>
  </r>
  <r>
    <n v="1262"/>
    <s v="太仓乐源商贸有限公司"/>
    <x v="1"/>
    <x v="6"/>
    <n v="0"/>
    <n v="0"/>
    <n v="3"/>
    <n v="345.9"/>
    <n v="2"/>
    <n v="398.1"/>
    <n v="209"/>
    <n v="10042.449999999999"/>
    <x v="56"/>
  </r>
  <r>
    <n v="1263"/>
    <s v="宁波市哈贝进出口有限公司"/>
    <x v="1"/>
    <x v="6"/>
    <n v="0"/>
    <n v="0"/>
    <n v="0"/>
    <n v="0"/>
    <n v="8.5250000000000004"/>
    <n v="531.27800000000002"/>
    <n v="26.524999999999999"/>
    <n v="2350.6455000000001"/>
    <x v="470"/>
  </r>
  <r>
    <n v="1264"/>
    <s v="宁波华商石化销售有限公司"/>
    <x v="3"/>
    <x v="6"/>
    <n v="0"/>
    <n v="0"/>
    <n v="0"/>
    <n v="0"/>
    <n v="0"/>
    <n v="0"/>
    <n v="3"/>
    <n v="218.61"/>
    <x v="11"/>
  </r>
  <r>
    <n v="1265"/>
    <s v="苏州市新潮塑化有限公司"/>
    <x v="8"/>
    <x v="6"/>
    <n v="0"/>
    <n v="0"/>
    <n v="0"/>
    <n v="0"/>
    <n v="0"/>
    <n v="0"/>
    <n v="45"/>
    <n v="3118.5"/>
    <x v="32"/>
  </r>
  <r>
    <n v="1266"/>
    <s v="厦门市宝圆通贸易有限公司"/>
    <x v="14"/>
    <x v="6"/>
    <n v="0"/>
    <n v="0"/>
    <n v="0"/>
    <n v="0"/>
    <n v="6"/>
    <n v="605.76"/>
    <n v="0"/>
    <n v="0"/>
    <x v="326"/>
  </r>
  <r>
    <n v="1267"/>
    <s v="霸州市京通塑料经营部"/>
    <x v="1"/>
    <x v="6"/>
    <n v="0"/>
    <n v="0"/>
    <n v="0"/>
    <n v="0"/>
    <n v="0"/>
    <n v="0"/>
    <n v="30"/>
    <n v="2406.9"/>
    <x v="208"/>
  </r>
  <r>
    <n v="1268"/>
    <s v="宁波市神北塑化有限公司"/>
    <x v="1"/>
    <x v="6"/>
    <m/>
    <n v="0"/>
    <m/>
    <n v="0"/>
    <m/>
    <n v="0"/>
    <m/>
    <n v="0"/>
    <x v="21"/>
  </r>
  <r>
    <n v="1269"/>
    <s v="宁波民亿塑料有限公司"/>
    <x v="1"/>
    <x v="6"/>
    <n v="0"/>
    <n v="0"/>
    <n v="0"/>
    <n v="0"/>
    <n v="0"/>
    <n v="0"/>
    <n v="3"/>
    <n v="386.15999999999997"/>
    <x v="20"/>
  </r>
  <r>
    <n v="1270"/>
    <s v="余姚市启春塑化商行"/>
    <x v="3"/>
    <x v="6"/>
    <n v="0"/>
    <n v="0"/>
    <n v="0"/>
    <n v="0"/>
    <n v="0.1"/>
    <n v="13.512"/>
    <n v="5.5"/>
    <n v="607.36500000000001"/>
    <x v="21"/>
  </r>
  <r>
    <n v="1271"/>
    <s v="苏州鑫启程塑化有限公司"/>
    <x v="1"/>
    <x v="6"/>
    <n v="0"/>
    <n v="0"/>
    <n v="0"/>
    <n v="0"/>
    <n v="0"/>
    <n v="0"/>
    <n v="0.1"/>
    <n v="18.713999999999999"/>
    <x v="313"/>
  </r>
  <r>
    <n v="1272"/>
    <s v="浙江沪盛能源有限公司"/>
    <x v="2"/>
    <x v="6"/>
    <n v="0"/>
    <n v="0"/>
    <n v="0"/>
    <n v="0"/>
    <n v="0"/>
    <n v="0"/>
    <n v="5"/>
    <n v="579.79999999999995"/>
    <x v="9"/>
  </r>
  <r>
    <n v="1273"/>
    <s v="上海共聚化工有限公司"/>
    <x v="3"/>
    <x v="6"/>
    <n v="4.9749999999999996"/>
    <n v="319.19599999999997"/>
    <n v="37.575000000000003"/>
    <n v="689.1255000000001"/>
    <n v="23.55"/>
    <n v="1332.93"/>
    <n v="6.45"/>
    <n v="1170.3525"/>
    <x v="29"/>
  </r>
  <r>
    <n v="1274"/>
    <s v="昆山市博辉塑化有限公司"/>
    <x v="3"/>
    <x v="6"/>
    <n v="0.27500000000000002"/>
    <n v="110.605"/>
    <n v="4"/>
    <n v="374.2"/>
    <n v="1"/>
    <n v="374.38"/>
    <n v="6"/>
    <n v="548.22"/>
    <x v="471"/>
  </r>
  <r>
    <n v="1275"/>
    <s v="南京众归化工有限公司"/>
    <x v="18"/>
    <x v="6"/>
    <n v="0"/>
    <n v="0"/>
    <n v="0"/>
    <n v="0"/>
    <n v="0"/>
    <n v="0"/>
    <n v="35.024999999999999"/>
    <n v="3030.0127499999999"/>
    <x v="47"/>
  </r>
  <r>
    <n v="1276"/>
    <s v="辽宁和氏璧化工有限公司"/>
    <x v="1"/>
    <x v="6"/>
    <m/>
    <n v="0"/>
    <m/>
    <n v="0"/>
    <m/>
    <n v="0"/>
    <m/>
    <n v="0"/>
    <x v="158"/>
  </r>
  <r>
    <n v="1277"/>
    <s v="宁波全塑信息科技有限公司"/>
    <x v="1"/>
    <x v="6"/>
    <n v="0"/>
    <n v="0"/>
    <n v="0"/>
    <n v="0"/>
    <n v="0"/>
    <n v="0"/>
    <n v="2.2000000000000002"/>
    <n v="162.71199999999999"/>
    <x v="293"/>
  </r>
  <r>
    <n v="1278"/>
    <s v="湖州全盛塑料贸易有限公司"/>
    <x v="2"/>
    <x v="6"/>
    <n v="0"/>
    <n v="0"/>
    <n v="0"/>
    <n v="0"/>
    <n v="4"/>
    <n v="561.55999999999995"/>
    <n v="9.8249999999999993"/>
    <n v="775.29074999999989"/>
    <x v="280"/>
  </r>
  <r>
    <n v="1279"/>
    <s v="上海明英国际企业发展有限公司"/>
    <x v="3"/>
    <x v="6"/>
    <n v="24"/>
    <n v="4086.4800000000005"/>
    <n v="32.25"/>
    <n v="296.7"/>
    <n v="44.25"/>
    <n v="3764.3474999999999"/>
    <n v="2"/>
    <n v="192.32"/>
    <x v="11"/>
  </r>
  <r>
    <n v="1280"/>
    <s v="昆山鸿悦塑化有限公司"/>
    <x v="3"/>
    <x v="6"/>
    <m/>
    <n v="0"/>
    <m/>
    <n v="0"/>
    <m/>
    <n v="0"/>
    <m/>
    <n v="0"/>
    <x v="76"/>
  </r>
  <r>
    <n v="1281"/>
    <s v="昆山茂铨贸易有限公司"/>
    <x v="1"/>
    <x v="6"/>
    <n v="11.1"/>
    <n v="930.06900000000007"/>
    <n v="2"/>
    <n v="89.54"/>
    <n v="0"/>
    <n v="0"/>
    <n v="0"/>
    <n v="0"/>
    <x v="44"/>
  </r>
  <r>
    <n v="1282"/>
    <s v="余姚市携成工贸有限公司"/>
    <x v="2"/>
    <x v="6"/>
    <m/>
    <n v="0"/>
    <m/>
    <n v="0"/>
    <m/>
    <n v="0"/>
    <m/>
    <n v="0"/>
    <x v="17"/>
  </r>
  <r>
    <n v="1283"/>
    <s v="上海晟兴元贸易有限公司"/>
    <x v="1"/>
    <x v="6"/>
    <n v="1.5"/>
    <n v="-77.445000000000007"/>
    <n v="4.5"/>
    <n v="217.53000000000003"/>
    <n v="10.5"/>
    <n v="756.84"/>
    <n v="2"/>
    <n v="276.06"/>
    <x v="11"/>
  </r>
  <r>
    <n v="1284"/>
    <s v="台州市开翔塑业有限公司"/>
    <x v="7"/>
    <x v="6"/>
    <m/>
    <n v="0"/>
    <m/>
    <n v="0"/>
    <m/>
    <n v="0"/>
    <m/>
    <n v="0"/>
    <x v="11"/>
  </r>
  <r>
    <n v="1285"/>
    <s v="芜湖航生商贸有限公司"/>
    <x v="3"/>
    <x v="6"/>
    <n v="0"/>
    <n v="0"/>
    <n v="0"/>
    <n v="0"/>
    <n v="0"/>
    <n v="0"/>
    <n v="41.75"/>
    <n v="4319.4549999999999"/>
    <x v="472"/>
  </r>
  <r>
    <n v="1286"/>
    <s v="张家港保税区多佳塑化贸易有限公司"/>
    <x v="3"/>
    <x v="6"/>
    <n v="0"/>
    <n v="0"/>
    <n v="3.25"/>
    <n v="220.38249999999999"/>
    <n v="14.25"/>
    <n v="915.99"/>
    <n v="12"/>
    <n v="810.83999999999992"/>
    <x v="11"/>
  </r>
  <r>
    <n v="1287"/>
    <s v="昆山强达贸易有限公司"/>
    <x v="3"/>
    <x v="6"/>
    <n v="0"/>
    <n v="0"/>
    <n v="0"/>
    <n v="0"/>
    <n v="1.375"/>
    <n v="170.85750000000002"/>
    <n v="28"/>
    <n v="2589.44"/>
    <x v="56"/>
  </r>
  <r>
    <n v="1288"/>
    <s v="丹阳市界牌镇华翔塑料粒子经营部"/>
    <x v="2"/>
    <x v="6"/>
    <n v="69.8"/>
    <n v="-464.86799999999999"/>
    <n v="38"/>
    <n v="2805.16"/>
    <n v="107.7"/>
    <n v="9364.5150000000012"/>
    <n v="40.5"/>
    <n v="4151.25"/>
    <x v="56"/>
  </r>
  <r>
    <n v="1289"/>
    <s v="上海全中贸易有限公司"/>
    <x v="1"/>
    <x v="6"/>
    <n v="12.7"/>
    <n v="1066.4189999999999"/>
    <n v="1.175"/>
    <n v="124.42075000000001"/>
    <n v="0"/>
    <n v="0"/>
    <n v="2.5000000000000001E-2"/>
    <n v="3.6022500000000002"/>
    <x v="297"/>
  </r>
  <r>
    <n v="1290"/>
    <s v="宁波良源塑化有限公司"/>
    <x v="3"/>
    <x v="6"/>
    <n v="0"/>
    <n v="0"/>
    <n v="0"/>
    <n v="0"/>
    <n v="0"/>
    <n v="0"/>
    <n v="17.3"/>
    <n v="1074.1570000000002"/>
    <x v="23"/>
  </r>
  <r>
    <n v="1291"/>
    <s v="苏州天翔高科塑胶有限公司"/>
    <x v="8"/>
    <x v="6"/>
    <m/>
    <n v="0"/>
    <m/>
    <n v="0"/>
    <m/>
    <n v="0"/>
    <m/>
    <n v="0"/>
    <x v="20"/>
  </r>
  <r>
    <n v="1292"/>
    <s v="厦门市锦旺贸易有限公司"/>
    <x v="6"/>
    <x v="6"/>
    <m/>
    <n v="0"/>
    <m/>
    <n v="0"/>
    <m/>
    <n v="0"/>
    <m/>
    <n v="0"/>
    <x v="208"/>
  </r>
  <r>
    <n v="1293"/>
    <s v="广州快塑电子商务有限公司"/>
    <x v="3"/>
    <x v="6"/>
    <m/>
    <n v="0"/>
    <m/>
    <n v="0"/>
    <m/>
    <n v="0"/>
    <m/>
    <n v="0"/>
    <x v="49"/>
  </r>
  <r>
    <n v="1294"/>
    <s v="扬州市海达塑料科技有限公司"/>
    <x v="1"/>
    <x v="6"/>
    <m/>
    <n v="0"/>
    <m/>
    <n v="0"/>
    <m/>
    <n v="0"/>
    <m/>
    <n v="0"/>
    <x v="473"/>
  </r>
  <r>
    <n v="1295"/>
    <s v="宁波市江东吉北塑化有限公司"/>
    <x v="2"/>
    <x v="6"/>
    <n v="1"/>
    <n v="20.48"/>
    <n v="6"/>
    <n v="481.32"/>
    <n v="4"/>
    <n v="239"/>
    <n v="42.075000000000003"/>
    <n v="2997.0022500000005"/>
    <x v="47"/>
  </r>
  <r>
    <n v="1296"/>
    <s v="上海宗棠化工有限公司"/>
    <x v="3"/>
    <x v="6"/>
    <n v="0"/>
    <n v="0"/>
    <n v="0"/>
    <n v="0"/>
    <n v="1.5"/>
    <n v="87.09"/>
    <n v="2.2999999999999998"/>
    <n v="239.17699999999996"/>
    <x v="8"/>
  </r>
  <r>
    <n v="1297"/>
    <s v="昆山昌秀塑化进出口有限公司"/>
    <x v="2"/>
    <x v="6"/>
    <n v="0"/>
    <n v="0"/>
    <n v="0"/>
    <n v="0"/>
    <n v="29"/>
    <n v="3201.02"/>
    <n v="9.5"/>
    <n v="1172.2049999999999"/>
    <x v="47"/>
  </r>
  <r>
    <n v="1298"/>
    <s v="上海龙虎贸易有限公司"/>
    <x v="3"/>
    <x v="6"/>
    <n v="31.65"/>
    <n v="1673.652"/>
    <n v="9"/>
    <n v="880.29"/>
    <n v="12"/>
    <n v="583.43999999999994"/>
    <n v="8.5"/>
    <n v="718.67499999999995"/>
    <x v="157"/>
  </r>
  <r>
    <n v="1299"/>
    <s v="苏州市合达塑胶有限公司"/>
    <x v="2"/>
    <x v="6"/>
    <n v="0"/>
    <n v="0"/>
    <n v="3"/>
    <n v="518.16"/>
    <n v="0"/>
    <n v="0"/>
    <n v="0"/>
    <n v="0"/>
    <x v="474"/>
  </r>
  <r>
    <n v="1300"/>
    <s v="上海科川贸易有限公司"/>
    <x v="1"/>
    <x v="6"/>
    <n v="0"/>
    <n v="0"/>
    <n v="0"/>
    <n v="0"/>
    <n v="3"/>
    <n v="361.98"/>
    <n v="18"/>
    <n v="1389.6000000000001"/>
    <x v="21"/>
  </r>
  <r>
    <n v="1301"/>
    <s v="宁波硕佳进出口有限公司"/>
    <x v="1"/>
    <x v="6"/>
    <n v="0"/>
    <n v="0"/>
    <n v="0"/>
    <n v="0"/>
    <n v="0"/>
    <n v="0"/>
    <n v="2"/>
    <n v="145.34"/>
    <x v="49"/>
  </r>
  <r>
    <n v="1302"/>
    <s v="宁波广俊化工有限公司"/>
    <x v="2"/>
    <x v="6"/>
    <m/>
    <n v="0"/>
    <m/>
    <n v="0"/>
    <m/>
    <n v="0"/>
    <m/>
    <n v="0"/>
    <x v="74"/>
  </r>
  <r>
    <n v="1303"/>
    <s v="上海琼华塑胶有限公司"/>
    <x v="0"/>
    <x v="6"/>
    <n v="8"/>
    <n v="1061.52"/>
    <n v="3"/>
    <n v="131.60999999999999"/>
    <n v="6.1749999999999998"/>
    <n v="569.45849999999996"/>
    <n v="15"/>
    <n v="1279.6500000000001"/>
    <x v="45"/>
  </r>
  <r>
    <n v="1304"/>
    <s v="青岛保税区克莱门特国际贸易有限公司"/>
    <x v="2"/>
    <x v="6"/>
    <n v="88"/>
    <n v="15674.560000000001"/>
    <n v="18"/>
    <n v="490.5"/>
    <n v="3.1"/>
    <n v="125.08500000000001"/>
    <n v="0"/>
    <n v="0"/>
    <x v="58"/>
  </r>
  <r>
    <n v="1305"/>
    <s v="上海开景国际贸易有限公司"/>
    <x v="3"/>
    <x v="6"/>
    <n v="0"/>
    <n v="0"/>
    <n v="0"/>
    <n v="0"/>
    <n v="1"/>
    <n v="-46.49"/>
    <n v="2.5000000000000001E-2"/>
    <n v="2.9987500000000002"/>
    <x v="475"/>
  </r>
  <r>
    <n v="1306"/>
    <s v="昆山金凯沃塑胶有限公司"/>
    <x v="2"/>
    <x v="6"/>
    <n v="0"/>
    <n v="0"/>
    <n v="0"/>
    <n v="0"/>
    <n v="1"/>
    <n v="99.76"/>
    <n v="3.25"/>
    <n v="468.71499999999997"/>
    <x v="56"/>
  </r>
  <r>
    <n v="1307"/>
    <s v="上海融塑化工贸易有限公司"/>
    <x v="1"/>
    <x v="6"/>
    <n v="0"/>
    <n v="0"/>
    <n v="0"/>
    <n v="0"/>
    <n v="12"/>
    <n v="1144.92"/>
    <n v="35"/>
    <n v="2941.4"/>
    <x v="476"/>
  </r>
  <r>
    <n v="1308"/>
    <s v="温州欧登堡进出口有限公司"/>
    <x v="6"/>
    <x v="6"/>
    <n v="2.5"/>
    <n v="384.35"/>
    <n v="53.5"/>
    <n v="2815.7049999999999"/>
    <n v="94.5"/>
    <n v="7677.1799999999994"/>
    <n v="99.85"/>
    <n v="6746.8644999999988"/>
    <x v="219"/>
  </r>
  <r>
    <n v="1309"/>
    <s v="广州五菱化工科技有限公司"/>
    <x v="1"/>
    <x v="6"/>
    <n v="0"/>
    <n v="0"/>
    <n v="0"/>
    <n v="0"/>
    <n v="0"/>
    <n v="0"/>
    <n v="18.25"/>
    <n v="1790.3249999999998"/>
    <x v="41"/>
  </r>
  <r>
    <n v="1310"/>
    <s v="杭州华旭塑胶有限公司"/>
    <x v="2"/>
    <x v="6"/>
    <m/>
    <n v="0"/>
    <m/>
    <n v="0"/>
    <m/>
    <n v="0"/>
    <m/>
    <n v="0"/>
    <x v="157"/>
  </r>
  <r>
    <n v="1311"/>
    <s v="上海松硕国际贸易有限公司"/>
    <x v="7"/>
    <x v="6"/>
    <n v="35.475000000000001"/>
    <n v="2969.2575000000002"/>
    <n v="21.574999999999999"/>
    <n v="2182.0954999999999"/>
    <n v="5.0999999999999996"/>
    <n v="534.78599999999994"/>
    <n v="1.65"/>
    <n v="194.68349999999998"/>
    <x v="477"/>
  </r>
  <r>
    <n v="1312"/>
    <s v="合肥海仓塑料有限公司"/>
    <x v="1"/>
    <x v="6"/>
    <n v="1"/>
    <n v="72.73"/>
    <n v="0"/>
    <n v="0"/>
    <n v="0"/>
    <n v="0"/>
    <n v="86.5"/>
    <n v="3634.7300000000005"/>
    <x v="49"/>
  </r>
  <r>
    <n v="1313"/>
    <s v="宁波森展贸易有限公司"/>
    <x v="3"/>
    <x v="6"/>
    <n v="0"/>
    <n v="0"/>
    <n v="1.1000000000000001"/>
    <n v="-202.42200000000003"/>
    <n v="19.125"/>
    <n v="1290.5550000000001"/>
    <n v="0"/>
    <n v="0"/>
    <x v="9"/>
  </r>
  <r>
    <n v="1314"/>
    <s v="昆山亿辉塑胶有限公司"/>
    <x v="2"/>
    <x v="6"/>
    <n v="0"/>
    <n v="0"/>
    <n v="8"/>
    <n v="813.28"/>
    <n v="33.5"/>
    <n v="3205.9500000000003"/>
    <n v="6.2"/>
    <n v="767.56000000000006"/>
    <x v="478"/>
  </r>
  <r>
    <n v="1315"/>
    <s v="上海中谦化工有限公司"/>
    <x v="3"/>
    <x v="6"/>
    <m/>
    <n v="0"/>
    <m/>
    <n v="0"/>
    <m/>
    <n v="0"/>
    <m/>
    <n v="0"/>
    <x v="32"/>
  </r>
  <r>
    <n v="1316"/>
    <s v="常州新恒兴新材料科技有限公司"/>
    <x v="2"/>
    <x v="6"/>
    <n v="0"/>
    <n v="0"/>
    <n v="0"/>
    <n v="0"/>
    <n v="0"/>
    <n v="0"/>
    <n v="13"/>
    <n v="1034.8"/>
    <x v="479"/>
  </r>
  <r>
    <n v="1317"/>
    <s v="上海搏勉实业有限公司"/>
    <x v="2"/>
    <x v="6"/>
    <n v="0"/>
    <n v="0"/>
    <n v="0"/>
    <n v="0"/>
    <n v="0"/>
    <n v="0"/>
    <n v="6"/>
    <n v="475.68"/>
    <x v="58"/>
  </r>
  <r>
    <n v="1318"/>
    <s v="上海黎嘉塑胶有限公司"/>
    <x v="10"/>
    <x v="6"/>
    <n v="0"/>
    <n v="0"/>
    <n v="0"/>
    <n v="0"/>
    <n v="2.5000000000000001E-2"/>
    <n v="1.9375"/>
    <n v="2"/>
    <n v="88.08"/>
    <x v="20"/>
  </r>
  <r>
    <n v="1319"/>
    <s v="天津聚福塑化科技有限公司"/>
    <x v="1"/>
    <x v="6"/>
    <n v="0"/>
    <n v="0"/>
    <n v="0"/>
    <n v="0"/>
    <n v="0"/>
    <n v="0"/>
    <n v="0.25"/>
    <n v="22.414999999999999"/>
    <x v="480"/>
  </r>
  <r>
    <n v="1320"/>
    <s v="杭州卓峰塑模贸易有限公司"/>
    <x v="2"/>
    <x v="6"/>
    <m/>
    <n v="0"/>
    <m/>
    <n v="0"/>
    <m/>
    <n v="0"/>
    <m/>
    <n v="0"/>
    <x v="20"/>
  </r>
  <r>
    <n v="1321"/>
    <s v="上海烁强工贸有限公司"/>
    <x v="3"/>
    <x v="6"/>
    <n v="18.75"/>
    <n v="1475.625"/>
    <n v="6"/>
    <n v="209.45999999999998"/>
    <n v="25"/>
    <n v="2956.5"/>
    <n v="34.5"/>
    <n v="3226.44"/>
    <x v="56"/>
  </r>
  <r>
    <n v="1322"/>
    <s v="苏州财达工程塑料贸易有限公司"/>
    <x v="2"/>
    <x v="6"/>
    <n v="106.27500000000001"/>
    <n v="9718.848750000001"/>
    <n v="47.85"/>
    <n v="1888.6395"/>
    <n v="42.8"/>
    <n v="2406.2159999999999"/>
    <n v="6.5750000000000002"/>
    <n v="326.12"/>
    <x v="20"/>
  </r>
  <r>
    <n v="1323"/>
    <s v="上海仙怀塑化材料有限公司"/>
    <x v="2"/>
    <x v="6"/>
    <n v="51.55"/>
    <n v="2830.6104999999998"/>
    <n v="123.02500000000001"/>
    <n v="10168.016250000001"/>
    <n v="5.85"/>
    <n v="245.64150000000001"/>
    <n v="0"/>
    <n v="0"/>
    <x v="11"/>
  </r>
  <r>
    <n v="1324"/>
    <s v="上海元塑贸易有限公司"/>
    <x v="2"/>
    <x v="6"/>
    <n v="0"/>
    <n v="0"/>
    <n v="0"/>
    <n v="0"/>
    <n v="44.25"/>
    <n v="4534.2974999999997"/>
    <n v="31.6"/>
    <n v="3082.8960000000002"/>
    <x v="157"/>
  </r>
  <r>
    <n v="1325"/>
    <s v="上海程坤贸易有限公司"/>
    <x v="1"/>
    <x v="6"/>
    <n v="0"/>
    <n v="0"/>
    <n v="5.15"/>
    <n v="628.30000000000007"/>
    <n v="7"/>
    <n v="429.66"/>
    <n v="7.25"/>
    <n v="493.65250000000003"/>
    <x v="148"/>
  </r>
  <r>
    <n v="1326"/>
    <s v="宁波金中塑化有限公司"/>
    <x v="3"/>
    <x v="6"/>
    <n v="0"/>
    <n v="0"/>
    <n v="0"/>
    <n v="0"/>
    <n v="3"/>
    <n v="-129.24"/>
    <n v="0"/>
    <n v="0"/>
    <x v="21"/>
  </r>
  <r>
    <n v="1327"/>
    <s v="昆山万鸿新材料有限公司"/>
    <x v="2"/>
    <x v="6"/>
    <n v="0"/>
    <n v="0"/>
    <n v="0"/>
    <n v="0"/>
    <n v="8.5"/>
    <n v="879.41"/>
    <n v="2.2999999999999998"/>
    <n v="237.01499999999999"/>
    <x v="41"/>
  </r>
  <r>
    <n v="1328"/>
    <s v="上海联统塑业有限公司"/>
    <x v="2"/>
    <x v="6"/>
    <n v="33.575000000000003"/>
    <n v="3894.3642500000001"/>
    <n v="30"/>
    <n v="3796.2000000000003"/>
    <n v="9.25"/>
    <n v="667.85"/>
    <n v="7.2"/>
    <n v="460.22400000000005"/>
    <x v="481"/>
  </r>
  <r>
    <n v="1329"/>
    <s v="上海日登国际贸易有限公司"/>
    <x v="3"/>
    <x v="6"/>
    <m/>
    <n v="0"/>
    <m/>
    <n v="0"/>
    <m/>
    <n v="0"/>
    <m/>
    <n v="0"/>
    <x v="22"/>
  </r>
  <r>
    <n v="1330"/>
    <s v="常州九洲宏源化工有限公司"/>
    <x v="2"/>
    <x v="6"/>
    <n v="14"/>
    <n v="-213.64"/>
    <n v="0"/>
    <n v="0"/>
    <n v="2"/>
    <n v="213.08"/>
    <n v="5"/>
    <n v="479.09999999999997"/>
    <x v="11"/>
  </r>
  <r>
    <n v="1331"/>
    <s v="上海志厚化工新材料有限公司"/>
    <x v="0"/>
    <x v="6"/>
    <m/>
    <n v="0"/>
    <m/>
    <n v="0"/>
    <m/>
    <n v="0"/>
    <m/>
    <n v="0"/>
    <x v="33"/>
  </r>
  <r>
    <n v="1332"/>
    <s v="青岛盖洛普商务有限公司"/>
    <x v="1"/>
    <x v="6"/>
    <m/>
    <n v="0"/>
    <m/>
    <n v="0"/>
    <m/>
    <n v="0"/>
    <m/>
    <n v="0"/>
    <x v="40"/>
  </r>
  <r>
    <n v="1333"/>
    <s v="舟山市定海森惠塑胶制品有限公司"/>
    <x v="1"/>
    <x v="8"/>
    <n v="0"/>
    <n v="0"/>
    <n v="0"/>
    <n v="0"/>
    <n v="0"/>
    <n v="0"/>
    <n v="230.02500000000001"/>
    <n v="28555.303500000002"/>
    <x v="482"/>
  </r>
  <r>
    <n v="1334"/>
    <s v="舟山市定海蓝斯顿塑料制品有限公司"/>
    <x v="1"/>
    <x v="8"/>
    <n v="78"/>
    <n v="4726.0200000000004"/>
    <n v="35"/>
    <n v="6540.1"/>
    <n v="0"/>
    <n v="0"/>
    <n v="0"/>
    <n v="0"/>
    <x v="53"/>
  </r>
  <r>
    <n v="1335"/>
    <s v="宁波格林笔业有限公司"/>
    <x v="1"/>
    <x v="10"/>
    <n v="26"/>
    <n v="3690.96"/>
    <n v="10.050000000000001"/>
    <n v="652.14450000000011"/>
    <n v="0"/>
    <n v="0"/>
    <n v="10"/>
    <n v="1464.4"/>
    <x v="21"/>
  </r>
  <r>
    <n v="1336"/>
    <s v="余姚栋楠塑模制品有限公司"/>
    <x v="1"/>
    <x v="10"/>
    <m/>
    <n v="0"/>
    <m/>
    <n v="0"/>
    <m/>
    <n v="0"/>
    <m/>
    <n v="0"/>
    <x v="483"/>
  </r>
  <r>
    <n v="1337"/>
    <s v="宁波兴伟刀具科技有限公司"/>
    <x v="1"/>
    <x v="10"/>
    <n v="0"/>
    <n v="0"/>
    <n v="0"/>
    <n v="0"/>
    <n v="42.25"/>
    <n v="4751.8575000000001"/>
    <n v="152.5"/>
    <n v="9648.6750000000011"/>
    <x v="484"/>
  </r>
  <r>
    <n v="1338"/>
    <s v="（谢）宁波慈博贸易有限公司"/>
    <x v="3"/>
    <x v="6"/>
    <n v="0"/>
    <n v="0"/>
    <n v="0"/>
    <n v="0"/>
    <n v="0"/>
    <n v="0"/>
    <n v="10"/>
    <n v="474.4"/>
    <x v="485"/>
  </r>
  <r>
    <n v="1339"/>
    <s v="常州市益路发物资有限公司"/>
    <x v="9"/>
    <x v="6"/>
    <m/>
    <n v="0"/>
    <m/>
    <n v="0"/>
    <m/>
    <n v="0"/>
    <m/>
    <n v="0"/>
    <x v="90"/>
  </r>
  <r>
    <n v="1340"/>
    <s v="大连爱尔达贸易有限公司"/>
    <x v="3"/>
    <x v="6"/>
    <m/>
    <n v="0"/>
    <m/>
    <n v="0"/>
    <m/>
    <n v="0"/>
    <m/>
    <n v="0"/>
    <x v="9"/>
  </r>
  <r>
    <n v="1341"/>
    <s v="丹阳明憬塑件有限公司"/>
    <x v="6"/>
    <x v="6"/>
    <n v="0"/>
    <n v="0"/>
    <n v="0"/>
    <n v="0"/>
    <n v="0"/>
    <n v="0"/>
    <n v="4"/>
    <n v="157.28"/>
    <x v="8"/>
  </r>
  <r>
    <n v="1342"/>
    <s v="东莞市新嘉旺塑胶原料有限公司"/>
    <x v="6"/>
    <x v="6"/>
    <n v="13"/>
    <n v="411.84"/>
    <n v="213"/>
    <n v="13208.13"/>
    <n v="728.35"/>
    <n v="53526.441500000001"/>
    <n v="814"/>
    <n v="68864.399999999994"/>
    <x v="8"/>
  </r>
  <r>
    <n v="1343"/>
    <s v="东莞市鑫鑫塑胶原料有限公司"/>
    <x v="6"/>
    <x v="6"/>
    <n v="0"/>
    <n v="0"/>
    <n v="0"/>
    <n v="0"/>
    <n v="0"/>
    <n v="0"/>
    <n v="20"/>
    <n v="1342.4"/>
    <x v="8"/>
  </r>
  <r>
    <n v="1344"/>
    <s v="东莞市亚隆塑胶化工有限公司"/>
    <x v="1"/>
    <x v="6"/>
    <n v="0"/>
    <n v="0"/>
    <n v="95"/>
    <n v="2335.1"/>
    <n v="20"/>
    <n v="1216.8000000000002"/>
    <n v="98"/>
    <n v="9000.32"/>
    <x v="8"/>
  </r>
  <r>
    <n v="1345"/>
    <s v="杭州旭昇新材料科技有限公司"/>
    <x v="1"/>
    <x v="6"/>
    <n v="9.1"/>
    <n v="390.39"/>
    <n v="17.3"/>
    <n v="1011.5310000000001"/>
    <n v="29"/>
    <n v="-4387.7000000000007"/>
    <n v="8"/>
    <n v="823.84"/>
    <x v="8"/>
  </r>
  <r>
    <n v="1346"/>
    <s v="红波按钮制造有限公司"/>
    <x v="1"/>
    <x v="6"/>
    <m/>
    <n v="0"/>
    <m/>
    <n v="0"/>
    <m/>
    <n v="0"/>
    <m/>
    <n v="0"/>
    <x v="90"/>
  </r>
  <r>
    <n v="1347"/>
    <s v="嘉兴市郅隆塑业有限公司"/>
    <x v="1"/>
    <x v="6"/>
    <n v="0"/>
    <n v="0"/>
    <n v="0"/>
    <n v="0"/>
    <n v="0"/>
    <n v="0"/>
    <n v="6.05"/>
    <n v="462.70400000000001"/>
    <x v="8"/>
  </r>
  <r>
    <n v="1348"/>
    <s v="嘉兴雅博电器有限公司"/>
    <x v="3"/>
    <x v="6"/>
    <m/>
    <n v="0"/>
    <m/>
    <n v="0"/>
    <m/>
    <n v="0"/>
    <m/>
    <n v="0"/>
    <x v="21"/>
  </r>
  <r>
    <n v="1349"/>
    <s v="江苏森森水族用品有限公司"/>
    <x v="1"/>
    <x v="6"/>
    <m/>
    <n v="0"/>
    <m/>
    <n v="0"/>
    <m/>
    <n v="0"/>
    <m/>
    <n v="0"/>
    <x v="0"/>
  </r>
  <r>
    <n v="1350"/>
    <s v="金华博天工具有限公司"/>
    <x v="1"/>
    <x v="6"/>
    <n v="0"/>
    <n v="0"/>
    <n v="0"/>
    <n v="0"/>
    <n v="0"/>
    <n v="0"/>
    <n v="2"/>
    <n v="275.8"/>
    <x v="8"/>
  </r>
  <r>
    <n v="1351"/>
    <s v="乐清市展祥电子有限公司"/>
    <x v="1"/>
    <x v="6"/>
    <n v="0"/>
    <n v="0"/>
    <n v="0"/>
    <n v="0"/>
    <n v="0"/>
    <n v="0"/>
    <n v="1"/>
    <n v="44.68"/>
    <x v="8"/>
  </r>
  <r>
    <n v="1352"/>
    <s v="宁波广昱塑化有限公司"/>
    <x v="1"/>
    <x v="6"/>
    <n v="0"/>
    <n v="0"/>
    <n v="0"/>
    <n v="0"/>
    <n v="0"/>
    <n v="0"/>
    <n v="128"/>
    <n v="7193.6"/>
    <x v="8"/>
  </r>
  <r>
    <n v="1353"/>
    <s v="宁波环海电器有限公司"/>
    <x v="1"/>
    <x v="6"/>
    <n v="23.85"/>
    <n v="1685.241"/>
    <n v="45"/>
    <n v="4709.7"/>
    <n v="0"/>
    <n v="0"/>
    <n v="0"/>
    <n v="0"/>
    <x v="77"/>
  </r>
  <r>
    <n v="1354"/>
    <s v="宁波特升贸易有限公司"/>
    <x v="1"/>
    <x v="6"/>
    <n v="0"/>
    <n v="0"/>
    <n v="10"/>
    <n v="1264.4000000000001"/>
    <n v="39"/>
    <n v="4183.53"/>
    <n v="118"/>
    <n v="10656.58"/>
    <x v="8"/>
  </r>
  <r>
    <n v="1355"/>
    <s v="瑞安市雅捷汽车附件有限公司"/>
    <x v="1"/>
    <x v="6"/>
    <n v="0"/>
    <n v="0"/>
    <n v="1"/>
    <n v="26.59"/>
    <n v="0"/>
    <n v="0"/>
    <n v="0"/>
    <n v="0"/>
    <x v="21"/>
  </r>
  <r>
    <n v="1356"/>
    <s v="瑞安市亚伯兰塑料贸易有限公司"/>
    <x v="2"/>
    <x v="6"/>
    <n v="34.25"/>
    <n v="1240.5349999999999"/>
    <n v="0"/>
    <n v="0"/>
    <n v="0"/>
    <n v="0"/>
    <n v="2"/>
    <n v="156.97999999999999"/>
    <x v="8"/>
  </r>
  <r>
    <n v="1357"/>
    <s v="上海品益新材料科技有限公司"/>
    <x v="2"/>
    <x v="6"/>
    <n v="0"/>
    <n v="0"/>
    <n v="0"/>
    <n v="0"/>
    <n v="0"/>
    <n v="0"/>
    <n v="60"/>
    <n v="8619"/>
    <x v="8"/>
  </r>
  <r>
    <n v="1358"/>
    <s v="上海新厚勤实业有限公司"/>
    <x v="6"/>
    <x v="6"/>
    <n v="0"/>
    <n v="0"/>
    <n v="0"/>
    <n v="0"/>
    <n v="212"/>
    <n v="32601.360000000001"/>
    <n v="200"/>
    <n v="17552"/>
    <x v="8"/>
  </r>
  <r>
    <n v="1359"/>
    <s v="深圳市创新隆塑胶制品有限公司"/>
    <x v="12"/>
    <x v="6"/>
    <n v="0"/>
    <n v="0"/>
    <n v="0"/>
    <n v="0"/>
    <n v="0"/>
    <n v="0"/>
    <n v="60"/>
    <n v="6556.2"/>
    <x v="8"/>
  </r>
  <r>
    <n v="1360"/>
    <s v="十堰大凡塑料制品有限公司"/>
    <x v="1"/>
    <x v="6"/>
    <m/>
    <n v="0"/>
    <m/>
    <n v="0"/>
    <m/>
    <n v="0"/>
    <m/>
    <n v="0"/>
    <x v="10"/>
  </r>
  <r>
    <n v="1361"/>
    <s v="台州宽源塑胶有限公司"/>
    <x v="1"/>
    <x v="6"/>
    <m/>
    <n v="0"/>
    <m/>
    <n v="0"/>
    <m/>
    <n v="0"/>
    <m/>
    <n v="0"/>
    <x v="77"/>
  </r>
  <r>
    <n v="1362"/>
    <s v="台州市海天塑化有限公司"/>
    <x v="1"/>
    <x v="6"/>
    <n v="36.024999999999999"/>
    <n v="3517.4809999999998"/>
    <n v="25"/>
    <n v="609.5"/>
    <n v="4.25"/>
    <n v="293.16500000000002"/>
    <n v="10"/>
    <n v="419.5"/>
    <x v="8"/>
  </r>
  <r>
    <n v="1363"/>
    <s v="台州市汉普顿脚轮有限公司"/>
    <x v="1"/>
    <x v="6"/>
    <m/>
    <n v="0"/>
    <m/>
    <n v="0"/>
    <m/>
    <n v="0"/>
    <m/>
    <n v="0"/>
    <x v="45"/>
  </r>
  <r>
    <n v="1364"/>
    <s v="台州市黄岩科伦五金塑料厂"/>
    <x v="1"/>
    <x v="6"/>
    <m/>
    <n v="0"/>
    <m/>
    <n v="0"/>
    <m/>
    <n v="0"/>
    <m/>
    <n v="0"/>
    <x v="21"/>
  </r>
  <r>
    <n v="1365"/>
    <s v="台州市黄岩区森力塑料制品厂"/>
    <x v="1"/>
    <x v="6"/>
    <m/>
    <n v="0"/>
    <m/>
    <n v="0"/>
    <m/>
    <n v="0"/>
    <m/>
    <n v="0"/>
    <x v="134"/>
  </r>
  <r>
    <n v="1366"/>
    <s v="台州市椒江宏昌眼镜有限公司"/>
    <x v="1"/>
    <x v="6"/>
    <n v="0"/>
    <n v="0"/>
    <n v="0"/>
    <n v="0"/>
    <n v="0"/>
    <n v="0"/>
    <n v="32"/>
    <n v="3540.8"/>
    <x v="8"/>
  </r>
  <r>
    <n v="1367"/>
    <s v="台州市力盛眼镜有限公司"/>
    <x v="1"/>
    <x v="6"/>
    <m/>
    <n v="0"/>
    <m/>
    <n v="0"/>
    <m/>
    <n v="0"/>
    <m/>
    <n v="0"/>
    <x v="10"/>
  </r>
  <r>
    <n v="1368"/>
    <s v="台州市路桥俊博塑料厂"/>
    <x v="1"/>
    <x v="6"/>
    <m/>
    <n v="0"/>
    <m/>
    <n v="0"/>
    <m/>
    <n v="0"/>
    <m/>
    <n v="0"/>
    <x v="8"/>
  </r>
  <r>
    <n v="1369"/>
    <s v="台州市路桥俊博塑料厂（普通合伙）"/>
    <x v="1"/>
    <x v="6"/>
    <m/>
    <n v="0"/>
    <m/>
    <n v="0"/>
    <m/>
    <n v="0"/>
    <m/>
    <n v="0"/>
    <x v="7"/>
  </r>
  <r>
    <n v="1370"/>
    <s v="王利珍"/>
    <x v="1"/>
    <x v="6"/>
    <n v="14"/>
    <n v="1004.9200000000001"/>
    <n v="2"/>
    <n v="-294.27999999999997"/>
    <n v="91.025000000000006"/>
    <n v="2754.4165000000003"/>
    <n v="80"/>
    <n v="2022.4"/>
    <x v="8"/>
  </r>
  <r>
    <n v="1371"/>
    <s v="温岭市新河美佳塑业有限公司"/>
    <x v="1"/>
    <x v="6"/>
    <m/>
    <n v="0"/>
    <m/>
    <n v="0"/>
    <m/>
    <n v="0"/>
    <m/>
    <n v="0"/>
    <x v="56"/>
  </r>
  <r>
    <n v="1372"/>
    <s v="温州华信光学有限公司"/>
    <x v="1"/>
    <x v="6"/>
    <m/>
    <n v="0"/>
    <m/>
    <n v="0"/>
    <m/>
    <n v="0"/>
    <m/>
    <n v="0"/>
    <x v="10"/>
  </r>
  <r>
    <n v="1373"/>
    <s v="温州市三顺电器有限公司"/>
    <x v="1"/>
    <x v="6"/>
    <n v="0"/>
    <n v="0"/>
    <n v="0"/>
    <n v="0"/>
    <n v="0"/>
    <n v="0"/>
    <n v="3"/>
    <n v="242.96999999999997"/>
    <x v="8"/>
  </r>
  <r>
    <n v="1374"/>
    <s v="永康市世雅康祺塑料经营部"/>
    <x v="1"/>
    <x v="6"/>
    <n v="0"/>
    <n v="0"/>
    <n v="0"/>
    <n v="0"/>
    <n v="0"/>
    <n v="0"/>
    <n v="33.1"/>
    <n v="3479.8029999999999"/>
    <x v="8"/>
  </r>
  <r>
    <n v="1375"/>
    <s v="永康市新时代实业有限公司"/>
    <x v="8"/>
    <x v="6"/>
    <n v="0"/>
    <n v="0"/>
    <n v="0"/>
    <n v="0"/>
    <n v="0"/>
    <n v="0"/>
    <n v="20"/>
    <n v="2622.6"/>
    <x v="8"/>
  </r>
  <r>
    <n v="1376"/>
    <s v="漳州弘康环保科技有限公司"/>
    <x v="1"/>
    <x v="6"/>
    <m/>
    <n v="0"/>
    <m/>
    <n v="0"/>
    <m/>
    <n v="0"/>
    <m/>
    <n v="0"/>
    <x v="11"/>
  </r>
  <r>
    <n v="1377"/>
    <s v="浙江牧洋塑业有限公司"/>
    <x v="2"/>
    <x v="6"/>
    <m/>
    <n v="0"/>
    <m/>
    <n v="0"/>
    <m/>
    <n v="0"/>
    <m/>
    <n v="0"/>
    <x v="77"/>
  </r>
  <r>
    <n v="1378"/>
    <s v="上海荣威塑胶工业有限公司"/>
    <x v="1"/>
    <x v="6"/>
    <m/>
    <n v="0"/>
    <m/>
    <n v="0"/>
    <m/>
    <n v="0"/>
    <m/>
    <n v="0"/>
    <x v="79"/>
  </r>
  <r>
    <n v="1379"/>
    <s v="宁波塑庆程贸易有限公司"/>
    <x v="2"/>
    <x v="6"/>
    <n v="0"/>
    <n v="0"/>
    <n v="0"/>
    <n v="0"/>
    <n v="3"/>
    <n v="204.06"/>
    <n v="56"/>
    <n v="6197.52"/>
    <x v="193"/>
  </r>
  <r>
    <n v="1380"/>
    <s v="上海万澈新材料科技有限公司"/>
    <x v="1"/>
    <x v="6"/>
    <m/>
    <n v="0"/>
    <m/>
    <n v="0"/>
    <m/>
    <n v="0"/>
    <m/>
    <n v="0"/>
    <x v="0"/>
  </r>
  <r>
    <n v="1381"/>
    <s v="临海市晨明光学眼镜有限公司"/>
    <x v="2"/>
    <x v="6"/>
    <n v="0"/>
    <n v="0"/>
    <n v="0"/>
    <n v="0"/>
    <n v="0"/>
    <n v="0"/>
    <n v="32"/>
    <n v="3542.4"/>
    <x v="4"/>
  </r>
  <r>
    <n v="1382"/>
    <s v="艳宝塑化（上海）有限公司"/>
    <x v="3"/>
    <x v="6"/>
    <n v="0"/>
    <n v="0"/>
    <n v="0"/>
    <n v="0"/>
    <n v="2.5000000000000001E-2"/>
    <n v="-5.7832500000000007"/>
    <n v="12"/>
    <n v="1098.48"/>
    <x v="486"/>
  </r>
  <r>
    <n v="1383"/>
    <s v="苏州山尖电器科技有限公司"/>
    <x v="1"/>
    <x v="6"/>
    <n v="0"/>
    <n v="0"/>
    <n v="0"/>
    <n v="0"/>
    <n v="17.3506"/>
    <n v="2856.6027839999997"/>
    <n v="36.325000000000003"/>
    <n v="3902.0315000000005"/>
    <x v="295"/>
  </r>
  <r>
    <n v="1384"/>
    <s v="台州市宏发眼镜有限公司"/>
    <x v="1"/>
    <x v="6"/>
    <n v="0"/>
    <n v="0"/>
    <n v="0"/>
    <n v="0"/>
    <n v="0"/>
    <n v="0"/>
    <n v="32"/>
    <n v="3542.4"/>
    <x v="487"/>
  </r>
  <r>
    <n v="1385"/>
    <s v="宁波优圆国际贸易有限公司"/>
    <x v="1"/>
    <x v="6"/>
    <n v="0"/>
    <n v="0"/>
    <n v="0"/>
    <n v="0"/>
    <n v="2"/>
    <n v="10.54"/>
    <n v="0"/>
    <n v="0"/>
    <x v="488"/>
  </r>
  <r>
    <n v="1386"/>
    <s v="宁波卓禾贸易有限公司"/>
    <x v="1"/>
    <x v="6"/>
    <n v="0"/>
    <n v="0"/>
    <n v="0"/>
    <n v="0"/>
    <n v="0"/>
    <n v="0"/>
    <n v="143.625"/>
    <n v="21568.166249999998"/>
    <x v="489"/>
  </r>
  <r>
    <n v="1387"/>
    <s v="台州市椒江雅达眼镜厂"/>
    <x v="1"/>
    <x v="6"/>
    <n v="0"/>
    <n v="0"/>
    <n v="0"/>
    <n v="0"/>
    <n v="32"/>
    <n v="4318.72"/>
    <n v="0"/>
    <n v="0"/>
    <x v="115"/>
  </r>
  <r>
    <n v="1388"/>
    <s v="台州市黄岩华臻工贸有限公司"/>
    <x v="3"/>
    <x v="6"/>
    <n v="0"/>
    <n v="0"/>
    <n v="0"/>
    <n v="0"/>
    <n v="0"/>
    <n v="0"/>
    <n v="149"/>
    <n v="10964.91"/>
    <x v="490"/>
  </r>
  <r>
    <n v="1389"/>
    <s v="江苏唐塑进出口有限公司"/>
    <x v="1"/>
    <x v="6"/>
    <m/>
    <n v="0"/>
    <m/>
    <n v="0"/>
    <m/>
    <n v="0"/>
    <m/>
    <n v="0"/>
    <x v="491"/>
  </r>
  <r>
    <n v="1390"/>
    <s v="乐清市三协塑胶有限公司"/>
    <x v="1"/>
    <x v="6"/>
    <n v="0"/>
    <n v="0"/>
    <n v="1"/>
    <n v="103.98"/>
    <n v="4"/>
    <n v="234.76"/>
    <n v="22.125"/>
    <n v="2397.9074999999998"/>
    <x v="90"/>
  </r>
  <r>
    <n v="1391"/>
    <s v="宁波塑发国际贸易有限公司"/>
    <x v="3"/>
    <x v="6"/>
    <m/>
    <n v="0"/>
    <m/>
    <n v="0"/>
    <m/>
    <n v="0"/>
    <m/>
    <n v="0"/>
    <x v="221"/>
  </r>
  <r>
    <n v="1392"/>
    <s v="苏州科曼塑胶科技有限公司"/>
    <x v="3"/>
    <x v="6"/>
    <n v="0"/>
    <n v="0"/>
    <n v="0"/>
    <n v="0"/>
    <n v="0"/>
    <n v="0"/>
    <n v="0.7"/>
    <n v="193.86499999999998"/>
    <x v="21"/>
  </r>
  <r>
    <n v="1393"/>
    <s v="常州市荣江物资有限公司"/>
    <x v="1"/>
    <x v="6"/>
    <n v="364.27499999999998"/>
    <n v="21076.951499999999"/>
    <n v="643"/>
    <n v="50256.88"/>
    <n v="367.5"/>
    <n v="25236.225000000002"/>
    <n v="519"/>
    <n v="51427.71"/>
    <x v="492"/>
  </r>
  <r>
    <n v="1394"/>
    <s v="宁波保税区宝圣塑业有限公司"/>
    <x v="1"/>
    <x v="6"/>
    <n v="0"/>
    <n v="0"/>
    <n v="0"/>
    <n v="0"/>
    <n v="0"/>
    <n v="0"/>
    <n v="67.025000000000006"/>
    <n v="6142.8412500000013"/>
    <x v="4"/>
  </r>
  <r>
    <n v="1395"/>
    <s v="乐清市远强塑化贸易有限公司"/>
    <x v="3"/>
    <x v="6"/>
    <n v="37.25"/>
    <n v="1368.9375"/>
    <n v="21"/>
    <n v="319.2"/>
    <n v="2"/>
    <n v="107.26"/>
    <n v="8.9"/>
    <n v="1003.2080000000001"/>
    <x v="493"/>
  </r>
  <r>
    <n v="1396"/>
    <s v="常州市江波塑料有限公司"/>
    <x v="1"/>
    <x v="6"/>
    <n v="301.07499999999999"/>
    <n v="9158.701500000001"/>
    <n v="373.42500000000001"/>
    <n v="24059.772750000004"/>
    <n v="485.57499999999999"/>
    <n v="38345.857749999996"/>
    <n v="669.82500000000005"/>
    <n v="64966.32675"/>
    <x v="494"/>
  </r>
  <r>
    <n v="1397"/>
    <s v="宁波普尔中琪贸易有限公司"/>
    <x v="1"/>
    <x v="6"/>
    <n v="0"/>
    <n v="0"/>
    <n v="0"/>
    <n v="0"/>
    <n v="0"/>
    <n v="0"/>
    <n v="32"/>
    <n v="3132.48"/>
    <x v="2"/>
  </r>
  <r>
    <n v="1398"/>
    <s v="台州市椒江华龙眼镜有限公司"/>
    <x v="1"/>
    <x v="6"/>
    <m/>
    <n v="0"/>
    <m/>
    <n v="0"/>
    <m/>
    <n v="0"/>
    <m/>
    <n v="0"/>
    <x v="21"/>
  </r>
  <r>
    <n v="1399"/>
    <s v="乐清市欣炜塑料有限公司"/>
    <x v="1"/>
    <x v="6"/>
    <n v="1"/>
    <n v="90.68"/>
    <n v="3"/>
    <n v="197.34"/>
    <n v="4"/>
    <n v="427.36"/>
    <n v="4"/>
    <n v="581.72"/>
    <x v="11"/>
  </r>
  <r>
    <n v="1400"/>
    <s v="温州市金达洁具厂"/>
    <x v="1"/>
    <x v="6"/>
    <m/>
    <n v="0"/>
    <m/>
    <n v="0"/>
    <m/>
    <n v="0"/>
    <m/>
    <n v="0"/>
    <x v="208"/>
  </r>
  <r>
    <n v="1401"/>
    <s v="台州市黄岩宇翔塑化有限公司"/>
    <x v="1"/>
    <x v="6"/>
    <n v="243"/>
    <n v="13384.439999999999"/>
    <n v="257.10000000000002"/>
    <n v="14772.966000000002"/>
    <n v="207"/>
    <n v="7458.21"/>
    <n v="573.125"/>
    <n v="36966.5625"/>
    <x v="495"/>
  </r>
  <r>
    <n v="1402"/>
    <s v="临海市多乐日用品有限公司"/>
    <x v="6"/>
    <x v="6"/>
    <m/>
    <n v="0"/>
    <m/>
    <n v="0"/>
    <m/>
    <n v="0"/>
    <m/>
    <n v="0"/>
    <x v="21"/>
  </r>
  <r>
    <n v="1403"/>
    <s v="深圳市瑞海发贸易有限公司"/>
    <x v="2"/>
    <x v="6"/>
    <n v="21"/>
    <n v="245.07"/>
    <n v="33"/>
    <n v="3640.56"/>
    <n v="38"/>
    <n v="4171.6400000000003"/>
    <n v="39"/>
    <n v="6584.3700000000008"/>
    <x v="34"/>
  </r>
  <r>
    <n v="1404"/>
    <s v="上海文煦化工材料有限公司"/>
    <x v="1"/>
    <x v="6"/>
    <m/>
    <n v="0"/>
    <m/>
    <n v="0"/>
    <m/>
    <n v="0"/>
    <m/>
    <n v="0"/>
    <x v="496"/>
  </r>
  <r>
    <n v="1405"/>
    <s v="乐清市恒达汽配制造有限公司"/>
    <x v="17"/>
    <x v="6"/>
    <m/>
    <n v="0"/>
    <m/>
    <n v="0"/>
    <m/>
    <n v="0"/>
    <m/>
    <n v="0"/>
    <x v="20"/>
  </r>
  <r>
    <n v="1406"/>
    <s v="北京九维新材料有限公司"/>
    <x v="1"/>
    <x v="6"/>
    <n v="0"/>
    <n v="0"/>
    <n v="0.6"/>
    <n v="175.01999999999998"/>
    <n v="0.22500000000000001"/>
    <n v="107.82225"/>
    <n v="0.4"/>
    <n v="28.439999999999998"/>
    <x v="79"/>
  </r>
  <r>
    <n v="1407"/>
    <s v="乐清广甸汽配有限公司"/>
    <x v="1"/>
    <x v="6"/>
    <m/>
    <n v="0"/>
    <m/>
    <n v="0"/>
    <m/>
    <n v="0"/>
    <m/>
    <n v="0"/>
    <x v="23"/>
  </r>
  <r>
    <n v="1408"/>
    <s v="余姚市钇瑞特电器有限公司"/>
    <x v="1"/>
    <x v="6"/>
    <m/>
    <n v="0"/>
    <m/>
    <n v="0"/>
    <m/>
    <n v="0"/>
    <m/>
    <n v="0"/>
    <x v="20"/>
  </r>
  <r>
    <n v="1409"/>
    <s v="宁波品鸿进出口有限公司"/>
    <x v="3"/>
    <x v="6"/>
    <n v="15.175000000000001"/>
    <n v="1598.838"/>
    <n v="58"/>
    <n v="6266.9"/>
    <n v="246.07499999999999"/>
    <n v="31150.634249999999"/>
    <n v="538.20000000000005"/>
    <n v="27232.920000000002"/>
    <x v="497"/>
  </r>
  <r>
    <n v="1410"/>
    <s v="无锡市望宾物资有限公司"/>
    <x v="3"/>
    <x v="6"/>
    <n v="64.900000000000006"/>
    <n v="7228.5619999999999"/>
    <n v="36"/>
    <n v="3967.56"/>
    <n v="43.5"/>
    <n v="6133.5"/>
    <n v="41.924999999999997"/>
    <n v="3936.3382499999998"/>
    <x v="382"/>
  </r>
  <r>
    <n v="1411"/>
    <s v="常州市银满物资有限公司"/>
    <x v="1"/>
    <x v="6"/>
    <n v="383.02499999999998"/>
    <n v="24521.260499999997"/>
    <n v="424.35"/>
    <n v="37113.650999999998"/>
    <n v="304.02499999999998"/>
    <n v="30466.345249999995"/>
    <n v="362.17500000000001"/>
    <n v="32269.7925"/>
    <x v="498"/>
  </r>
  <r>
    <n v="1412"/>
    <s v="永康市政理维厨房用品有限公司"/>
    <x v="1"/>
    <x v="6"/>
    <m/>
    <n v="0"/>
    <m/>
    <n v="0"/>
    <m/>
    <n v="0"/>
    <m/>
    <n v="0"/>
    <x v="9"/>
  </r>
  <r>
    <n v="1413"/>
    <s v="浙江司帝欧工贸有限公司"/>
    <x v="3"/>
    <x v="6"/>
    <m/>
    <n v="0"/>
    <m/>
    <n v="0"/>
    <m/>
    <n v="0"/>
    <m/>
    <n v="0"/>
    <x v="90"/>
  </r>
  <r>
    <n v="1414"/>
    <s v="常州市洁洁物资有限公司"/>
    <x v="1"/>
    <x v="6"/>
    <n v="279.97500000000002"/>
    <n v="24240.235500000003"/>
    <n v="319.97500000000002"/>
    <n v="31731.920750000001"/>
    <n v="296.27499999999998"/>
    <n v="25615.936499999996"/>
    <n v="272.39999999999998"/>
    <n v="31780.907999999999"/>
    <x v="499"/>
  </r>
  <r>
    <n v="1415"/>
    <s v="正阳实业投资有限公司"/>
    <x v="3"/>
    <x v="6"/>
    <m/>
    <n v="0"/>
    <m/>
    <n v="0"/>
    <m/>
    <n v="0"/>
    <m/>
    <n v="0"/>
    <x v="134"/>
  </r>
  <r>
    <n v="1416"/>
    <s v="常州云顶物资有限公司"/>
    <x v="1"/>
    <x v="6"/>
    <n v="89.4"/>
    <n v="6737.1840000000002"/>
    <n v="82"/>
    <n v="8947.02"/>
    <n v="81"/>
    <n v="7576.7400000000007"/>
    <n v="68"/>
    <n v="6378.4"/>
    <x v="500"/>
  </r>
  <r>
    <n v="1417"/>
    <s v="余姚市西南街道裕东塑料制品厂"/>
    <x v="1"/>
    <x v="6"/>
    <m/>
    <n v="0"/>
    <m/>
    <n v="0"/>
    <m/>
    <n v="0"/>
    <m/>
    <n v="0"/>
    <x v="25"/>
  </r>
  <r>
    <n v="1418"/>
    <s v="永康市卫泰塑料五金厂"/>
    <x v="1"/>
    <x v="6"/>
    <n v="0"/>
    <n v="0"/>
    <n v="0"/>
    <n v="0"/>
    <n v="0"/>
    <n v="0"/>
    <n v="2"/>
    <n v="296.38"/>
    <x v="208"/>
  </r>
  <r>
    <n v="1419"/>
    <s v="乐清市帝爱电气有限公司"/>
    <x v="3"/>
    <x v="6"/>
    <n v="0"/>
    <n v="0"/>
    <n v="0"/>
    <n v="0"/>
    <n v="0"/>
    <n v="0"/>
    <n v="10"/>
    <n v="1001.2"/>
    <x v="501"/>
  </r>
  <r>
    <n v="1420"/>
    <s v="苏州市欧亚工程塑料有限公司"/>
    <x v="1"/>
    <x v="6"/>
    <n v="0.5"/>
    <n v="-82.284999999999997"/>
    <n v="0"/>
    <n v="0"/>
    <n v="0"/>
    <n v="0"/>
    <n v="34.65"/>
    <n v="3431.7359999999999"/>
    <x v="502"/>
  </r>
  <r>
    <n v="1421"/>
    <s v="余姚市城区成效电器厂"/>
    <x v="1"/>
    <x v="6"/>
    <m/>
    <n v="0"/>
    <m/>
    <n v="0"/>
    <m/>
    <n v="0"/>
    <m/>
    <n v="0"/>
    <x v="9"/>
  </r>
  <r>
    <n v="1422"/>
    <s v="嘉兴灏凯塑胶制品有限公司"/>
    <x v="1"/>
    <x v="6"/>
    <m/>
    <n v="0"/>
    <m/>
    <n v="0"/>
    <m/>
    <n v="0"/>
    <m/>
    <n v="0"/>
    <x v="503"/>
  </r>
  <r>
    <n v="1423"/>
    <s v="乐清市康顺塑料制品有限公司"/>
    <x v="3"/>
    <x v="6"/>
    <m/>
    <n v="0"/>
    <m/>
    <n v="0"/>
    <m/>
    <n v="0"/>
    <m/>
    <n v="0"/>
    <x v="241"/>
  </r>
  <r>
    <n v="1424"/>
    <s v="常州旭美塑料有限公司"/>
    <x v="6"/>
    <x v="6"/>
    <n v="124.7"/>
    <n v="8854.9470000000001"/>
    <n v="5.7"/>
    <n v="512.43000000000006"/>
    <n v="88.5"/>
    <n v="7110.09"/>
    <n v="35.299999999999997"/>
    <n v="3534.2359999999999"/>
    <x v="504"/>
  </r>
  <r>
    <n v="1425"/>
    <s v="东莞市众邦塑胶化工有限公司"/>
    <x v="12"/>
    <x v="6"/>
    <n v="0"/>
    <n v="0"/>
    <n v="0"/>
    <n v="0"/>
    <n v="0"/>
    <n v="0"/>
    <n v="12.5"/>
    <n v="1403"/>
    <x v="113"/>
  </r>
  <r>
    <n v="1426"/>
    <s v="湖北奇丽塑料有限公司"/>
    <x v="1"/>
    <x v="6"/>
    <n v="301.17500000000001"/>
    <n v="36665.044499999996"/>
    <n v="470.875"/>
    <n v="50468.3825"/>
    <n v="118.675"/>
    <n v="12993.72575"/>
    <n v="82.525000000000006"/>
    <n v="10617.666500000001"/>
    <x v="505"/>
  </r>
  <r>
    <n v="1427"/>
    <s v="余姚市利科改性塑料商行"/>
    <x v="1"/>
    <x v="6"/>
    <n v="5.9"/>
    <n v="-385.32900000000006"/>
    <n v="0"/>
    <n v="0"/>
    <n v="0"/>
    <n v="0"/>
    <n v="1"/>
    <n v="96.85"/>
    <x v="506"/>
  </r>
  <r>
    <n v="1428"/>
    <s v="宁波达然化工有限公司"/>
    <x v="1"/>
    <x v="6"/>
    <n v="0"/>
    <n v="0"/>
    <n v="0"/>
    <n v="0"/>
    <n v="0"/>
    <n v="0"/>
    <n v="1"/>
    <n v="116.06"/>
    <x v="182"/>
  </r>
  <r>
    <n v="1429"/>
    <s v="乐清市合丰塑料物资有限公司"/>
    <x v="10"/>
    <x v="6"/>
    <n v="29.625"/>
    <n v="2336.5237500000003"/>
    <n v="24.55"/>
    <n v="831.99950000000001"/>
    <n v="21.5"/>
    <n v="961.69499999999994"/>
    <n v="22.25"/>
    <n v="1634.7075"/>
    <x v="436"/>
  </r>
  <r>
    <n v="1430"/>
    <s v="天津金信达化工科技有限公司"/>
    <x v="1"/>
    <x v="6"/>
    <n v="0"/>
    <n v="0"/>
    <n v="0"/>
    <n v="0"/>
    <n v="0"/>
    <n v="0"/>
    <n v="3"/>
    <n v="235.46999999999997"/>
    <x v="20"/>
  </r>
  <r>
    <n v="1431"/>
    <s v="嘉兴市超众塑料有限公司"/>
    <x v="1"/>
    <x v="6"/>
    <n v="7.5"/>
    <n v="907.27499999999998"/>
    <n v="19.600000000000001"/>
    <n v="2387.4760000000001"/>
    <n v="9.0500000000000007"/>
    <n v="668.34249999999997"/>
    <n v="4.7"/>
    <n v="679.00900000000001"/>
    <x v="507"/>
  </r>
  <r>
    <n v="1432"/>
    <s v="乐清市朗森电气有限公司"/>
    <x v="1"/>
    <x v="6"/>
    <m/>
    <n v="0"/>
    <m/>
    <n v="0"/>
    <m/>
    <n v="0"/>
    <m/>
    <n v="0"/>
    <x v="79"/>
  </r>
  <r>
    <n v="1433"/>
    <s v="嘉兴市新艺工贸公司"/>
    <x v="1"/>
    <x v="6"/>
    <n v="6.25"/>
    <n v="619.9375"/>
    <n v="0"/>
    <n v="0"/>
    <n v="10.8"/>
    <n v="1508.2200000000003"/>
    <n v="3"/>
    <n v="487.14"/>
    <x v="21"/>
  </r>
  <r>
    <n v="1434"/>
    <s v="余姚市申华电子塑业有限公司"/>
    <x v="1"/>
    <x v="6"/>
    <n v="0"/>
    <n v="0"/>
    <n v="0"/>
    <n v="0"/>
    <n v="76"/>
    <n v="5778.28"/>
    <n v="15"/>
    <n v="-134.1"/>
    <x v="281"/>
  </r>
  <r>
    <n v="1435"/>
    <s v="乐清市赛尔电器有限公司"/>
    <x v="1"/>
    <x v="6"/>
    <m/>
    <n v="0"/>
    <m/>
    <n v="0"/>
    <m/>
    <n v="0"/>
    <m/>
    <n v="0"/>
    <x v="157"/>
  </r>
  <r>
    <n v="1436"/>
    <s v="宁波正商塑料工贸有限公司"/>
    <x v="1"/>
    <x v="6"/>
    <n v="0"/>
    <n v="0"/>
    <n v="0"/>
    <n v="0"/>
    <n v="1"/>
    <n v="-26.37"/>
    <n v="0"/>
    <n v="0"/>
    <x v="311"/>
  </r>
  <r>
    <n v="1437"/>
    <s v="温岭市大溪天明泡沫厂"/>
    <x v="6"/>
    <x v="6"/>
    <m/>
    <n v="0"/>
    <m/>
    <n v="0"/>
    <m/>
    <n v="0"/>
    <m/>
    <n v="0"/>
    <x v="90"/>
  </r>
  <r>
    <n v="1438"/>
    <s v="佛山市顺德区恒兴塑胶贸易有限公司"/>
    <x v="1"/>
    <x v="6"/>
    <n v="180"/>
    <n v="8168.4000000000005"/>
    <n v="0"/>
    <n v="0"/>
    <n v="0"/>
    <n v="0"/>
    <n v="0"/>
    <n v="0"/>
    <x v="49"/>
  </r>
  <r>
    <n v="1439"/>
    <s v="温州靖杰贸易有限公司"/>
    <x v="6"/>
    <x v="6"/>
    <n v="5"/>
    <n v="360.79999999999995"/>
    <n v="0"/>
    <n v="0"/>
    <n v="0"/>
    <n v="0"/>
    <n v="0"/>
    <n v="0"/>
    <x v="508"/>
  </r>
  <r>
    <n v="1440"/>
    <s v="东莞市中聚塑胶原料有限公司"/>
    <x v="1"/>
    <x v="6"/>
    <m/>
    <n v="0"/>
    <m/>
    <n v="0"/>
    <m/>
    <n v="0"/>
    <m/>
    <n v="0"/>
    <x v="53"/>
  </r>
  <r>
    <n v="1441"/>
    <s v="乐清市华菱塑化有限公司"/>
    <x v="1"/>
    <x v="6"/>
    <n v="14.074999999999999"/>
    <n v="812.69050000000004"/>
    <n v="15.375"/>
    <n v="1138.8262499999998"/>
    <n v="14.025"/>
    <n v="920.601"/>
    <n v="19.100000000000001"/>
    <n v="1791.0070000000001"/>
    <x v="158"/>
  </r>
  <r>
    <n v="1442"/>
    <s v="浙江塑信贸易有限公司"/>
    <x v="1"/>
    <x v="6"/>
    <n v="0"/>
    <n v="0"/>
    <n v="2"/>
    <n v="322.60000000000002"/>
    <n v="14"/>
    <n v="1422.82"/>
    <n v="38.024999999999999"/>
    <n v="4198.7205000000004"/>
    <x v="11"/>
  </r>
  <r>
    <n v="1443"/>
    <s v="台州湖鑫科技有限公司"/>
    <x v="3"/>
    <x v="6"/>
    <m/>
    <n v="0"/>
    <m/>
    <n v="0"/>
    <m/>
    <n v="0"/>
    <m/>
    <n v="0"/>
    <x v="509"/>
  </r>
  <r>
    <n v="1444"/>
    <s v="无锡市东塑贸易有限公司"/>
    <x v="3"/>
    <x v="6"/>
    <n v="16.425000000000001"/>
    <n v="1861.1167500000001"/>
    <n v="15"/>
    <n v="645.45000000000005"/>
    <n v="37.5"/>
    <n v="3530.25"/>
    <n v="16.024999999999999"/>
    <n v="1291.2945"/>
    <x v="510"/>
  </r>
  <r>
    <n v="1445"/>
    <s v="常州市化工轻工材料总公司"/>
    <x v="8"/>
    <x v="6"/>
    <n v="2.5"/>
    <n v="317.3"/>
    <n v="3"/>
    <n v="226.56"/>
    <n v="0"/>
    <n v="0"/>
    <n v="0"/>
    <n v="0"/>
    <x v="10"/>
  </r>
  <r>
    <n v="1446"/>
    <s v="厦门市博润贸易有限公司"/>
    <x v="1"/>
    <x v="6"/>
    <n v="194.3"/>
    <n v="9594.5340000000015"/>
    <n v="159.1"/>
    <n v="14226.722"/>
    <n v="91.7"/>
    <n v="7271.81"/>
    <n v="90.075000000000003"/>
    <n v="8282.3962499999998"/>
    <x v="511"/>
  </r>
  <r>
    <n v="1447"/>
    <s v="永康市兴邦工贸有限公司"/>
    <x v="1"/>
    <x v="6"/>
    <m/>
    <n v="0"/>
    <m/>
    <n v="0"/>
    <m/>
    <n v="0"/>
    <m/>
    <n v="0"/>
    <x v="190"/>
  </r>
  <r>
    <n v="1448"/>
    <s v="乐清市业兴贸易有限公司"/>
    <x v="1"/>
    <x v="6"/>
    <n v="0"/>
    <n v="0"/>
    <n v="0"/>
    <n v="0"/>
    <n v="4.25"/>
    <n v="576.42750000000001"/>
    <n v="2"/>
    <n v="92.2"/>
    <x v="20"/>
  </r>
  <r>
    <n v="1449"/>
    <s v="余姚市利谦佳改性塑料商行"/>
    <x v="3"/>
    <x v="6"/>
    <m/>
    <n v="0"/>
    <m/>
    <n v="0"/>
    <m/>
    <n v="0"/>
    <m/>
    <n v="0"/>
    <x v="512"/>
  </r>
  <r>
    <n v="1450"/>
    <s v="常州市中泰塑料有限公司"/>
    <x v="11"/>
    <x v="6"/>
    <n v="166.125"/>
    <n v="10165.188749999999"/>
    <n v="196.65"/>
    <n v="21820.284"/>
    <n v="58"/>
    <n v="5280.9"/>
    <n v="83"/>
    <n v="8845.31"/>
    <x v="374"/>
  </r>
  <r>
    <n v="1451"/>
    <s v="南昌博智塑业有限公司"/>
    <x v="1"/>
    <x v="6"/>
    <n v="0"/>
    <n v="0"/>
    <n v="0"/>
    <n v="0"/>
    <n v="0"/>
    <n v="0"/>
    <n v="17.5"/>
    <n v="1688.75"/>
    <x v="513"/>
  </r>
  <r>
    <n v="1452"/>
    <s v="乐清市申方塑化有限公司"/>
    <x v="3"/>
    <x v="6"/>
    <n v="5.5"/>
    <n v="508.03500000000003"/>
    <n v="21.875"/>
    <n v="1530.3749999999998"/>
    <n v="7"/>
    <n v="680.26"/>
    <n v="9.25"/>
    <n v="695.41500000000008"/>
    <x v="56"/>
  </r>
  <r>
    <n v="1453"/>
    <s v="常州三兴新材料科技有限公司"/>
    <x v="1"/>
    <x v="6"/>
    <n v="0"/>
    <n v="0"/>
    <n v="0"/>
    <n v="0"/>
    <n v="0.05"/>
    <n v="6.0884999999999998"/>
    <n v="10"/>
    <n v="451.8"/>
    <x v="11"/>
  </r>
  <r>
    <n v="1454"/>
    <s v="乐清市诚信塑化有限公司"/>
    <x v="3"/>
    <x v="6"/>
    <n v="22"/>
    <n v="1860.76"/>
    <n v="12"/>
    <n v="1140.24"/>
    <n v="11.5"/>
    <n v="576.83999999999992"/>
    <n v="20.024999999999999"/>
    <n v="1866.33"/>
    <x v="318"/>
  </r>
  <r>
    <n v="1455"/>
    <s v="丹阳市和兴工程塑料有限公司"/>
    <x v="3"/>
    <x v="6"/>
    <n v="13.5"/>
    <n v="2134.89"/>
    <n v="18.5"/>
    <n v="2663.4450000000002"/>
    <n v="34"/>
    <n v="4036.14"/>
    <n v="90.4"/>
    <n v="6544.9600000000009"/>
    <x v="514"/>
  </r>
  <r>
    <n v="1456"/>
    <s v="无锡市泉盛塑胶有限公司"/>
    <x v="1"/>
    <x v="6"/>
    <n v="89.9"/>
    <n v="6863.8649999999998"/>
    <n v="108.325"/>
    <n v="12020.82525"/>
    <n v="204.125"/>
    <n v="16462.681250000001"/>
    <n v="1246.7"/>
    <n v="24697.127"/>
    <x v="515"/>
  </r>
  <r>
    <n v="1457"/>
    <s v="余姚市品铭塑化有限公司"/>
    <x v="1"/>
    <x v="6"/>
    <n v="0"/>
    <n v="0"/>
    <n v="0"/>
    <n v="0"/>
    <n v="5"/>
    <n v="499.65000000000003"/>
    <n v="19"/>
    <n v="1523.9899999999998"/>
    <x v="152"/>
  </r>
  <r>
    <n v="1458"/>
    <s v="乐清市华特电子有限公司"/>
    <x v="1"/>
    <x v="6"/>
    <m/>
    <n v="0"/>
    <m/>
    <n v="0"/>
    <m/>
    <n v="0"/>
    <m/>
    <n v="0"/>
    <x v="23"/>
  </r>
  <r>
    <n v="1459"/>
    <s v="瑞安市春旭贸易有限公司"/>
    <x v="1"/>
    <x v="6"/>
    <n v="0"/>
    <n v="0"/>
    <n v="0"/>
    <n v="0"/>
    <n v="0"/>
    <n v="0"/>
    <n v="10"/>
    <n v="1147.8"/>
    <x v="132"/>
  </r>
  <r>
    <n v="1460"/>
    <s v="上虞市振荣橡胶制品有限公司"/>
    <x v="1"/>
    <x v="6"/>
    <m/>
    <n v="0"/>
    <m/>
    <n v="0"/>
    <m/>
    <n v="0"/>
    <m/>
    <n v="0"/>
    <x v="248"/>
  </r>
  <r>
    <n v="1461"/>
    <s v="乐清市诺和电器厂"/>
    <x v="1"/>
    <x v="6"/>
    <m/>
    <n v="0"/>
    <m/>
    <n v="0"/>
    <m/>
    <n v="0"/>
    <m/>
    <n v="0"/>
    <x v="20"/>
  </r>
  <r>
    <n v="1462"/>
    <s v="温州市日丰打火机有限公司"/>
    <x v="3"/>
    <x v="6"/>
    <m/>
    <n v="0"/>
    <m/>
    <n v="0"/>
    <m/>
    <n v="0"/>
    <m/>
    <n v="0"/>
    <x v="11"/>
  </r>
  <r>
    <n v="1463"/>
    <s v="无锡市塑天贸易有限公司"/>
    <x v="1"/>
    <x v="6"/>
    <n v="32.825000000000003"/>
    <n v="1975.73675"/>
    <n v="54.45"/>
    <n v="3550.6844999999998"/>
    <n v="34.25"/>
    <n v="2454.6975000000002"/>
    <n v="90.825000000000003"/>
    <n v="9245.0767500000002"/>
    <x v="241"/>
  </r>
  <r>
    <n v="1464"/>
    <s v="乐清市金元电子开关厂"/>
    <x v="1"/>
    <x v="6"/>
    <n v="0"/>
    <n v="0"/>
    <n v="0"/>
    <n v="0"/>
    <n v="1"/>
    <n v="125.98"/>
    <n v="0"/>
    <n v="0"/>
    <x v="516"/>
  </r>
  <r>
    <n v="1465"/>
    <s v="宁波塑昌贸易有限公司"/>
    <x v="1"/>
    <x v="6"/>
    <n v="0"/>
    <n v="0"/>
    <n v="0"/>
    <n v="0"/>
    <n v="216.15"/>
    <n v="-8006.1959999999999"/>
    <n v="272.95"/>
    <n v="19404.015500000001"/>
    <x v="517"/>
  </r>
  <r>
    <n v="1466"/>
    <s v="乐清市大庆塑化有限公司"/>
    <x v="3"/>
    <x v="6"/>
    <n v="0"/>
    <n v="0"/>
    <n v="0"/>
    <n v="0"/>
    <n v="35.299999999999997"/>
    <n v="1811.9489999999998"/>
    <n v="14.25"/>
    <n v="1533.8700000000001"/>
    <x v="47"/>
  </r>
  <r>
    <n v="1467"/>
    <s v="常州市云飞贸易有限公司"/>
    <x v="1"/>
    <x v="6"/>
    <n v="0"/>
    <n v="0"/>
    <n v="0"/>
    <n v="0"/>
    <n v="76"/>
    <n v="6295.08"/>
    <n v="35"/>
    <n v="2526.3000000000002"/>
    <x v="165"/>
  </r>
  <r>
    <n v="1468"/>
    <s v="台州日高模具成形有限公司"/>
    <x v="3"/>
    <x v="6"/>
    <m/>
    <n v="0"/>
    <m/>
    <n v="0"/>
    <m/>
    <n v="0"/>
    <m/>
    <n v="0"/>
    <x v="45"/>
  </r>
  <r>
    <n v="1469"/>
    <s v="无锡市奇美塑料有限公司"/>
    <x v="1"/>
    <x v="6"/>
    <n v="0"/>
    <n v="0"/>
    <n v="0"/>
    <n v="0"/>
    <n v="88.525000000000006"/>
    <n v="13346.029"/>
    <n v="562.4"/>
    <n v="48529.495999999999"/>
    <x v="518"/>
  </r>
  <r>
    <n v="1470"/>
    <s v="嘉兴市鸿腾贸易有限公司"/>
    <x v="8"/>
    <x v="6"/>
    <n v="187.02500000000001"/>
    <n v="22239.142749999999"/>
    <n v="217.02500000000001"/>
    <n v="17407.575249999998"/>
    <n v="186.95"/>
    <n v="13135.107"/>
    <n v="79.825000000000003"/>
    <n v="8562.8277500000004"/>
    <x v="519"/>
  </r>
  <r>
    <n v="1471"/>
    <s v="厦门博智贸易有限公司"/>
    <x v="1"/>
    <x v="6"/>
    <n v="285.32499999999999"/>
    <n v="14154.973249999999"/>
    <n v="335.55"/>
    <n v="12438.8385"/>
    <n v="649.9"/>
    <n v="29388.477999999999"/>
    <n v="332.02499999999998"/>
    <n v="32213.065499999997"/>
    <x v="520"/>
  </r>
  <r>
    <n v="1472"/>
    <s v="宁波市钛禾化工有限公司"/>
    <x v="1"/>
    <x v="6"/>
    <n v="0"/>
    <n v="0"/>
    <n v="0.4"/>
    <n v="63.420000000000009"/>
    <n v="6.1749999999999998"/>
    <n v="435.09049999999996"/>
    <n v="169.97499999999999"/>
    <n v="14034.835749999998"/>
    <x v="521"/>
  </r>
  <r>
    <n v="1473"/>
    <s v="乐清市裕帆贸易有限公司"/>
    <x v="1"/>
    <x v="6"/>
    <n v="41.75"/>
    <n v="2785.9775"/>
    <n v="53.475000000000001"/>
    <n v="6050.1615000000002"/>
    <n v="36.375"/>
    <n v="3138.07125"/>
    <n v="22.5"/>
    <n v="2211.3000000000002"/>
    <x v="318"/>
  </r>
  <r>
    <n v="1474"/>
    <s v="嘉兴市兴旺塑料工贸有限公司"/>
    <x v="2"/>
    <x v="6"/>
    <n v="12.425000000000001"/>
    <n v="1076.7505000000001"/>
    <n v="0"/>
    <n v="0"/>
    <n v="0"/>
    <n v="0"/>
    <n v="10"/>
    <n v="716.4"/>
    <x v="276"/>
  </r>
  <r>
    <n v="1475"/>
    <s v="上海顺纬化工有限公司"/>
    <x v="3"/>
    <x v="6"/>
    <m/>
    <n v="0"/>
    <m/>
    <n v="0"/>
    <m/>
    <n v="0"/>
    <m/>
    <n v="0"/>
    <x v="194"/>
  </r>
  <r>
    <n v="1476"/>
    <s v="常州市广玉兰日化商贸有限公司"/>
    <x v="1"/>
    <x v="6"/>
    <n v="19.524999999999999"/>
    <n v="2137.2064999999998"/>
    <n v="28.7"/>
    <n v="3607.3029999999999"/>
    <n v="33.299999999999997"/>
    <n v="3329.3339999999998"/>
    <n v="26.725000000000001"/>
    <n v="2927.7237500000001"/>
    <x v="149"/>
  </r>
  <r>
    <n v="1477"/>
    <s v="宁波保税区展盈贸易有限公司"/>
    <x v="6"/>
    <x v="6"/>
    <n v="6.7"/>
    <n v="1018.467"/>
    <n v="7"/>
    <n v="633.64"/>
    <n v="5"/>
    <n v="497.55"/>
    <n v="0"/>
    <n v="0"/>
    <x v="77"/>
  </r>
  <r>
    <n v="1478"/>
    <s v="东莞市鲁岳塑料有限公司"/>
    <x v="1"/>
    <x v="6"/>
    <m/>
    <n v="0"/>
    <m/>
    <n v="0"/>
    <m/>
    <n v="0"/>
    <m/>
    <n v="0"/>
    <x v="26"/>
  </r>
  <r>
    <n v="1479"/>
    <s v="桐庐协力塑化有限公司"/>
    <x v="6"/>
    <x v="6"/>
    <n v="1"/>
    <n v="116.52"/>
    <n v="0"/>
    <n v="0"/>
    <n v="5"/>
    <n v="634.4"/>
    <n v="0"/>
    <n v="0"/>
    <x v="11"/>
  </r>
  <r>
    <n v="1480"/>
    <s v="佛山市顺德区联淳贸易有限公司"/>
    <x v="1"/>
    <x v="6"/>
    <m/>
    <n v="0"/>
    <m/>
    <n v="0"/>
    <m/>
    <n v="0"/>
    <m/>
    <n v="0"/>
    <x v="90"/>
  </r>
  <r>
    <n v="1481"/>
    <s v="乐清市紫金电子有限公司"/>
    <x v="1"/>
    <x v="6"/>
    <n v="0"/>
    <n v="0"/>
    <n v="0"/>
    <n v="0"/>
    <n v="0"/>
    <n v="0"/>
    <n v="1.75"/>
    <n v="150.36000000000001"/>
    <x v="72"/>
  </r>
  <r>
    <n v="1482"/>
    <s v="舟山市宏武贸易有限公司"/>
    <x v="1"/>
    <x v="6"/>
    <n v="0"/>
    <n v="0"/>
    <n v="0"/>
    <n v="0"/>
    <n v="0"/>
    <n v="0"/>
    <n v="176"/>
    <n v="24914.560000000001"/>
    <x v="522"/>
  </r>
  <r>
    <n v="1483"/>
    <s v="乐清市天美工具有限公司"/>
    <x v="6"/>
    <x v="6"/>
    <m/>
    <n v="0"/>
    <m/>
    <n v="0"/>
    <m/>
    <n v="0"/>
    <m/>
    <n v="0"/>
    <x v="21"/>
  </r>
  <r>
    <n v="1484"/>
    <s v="惠利高贸易（深圳）有限公司"/>
    <x v="1"/>
    <x v="6"/>
    <m/>
    <n v="0"/>
    <m/>
    <n v="0"/>
    <m/>
    <n v="0"/>
    <m/>
    <n v="0"/>
    <x v="523"/>
  </r>
  <r>
    <n v="1485"/>
    <s v="台州市椒江申远眼镜厂"/>
    <x v="3"/>
    <x v="6"/>
    <m/>
    <n v="0"/>
    <m/>
    <n v="0"/>
    <m/>
    <n v="0"/>
    <m/>
    <n v="0"/>
    <x v="21"/>
  </r>
  <r>
    <n v="1486"/>
    <s v="苏州山尖贸易有限公司"/>
    <x v="1"/>
    <x v="6"/>
    <n v="266.42500000000001"/>
    <n v="20197.679250000001"/>
    <n v="393.1"/>
    <n v="25457.156000000003"/>
    <n v="667.92539999999997"/>
    <n v="55998.865535999998"/>
    <n v="615.90340000000003"/>
    <n v="59619.449120000005"/>
    <x v="524"/>
  </r>
  <r>
    <n v="1487"/>
    <s v="宁波恒孚国际贸易有限公司"/>
    <x v="1"/>
    <x v="6"/>
    <n v="0"/>
    <n v="0"/>
    <n v="0"/>
    <n v="0"/>
    <n v="0"/>
    <n v="0"/>
    <n v="169"/>
    <n v="13293.539999999999"/>
    <x v="525"/>
  </r>
  <r>
    <n v="1488"/>
    <s v="温州市锦容塑料有限公司"/>
    <x v="1"/>
    <x v="6"/>
    <n v="0"/>
    <n v="0"/>
    <n v="0"/>
    <n v="0"/>
    <n v="270.55"/>
    <n v="8419.5160000000014"/>
    <n v="229.75"/>
    <n v="13945.825000000001"/>
    <x v="526"/>
  </r>
  <r>
    <n v="1489"/>
    <s v="杭州义桥塑料制品厂"/>
    <x v="1"/>
    <x v="6"/>
    <m/>
    <n v="0"/>
    <m/>
    <n v="0"/>
    <m/>
    <n v="0"/>
    <m/>
    <n v="0"/>
    <x v="527"/>
  </r>
  <r>
    <n v="1490"/>
    <s v="宁波展翼进出口有限公司"/>
    <x v="3"/>
    <x v="6"/>
    <m/>
    <n v="0"/>
    <m/>
    <n v="0"/>
    <m/>
    <n v="0"/>
    <m/>
    <n v="0"/>
    <x v="528"/>
  </r>
  <r>
    <n v="1491"/>
    <s v="无锡市天弘塑料有限公司"/>
    <x v="1"/>
    <x v="6"/>
    <n v="196.1"/>
    <n v="14883.99"/>
    <n v="215.55"/>
    <n v="16420.599000000002"/>
    <n v="143.625"/>
    <n v="11837.5725"/>
    <n v="145.19999999999999"/>
    <n v="10632.995999999999"/>
    <x v="529"/>
  </r>
  <r>
    <n v="1492"/>
    <s v="杭州塑特贸易有限公司"/>
    <x v="3"/>
    <x v="6"/>
    <n v="35.1"/>
    <n v="1885.5720000000001"/>
    <n v="17.7"/>
    <n v="2905.6319999999996"/>
    <n v="117"/>
    <n v="8048.43"/>
    <n v="194"/>
    <n v="12815.640000000001"/>
    <x v="530"/>
  </r>
  <r>
    <n v="1493"/>
    <s v="张家港市鑫铔塑料厂"/>
    <x v="3"/>
    <x v="6"/>
    <m/>
    <n v="0"/>
    <m/>
    <n v="0"/>
    <m/>
    <n v="0"/>
    <m/>
    <n v="0"/>
    <x v="531"/>
  </r>
  <r>
    <n v="1494"/>
    <s v="常州展智进出口有限公司"/>
    <x v="3"/>
    <x v="6"/>
    <n v="43"/>
    <n v="-584.79999999999995"/>
    <n v="118.6"/>
    <n v="6827.8019999999997"/>
    <n v="137"/>
    <n v="8600.86"/>
    <n v="144.375"/>
    <n v="11684.268750000001"/>
    <x v="532"/>
  </r>
  <r>
    <n v="1495"/>
    <s v="常州市云帆塑胶有限公司"/>
    <x v="6"/>
    <x v="6"/>
    <n v="112"/>
    <n v="3299.52"/>
    <n v="48"/>
    <n v="2507.52"/>
    <n v="90"/>
    <n v="5145.3"/>
    <n v="72"/>
    <n v="6194.16"/>
    <x v="84"/>
  </r>
  <r>
    <n v="1496"/>
    <s v="佛山市顺德区明德贸易有限公司"/>
    <x v="1"/>
    <x v="6"/>
    <m/>
    <n v="0"/>
    <m/>
    <n v="0"/>
    <m/>
    <n v="0"/>
    <m/>
    <n v="0"/>
    <x v="9"/>
  </r>
  <r>
    <n v="1497"/>
    <s v="乐清市奇美塑料有限公司"/>
    <x v="1"/>
    <x v="6"/>
    <n v="38.950000000000003"/>
    <n v="1744.96"/>
    <n v="58.65"/>
    <n v="2065.0664999999999"/>
    <n v="36.65"/>
    <n v="1212.0155"/>
    <n v="31.4"/>
    <n v="2201.768"/>
    <x v="533"/>
  </r>
  <r>
    <n v="1498"/>
    <s v="温州市商顺物资有限公司"/>
    <x v="3"/>
    <x v="6"/>
    <n v="393.6"/>
    <n v="13201.344000000001"/>
    <n v="4"/>
    <n v="310.88"/>
    <n v="82"/>
    <n v="-1087.32"/>
    <n v="31"/>
    <n v="2066.15"/>
    <x v="534"/>
  </r>
  <r>
    <n v="1499"/>
    <s v="苏州卓迅塑胶原料有限公司"/>
    <x v="1"/>
    <x v="6"/>
    <m/>
    <n v="0"/>
    <m/>
    <n v="0"/>
    <m/>
    <n v="0"/>
    <m/>
    <n v="0"/>
    <x v="11"/>
  </r>
  <r>
    <n v="1500"/>
    <s v="宁波重泽贸易有限公司"/>
    <x v="1"/>
    <x v="6"/>
    <n v="24"/>
    <n v="1128.96"/>
    <n v="105"/>
    <n v="5157.5999999999995"/>
    <n v="178.9"/>
    <n v="15068.747000000001"/>
    <n v="188"/>
    <n v="16801.560000000001"/>
    <x v="535"/>
  </r>
  <r>
    <n v="1501"/>
    <s v="浙江格池园艺用品有限公司"/>
    <x v="3"/>
    <x v="6"/>
    <m/>
    <n v="0"/>
    <m/>
    <n v="0"/>
    <m/>
    <n v="0"/>
    <m/>
    <n v="0"/>
    <x v="11"/>
  </r>
  <r>
    <n v="1502"/>
    <s v="江苏新彦茂物资有限公司"/>
    <x v="1"/>
    <x v="6"/>
    <n v="539.5"/>
    <n v="19551.48"/>
    <n v="290"/>
    <n v="9071.2000000000007"/>
    <n v="201.77500000000001"/>
    <n v="21192.428250000001"/>
    <n v="266.875"/>
    <n v="22073.231249999997"/>
    <x v="536"/>
  </r>
  <r>
    <n v="1503"/>
    <s v="杭州爱多倍健康科技有限公司"/>
    <x v="1"/>
    <x v="6"/>
    <n v="0"/>
    <n v="0"/>
    <n v="0"/>
    <n v="0"/>
    <n v="0"/>
    <n v="0"/>
    <n v="15"/>
    <n v="1019.8499999999999"/>
    <x v="537"/>
  </r>
  <r>
    <n v="1504"/>
    <s v="宁波保税区继美贸易有限公司"/>
    <x v="3"/>
    <x v="6"/>
    <m/>
    <n v="0"/>
    <m/>
    <n v="0"/>
    <m/>
    <n v="0"/>
    <m/>
    <n v="0"/>
    <x v="538"/>
  </r>
  <r>
    <n v="1505"/>
    <s v="常州市统和物资有限公司"/>
    <x v="1"/>
    <x v="6"/>
    <n v="76.5"/>
    <n v="5068.125"/>
    <n v="42.5"/>
    <n v="3216.4"/>
    <n v="103.25"/>
    <n v="8272.3900000000012"/>
    <n v="165.5"/>
    <n v="15866.485000000001"/>
    <x v="539"/>
  </r>
  <r>
    <n v="1506"/>
    <s v="宁波荣亨贸易有限公司"/>
    <x v="1"/>
    <x v="6"/>
    <n v="0"/>
    <n v="0"/>
    <n v="0"/>
    <n v="0"/>
    <n v="57.5"/>
    <n v="-147.77499999999998"/>
    <n v="333.375"/>
    <n v="19812.47625"/>
    <x v="540"/>
  </r>
  <r>
    <n v="1507"/>
    <s v="宁波和滨乐塑化有限公司"/>
    <x v="3"/>
    <x v="6"/>
    <n v="0"/>
    <n v="0"/>
    <n v="0"/>
    <n v="0"/>
    <n v="3"/>
    <n v="374.82"/>
    <n v="0"/>
    <n v="0"/>
    <x v="21"/>
  </r>
  <r>
    <n v="1508"/>
    <s v="常州市华安塑料有限公司"/>
    <x v="1"/>
    <x v="6"/>
    <n v="89"/>
    <n v="-3719.31"/>
    <n v="138"/>
    <n v="6248.64"/>
    <n v="166"/>
    <n v="4339.24"/>
    <n v="140.02500000000001"/>
    <n v="11305.6185"/>
    <x v="180"/>
  </r>
  <r>
    <n v="1509"/>
    <s v="宁波慈昊贸易有限公司"/>
    <x v="1"/>
    <x v="6"/>
    <m/>
    <n v="0"/>
    <m/>
    <n v="0"/>
    <m/>
    <n v="0"/>
    <m/>
    <n v="0"/>
    <x v="541"/>
  </r>
  <r>
    <n v="1510"/>
    <s v="上海环博实业有限公司"/>
    <x v="1"/>
    <x v="6"/>
    <n v="82"/>
    <n v="-1217.7"/>
    <n v="109"/>
    <n v="12000.9"/>
    <n v="184.3"/>
    <n v="10307.899000000001"/>
    <n v="112"/>
    <n v="3379.04"/>
    <x v="542"/>
  </r>
  <r>
    <n v="1511"/>
    <s v="宁波展行贸易有限公司"/>
    <x v="1"/>
    <x v="6"/>
    <m/>
    <n v="0"/>
    <m/>
    <n v="0"/>
    <m/>
    <n v="0"/>
    <m/>
    <n v="0"/>
    <x v="543"/>
  </r>
  <r>
    <n v="1512"/>
    <s v="浙江金佳电子有限公司"/>
    <x v="1"/>
    <x v="6"/>
    <n v="30"/>
    <n v="-3690.9"/>
    <n v="0"/>
    <n v="0"/>
    <n v="0"/>
    <n v="0"/>
    <n v="3"/>
    <n v="781.02"/>
    <x v="11"/>
  </r>
  <r>
    <n v="1513"/>
    <s v="温州永丰塑料物资有限公司"/>
    <x v="3"/>
    <x v="6"/>
    <n v="58.25"/>
    <n v="1644.98"/>
    <n v="95.325000000000003"/>
    <n v="3187.6679999999997"/>
    <n v="106"/>
    <n v="9166.880000000001"/>
    <n v="85.974999999999994"/>
    <n v="4382.1457499999997"/>
    <x v="368"/>
  </r>
  <r>
    <n v="1514"/>
    <s v="苏州北塔化工原料有限公司"/>
    <x v="1"/>
    <x v="6"/>
    <n v="172.5"/>
    <n v="10412.1"/>
    <n v="147.5"/>
    <n v="10212.9"/>
    <n v="101.175"/>
    <n v="6730.1609999999991"/>
    <n v="59.3"/>
    <n v="5204.1679999999997"/>
    <x v="544"/>
  </r>
  <r>
    <n v="1515"/>
    <s v="温州市朗顺进出口有限公司"/>
    <x v="3"/>
    <x v="6"/>
    <n v="73.05"/>
    <n v="5323.8839999999991"/>
    <n v="29.15"/>
    <n v="1612.578"/>
    <n v="58"/>
    <n v="5360.36"/>
    <n v="65"/>
    <n v="3112.2000000000003"/>
    <x v="545"/>
  </r>
  <r>
    <n v="1516"/>
    <s v="常州长翔塑料有限公司"/>
    <x v="3"/>
    <x v="6"/>
    <n v="80"/>
    <n v="-2058.4"/>
    <n v="130"/>
    <n v="3047.2000000000003"/>
    <n v="85"/>
    <n v="1219.75"/>
    <n v="65"/>
    <n v="3426.7999999999997"/>
    <x v="546"/>
  </r>
  <r>
    <n v="1517"/>
    <s v="苏州瀚尔馨塑胶制品有限公司"/>
    <x v="6"/>
    <x v="6"/>
    <m/>
    <n v="0"/>
    <m/>
    <n v="0"/>
    <m/>
    <n v="0"/>
    <m/>
    <n v="0"/>
    <x v="58"/>
  </r>
  <r>
    <n v="1518"/>
    <s v="佛山市顺德区宏源兴达环保材料有限公司"/>
    <x v="6"/>
    <x v="6"/>
    <n v="0"/>
    <n v="0"/>
    <n v="0"/>
    <n v="0"/>
    <n v="0"/>
    <n v="0"/>
    <n v="36"/>
    <n v="2630.16"/>
    <x v="53"/>
  </r>
  <r>
    <n v="1519"/>
    <s v="佛山市炬塑行贸易有限公司"/>
    <x v="1"/>
    <x v="6"/>
    <m/>
    <n v="0"/>
    <m/>
    <n v="0"/>
    <m/>
    <n v="0"/>
    <m/>
    <n v="0"/>
    <x v="547"/>
  </r>
  <r>
    <n v="1520"/>
    <s v="台州市方圆塑业有限公司"/>
    <x v="1"/>
    <x v="6"/>
    <m/>
    <n v="0"/>
    <m/>
    <n v="0"/>
    <m/>
    <n v="0"/>
    <m/>
    <n v="0"/>
    <x v="7"/>
  </r>
  <r>
    <n v="1521"/>
    <s v="温州市友爱塑料制品有限公司"/>
    <x v="1"/>
    <x v="6"/>
    <m/>
    <n v="0"/>
    <m/>
    <n v="0"/>
    <m/>
    <n v="0"/>
    <m/>
    <n v="0"/>
    <x v="21"/>
  </r>
  <r>
    <n v="1522"/>
    <s v="瑞安市方舟贸易有限公司"/>
    <x v="1"/>
    <x v="6"/>
    <n v="3"/>
    <n v="200.91"/>
    <n v="4"/>
    <n v="682.36"/>
    <n v="1"/>
    <n v="25.84"/>
    <n v="3"/>
    <n v="290.13"/>
    <x v="2"/>
  </r>
  <r>
    <n v="1523"/>
    <s v="台州市华源塑料进出口有限公司"/>
    <x v="1"/>
    <x v="6"/>
    <n v="0"/>
    <n v="0"/>
    <n v="883.4"/>
    <n v="198208.45800000001"/>
    <n v="695.75"/>
    <n v="115765.84249999998"/>
    <n v="1253.5"/>
    <n v="77491.37"/>
    <x v="20"/>
  </r>
  <r>
    <n v="1524"/>
    <s v="温州利升塑料有限公司"/>
    <x v="1"/>
    <x v="6"/>
    <n v="0"/>
    <n v="0"/>
    <n v="28"/>
    <n v="2630.04"/>
    <n v="5"/>
    <n v="123.9"/>
    <n v="66.025000000000006"/>
    <n v="3317.7562500000004"/>
    <x v="50"/>
  </r>
  <r>
    <n v="1525"/>
    <s v="乐清市宏强塑化有限公司"/>
    <x v="1"/>
    <x v="6"/>
    <n v="1"/>
    <n v="129.16"/>
    <n v="17"/>
    <n v="1786.02"/>
    <n v="8"/>
    <n v="702.24"/>
    <n v="0"/>
    <n v="0"/>
    <x v="20"/>
  </r>
  <r>
    <n v="1526"/>
    <s v="嘉兴市久宏贸易有限公司"/>
    <x v="1"/>
    <x v="6"/>
    <n v="0"/>
    <n v="0"/>
    <n v="0"/>
    <n v="0"/>
    <n v="54.024999999999999"/>
    <n v="4733.1302500000002"/>
    <n v="95.4"/>
    <n v="7099.6680000000006"/>
    <x v="548"/>
  </r>
  <r>
    <n v="1527"/>
    <s v="宁波宝朗贸易有限公司"/>
    <x v="1"/>
    <x v="6"/>
    <n v="141"/>
    <n v="10441.049999999999"/>
    <n v="233.52500000000001"/>
    <n v="12799.50525"/>
    <n v="120.97499999999999"/>
    <n v="8551.722749999999"/>
    <n v="161.97499999999999"/>
    <n v="9075.4592499999999"/>
    <x v="549"/>
  </r>
  <r>
    <n v="1528"/>
    <s v="宁波裕茂塑化有限公司"/>
    <x v="1"/>
    <x v="6"/>
    <m/>
    <n v="0"/>
    <m/>
    <n v="0"/>
    <m/>
    <n v="0"/>
    <m/>
    <n v="0"/>
    <x v="550"/>
  </r>
  <r>
    <n v="1529"/>
    <s v="温州景顺箱包配件有限公司"/>
    <x v="0"/>
    <x v="6"/>
    <n v="29"/>
    <n v="3900.79"/>
    <n v="12"/>
    <n v="2434.44"/>
    <n v="0"/>
    <n v="0"/>
    <n v="13"/>
    <n v="1625.78"/>
    <x v="34"/>
  </r>
  <r>
    <n v="1530"/>
    <s v="青岛焕塑企联国际贸易有限公司"/>
    <x v="1"/>
    <x v="6"/>
    <m/>
    <n v="0"/>
    <m/>
    <n v="0"/>
    <m/>
    <n v="0"/>
    <m/>
    <n v="0"/>
    <x v="551"/>
  </r>
  <r>
    <n v="1531"/>
    <s v="温州华东塑料有限公司"/>
    <x v="1"/>
    <x v="6"/>
    <n v="8.5500000000000007"/>
    <n v="464.77800000000002"/>
    <n v="16"/>
    <n v="1711.84"/>
    <n v="23"/>
    <n v="640.78"/>
    <n v="15.074999999999999"/>
    <n v="1098.0630000000001"/>
    <x v="37"/>
  </r>
  <r>
    <n v="1532"/>
    <s v="温州市瓯海茶山恒力鞋材厂"/>
    <x v="1"/>
    <x v="6"/>
    <m/>
    <n v="0"/>
    <m/>
    <n v="0"/>
    <m/>
    <n v="0"/>
    <m/>
    <n v="0"/>
    <x v="4"/>
  </r>
  <r>
    <n v="1533"/>
    <s v="温州市富华塑化有限公司"/>
    <x v="1"/>
    <x v="6"/>
    <n v="13.275"/>
    <n v="1411.9290000000001"/>
    <n v="67.05"/>
    <n v="4306.6215000000002"/>
    <n v="7.5"/>
    <n v="510.15"/>
    <n v="31.074999999999999"/>
    <n v="2775.6189999999997"/>
    <x v="35"/>
  </r>
  <r>
    <n v="1534"/>
    <s v="温州长江汽车电子有限公司"/>
    <x v="1"/>
    <x v="6"/>
    <n v="0"/>
    <n v="0"/>
    <n v="59"/>
    <n v="4152.42"/>
    <n v="145"/>
    <n v="8441.9"/>
    <n v="51"/>
    <n v="3139.56"/>
    <x v="91"/>
  </r>
  <r>
    <n v="1535"/>
    <s v="温州市川崎工程塑料有限公司"/>
    <x v="1"/>
    <x v="6"/>
    <n v="35.25"/>
    <n v="4729.1400000000003"/>
    <n v="80.75"/>
    <n v="5668.6500000000005"/>
    <n v="101.2"/>
    <n v="6566.8680000000004"/>
    <n v="176.72499999999999"/>
    <n v="9225.0450000000001"/>
    <x v="552"/>
  </r>
  <r>
    <n v="1536"/>
    <s v="温州市日电电器有限公司"/>
    <x v="1"/>
    <x v="6"/>
    <n v="0"/>
    <n v="0"/>
    <n v="0"/>
    <n v="0"/>
    <n v="60"/>
    <n v="3963.6000000000004"/>
    <n v="0"/>
    <n v="0"/>
    <x v="263"/>
  </r>
  <r>
    <n v="1537"/>
    <s v="嘉兴市巨元物资销售有限公司"/>
    <x v="1"/>
    <x v="6"/>
    <n v="17.5"/>
    <n v="1816.5"/>
    <n v="63"/>
    <n v="7326.9"/>
    <n v="81.575000000000003"/>
    <n v="6373.4547499999999"/>
    <n v="11"/>
    <n v="807.29"/>
    <x v="21"/>
  </r>
  <r>
    <n v="1538"/>
    <s v="浙江津达电子有限公司"/>
    <x v="1"/>
    <x v="6"/>
    <n v="0"/>
    <n v="0"/>
    <n v="0"/>
    <n v="0"/>
    <n v="2"/>
    <n v="408.52"/>
    <n v="3"/>
    <n v="260.79000000000002"/>
    <x v="11"/>
  </r>
  <r>
    <n v="1539"/>
    <s v="温州市品瑞工程塑化经贸有限公司"/>
    <x v="3"/>
    <x v="6"/>
    <n v="55.625"/>
    <n v="3754.1312499999999"/>
    <n v="47"/>
    <n v="2763.13"/>
    <n v="158"/>
    <n v="11387.06"/>
    <n v="57"/>
    <n v="3022.1400000000003"/>
    <x v="553"/>
  </r>
  <r>
    <n v="1540"/>
    <s v="常熟市和鑫化工贸易有限公司"/>
    <x v="1"/>
    <x v="6"/>
    <n v="0"/>
    <n v="0"/>
    <n v="0"/>
    <n v="0"/>
    <n v="0"/>
    <n v="0"/>
    <n v="0.2"/>
    <n v="35.422000000000004"/>
    <x v="23"/>
  </r>
  <r>
    <n v="1541"/>
    <s v="嘉兴鼎鑫贸易有限公司"/>
    <x v="3"/>
    <x v="6"/>
    <n v="0"/>
    <n v="0"/>
    <n v="0"/>
    <n v="0"/>
    <n v="1"/>
    <n v="12.31"/>
    <n v="4"/>
    <n v="226"/>
    <x v="16"/>
  </r>
  <r>
    <n v="1542"/>
    <s v="常州市汇本通物资有限公司"/>
    <x v="0"/>
    <x v="6"/>
    <n v="0"/>
    <n v="0"/>
    <n v="0"/>
    <n v="0"/>
    <n v="0"/>
    <n v="0"/>
    <n v="10"/>
    <n v="741.9"/>
    <x v="21"/>
  </r>
  <r>
    <n v="1543"/>
    <s v="青岛俊贤瑞泰国际贸易有限公司"/>
    <x v="8"/>
    <x v="6"/>
    <n v="0"/>
    <n v="0"/>
    <n v="0"/>
    <n v="0"/>
    <n v="8.5"/>
    <n v="260.35500000000002"/>
    <n v="0"/>
    <n v="0"/>
    <x v="554"/>
  </r>
  <r>
    <n v="1544"/>
    <s v="阿格玛（厦门）塑胶制品有限公司"/>
    <x v="6"/>
    <x v="6"/>
    <m/>
    <n v="0"/>
    <m/>
    <n v="0"/>
    <m/>
    <n v="0"/>
    <m/>
    <n v="0"/>
    <x v="11"/>
  </r>
  <r>
    <n v="1545"/>
    <s v="东莞市坤和塑胶化工有限公司"/>
    <x v="1"/>
    <x v="6"/>
    <m/>
    <n v="0"/>
    <m/>
    <n v="0"/>
    <m/>
    <n v="0"/>
    <m/>
    <n v="0"/>
    <x v="555"/>
  </r>
  <r>
    <n v="1546"/>
    <s v="余姚市精艺塑模有限公司"/>
    <x v="3"/>
    <x v="12"/>
    <n v="0"/>
    <n v="0"/>
    <n v="15"/>
    <n v="1371.8999999999999"/>
    <n v="30"/>
    <n v="3698.4"/>
    <n v="118.15"/>
    <n v="10000.216"/>
    <x v="556"/>
  </r>
  <r>
    <n v="1547"/>
    <s v="常州市颖蕾车辆配件有限公司"/>
    <x v="1"/>
    <x v="12"/>
    <n v="0"/>
    <n v="0"/>
    <n v="0"/>
    <n v="0"/>
    <n v="10"/>
    <n v="1621.8000000000002"/>
    <n v="16"/>
    <n v="2863.68"/>
    <x v="122"/>
  </r>
  <r>
    <n v="1548"/>
    <s v="台州市黄岩恒大塑胶有限公司"/>
    <x v="3"/>
    <x v="12"/>
    <m/>
    <n v="0"/>
    <m/>
    <n v="0"/>
    <m/>
    <n v="0"/>
    <m/>
    <n v="0"/>
    <x v="21"/>
  </r>
  <r>
    <n v="1549"/>
    <s v="江苏金鼎电器有限公司"/>
    <x v="1"/>
    <x v="13"/>
    <n v="75.575000000000003"/>
    <n v="-1204.6655000000001"/>
    <n v="62.924999999999997"/>
    <n v="3657.83025"/>
    <n v="51.075000000000003"/>
    <n v="1581.2820000000002"/>
    <n v="23"/>
    <n v="2468.13"/>
    <x v="106"/>
  </r>
  <r>
    <n v="1550"/>
    <s v="余姚市舜龙光电科技有限公司"/>
    <x v="1"/>
    <x v="13"/>
    <n v="0"/>
    <n v="0"/>
    <n v="0"/>
    <n v="0"/>
    <n v="0"/>
    <n v="0"/>
    <n v="20"/>
    <n v="1470.2"/>
    <x v="557"/>
  </r>
  <r>
    <n v="1551"/>
    <s v="慈溪市观海卫浩悦制笔厂"/>
    <x v="3"/>
    <x v="10"/>
    <m/>
    <n v="0"/>
    <m/>
    <n v="0"/>
    <m/>
    <n v="0"/>
    <m/>
    <n v="0"/>
    <x v="262"/>
  </r>
  <r>
    <n v="1552"/>
    <s v="昆山凯登塑胶制品有限公司"/>
    <x v="1"/>
    <x v="10"/>
    <m/>
    <n v="0"/>
    <m/>
    <n v="0"/>
    <m/>
    <n v="0"/>
    <m/>
    <n v="0"/>
    <x v="23"/>
  </r>
  <r>
    <n v="1553"/>
    <s v="兰溪市心仪文具有限公司"/>
    <x v="1"/>
    <x v="10"/>
    <n v="5"/>
    <n v="-121.30000000000001"/>
    <n v="24"/>
    <n v="831.59999999999991"/>
    <n v="39"/>
    <n v="1641.9"/>
    <n v="27"/>
    <n v="3014.0099999999998"/>
    <x v="8"/>
  </r>
  <r>
    <n v="1554"/>
    <s v="宁波广新纸业有限公司"/>
    <x v="1"/>
    <x v="10"/>
    <n v="136.77500000000001"/>
    <n v="4136.076"/>
    <n v="0.05"/>
    <n v="57.668499999999995"/>
    <n v="70"/>
    <n v="5091.7999999999993"/>
    <n v="20"/>
    <n v="1173.5999999999999"/>
    <x v="8"/>
  </r>
  <r>
    <n v="1555"/>
    <s v="宁波杰洲文具有限公司余姚分公司"/>
    <x v="1"/>
    <x v="10"/>
    <n v="0"/>
    <n v="0"/>
    <n v="0"/>
    <n v="0"/>
    <n v="0.27500000000000002"/>
    <n v="13.579500000000001"/>
    <n v="0"/>
    <n v="0"/>
    <x v="8"/>
  </r>
  <r>
    <n v="1556"/>
    <s v="宁波市诚邦办公设备有限公司"/>
    <x v="1"/>
    <x v="10"/>
    <m/>
    <n v="0"/>
    <m/>
    <n v="0"/>
    <m/>
    <n v="0"/>
    <m/>
    <n v="0"/>
    <x v="558"/>
  </r>
  <r>
    <n v="1557"/>
    <s v="宁波市诚邦创意汽车用品有限公司"/>
    <x v="1"/>
    <x v="10"/>
    <m/>
    <n v="0"/>
    <m/>
    <n v="0"/>
    <m/>
    <n v="0"/>
    <m/>
    <n v="0"/>
    <x v="8"/>
  </r>
  <r>
    <n v="1558"/>
    <s v="宁波市文魁控股集团有限公司"/>
    <x v="1"/>
    <x v="10"/>
    <n v="80.2"/>
    <n v="9121.1460000000006"/>
    <n v="65.575000000000003"/>
    <n v="4609.2667500000007"/>
    <n v="15"/>
    <n v="733.35"/>
    <n v="0"/>
    <n v="0"/>
    <x v="8"/>
  </r>
  <r>
    <n v="1559"/>
    <s v="宁波泰育文具有限公司"/>
    <x v="1"/>
    <x v="10"/>
    <n v="0"/>
    <n v="0"/>
    <n v="0"/>
    <n v="0"/>
    <n v="0"/>
    <n v="0"/>
    <n v="27"/>
    <n v="1914.03"/>
    <x v="8"/>
  </r>
  <r>
    <n v="1560"/>
    <s v="宁波望通锁业有限公司"/>
    <x v="1"/>
    <x v="10"/>
    <m/>
    <n v="0"/>
    <m/>
    <n v="0"/>
    <m/>
    <n v="0"/>
    <m/>
    <n v="0"/>
    <x v="4"/>
  </r>
  <r>
    <n v="1561"/>
    <s v="宁波雪人日用品有限公司"/>
    <x v="2"/>
    <x v="10"/>
    <n v="0"/>
    <n v="0"/>
    <n v="0"/>
    <n v="0"/>
    <n v="12.9"/>
    <n v="1785.489"/>
    <n v="33"/>
    <n v="1809.3899999999999"/>
    <x v="8"/>
  </r>
  <r>
    <n v="1562"/>
    <s v="宁海县方圆文具制造有限公司"/>
    <x v="1"/>
    <x v="10"/>
    <n v="0"/>
    <n v="0"/>
    <n v="0"/>
    <n v="0"/>
    <n v="10"/>
    <n v="1222.3999999999999"/>
    <n v="7"/>
    <n v="382.34"/>
    <x v="8"/>
  </r>
  <r>
    <n v="1563"/>
    <s v="宁海县天汇塑料制品厂"/>
    <x v="3"/>
    <x v="10"/>
    <n v="0"/>
    <n v="0"/>
    <n v="0"/>
    <n v="0"/>
    <n v="0"/>
    <n v="0"/>
    <n v="1"/>
    <n v="191.1"/>
    <x v="8"/>
  </r>
  <r>
    <n v="1564"/>
    <s v="欧仕美（南京）文具制造有限公司"/>
    <x v="0"/>
    <x v="10"/>
    <n v="0"/>
    <n v="0"/>
    <n v="2.5"/>
    <n v="-231.27500000000001"/>
    <n v="14"/>
    <n v="1497.3"/>
    <n v="68"/>
    <n v="4938.84"/>
    <x v="8"/>
  </r>
  <r>
    <n v="1565"/>
    <s v="青岛昌隆文具有限公司"/>
    <x v="2"/>
    <x v="10"/>
    <n v="15"/>
    <n v="1026.75"/>
    <n v="10"/>
    <n v="1207.8"/>
    <n v="0"/>
    <n v="0"/>
    <n v="1"/>
    <n v="130.06"/>
    <x v="8"/>
  </r>
  <r>
    <n v="1566"/>
    <s v="上海白金制笔有限公司"/>
    <x v="2"/>
    <x v="10"/>
    <n v="30"/>
    <n v="608.40000000000009"/>
    <n v="29"/>
    <n v="2170.0700000000002"/>
    <n v="17"/>
    <n v="1283.67"/>
    <n v="7"/>
    <n v="448.77"/>
    <x v="8"/>
  </r>
  <r>
    <n v="1567"/>
    <s v="上海晨光文具礼品有限公司"/>
    <x v="2"/>
    <x v="10"/>
    <m/>
    <n v="0"/>
    <m/>
    <n v="0"/>
    <m/>
    <n v="0"/>
    <m/>
    <n v="0"/>
    <x v="114"/>
  </r>
  <r>
    <n v="1568"/>
    <s v="上海乐美文具有限公司"/>
    <x v="2"/>
    <x v="10"/>
    <n v="10"/>
    <n v="558.69999999999993"/>
    <n v="5.05"/>
    <n v="224.62399999999997"/>
    <n v="15"/>
    <n v="327.45"/>
    <n v="0"/>
    <n v="0"/>
    <x v="8"/>
  </r>
  <r>
    <n v="1569"/>
    <s v="上海千古文具有限公司"/>
    <x v="2"/>
    <x v="10"/>
    <m/>
    <n v="0"/>
    <m/>
    <n v="0"/>
    <m/>
    <n v="0"/>
    <m/>
    <n v="0"/>
    <x v="559"/>
  </r>
  <r>
    <n v="1570"/>
    <s v="上海盛望文具有限公司"/>
    <x v="1"/>
    <x v="10"/>
    <n v="0"/>
    <n v="0"/>
    <n v="0"/>
    <n v="0"/>
    <n v="0"/>
    <n v="0"/>
    <n v="11"/>
    <n v="1062.1600000000001"/>
    <x v="8"/>
  </r>
  <r>
    <n v="1571"/>
    <s v="温州市文正笔业有限公司"/>
    <x v="1"/>
    <x v="10"/>
    <n v="10.55"/>
    <n v="1512.9755"/>
    <n v="4"/>
    <n v="535.08000000000004"/>
    <n v="3"/>
    <n v="263.34000000000003"/>
    <n v="0"/>
    <n v="0"/>
    <x v="8"/>
  </r>
  <r>
    <n v="1572"/>
    <s v="余姚市博京光学仪器厂（普通合伙）"/>
    <x v="1"/>
    <x v="10"/>
    <n v="0"/>
    <n v="0"/>
    <n v="0.17499999999999999"/>
    <n v="25.875500000000002"/>
    <n v="5"/>
    <n v="180.5"/>
    <n v="0"/>
    <n v="0"/>
    <x v="8"/>
  </r>
  <r>
    <n v="1573"/>
    <s v="余姚市城区金峰测仪厂"/>
    <x v="1"/>
    <x v="10"/>
    <n v="0"/>
    <n v="0"/>
    <n v="0"/>
    <n v="0"/>
    <n v="0"/>
    <n v="0"/>
    <n v="2"/>
    <n v="149.76"/>
    <x v="8"/>
  </r>
  <r>
    <n v="1574"/>
    <s v="余姚市黄家埠镇江维塑料制品厂"/>
    <x v="1"/>
    <x v="10"/>
    <n v="0"/>
    <n v="0"/>
    <n v="0"/>
    <n v="0"/>
    <n v="0.35"/>
    <n v="-47.827500000000001"/>
    <n v="0.1"/>
    <n v="13.915000000000001"/>
    <x v="8"/>
  </r>
  <r>
    <n v="1575"/>
    <s v="绍兴市太一文具有限公司"/>
    <x v="3"/>
    <x v="10"/>
    <n v="0"/>
    <n v="0"/>
    <n v="1"/>
    <n v="331.85"/>
    <n v="8.2249999999999996"/>
    <n v="1493.002"/>
    <n v="4.5"/>
    <n v="4596.03"/>
    <x v="23"/>
  </r>
  <r>
    <n v="1576"/>
    <s v="艾森文具用品（太仓）有限公司"/>
    <x v="1"/>
    <x v="10"/>
    <m/>
    <n v="0"/>
    <m/>
    <n v="0"/>
    <m/>
    <n v="0"/>
    <m/>
    <n v="0"/>
    <x v="47"/>
  </r>
  <r>
    <n v="1577"/>
    <s v="宁波中佳文具有限公司"/>
    <x v="1"/>
    <x v="10"/>
    <n v="15"/>
    <n v="1582.2"/>
    <n v="9.5"/>
    <n v="1142.1849999999999"/>
    <n v="17"/>
    <n v="1637.78"/>
    <n v="5.2"/>
    <n v="630.34400000000005"/>
    <x v="560"/>
  </r>
  <r>
    <n v="1578"/>
    <s v="余姚市临山镇亚金制笔厂"/>
    <x v="1"/>
    <x v="10"/>
    <m/>
    <n v="0"/>
    <m/>
    <n v="0"/>
    <m/>
    <n v="0"/>
    <m/>
    <n v="0"/>
    <x v="54"/>
  </r>
  <r>
    <n v="1579"/>
    <s v="余姚市四明文具用品厂"/>
    <x v="2"/>
    <x v="10"/>
    <m/>
    <n v="0"/>
    <m/>
    <n v="0"/>
    <m/>
    <n v="0"/>
    <m/>
    <n v="0"/>
    <x v="11"/>
  </r>
  <r>
    <n v="1580"/>
    <s v="上海申楷菱文具有限公司"/>
    <x v="1"/>
    <x v="10"/>
    <n v="8"/>
    <n v="453.92"/>
    <n v="11.5"/>
    <n v="1266.9549999999999"/>
    <n v="17"/>
    <n v="1493.79"/>
    <n v="19.8"/>
    <n v="6172.2540000000008"/>
    <x v="77"/>
  </r>
  <r>
    <n v="1581"/>
    <s v="三木控股集团有限公司"/>
    <x v="3"/>
    <x v="10"/>
    <n v="445.72500000000002"/>
    <n v="35675.829000000005"/>
    <n v="26.074999999999999"/>
    <n v="-1742.8530000000001"/>
    <n v="10.324999999999999"/>
    <n v="1255.8297499999999"/>
    <n v="5.2249999999999996"/>
    <n v="1151.0152499999999"/>
    <x v="561"/>
  </r>
  <r>
    <n v="1582"/>
    <s v="常州佳联塑胶有限公司"/>
    <x v="2"/>
    <x v="10"/>
    <n v="0"/>
    <n v="0"/>
    <n v="18.024999999999999"/>
    <n v="1704.8044999999997"/>
    <n v="3"/>
    <n v="185.39999999999998"/>
    <n v="10"/>
    <n v="1719.7"/>
    <x v="21"/>
  </r>
  <r>
    <n v="1583"/>
    <s v="上海湘云精密电子有限公司"/>
    <x v="2"/>
    <x v="10"/>
    <m/>
    <n v="0"/>
    <m/>
    <n v="0"/>
    <m/>
    <n v="0"/>
    <m/>
    <n v="0"/>
    <x v="39"/>
  </r>
  <r>
    <n v="1584"/>
    <s v="上海新华菱文具制造有限公司"/>
    <x v="1"/>
    <x v="10"/>
    <n v="107.5"/>
    <n v="7903.4"/>
    <n v="132"/>
    <n v="8726.52"/>
    <n v="85"/>
    <n v="2476.9"/>
    <n v="91"/>
    <n v="18291.91"/>
    <x v="562"/>
  </r>
  <r>
    <n v="1585"/>
    <s v="余姚市金福制笔厂"/>
    <x v="1"/>
    <x v="10"/>
    <n v="0"/>
    <n v="0"/>
    <n v="0"/>
    <n v="0"/>
    <n v="0.125"/>
    <n v="15.01375"/>
    <n v="0"/>
    <n v="0"/>
    <x v="563"/>
  </r>
  <r>
    <n v="1586"/>
    <s v="宁波华众电气有限公司"/>
    <x v="1"/>
    <x v="10"/>
    <n v="0"/>
    <n v="0"/>
    <n v="0"/>
    <n v="0"/>
    <n v="0"/>
    <n v="0"/>
    <n v="3.75"/>
    <n v="420.5625"/>
    <x v="564"/>
  </r>
  <r>
    <n v="1587"/>
    <s v="宁波派灵实业有限公司"/>
    <x v="2"/>
    <x v="10"/>
    <n v="2"/>
    <n v="7.02"/>
    <n v="16"/>
    <n v="216"/>
    <n v="17.5"/>
    <n v="1446.55"/>
    <n v="13"/>
    <n v="1367.47"/>
    <x v="565"/>
  </r>
  <r>
    <n v="1588"/>
    <s v="上海文正笔业有限公司"/>
    <x v="1"/>
    <x v="10"/>
    <n v="20"/>
    <n v="1437"/>
    <n v="23.074999999999999"/>
    <n v="1909.45625"/>
    <n v="16"/>
    <n v="1443.52"/>
    <n v="7"/>
    <n v="865.48"/>
    <x v="2"/>
  </r>
  <r>
    <n v="1589"/>
    <s v="余姚市金奥特文具厂"/>
    <x v="1"/>
    <x v="10"/>
    <m/>
    <n v="0"/>
    <m/>
    <n v="0"/>
    <m/>
    <n v="0"/>
    <m/>
    <n v="0"/>
    <x v="23"/>
  </r>
  <r>
    <n v="1590"/>
    <s v="宁海县金立文具有限公司"/>
    <x v="1"/>
    <x v="10"/>
    <m/>
    <n v="0"/>
    <m/>
    <n v="0"/>
    <m/>
    <n v="0"/>
    <m/>
    <n v="0"/>
    <x v="20"/>
  </r>
  <r>
    <n v="1591"/>
    <s v="余姚市鼎天塑模有限公司"/>
    <x v="1"/>
    <x v="10"/>
    <n v="2.75"/>
    <n v="497.36500000000001"/>
    <n v="0.85"/>
    <n v="73.3125"/>
    <n v="4.2750000000000004"/>
    <n v="615.34350000000006"/>
    <n v="5.45"/>
    <n v="360.46300000000002"/>
    <x v="92"/>
  </r>
  <r>
    <n v="1592"/>
    <s v="宁波裕和进出口有限公司"/>
    <x v="1"/>
    <x v="10"/>
    <m/>
    <n v="0"/>
    <m/>
    <n v="0"/>
    <m/>
    <n v="0"/>
    <m/>
    <n v="0"/>
    <x v="566"/>
  </r>
  <r>
    <n v="1593"/>
    <s v="余姚市龙腾文具有限公司"/>
    <x v="1"/>
    <x v="10"/>
    <n v="0.375"/>
    <n v="115.10999999999999"/>
    <n v="6.5"/>
    <n v="1034.345"/>
    <n v="0"/>
    <n v="0"/>
    <n v="7.6749999999999998"/>
    <n v="648.99800000000005"/>
    <x v="32"/>
  </r>
  <r>
    <n v="1594"/>
    <s v="宁波微亚达文具有限公司"/>
    <x v="1"/>
    <x v="10"/>
    <n v="8.5"/>
    <n v="1128.885"/>
    <n v="14.8"/>
    <n v="1452.028"/>
    <n v="12.2"/>
    <n v="1038.83"/>
    <n v="14"/>
    <n v="2205.2800000000002"/>
    <x v="2"/>
  </r>
  <r>
    <n v="1595"/>
    <s v="丽水市正翔笔业有限公司"/>
    <x v="1"/>
    <x v="10"/>
    <n v="24.25"/>
    <n v="3276.9024999999997"/>
    <n v="50.024999999999999"/>
    <n v="5728.3627500000002"/>
    <n v="18.5"/>
    <n v="1615.605"/>
    <n v="9.0500000000000007"/>
    <n v="799.11500000000001"/>
    <x v="20"/>
  </r>
  <r>
    <n v="1596"/>
    <s v="宁波筹冠文具有限公司"/>
    <x v="1"/>
    <x v="10"/>
    <n v="0"/>
    <n v="0"/>
    <n v="0"/>
    <n v="0"/>
    <n v="0"/>
    <n v="0"/>
    <n v="2.0499999999999998"/>
    <n v="172.01549999999997"/>
    <x v="56"/>
  </r>
  <r>
    <n v="1597"/>
    <s v="爱文易成文具有限公司"/>
    <x v="1"/>
    <x v="10"/>
    <n v="245.375"/>
    <n v="13014.69"/>
    <n v="114.075"/>
    <n v="5882.8477499999999"/>
    <n v="128.02500000000001"/>
    <n v="10017.956250000001"/>
    <n v="186.1"/>
    <n v="19899.672999999999"/>
    <x v="567"/>
  </r>
  <r>
    <n v="1598"/>
    <s v="温州天骄笔业有限责任公司"/>
    <x v="1"/>
    <x v="10"/>
    <n v="28"/>
    <n v="-486.08"/>
    <n v="32"/>
    <n v="3274.24"/>
    <n v="117"/>
    <n v="10845.9"/>
    <n v="128"/>
    <n v="9520.64"/>
    <x v="568"/>
  </r>
  <r>
    <n v="1599"/>
    <s v="宁波先行电器有限公司"/>
    <x v="1"/>
    <x v="10"/>
    <m/>
    <n v="0"/>
    <m/>
    <n v="0"/>
    <m/>
    <n v="0"/>
    <m/>
    <n v="0"/>
    <x v="53"/>
  </r>
  <r>
    <n v="1600"/>
    <s v="慈溪市佳林电器有限公司"/>
    <x v="1"/>
    <x v="10"/>
    <n v="10"/>
    <n v="902.6"/>
    <n v="0"/>
    <n v="0"/>
    <n v="0"/>
    <n v="0"/>
    <n v="0"/>
    <n v="0"/>
    <x v="53"/>
  </r>
  <r>
    <n v="1601"/>
    <s v="宁波彬彬文具有限公司"/>
    <x v="1"/>
    <x v="10"/>
    <n v="0"/>
    <n v="0"/>
    <n v="0"/>
    <n v="0"/>
    <n v="28.274999999999999"/>
    <n v="3294.0374999999999"/>
    <n v="16"/>
    <n v="1455.36"/>
    <x v="5"/>
  </r>
  <r>
    <n v="1602"/>
    <s v="宁波天天文具有限公司"/>
    <x v="1"/>
    <x v="10"/>
    <n v="0"/>
    <n v="0"/>
    <n v="0"/>
    <n v="0"/>
    <n v="0"/>
    <n v="0"/>
    <n v="88.424999999999997"/>
    <n v="7978.5877499999997"/>
    <x v="569"/>
  </r>
  <r>
    <n v="1603"/>
    <s v="慈溪市佳力得制笔有限公司"/>
    <x v="1"/>
    <x v="10"/>
    <n v="83.375"/>
    <n v="6375.6862499999997"/>
    <n v="46"/>
    <n v="4163.46"/>
    <n v="95.05"/>
    <n v="9789.1994999999988"/>
    <n v="58.5"/>
    <n v="5100.0300000000007"/>
    <x v="570"/>
  </r>
  <r>
    <n v="1604"/>
    <s v="宁波振达文具有限公司"/>
    <x v="1"/>
    <x v="10"/>
    <n v="99"/>
    <n v="3992.6699999999996"/>
    <n v="35.049999999999997"/>
    <n v="1380.9699999999998"/>
    <n v="26"/>
    <n v="9880.52"/>
    <n v="149.55000000000001"/>
    <n v="7712.2935000000007"/>
    <x v="276"/>
  </r>
  <r>
    <n v="1605"/>
    <s v="宁波超时文具制造有限公司"/>
    <x v="2"/>
    <x v="10"/>
    <n v="0"/>
    <n v="0"/>
    <n v="0"/>
    <n v="0"/>
    <n v="40"/>
    <n v="3472"/>
    <n v="158"/>
    <n v="15623.039999999999"/>
    <x v="6"/>
  </r>
  <r>
    <n v="1606"/>
    <s v="上海哲友文具用品有限公司"/>
    <x v="2"/>
    <x v="10"/>
    <n v="0"/>
    <n v="0"/>
    <n v="0"/>
    <n v="0"/>
    <n v="0"/>
    <n v="0"/>
    <n v="14"/>
    <n v="1289.68"/>
    <x v="152"/>
  </r>
  <r>
    <n v="1607"/>
    <s v="上海冠鑫模具有限公司"/>
    <x v="1"/>
    <x v="10"/>
    <n v="0"/>
    <n v="0"/>
    <n v="0.17499999999999999"/>
    <n v="3.1202499999999995"/>
    <n v="0"/>
    <n v="0"/>
    <n v="0"/>
    <n v="0"/>
    <x v="11"/>
  </r>
  <r>
    <n v="1608"/>
    <s v="余姚远程文具礼品制造有限公司"/>
    <x v="1"/>
    <x v="10"/>
    <n v="131.02500000000001"/>
    <n v="15255.240750000001"/>
    <n v="568.07500000000005"/>
    <n v="114842.042"/>
    <n v="476.6"/>
    <n v="55685.944000000003"/>
    <n v="690"/>
    <n v="54523.799999999996"/>
    <x v="571"/>
  </r>
  <r>
    <n v="1609"/>
    <s v="宁波市鄞州亨利达塑料文具厂"/>
    <x v="1"/>
    <x v="10"/>
    <n v="20"/>
    <n v="1011.5999999999999"/>
    <n v="16"/>
    <n v="1287.68"/>
    <n v="11.9"/>
    <n v="4033.7430000000004"/>
    <n v="13"/>
    <n v="841.1"/>
    <x v="25"/>
  </r>
  <r>
    <n v="1610"/>
    <s v="慈溪市金伦制笔实业有限公司"/>
    <x v="1"/>
    <x v="10"/>
    <n v="45"/>
    <n v="-4362.75"/>
    <n v="5"/>
    <n v="585.29999999999995"/>
    <n v="40"/>
    <n v="5364.4000000000005"/>
    <n v="91"/>
    <n v="7705.880000000001"/>
    <x v="572"/>
  </r>
  <r>
    <n v="1611"/>
    <s v="余姚市宏荣放大镜塑件厂"/>
    <x v="7"/>
    <x v="10"/>
    <n v="0"/>
    <n v="0"/>
    <n v="2.2999999999999998"/>
    <n v="257.14"/>
    <n v="3.2"/>
    <n v="362.43200000000002"/>
    <n v="8"/>
    <n v="543.84"/>
    <x v="21"/>
  </r>
  <r>
    <n v="1612"/>
    <s v="天长市嘉丰美术用品有限公司"/>
    <x v="1"/>
    <x v="10"/>
    <n v="0"/>
    <n v="0"/>
    <n v="0"/>
    <n v="0"/>
    <n v="0"/>
    <n v="0"/>
    <n v="10"/>
    <n v="634.5"/>
    <x v="21"/>
  </r>
  <r>
    <n v="1613"/>
    <s v="余姚市航帆文具有限公司"/>
    <x v="1"/>
    <x v="10"/>
    <n v="23"/>
    <n v="3207.12"/>
    <n v="25"/>
    <n v="1634.75"/>
    <n v="10"/>
    <n v="791.3"/>
    <n v="30"/>
    <n v="3061.5"/>
    <x v="9"/>
  </r>
  <r>
    <n v="1614"/>
    <s v="宁波阳光画材有限公司"/>
    <x v="1"/>
    <x v="10"/>
    <n v="18"/>
    <n v="1500.3"/>
    <n v="11"/>
    <n v="1530.76"/>
    <n v="15"/>
    <n v="2725.65"/>
    <n v="3"/>
    <n v="206.21999999999997"/>
    <x v="45"/>
  </r>
  <r>
    <n v="1615"/>
    <s v="宁波左券商贸有限公司"/>
    <x v="1"/>
    <x v="10"/>
    <n v="59.65"/>
    <n v="3359.4879999999998"/>
    <n v="131.22499999999999"/>
    <n v="4956.3682500000004"/>
    <n v="210.4"/>
    <n v="8344.4639999999999"/>
    <n v="316.60000000000002"/>
    <n v="17014.084000000003"/>
    <x v="573"/>
  </r>
  <r>
    <n v="1616"/>
    <s v="温州市金吉彩文化用品有限公司"/>
    <x v="1"/>
    <x v="10"/>
    <n v="0"/>
    <n v="0"/>
    <n v="0"/>
    <n v="0"/>
    <n v="0"/>
    <n v="0"/>
    <n v="1"/>
    <n v="158.9"/>
    <x v="20"/>
  </r>
  <r>
    <n v="1617"/>
    <s v="余姚市盛达工具厂"/>
    <x v="1"/>
    <x v="10"/>
    <m/>
    <n v="0"/>
    <m/>
    <n v="0"/>
    <m/>
    <n v="0"/>
    <m/>
    <n v="0"/>
    <x v="40"/>
  </r>
  <r>
    <n v="1618"/>
    <s v="余姚市科乐塑料电器厂"/>
    <x v="1"/>
    <x v="10"/>
    <n v="0"/>
    <n v="0"/>
    <n v="0.45"/>
    <n v="78.156000000000006"/>
    <n v="0.17499999999999999"/>
    <n v="25.605999999999998"/>
    <n v="0.4"/>
    <n v="36.72"/>
    <x v="574"/>
  </r>
  <r>
    <n v="1619"/>
    <s v="宁波五云笔业有限公司"/>
    <x v="1"/>
    <x v="10"/>
    <n v="152"/>
    <n v="-174.79999999999998"/>
    <n v="56"/>
    <n v="1075.76"/>
    <n v="99"/>
    <n v="11168.19"/>
    <n v="198.2"/>
    <n v="14312.021999999997"/>
    <x v="575"/>
  </r>
  <r>
    <n v="1620"/>
    <s v="慈溪市小帆船文具有限公司"/>
    <x v="2"/>
    <x v="10"/>
    <m/>
    <n v="0"/>
    <m/>
    <n v="0"/>
    <m/>
    <n v="0"/>
    <m/>
    <n v="0"/>
    <x v="33"/>
  </r>
  <r>
    <n v="1621"/>
    <s v="上海冠德塑胶制品有限公司"/>
    <x v="1"/>
    <x v="10"/>
    <n v="95.05"/>
    <n v="8499.3709999999992"/>
    <n v="75.05"/>
    <n v="8574.4624999999996"/>
    <n v="100"/>
    <n v="1216"/>
    <n v="93"/>
    <n v="7650.18"/>
    <x v="576"/>
  </r>
  <r>
    <n v="1622"/>
    <s v="宁波锐特文具礼品有限公司"/>
    <x v="1"/>
    <x v="10"/>
    <n v="15.45"/>
    <n v="1345.6949999999999"/>
    <n v="33.575000000000003"/>
    <n v="3482.3990000000003"/>
    <n v="19.05"/>
    <n v="1964.0550000000001"/>
    <n v="15"/>
    <n v="1287.45"/>
    <x v="34"/>
  </r>
  <r>
    <n v="1623"/>
    <s v="余姚思酷迈文具有限公司"/>
    <x v="1"/>
    <x v="10"/>
    <n v="181.32499999999999"/>
    <n v="8641.9494999999988"/>
    <n v="185"/>
    <n v="9742.0999999999985"/>
    <n v="206"/>
    <n v="11517.46"/>
    <n v="193.05"/>
    <n v="13015.431"/>
    <x v="577"/>
  </r>
  <r>
    <n v="1624"/>
    <s v="宁波元兴文具有限公司"/>
    <x v="1"/>
    <x v="10"/>
    <n v="0"/>
    <n v="0"/>
    <n v="0"/>
    <n v="0"/>
    <n v="11"/>
    <n v="605.11"/>
    <n v="15.05"/>
    <n v="1181.7259999999999"/>
    <x v="45"/>
  </r>
  <r>
    <n v="1625"/>
    <s v="绍兴市永久文化用品厂"/>
    <x v="1"/>
    <x v="10"/>
    <n v="0"/>
    <n v="0"/>
    <n v="0.09"/>
    <n v="10.0467"/>
    <n v="30.9"/>
    <n v="2311.011"/>
    <n v="61.424999999999997"/>
    <n v="4391.8874999999998"/>
    <x v="578"/>
  </r>
  <r>
    <n v="1626"/>
    <s v="宁波百乐文具制造有限公司"/>
    <x v="2"/>
    <x v="10"/>
    <n v="0"/>
    <n v="0"/>
    <n v="2"/>
    <n v="93.06"/>
    <n v="16.100000000000001"/>
    <n v="1476.0480000000002"/>
    <n v="121.02500000000001"/>
    <n v="8625.4517500000002"/>
    <x v="45"/>
  </r>
  <r>
    <n v="1627"/>
    <s v="上海方堃文具有限公司"/>
    <x v="1"/>
    <x v="10"/>
    <n v="0"/>
    <n v="0"/>
    <n v="0"/>
    <n v="0"/>
    <n v="18.574999999999999"/>
    <n v="1924.55575"/>
    <n v="2"/>
    <n v="84.16"/>
    <x v="579"/>
  </r>
  <r>
    <n v="1628"/>
    <s v="宁波骏业文体用品有限公司"/>
    <x v="1"/>
    <x v="10"/>
    <n v="0"/>
    <n v="0"/>
    <n v="0"/>
    <n v="0"/>
    <n v="11.025"/>
    <n v="249.49574999999999"/>
    <n v="30"/>
    <n v="2062.8000000000002"/>
    <x v="9"/>
  </r>
  <r>
    <n v="1629"/>
    <s v="宁波优和办公文具有限公司"/>
    <x v="1"/>
    <x v="10"/>
    <n v="0"/>
    <n v="0"/>
    <n v="0"/>
    <n v="0"/>
    <n v="0"/>
    <n v="0"/>
    <n v="60"/>
    <n v="6685.2"/>
    <x v="580"/>
  </r>
  <r>
    <n v="1630"/>
    <s v="宁波云峰文具有限公司"/>
    <x v="1"/>
    <x v="10"/>
    <n v="295.125"/>
    <n v="22464.915000000001"/>
    <n v="58"/>
    <n v="12916.599999999999"/>
    <n v="237"/>
    <n v="30215.129999999997"/>
    <n v="203.97499999999999"/>
    <n v="13058.479499999999"/>
    <x v="581"/>
  </r>
  <r>
    <n v="1631"/>
    <s v="天台信沅电器有限公司"/>
    <x v="7"/>
    <x v="10"/>
    <n v="0"/>
    <n v="0"/>
    <n v="0"/>
    <n v="0"/>
    <n v="0"/>
    <n v="0"/>
    <n v="17"/>
    <n v="1159.57"/>
    <x v="193"/>
  </r>
  <r>
    <n v="1632"/>
    <s v="余姚市文博制笔有限公司"/>
    <x v="1"/>
    <x v="10"/>
    <n v="0"/>
    <n v="0"/>
    <n v="0"/>
    <n v="0"/>
    <n v="0"/>
    <n v="0"/>
    <n v="57"/>
    <n v="3714.12"/>
    <x v="134"/>
  </r>
  <r>
    <n v="1633"/>
    <s v="温州市爱好笔业有限公司"/>
    <x v="1"/>
    <x v="10"/>
    <n v="292.07499999999999"/>
    <n v="25693.837749999999"/>
    <n v="450.42500000000001"/>
    <n v="32191.874749999999"/>
    <n v="519.875"/>
    <n v="40259.119999999995"/>
    <n v="280"/>
    <n v="30105.599999999999"/>
    <x v="582"/>
  </r>
  <r>
    <n v="1634"/>
    <s v="宁波赞扬文具有限公司"/>
    <x v="1"/>
    <x v="10"/>
    <n v="0"/>
    <n v="0"/>
    <n v="0"/>
    <n v="0"/>
    <n v="9"/>
    <n v="576.62999999999988"/>
    <n v="0"/>
    <n v="0"/>
    <x v="23"/>
  </r>
  <r>
    <n v="1635"/>
    <s v="余姚市艺泰影画器材有限公司"/>
    <x v="2"/>
    <x v="10"/>
    <n v="0"/>
    <n v="0"/>
    <n v="0"/>
    <n v="0"/>
    <n v="0"/>
    <n v="0"/>
    <n v="89.275000000000006"/>
    <n v="10304.120500000001"/>
    <x v="583"/>
  </r>
  <r>
    <n v="1636"/>
    <s v="上海晨光文具股份有限公司"/>
    <x v="2"/>
    <x v="10"/>
    <n v="1297.7954"/>
    <n v="117177.946666"/>
    <n v="1453.8"/>
    <n v="73097.063999999998"/>
    <n v="1725.55"/>
    <n v="42966.195"/>
    <n v="1697.75"/>
    <n v="144987.85"/>
    <x v="584"/>
  </r>
  <r>
    <n v="1637"/>
    <s v="上海浩盛文化用品厂"/>
    <x v="3"/>
    <x v="10"/>
    <n v="2.5000000000000001E-2"/>
    <n v="6.7452500000000004"/>
    <n v="5"/>
    <n v="305.79999999999995"/>
    <n v="2"/>
    <n v="254.5"/>
    <n v="2"/>
    <n v="126.02"/>
    <x v="20"/>
  </r>
  <r>
    <n v="1638"/>
    <s v="真彩文具股份有限公司"/>
    <x v="1"/>
    <x v="10"/>
    <n v="27"/>
    <n v="-116.64000000000001"/>
    <n v="58.75"/>
    <n v="2845.85"/>
    <n v="154.625"/>
    <n v="5611.3412499999995"/>
    <n v="77.599999999999994"/>
    <n v="8085.1439999999993"/>
    <x v="90"/>
  </r>
  <r>
    <n v="1639"/>
    <s v="宁波市鄞州锐拓文具有限公司"/>
    <x v="2"/>
    <x v="10"/>
    <n v="0"/>
    <n v="0"/>
    <n v="0"/>
    <n v="0"/>
    <n v="0"/>
    <n v="0"/>
    <n v="1.4"/>
    <n v="149.08599999999998"/>
    <x v="197"/>
  </r>
  <r>
    <n v="1640"/>
    <s v="上海盈牛国际贸易有限公司"/>
    <x v="2"/>
    <x v="6"/>
    <m/>
    <n v="0"/>
    <m/>
    <n v="0"/>
    <m/>
    <n v="0"/>
    <m/>
    <n v="0"/>
    <x v="20"/>
  </r>
  <r>
    <n v="1641"/>
    <s v="上海靓润国际贸易有限公司"/>
    <x v="1"/>
    <x v="6"/>
    <m/>
    <n v="0"/>
    <m/>
    <n v="0"/>
    <m/>
    <n v="0"/>
    <m/>
    <n v="0"/>
    <x v="21"/>
  </r>
  <r>
    <n v="1642"/>
    <s v="浙江长川工程塑料有限公司"/>
    <x v="1"/>
    <x v="6"/>
    <m/>
    <n v="0"/>
    <m/>
    <n v="0"/>
    <m/>
    <n v="0"/>
    <m/>
    <n v="0"/>
    <x v="53"/>
  </r>
  <r>
    <n v="1643"/>
    <s v="宁波名缘贸易有限公司"/>
    <x v="0"/>
    <x v="6"/>
    <m/>
    <n v="0"/>
    <m/>
    <n v="0"/>
    <m/>
    <n v="0"/>
    <m/>
    <n v="0"/>
    <x v="4"/>
  </r>
  <r>
    <n v="1644"/>
    <s v="威海市联桥国际合作集团有限公司"/>
    <x v="1"/>
    <x v="6"/>
    <m/>
    <n v="0"/>
    <m/>
    <n v="0"/>
    <m/>
    <n v="0"/>
    <m/>
    <n v="0"/>
    <x v="585"/>
  </r>
  <r>
    <n v="1645"/>
    <s v="宁波圣可塑化有限公司"/>
    <x v="1"/>
    <x v="6"/>
    <n v="20"/>
    <n v="11352.6"/>
    <n v="0"/>
    <n v="0"/>
    <n v="0"/>
    <n v="0"/>
    <n v="0"/>
    <n v="0"/>
    <x v="53"/>
  </r>
  <r>
    <n v="1646"/>
    <s v="宁波德吉程贸易有限公司"/>
    <x v="1"/>
    <x v="6"/>
    <m/>
    <n v="0"/>
    <m/>
    <n v="0"/>
    <m/>
    <n v="0"/>
    <m/>
    <n v="0"/>
    <x v="586"/>
  </r>
  <r>
    <n v="1647"/>
    <s v="宁波江北一抹金贸易有限公司"/>
    <x v="1"/>
    <x v="6"/>
    <m/>
    <n v="0"/>
    <m/>
    <n v="0"/>
    <m/>
    <n v="0"/>
    <m/>
    <n v="0"/>
    <x v="587"/>
  </r>
  <r>
    <n v="1648"/>
    <s v="宁波玉火贸易有限公司"/>
    <x v="1"/>
    <x v="6"/>
    <n v="0"/>
    <n v="0"/>
    <n v="0"/>
    <n v="0"/>
    <n v="148"/>
    <n v="16854.239999999998"/>
    <n v="4340.3500000000004"/>
    <n v="437116.64850000001"/>
    <x v="588"/>
  </r>
  <r>
    <n v="1649"/>
    <s v="慈溪市鼎力塑胶有限公司"/>
    <x v="1"/>
    <x v="6"/>
    <n v="60"/>
    <n v="9358.7999999999993"/>
    <n v="0"/>
    <n v="0"/>
    <n v="0"/>
    <n v="0"/>
    <n v="0"/>
    <n v="0"/>
    <x v="53"/>
  </r>
  <r>
    <n v="1650"/>
    <s v="台州中纺塑料有限公司"/>
    <x v="2"/>
    <x v="6"/>
    <m/>
    <n v="0"/>
    <m/>
    <n v="0"/>
    <m/>
    <n v="0"/>
    <m/>
    <n v="0"/>
    <x v="560"/>
  </r>
  <r>
    <n v="1651"/>
    <s v="上海乐塑化工有限公司"/>
    <x v="1"/>
    <x v="6"/>
    <n v="0"/>
    <n v="0"/>
    <n v="0"/>
    <n v="0"/>
    <n v="0"/>
    <n v="0"/>
    <n v="32"/>
    <n v="2205.7600000000002"/>
    <x v="560"/>
  </r>
  <r>
    <n v="1652"/>
    <s v="宁波路加工程塑料有限公司"/>
    <x v="1"/>
    <x v="6"/>
    <m/>
    <n v="0"/>
    <m/>
    <n v="0"/>
    <m/>
    <n v="0"/>
    <m/>
    <n v="0"/>
    <x v="53"/>
  </r>
  <r>
    <n v="1653"/>
    <s v="宁波保税区迪嘉贸易有限公司"/>
    <x v="17"/>
    <x v="6"/>
    <n v="7.4"/>
    <n v="1030.5239999999999"/>
    <n v="11.775"/>
    <n v="810.00225000000012"/>
    <n v="17.7"/>
    <n v="49.382999999999996"/>
    <n v="232.67500000000001"/>
    <n v="12629.599"/>
    <x v="209"/>
  </r>
  <r>
    <n v="1654"/>
    <s v="北京中和元化工有限公司"/>
    <x v="6"/>
    <x v="6"/>
    <m/>
    <n v="0"/>
    <m/>
    <n v="0"/>
    <m/>
    <n v="0"/>
    <m/>
    <n v="0"/>
    <x v="560"/>
  </r>
  <r>
    <n v="1655"/>
    <s v="佛山市宜邦贸易有限公司"/>
    <x v="6"/>
    <x v="6"/>
    <m/>
    <n v="0"/>
    <m/>
    <n v="0"/>
    <m/>
    <n v="0"/>
    <m/>
    <n v="0"/>
    <x v="589"/>
  </r>
  <r>
    <n v="1656"/>
    <s v="佛山市宜烁进出口贸易有限公司"/>
    <x v="1"/>
    <x v="6"/>
    <m/>
    <n v="0"/>
    <m/>
    <n v="0"/>
    <m/>
    <n v="0"/>
    <m/>
    <n v="0"/>
    <x v="590"/>
  </r>
  <r>
    <n v="1657"/>
    <s v="双马塑业有限公司"/>
    <x v="1"/>
    <x v="12"/>
    <n v="0"/>
    <n v="0"/>
    <n v="0"/>
    <n v="0"/>
    <n v="0"/>
    <n v="0"/>
    <n v="21"/>
    <n v="312.06"/>
    <x v="591"/>
  </r>
  <r>
    <n v="1658"/>
    <s v="台州市双马塑业有限公司"/>
    <x v="1"/>
    <x v="12"/>
    <n v="0"/>
    <n v="0"/>
    <n v="7.4999999999999997E-2"/>
    <n v="111.5535"/>
    <n v="2"/>
    <n v="421.76"/>
    <n v="10"/>
    <n v="222.89999999999998"/>
    <x v="592"/>
  </r>
  <r>
    <n v="1659"/>
    <s v="宁波新三和壳体有限公司"/>
    <x v="1"/>
    <x v="12"/>
    <m/>
    <n v="0"/>
    <m/>
    <n v="0"/>
    <m/>
    <n v="0"/>
    <m/>
    <n v="0"/>
    <x v="207"/>
  </r>
  <r>
    <n v="1660"/>
    <s v="绍兴菲诺旅游休闲用品有限公司"/>
    <x v="1"/>
    <x v="8"/>
    <n v="0"/>
    <n v="0"/>
    <n v="0"/>
    <n v="0"/>
    <n v="57.05"/>
    <n v="5511.6004999999996"/>
    <n v="0"/>
    <n v="0"/>
    <x v="8"/>
  </r>
  <r>
    <n v="1661"/>
    <s v="浙江友谊菲诺伞业有限公司"/>
    <x v="1"/>
    <x v="8"/>
    <n v="0"/>
    <n v="0"/>
    <n v="0"/>
    <n v="0"/>
    <n v="5"/>
    <n v="839.2"/>
    <n v="0"/>
    <n v="0"/>
    <x v="8"/>
  </r>
  <r>
    <n v="1662"/>
    <s v="浙江友谊菲诺旅游用品有限公司"/>
    <x v="1"/>
    <x v="8"/>
    <n v="0"/>
    <n v="0"/>
    <n v="0"/>
    <n v="0"/>
    <n v="0"/>
    <n v="0"/>
    <n v="55"/>
    <n v="6653.9000000000005"/>
    <x v="593"/>
  </r>
  <r>
    <n v="1663"/>
    <s v="余姚市华硕塑料制品厂"/>
    <x v="1"/>
    <x v="8"/>
    <n v="24.175000000000001"/>
    <n v="2904.6262500000003"/>
    <n v="7.4749999999999996"/>
    <n v="504.86150000000004"/>
    <n v="13.35"/>
    <n v="1052.3805"/>
    <n v="40.524999999999999"/>
    <n v="3032.8910000000001"/>
    <x v="594"/>
  </r>
  <r>
    <n v="1664"/>
    <s v="浙江旺嘉特工具有限公司"/>
    <x v="3"/>
    <x v="8"/>
    <n v="51"/>
    <n v="859.35"/>
    <n v="5"/>
    <n v="292.3"/>
    <n v="22.024999999999999"/>
    <n v="1800.7639999999999"/>
    <n v="4"/>
    <n v="370.6"/>
    <x v="487"/>
  </r>
  <r>
    <n v="1665"/>
    <s v="常州博业塑料有限公司"/>
    <x v="3"/>
    <x v="14"/>
    <n v="0"/>
    <n v="0"/>
    <n v="0"/>
    <n v="0"/>
    <n v="0"/>
    <n v="0"/>
    <n v="0.05"/>
    <n v="50.546500000000002"/>
    <x v="8"/>
  </r>
  <r>
    <n v="1666"/>
    <s v="常州胜威塑料有限公司"/>
    <x v="1"/>
    <x v="14"/>
    <n v="2"/>
    <n v="79.42"/>
    <n v="0.57499999999999996"/>
    <n v="234.03074999999998"/>
    <n v="0.4"/>
    <n v="56.972000000000008"/>
    <n v="0.2"/>
    <n v="151.65600000000001"/>
    <x v="8"/>
  </r>
  <r>
    <n v="1667"/>
    <s v="德清县华松塑料厂"/>
    <x v="1"/>
    <x v="14"/>
    <n v="0"/>
    <n v="0"/>
    <n v="0"/>
    <n v="0"/>
    <n v="6"/>
    <n v="528.36"/>
    <n v="1"/>
    <n v="20.29"/>
    <x v="8"/>
  </r>
  <r>
    <n v="1668"/>
    <s v="海宁利安塑料制品有限公司"/>
    <x v="1"/>
    <x v="14"/>
    <n v="1.5"/>
    <n v="32.19"/>
    <n v="0.5"/>
    <n v="35.15"/>
    <n v="0"/>
    <n v="0"/>
    <n v="0"/>
    <n v="0"/>
    <x v="11"/>
  </r>
  <r>
    <n v="1669"/>
    <s v="杭州派瑞特包装有限公司"/>
    <x v="3"/>
    <x v="14"/>
    <m/>
    <n v="0"/>
    <m/>
    <n v="0"/>
    <m/>
    <n v="0"/>
    <m/>
    <n v="0"/>
    <x v="9"/>
  </r>
  <r>
    <n v="1670"/>
    <s v="南京宏达包装印刷有限公司"/>
    <x v="1"/>
    <x v="14"/>
    <n v="0"/>
    <n v="0"/>
    <n v="0"/>
    <n v="0"/>
    <n v="1.25"/>
    <n v="49.65"/>
    <n v="0"/>
    <n v="0"/>
    <x v="8"/>
  </r>
  <r>
    <n v="1671"/>
    <s v="宁波市鄞州李恺塑料制品厂"/>
    <x v="1"/>
    <x v="14"/>
    <m/>
    <n v="0"/>
    <m/>
    <n v="0"/>
    <m/>
    <n v="0"/>
    <m/>
    <n v="0"/>
    <x v="8"/>
  </r>
  <r>
    <n v="1672"/>
    <s v="宁海县梅林伟梁塑料厂"/>
    <x v="1"/>
    <x v="14"/>
    <n v="0"/>
    <n v="0"/>
    <n v="2.75"/>
    <n v="158.97750000000002"/>
    <n v="3.5"/>
    <n v="120.36500000000001"/>
    <n v="0"/>
    <n v="0"/>
    <x v="8"/>
  </r>
  <r>
    <n v="1673"/>
    <s v="宁海县兴业程模具制造厂"/>
    <x v="1"/>
    <x v="14"/>
    <n v="2"/>
    <n v="397.74"/>
    <n v="20"/>
    <n v="2483.1999999999998"/>
    <n v="13"/>
    <n v="1930.5"/>
    <n v="0"/>
    <n v="0"/>
    <x v="8"/>
  </r>
  <r>
    <n v="1674"/>
    <s v="瑞安市华人眼镜有限公司"/>
    <x v="1"/>
    <x v="14"/>
    <m/>
    <n v="0"/>
    <m/>
    <n v="0"/>
    <m/>
    <n v="0"/>
    <m/>
    <n v="0"/>
    <x v="91"/>
  </r>
  <r>
    <n v="1675"/>
    <s v="台州市黄岩飞虎塑业有限公司"/>
    <x v="1"/>
    <x v="14"/>
    <n v="0"/>
    <n v="0"/>
    <n v="0"/>
    <n v="0"/>
    <n v="0"/>
    <n v="0"/>
    <n v="110.02500000000001"/>
    <n v="6407.8560000000007"/>
    <x v="8"/>
  </r>
  <r>
    <n v="1676"/>
    <s v="台州市黄岩胜雄塑业有限公司"/>
    <x v="1"/>
    <x v="14"/>
    <n v="0"/>
    <n v="0"/>
    <n v="0"/>
    <n v="0"/>
    <n v="39.5"/>
    <n v="7247.0649999999996"/>
    <n v="20"/>
    <n v="1645.8000000000002"/>
    <x v="8"/>
  </r>
  <r>
    <n v="1677"/>
    <s v="台州市黄岩协力塑胶有限公司"/>
    <x v="1"/>
    <x v="14"/>
    <n v="0"/>
    <n v="0"/>
    <n v="0"/>
    <n v="0"/>
    <n v="0"/>
    <n v="0"/>
    <n v="0.05"/>
    <n v="7.2145000000000001"/>
    <x v="8"/>
  </r>
  <r>
    <n v="1678"/>
    <s v="余姚市城区永丰塑料模具厂"/>
    <x v="13"/>
    <x v="14"/>
    <n v="0"/>
    <n v="0"/>
    <n v="0.5"/>
    <n v="48.305"/>
    <n v="0"/>
    <n v="0"/>
    <n v="0"/>
    <n v="0"/>
    <x v="2"/>
  </r>
  <r>
    <n v="1679"/>
    <s v="常德市金润新材料科技有限公司"/>
    <x v="3"/>
    <x v="14"/>
    <m/>
    <n v="0"/>
    <m/>
    <n v="0"/>
    <m/>
    <n v="0"/>
    <m/>
    <n v="0"/>
    <x v="17"/>
  </r>
  <r>
    <n v="1680"/>
    <s v="泰州市许氏塑业有限公司"/>
    <x v="1"/>
    <x v="14"/>
    <n v="0"/>
    <n v="0"/>
    <n v="29"/>
    <n v="18043.800000000003"/>
    <n v="29"/>
    <n v="10405.49"/>
    <n v="71"/>
    <n v="47670.11"/>
    <x v="9"/>
  </r>
  <r>
    <n v="1681"/>
    <s v="宁海县西店镇弘圣塑料厂"/>
    <x v="1"/>
    <x v="14"/>
    <m/>
    <n v="0"/>
    <m/>
    <n v="0"/>
    <m/>
    <n v="0"/>
    <m/>
    <n v="0"/>
    <x v="78"/>
  </r>
  <r>
    <n v="1682"/>
    <s v="上虞中瑞塑胶有限公司"/>
    <x v="1"/>
    <x v="14"/>
    <n v="5.0250000000000004"/>
    <n v="278.68650000000002"/>
    <n v="37.024999999999999"/>
    <n v="4405.2344999999996"/>
    <n v="242.15"/>
    <n v="18463.9375"/>
    <n v="142.07"/>
    <n v="16596.617399999999"/>
    <x v="141"/>
  </r>
  <r>
    <n v="1683"/>
    <s v="绍兴中瑞盖业有限公司"/>
    <x v="3"/>
    <x v="14"/>
    <m/>
    <n v="0"/>
    <m/>
    <n v="0"/>
    <m/>
    <n v="0"/>
    <m/>
    <n v="0"/>
    <x v="295"/>
  </r>
  <r>
    <n v="1684"/>
    <s v="泗阳县成达制盖有限公司"/>
    <x v="1"/>
    <x v="14"/>
    <n v="66"/>
    <n v="2301.4199999999996"/>
    <n v="76"/>
    <n v="5510.76"/>
    <n v="28"/>
    <n v="891.80000000000007"/>
    <n v="0"/>
    <n v="0"/>
    <x v="54"/>
  </r>
  <r>
    <n v="1685"/>
    <s v="磐安县正丰塑业有限公司"/>
    <x v="1"/>
    <x v="14"/>
    <n v="0"/>
    <n v="0"/>
    <n v="1.5"/>
    <n v="262.48500000000001"/>
    <n v="1.5"/>
    <n v="363.91500000000002"/>
    <n v="1.25"/>
    <n v="327.46250000000003"/>
    <x v="20"/>
  </r>
  <r>
    <n v="1686"/>
    <s v="海宁圣超模具塑料厂"/>
    <x v="2"/>
    <x v="14"/>
    <n v="10"/>
    <n v="739.5"/>
    <n v="3.5"/>
    <n v="259.52500000000003"/>
    <n v="0"/>
    <n v="0"/>
    <n v="29.85"/>
    <n v="2116.962"/>
    <x v="58"/>
  </r>
  <r>
    <n v="1687"/>
    <s v="上海加松塑料制品有限公司"/>
    <x v="1"/>
    <x v="14"/>
    <n v="0"/>
    <n v="0"/>
    <n v="0"/>
    <n v="0"/>
    <n v="2.7"/>
    <n v="30.861000000000001"/>
    <n v="0"/>
    <n v="0"/>
    <x v="23"/>
  </r>
  <r>
    <n v="1688"/>
    <s v="浙江润达按压泵有限公司"/>
    <x v="7"/>
    <x v="14"/>
    <m/>
    <n v="0"/>
    <m/>
    <n v="0"/>
    <m/>
    <n v="0"/>
    <m/>
    <n v="0"/>
    <x v="45"/>
  </r>
  <r>
    <n v="1689"/>
    <s v="合肥天延塑业有限公司"/>
    <x v="1"/>
    <x v="14"/>
    <m/>
    <n v="0"/>
    <m/>
    <n v="0"/>
    <m/>
    <n v="0"/>
    <m/>
    <n v="0"/>
    <x v="20"/>
  </r>
  <r>
    <n v="1690"/>
    <s v="余姚市金球塑料模具有限公司"/>
    <x v="1"/>
    <x v="14"/>
    <n v="0"/>
    <n v="0"/>
    <n v="0"/>
    <n v="0"/>
    <n v="0.05"/>
    <n v="3.1045000000000003"/>
    <n v="14.074999999999999"/>
    <n v="1101.08725"/>
    <x v="595"/>
  </r>
  <r>
    <n v="1691"/>
    <s v="临海市丽晶眼镜厂"/>
    <x v="1"/>
    <x v="14"/>
    <m/>
    <n v="0"/>
    <m/>
    <n v="0"/>
    <m/>
    <n v="0"/>
    <m/>
    <n v="0"/>
    <x v="9"/>
  </r>
  <r>
    <n v="1692"/>
    <s v="余姚市特力喷雾器有限公司"/>
    <x v="1"/>
    <x v="14"/>
    <n v="0"/>
    <n v="0"/>
    <n v="0"/>
    <n v="0"/>
    <n v="0.1"/>
    <n v="11.195"/>
    <n v="1.1499999999999999"/>
    <n v="159.82699999999997"/>
    <x v="160"/>
  </r>
  <r>
    <n v="1693"/>
    <s v="杭州彼力摩机械有限公司"/>
    <x v="3"/>
    <x v="14"/>
    <n v="18.024999999999999"/>
    <n v="1019.3137499999999"/>
    <n v="12"/>
    <n v="1087.92"/>
    <n v="21.75"/>
    <n v="2054.94"/>
    <n v="12"/>
    <n v="752.04"/>
    <x v="23"/>
  </r>
  <r>
    <n v="1694"/>
    <s v="常熟市教育工艺品有限公司"/>
    <x v="1"/>
    <x v="14"/>
    <n v="10.8"/>
    <n v="-10.8"/>
    <n v="27.5"/>
    <n v="2417.5250000000001"/>
    <n v="20.875"/>
    <n v="1909.2275"/>
    <n v="1.75"/>
    <n v="401.69499999999999"/>
    <x v="295"/>
  </r>
  <r>
    <n v="1695"/>
    <s v="宁波市鄞州星光文体塑料厂"/>
    <x v="1"/>
    <x v="14"/>
    <n v="0"/>
    <n v="0"/>
    <n v="0"/>
    <n v="0"/>
    <n v="32"/>
    <n v="3657.6"/>
    <n v="92.5"/>
    <n v="8485.9499999999989"/>
    <x v="241"/>
  </r>
  <r>
    <n v="1696"/>
    <s v="余姚市佳羽印务有限公司"/>
    <x v="1"/>
    <x v="14"/>
    <n v="0"/>
    <n v="0"/>
    <n v="14.5"/>
    <n v="1614.43"/>
    <n v="3.55"/>
    <n v="299.54899999999998"/>
    <n v="7"/>
    <n v="823.19999999999993"/>
    <x v="2"/>
  </r>
  <r>
    <n v="1697"/>
    <s v="宁波塑鼎包装有限公司"/>
    <x v="1"/>
    <x v="14"/>
    <m/>
    <n v="0"/>
    <m/>
    <n v="0"/>
    <m/>
    <n v="0"/>
    <m/>
    <n v="0"/>
    <x v="596"/>
  </r>
  <r>
    <n v="1698"/>
    <s v="余姚市泗门齐华仪表厂"/>
    <x v="2"/>
    <x v="14"/>
    <m/>
    <n v="0"/>
    <m/>
    <n v="0"/>
    <m/>
    <n v="0"/>
    <m/>
    <n v="0"/>
    <x v="280"/>
  </r>
  <r>
    <n v="1699"/>
    <s v="上海灿鑫模具成型有限公司"/>
    <x v="1"/>
    <x v="14"/>
    <m/>
    <n v="0"/>
    <m/>
    <n v="0"/>
    <m/>
    <n v="0"/>
    <m/>
    <n v="0"/>
    <x v="159"/>
  </r>
  <r>
    <n v="1700"/>
    <s v="海宁市新峰机械制造有限公司"/>
    <x v="1"/>
    <x v="14"/>
    <n v="0"/>
    <n v="0"/>
    <n v="0"/>
    <n v="0"/>
    <n v="0"/>
    <n v="0"/>
    <n v="18"/>
    <n v="1375.92"/>
    <x v="597"/>
  </r>
  <r>
    <n v="1701"/>
    <s v="浙江三达烟具有限公司"/>
    <x v="1"/>
    <x v="14"/>
    <n v="0"/>
    <n v="0"/>
    <n v="0"/>
    <n v="0"/>
    <n v="0"/>
    <n v="0"/>
    <n v="11"/>
    <n v="828.52"/>
    <x v="21"/>
  </r>
  <r>
    <n v="1702"/>
    <s v="上虞市永乐塑胶厂"/>
    <x v="1"/>
    <x v="14"/>
    <n v="0.95"/>
    <n v="209.9975"/>
    <n v="1.5"/>
    <n v="56.234999999999999"/>
    <n v="0.875"/>
    <n v="-92.076250000000002"/>
    <n v="0.75"/>
    <n v="70.582499999999996"/>
    <x v="40"/>
  </r>
  <r>
    <n v="1703"/>
    <s v="宁海县伟梁橡塑有限公司"/>
    <x v="2"/>
    <x v="14"/>
    <m/>
    <n v="0"/>
    <m/>
    <n v="0"/>
    <m/>
    <n v="0"/>
    <m/>
    <n v="0"/>
    <x v="158"/>
  </r>
  <r>
    <n v="1704"/>
    <s v="上海赢嘉包装制品有限公司"/>
    <x v="1"/>
    <x v="14"/>
    <n v="0"/>
    <n v="0"/>
    <n v="0"/>
    <n v="0"/>
    <n v="0"/>
    <n v="0"/>
    <n v="5"/>
    <n v="311.39999999999998"/>
    <x v="37"/>
  </r>
  <r>
    <n v="1705"/>
    <s v="临海市台桥塑胶制品有限公司"/>
    <x v="1"/>
    <x v="14"/>
    <n v="0"/>
    <n v="0"/>
    <n v="2.25"/>
    <n v="208.95750000000001"/>
    <n v="12.525"/>
    <n v="2149.41525"/>
    <n v="2.5"/>
    <n v="448.45"/>
    <x v="326"/>
  </r>
  <r>
    <n v="1706"/>
    <s v="浙江黄岩张弓塑胶有限公司"/>
    <x v="1"/>
    <x v="14"/>
    <n v="0"/>
    <n v="0"/>
    <n v="0"/>
    <n v="0"/>
    <n v="0"/>
    <n v="0"/>
    <n v="36.024999999999999"/>
    <n v="1651.0257499999998"/>
    <x v="77"/>
  </r>
  <r>
    <n v="1707"/>
    <s v="余姚市恒邦塑业有限公司"/>
    <x v="1"/>
    <x v="14"/>
    <n v="0"/>
    <n v="0"/>
    <n v="0.3"/>
    <n v="15.407999999999999"/>
    <n v="41.9"/>
    <n v="3281.1889999999999"/>
    <n v="0"/>
    <n v="0"/>
    <x v="161"/>
  </r>
  <r>
    <n v="1708"/>
    <s v="余姚市明州喷雾器厂"/>
    <x v="1"/>
    <x v="14"/>
    <n v="0"/>
    <n v="0"/>
    <n v="0"/>
    <n v="0"/>
    <n v="5"/>
    <n v="723.85"/>
    <n v="13"/>
    <n v="1355.25"/>
    <x v="148"/>
  </r>
  <r>
    <n v="1709"/>
    <s v="东阳市宇皓塑料制品厂"/>
    <x v="1"/>
    <x v="14"/>
    <n v="0"/>
    <n v="0"/>
    <n v="0"/>
    <n v="0"/>
    <n v="0"/>
    <n v="0"/>
    <n v="3"/>
    <n v="189.06"/>
    <x v="598"/>
  </r>
  <r>
    <n v="1710"/>
    <s v="慈溪市兴航塑料制品有限公"/>
    <x v="1"/>
    <x v="14"/>
    <m/>
    <n v="0"/>
    <m/>
    <n v="0"/>
    <m/>
    <n v="0"/>
    <m/>
    <n v="0"/>
    <x v="20"/>
  </r>
  <r>
    <n v="1711"/>
    <s v="余姚市梁辉镇精益电讯电机厂"/>
    <x v="1"/>
    <x v="14"/>
    <n v="0"/>
    <n v="0"/>
    <n v="0"/>
    <n v="0"/>
    <n v="0"/>
    <n v="0"/>
    <n v="18.524999999999999"/>
    <n v="1273.59375"/>
    <x v="2"/>
  </r>
  <r>
    <n v="1712"/>
    <s v="杭州福利特包装工具有限公司"/>
    <x v="1"/>
    <x v="14"/>
    <m/>
    <n v="0"/>
    <m/>
    <n v="0"/>
    <m/>
    <n v="0"/>
    <m/>
    <n v="0"/>
    <x v="114"/>
  </r>
  <r>
    <n v="1713"/>
    <s v="宁波宏松日用品有限公司"/>
    <x v="1"/>
    <x v="14"/>
    <m/>
    <n v="0"/>
    <m/>
    <n v="0"/>
    <m/>
    <n v="0"/>
    <m/>
    <n v="0"/>
    <x v="32"/>
  </r>
  <r>
    <n v="1714"/>
    <s v="苍南腾发包装有限公司"/>
    <x v="2"/>
    <x v="14"/>
    <n v="0"/>
    <n v="0"/>
    <n v="0"/>
    <n v="0"/>
    <n v="5.8"/>
    <n v="171.1"/>
    <n v="0"/>
    <n v="0"/>
    <x v="599"/>
  </r>
  <r>
    <n v="1715"/>
    <s v="稻朗（上海）电塑科技有限公司"/>
    <x v="3"/>
    <x v="14"/>
    <n v="0"/>
    <n v="0"/>
    <n v="0"/>
    <n v="0"/>
    <n v="0"/>
    <n v="0"/>
    <n v="15.35"/>
    <n v="1533.7719999999999"/>
    <x v="161"/>
  </r>
  <r>
    <n v="1716"/>
    <s v="苏州禹笑国际贸易有限公司"/>
    <x v="1"/>
    <x v="6"/>
    <n v="0"/>
    <n v="0"/>
    <n v="0"/>
    <n v="0"/>
    <n v="0"/>
    <n v="0"/>
    <n v="10.45"/>
    <n v="886.36899999999991"/>
    <x v="600"/>
  </r>
  <r>
    <n v="1717"/>
    <s v="慈溪市奇美组合工具包装厂（普通合伙）"/>
    <x v="1"/>
    <x v="12"/>
    <n v="0"/>
    <n v="0"/>
    <n v="0"/>
    <n v="0"/>
    <n v="0"/>
    <n v="0"/>
    <n v="22"/>
    <n v="3435.3"/>
    <x v="8"/>
  </r>
  <r>
    <n v="1718"/>
    <s v="慈溪市长云电子有限公司"/>
    <x v="1"/>
    <x v="12"/>
    <n v="0"/>
    <n v="0"/>
    <n v="0"/>
    <n v="0"/>
    <n v="0"/>
    <n v="0"/>
    <n v="21"/>
    <n v="1534.26"/>
    <x v="8"/>
  </r>
  <r>
    <n v="1719"/>
    <s v="德清县新市镇永兴塑料制品厂"/>
    <x v="1"/>
    <x v="12"/>
    <n v="0"/>
    <n v="0"/>
    <n v="0"/>
    <n v="0"/>
    <n v="2"/>
    <n v="198.98"/>
    <n v="0"/>
    <n v="0"/>
    <x v="8"/>
  </r>
  <r>
    <n v="1720"/>
    <s v="德清永盛塑料制品厂"/>
    <x v="1"/>
    <x v="12"/>
    <n v="0"/>
    <n v="0"/>
    <n v="3.5"/>
    <n v="257.95"/>
    <n v="5"/>
    <n v="651.20000000000005"/>
    <n v="0"/>
    <n v="0"/>
    <x v="8"/>
  </r>
  <r>
    <n v="1721"/>
    <s v="东阳市诚信塑料纺器厂"/>
    <x v="1"/>
    <x v="12"/>
    <n v="8"/>
    <n v="37.44"/>
    <n v="0"/>
    <n v="0"/>
    <n v="0"/>
    <n v="0"/>
    <n v="7"/>
    <n v="353.28999999999996"/>
    <x v="8"/>
  </r>
  <r>
    <n v="1722"/>
    <s v="海宁弘光照明电器有限公司"/>
    <x v="1"/>
    <x v="12"/>
    <n v="0"/>
    <n v="0"/>
    <n v="0"/>
    <n v="0"/>
    <n v="0"/>
    <n v="0"/>
    <n v="39.6"/>
    <n v="1902.78"/>
    <x v="8"/>
  </r>
  <r>
    <n v="1723"/>
    <s v="海宁市中瑞五金有限公司"/>
    <x v="1"/>
    <x v="12"/>
    <n v="14"/>
    <n v="933.80000000000007"/>
    <n v="0"/>
    <n v="0"/>
    <n v="8"/>
    <n v="500.32"/>
    <n v="0"/>
    <n v="0"/>
    <x v="8"/>
  </r>
  <r>
    <n v="1724"/>
    <s v="杭州美特塑料电器有限公司"/>
    <x v="1"/>
    <x v="12"/>
    <n v="0"/>
    <n v="0"/>
    <n v="20"/>
    <n v="1884"/>
    <n v="10"/>
    <n v="1020.5"/>
    <n v="6"/>
    <n v="448.08000000000004"/>
    <x v="8"/>
  </r>
  <r>
    <n v="1725"/>
    <s v="嘉兴市普爱诺塑料有限公司"/>
    <x v="1"/>
    <x v="12"/>
    <n v="0"/>
    <n v="0"/>
    <n v="0"/>
    <n v="0"/>
    <n v="0"/>
    <n v="0"/>
    <n v="1.2250000000000001"/>
    <n v="75.668250000000015"/>
    <x v="8"/>
  </r>
  <r>
    <n v="1726"/>
    <s v="嘉兴市日信塑胶实业有限公司"/>
    <x v="1"/>
    <x v="12"/>
    <n v="0"/>
    <n v="0"/>
    <n v="0"/>
    <n v="0"/>
    <n v="7"/>
    <n v="486.15000000000003"/>
    <n v="0"/>
    <n v="0"/>
    <x v="8"/>
  </r>
  <r>
    <n v="1727"/>
    <s v="宁波大胜衣架有限公司"/>
    <x v="1"/>
    <x v="12"/>
    <n v="55.2"/>
    <n v="3017.232"/>
    <n v="131.25"/>
    <n v="25862.8125"/>
    <n v="164.75"/>
    <n v="31472.192500000001"/>
    <n v="170"/>
    <n v="11418.9"/>
    <x v="8"/>
  </r>
  <r>
    <n v="1728"/>
    <s v="宁波华茵斯泳池设备制造有限公司"/>
    <x v="1"/>
    <x v="12"/>
    <n v="0"/>
    <n v="0"/>
    <n v="1.5"/>
    <n v="125.89500000000001"/>
    <n v="24.35"/>
    <n v="2872.5695000000001"/>
    <n v="0"/>
    <n v="0"/>
    <x v="8"/>
  </r>
  <r>
    <n v="1729"/>
    <s v="宁波佳龙电子有限公司"/>
    <x v="1"/>
    <x v="12"/>
    <n v="5"/>
    <n v="2622.1499999999996"/>
    <n v="0"/>
    <n v="0"/>
    <n v="15.3"/>
    <n v="1547.9010000000001"/>
    <n v="8"/>
    <n v="758.48"/>
    <x v="8"/>
  </r>
  <r>
    <n v="1730"/>
    <s v="宁波市诺曼电子科技有限公司"/>
    <x v="1"/>
    <x v="12"/>
    <n v="0"/>
    <n v="0"/>
    <n v="0"/>
    <n v="0"/>
    <n v="8"/>
    <n v="923.04"/>
    <n v="9"/>
    <n v="1927.17"/>
    <x v="8"/>
  </r>
  <r>
    <n v="1731"/>
    <s v="宁波市三峰智能科技股份有限公司"/>
    <x v="1"/>
    <x v="12"/>
    <m/>
    <n v="0"/>
    <m/>
    <n v="0"/>
    <m/>
    <n v="0"/>
    <m/>
    <n v="0"/>
    <x v="91"/>
  </r>
  <r>
    <n v="1732"/>
    <s v="宁波市鄞州虎啸合成化工厂"/>
    <x v="1"/>
    <x v="12"/>
    <n v="0"/>
    <n v="0"/>
    <n v="0"/>
    <n v="0"/>
    <n v="0"/>
    <n v="0"/>
    <n v="0.25"/>
    <n v="48.47"/>
    <x v="8"/>
  </r>
  <r>
    <n v="1733"/>
    <s v="宁波市鄞州利琪日用工艺品厂（普通合伙）"/>
    <x v="1"/>
    <x v="12"/>
    <n v="0"/>
    <n v="0"/>
    <n v="0"/>
    <n v="0"/>
    <n v="0"/>
    <n v="0"/>
    <n v="2.5000000000000001E-2"/>
    <n v="3.6467500000000004"/>
    <x v="8"/>
  </r>
  <r>
    <n v="1734"/>
    <s v="宁波市鄞州美途塑业有限公司"/>
    <x v="1"/>
    <x v="12"/>
    <n v="0"/>
    <n v="0"/>
    <n v="0"/>
    <n v="0"/>
    <n v="0"/>
    <n v="0"/>
    <n v="7.5"/>
    <n v="688.2"/>
    <x v="8"/>
  </r>
  <r>
    <n v="1735"/>
    <s v="宁波新大东电子有限公司"/>
    <x v="1"/>
    <x v="12"/>
    <n v="0"/>
    <n v="0"/>
    <n v="0"/>
    <n v="0"/>
    <n v="8.625"/>
    <n v="1375.17"/>
    <n v="2"/>
    <n v="174.26"/>
    <x v="8"/>
  </r>
  <r>
    <n v="1736"/>
    <s v="宁波意中模塑有限公司"/>
    <x v="1"/>
    <x v="12"/>
    <n v="0"/>
    <n v="0"/>
    <n v="0"/>
    <n v="0"/>
    <n v="0"/>
    <n v="0"/>
    <n v="0.1"/>
    <n v="19.543000000000003"/>
    <x v="8"/>
  </r>
  <r>
    <n v="1737"/>
    <s v="宁海县华裕塑胶有限公司"/>
    <x v="2"/>
    <x v="12"/>
    <n v="0"/>
    <n v="0"/>
    <n v="0"/>
    <n v="0"/>
    <n v="0.2"/>
    <n v="-5.7220000000000004"/>
    <n v="2"/>
    <n v="167.54"/>
    <x v="8"/>
  </r>
  <r>
    <n v="1738"/>
    <s v="上海鸿研物流技术有限公司"/>
    <x v="2"/>
    <x v="12"/>
    <n v="0"/>
    <n v="0"/>
    <n v="0"/>
    <n v="0"/>
    <n v="0"/>
    <n v="0"/>
    <n v="2.5000000000000001E-2"/>
    <n v="3.6170000000000004"/>
    <x v="8"/>
  </r>
  <r>
    <n v="1739"/>
    <s v="上海洛田家庭用品有限公司"/>
    <x v="2"/>
    <x v="12"/>
    <n v="192.875"/>
    <n v="5630.0212500000007"/>
    <n v="88"/>
    <n v="2312.6400000000003"/>
    <n v="10"/>
    <n v="940.1"/>
    <n v="0"/>
    <n v="0"/>
    <x v="8"/>
  </r>
  <r>
    <n v="1740"/>
    <s v="上海茸德实业有限公司"/>
    <x v="2"/>
    <x v="12"/>
    <n v="0"/>
    <n v="0"/>
    <n v="3"/>
    <n v="702.93000000000006"/>
    <n v="7"/>
    <n v="475.02"/>
    <n v="0"/>
    <n v="0"/>
    <x v="8"/>
  </r>
  <r>
    <n v="1741"/>
    <s v="上海晟坤塑料制品有限公司"/>
    <x v="2"/>
    <x v="12"/>
    <n v="0"/>
    <n v="0"/>
    <n v="2"/>
    <n v="-91.8"/>
    <n v="1"/>
    <n v="-331.32"/>
    <n v="0"/>
    <n v="0"/>
    <x v="8"/>
  </r>
  <r>
    <n v="1742"/>
    <s v="上海益盈橡塑制品有限公司"/>
    <x v="1"/>
    <x v="12"/>
    <n v="5"/>
    <n v="395.65"/>
    <n v="4"/>
    <n v="511.28"/>
    <n v="0"/>
    <n v="0"/>
    <n v="0"/>
    <n v="0"/>
    <x v="20"/>
  </r>
  <r>
    <n v="1743"/>
    <s v="上虞市谢塘镇建华橡塑厂"/>
    <x v="1"/>
    <x v="12"/>
    <n v="0"/>
    <n v="0"/>
    <n v="0"/>
    <n v="0"/>
    <n v="6.5"/>
    <n v="340.79500000000002"/>
    <n v="0"/>
    <n v="0"/>
    <x v="8"/>
  </r>
  <r>
    <n v="1744"/>
    <s v="绍兴宝丰纺织服装有限公司"/>
    <x v="3"/>
    <x v="12"/>
    <n v="0"/>
    <n v="0"/>
    <n v="0"/>
    <n v="0"/>
    <n v="16.5"/>
    <n v="1363.8899999999999"/>
    <n v="30"/>
    <n v="3229.2"/>
    <x v="8"/>
  </r>
  <r>
    <n v="1745"/>
    <s v="苏州市三宇模具有限公司"/>
    <x v="1"/>
    <x v="12"/>
    <n v="65.724999999999994"/>
    <n v="4735.486249999999"/>
    <n v="86"/>
    <n v="10659.7"/>
    <n v="44"/>
    <n v="1731.84"/>
    <n v="84"/>
    <n v="4600.68"/>
    <x v="8"/>
  </r>
  <r>
    <n v="1746"/>
    <s v="台州市龙仕翔塑胶有限公司"/>
    <x v="1"/>
    <x v="12"/>
    <m/>
    <n v="0"/>
    <m/>
    <n v="0"/>
    <m/>
    <n v="0"/>
    <m/>
    <n v="0"/>
    <x v="8"/>
  </r>
  <r>
    <n v="1747"/>
    <s v="台州市路桥亨达工艺品厂"/>
    <x v="1"/>
    <x v="12"/>
    <n v="0"/>
    <n v="0"/>
    <n v="0"/>
    <n v="0"/>
    <n v="0"/>
    <n v="0"/>
    <n v="5"/>
    <n v="208.29999999999998"/>
    <x v="8"/>
  </r>
  <r>
    <n v="1748"/>
    <s v="台州双剑塑业有限公司"/>
    <x v="1"/>
    <x v="12"/>
    <n v="20.274999999999999"/>
    <n v="2620.9492500000001"/>
    <n v="12"/>
    <n v="-324.84000000000003"/>
    <n v="1"/>
    <n v="66.67"/>
    <n v="0"/>
    <n v="0"/>
    <x v="8"/>
  </r>
  <r>
    <n v="1749"/>
    <s v="添宝（宁波）塑电开发有限公司"/>
    <x v="1"/>
    <x v="12"/>
    <n v="5.4249999999999998"/>
    <n v="227.30749999999998"/>
    <n v="1.9750000000000001"/>
    <n v="148.06575000000001"/>
    <n v="1.2749999999999999"/>
    <n v="212.517"/>
    <n v="2"/>
    <n v="343.8"/>
    <x v="8"/>
  </r>
  <r>
    <n v="1750"/>
    <s v="温州市美瑞凯宠物用品有限公司"/>
    <x v="1"/>
    <x v="12"/>
    <n v="2.4"/>
    <n v="473.01599999999996"/>
    <n v="3"/>
    <n v="499.40999999999997"/>
    <n v="3"/>
    <n v="409.65000000000003"/>
    <n v="0"/>
    <n v="0"/>
    <x v="8"/>
  </r>
  <r>
    <n v="1751"/>
    <s v="新昌县恒益塑料厂"/>
    <x v="1"/>
    <x v="12"/>
    <n v="4.5"/>
    <n v="278.23500000000001"/>
    <n v="0"/>
    <n v="0"/>
    <n v="0"/>
    <n v="0"/>
    <n v="5"/>
    <n v="370.95"/>
    <x v="8"/>
  </r>
  <r>
    <n v="1752"/>
    <s v="优势塑胶（安吉）有限公司"/>
    <x v="1"/>
    <x v="12"/>
    <n v="0"/>
    <n v="0"/>
    <n v="3.0249999999999999"/>
    <n v="198.74250000000001"/>
    <n v="55"/>
    <n v="19339.099999999999"/>
    <n v="15"/>
    <n v="1048.3499999999999"/>
    <x v="8"/>
  </r>
  <r>
    <n v="1753"/>
    <s v="余姚恒春塑料厂"/>
    <x v="1"/>
    <x v="12"/>
    <n v="0"/>
    <n v="0"/>
    <n v="0"/>
    <n v="0"/>
    <n v="0"/>
    <n v="0"/>
    <n v="2.5000000000000001E-2"/>
    <n v="2.7245000000000004"/>
    <x v="8"/>
  </r>
  <r>
    <n v="1754"/>
    <s v="余姚市多达塑料制品厂"/>
    <x v="1"/>
    <x v="12"/>
    <n v="0"/>
    <n v="0"/>
    <n v="0"/>
    <n v="0"/>
    <n v="1.5"/>
    <n v="259.42499999999995"/>
    <n v="0"/>
    <n v="0"/>
    <x v="8"/>
  </r>
  <r>
    <n v="1755"/>
    <s v="余姚市广茂电器有限公司"/>
    <x v="1"/>
    <x v="12"/>
    <m/>
    <n v="0"/>
    <m/>
    <n v="0"/>
    <m/>
    <n v="0"/>
    <m/>
    <n v="0"/>
    <x v="9"/>
  </r>
  <r>
    <n v="1756"/>
    <s v="余姚市航成灯具厂"/>
    <x v="1"/>
    <x v="12"/>
    <m/>
    <n v="0"/>
    <m/>
    <n v="0"/>
    <m/>
    <n v="0"/>
    <m/>
    <n v="0"/>
    <x v="20"/>
  </r>
  <r>
    <n v="1757"/>
    <s v="余姚市佳迪金属制品有限公司"/>
    <x v="1"/>
    <x v="12"/>
    <n v="24"/>
    <n v="885.12000000000012"/>
    <n v="28"/>
    <n v="143.08000000000001"/>
    <n v="7"/>
    <n v="643.71999999999991"/>
    <n v="18.05"/>
    <n v="1490.2080000000001"/>
    <x v="8"/>
  </r>
  <r>
    <n v="1758"/>
    <s v="余姚市柳佳窗饰有限公司"/>
    <x v="1"/>
    <x v="12"/>
    <n v="1"/>
    <n v="-60.25"/>
    <n v="3.0750000000000002"/>
    <n v="5.81175"/>
    <n v="7.4999999999999997E-2"/>
    <n v="12.0495"/>
    <n v="7"/>
    <n v="510.37"/>
    <x v="8"/>
  </r>
  <r>
    <n v="1759"/>
    <s v="余姚市敏盛塑料制品厂"/>
    <x v="1"/>
    <x v="12"/>
    <n v="0"/>
    <n v="0"/>
    <n v="0"/>
    <n v="0"/>
    <n v="0"/>
    <n v="0"/>
    <n v="0.3"/>
    <n v="43.541999999999994"/>
    <x v="8"/>
  </r>
  <r>
    <n v="1760"/>
    <s v="余姚市泗门镇天工窗饰塑料厂"/>
    <x v="1"/>
    <x v="12"/>
    <n v="47.774999999999999"/>
    <n v="4136.3594999999996"/>
    <n v="38.024999999999999"/>
    <n v="11525.377500000001"/>
    <n v="76.25"/>
    <n v="18655.325000000001"/>
    <n v="63"/>
    <n v="6908.58"/>
    <x v="8"/>
  </r>
  <r>
    <n v="1761"/>
    <s v="浙江贝特日用品有限公司"/>
    <x v="1"/>
    <x v="12"/>
    <n v="94.55"/>
    <n v="663.74099999999999"/>
    <n v="52.325000000000003"/>
    <n v="3144.2092500000003"/>
    <n v="0"/>
    <n v="0"/>
    <n v="0"/>
    <n v="0"/>
    <x v="8"/>
  </r>
  <r>
    <n v="1762"/>
    <s v="浙江哈尔斯真空器皿股份有限公司"/>
    <x v="1"/>
    <x v="12"/>
    <m/>
    <n v="0"/>
    <m/>
    <n v="0"/>
    <m/>
    <n v="0"/>
    <m/>
    <n v="0"/>
    <x v="8"/>
  </r>
  <r>
    <n v="1763"/>
    <s v="浙江黄岩大富塑料有限公司"/>
    <x v="1"/>
    <x v="12"/>
    <n v="50"/>
    <n v="5313"/>
    <n v="50"/>
    <n v="11244.5"/>
    <n v="19.75"/>
    <n v="2691.3325"/>
    <n v="0"/>
    <n v="0"/>
    <x v="8"/>
  </r>
  <r>
    <n v="1764"/>
    <s v="浙江黄岩万事发塑料制品厂"/>
    <x v="1"/>
    <x v="12"/>
    <n v="0"/>
    <n v="0"/>
    <n v="0"/>
    <n v="0"/>
    <n v="0"/>
    <n v="0"/>
    <n v="30"/>
    <n v="1696.8000000000002"/>
    <x v="8"/>
  </r>
  <r>
    <n v="1765"/>
    <s v="浙江嘉益日用制品有限公司"/>
    <x v="1"/>
    <x v="12"/>
    <n v="0"/>
    <n v="0"/>
    <n v="0.1"/>
    <n v="-5.4430000000000005"/>
    <n v="67"/>
    <n v="3604.6"/>
    <n v="0"/>
    <n v="0"/>
    <x v="8"/>
  </r>
  <r>
    <n v="1766"/>
    <s v="浙江清清美家居用品有限公司"/>
    <x v="1"/>
    <x v="12"/>
    <m/>
    <n v="0"/>
    <m/>
    <n v="0"/>
    <m/>
    <n v="0"/>
    <m/>
    <n v="0"/>
    <x v="601"/>
  </r>
  <r>
    <n v="1767"/>
    <s v="诸暨市豪士达保温容器有限公司"/>
    <x v="1"/>
    <x v="12"/>
    <n v="0"/>
    <n v="0"/>
    <n v="14"/>
    <n v="974.26"/>
    <n v="9.5"/>
    <n v="644.1"/>
    <n v="0"/>
    <n v="0"/>
    <x v="8"/>
  </r>
  <r>
    <n v="1768"/>
    <s v="余姚市哈登模塑厂（普通合伙）"/>
    <x v="1"/>
    <x v="12"/>
    <n v="3.1749999999999998"/>
    <n v="150.27274999999997"/>
    <n v="2.5000000000000001E-2"/>
    <n v="1.3630000000000002"/>
    <n v="1"/>
    <n v="73.41"/>
    <n v="0"/>
    <n v="0"/>
    <x v="326"/>
  </r>
  <r>
    <n v="1769"/>
    <s v="慈溪市永烨家具有限公司"/>
    <x v="3"/>
    <x v="12"/>
    <m/>
    <n v="0"/>
    <m/>
    <n v="0"/>
    <m/>
    <n v="0"/>
    <m/>
    <n v="0"/>
    <x v="602"/>
  </r>
  <r>
    <n v="1770"/>
    <s v="常州市武进礼嘉永安塑纤厂"/>
    <x v="1"/>
    <x v="12"/>
    <n v="0"/>
    <n v="0"/>
    <n v="2"/>
    <n v="284.89999999999998"/>
    <n v="2"/>
    <n v="214.7"/>
    <n v="2"/>
    <n v="370.52"/>
    <x v="11"/>
  </r>
  <r>
    <n v="1771"/>
    <s v="海宁亿诚五金有限公司"/>
    <x v="1"/>
    <x v="12"/>
    <n v="0"/>
    <n v="0"/>
    <n v="0"/>
    <n v="0"/>
    <n v="0"/>
    <n v="0"/>
    <n v="6.125"/>
    <n v="708.11125000000004"/>
    <x v="603"/>
  </r>
  <r>
    <n v="1772"/>
    <s v="台州市东宏家具制造有限公司"/>
    <x v="1"/>
    <x v="12"/>
    <n v="0"/>
    <n v="0"/>
    <n v="0"/>
    <n v="0"/>
    <n v="10"/>
    <n v="1410.6"/>
    <n v="0"/>
    <n v="0"/>
    <x v="604"/>
  </r>
  <r>
    <n v="1773"/>
    <s v="桐乡市群鑫塑业有限公司"/>
    <x v="3"/>
    <x v="12"/>
    <m/>
    <n v="0"/>
    <m/>
    <n v="0"/>
    <m/>
    <n v="0"/>
    <m/>
    <n v="0"/>
    <x v="45"/>
  </r>
  <r>
    <n v="1774"/>
    <s v="扬州市皓洁塑料制品有限公司"/>
    <x v="1"/>
    <x v="12"/>
    <n v="0"/>
    <n v="0"/>
    <n v="0"/>
    <n v="0"/>
    <n v="10.1"/>
    <n v="1373.3979999999999"/>
    <n v="49.825000000000003"/>
    <n v="11175.747500000001"/>
    <x v="593"/>
  </r>
  <r>
    <n v="1775"/>
    <s v="宁波西蒙工艺品有限公司"/>
    <x v="1"/>
    <x v="12"/>
    <n v="0"/>
    <n v="0"/>
    <n v="0"/>
    <n v="0"/>
    <n v="1"/>
    <n v="85.76"/>
    <n v="15"/>
    <n v="675"/>
    <x v="44"/>
  </r>
  <r>
    <n v="1776"/>
    <s v="宁波宏发工艺品有限公司"/>
    <x v="1"/>
    <x v="12"/>
    <n v="0"/>
    <n v="0"/>
    <n v="0"/>
    <n v="0"/>
    <n v="0"/>
    <n v="0"/>
    <n v="14.05"/>
    <n v="702.64049999999997"/>
    <x v="21"/>
  </r>
  <r>
    <n v="1777"/>
    <s v="飞鹰集团有限公司"/>
    <x v="1"/>
    <x v="12"/>
    <n v="12"/>
    <n v="2951.2799999999997"/>
    <n v="2.4"/>
    <n v="93.912000000000006"/>
    <n v="5.55"/>
    <n v="149.07299999999998"/>
    <n v="10.25"/>
    <n v="1258.4950000000001"/>
    <x v="605"/>
  </r>
  <r>
    <n v="1778"/>
    <s v="浙江百得塑业有限公司"/>
    <x v="1"/>
    <x v="12"/>
    <n v="0"/>
    <n v="0"/>
    <n v="0"/>
    <n v="0"/>
    <n v="0"/>
    <n v="0"/>
    <n v="20"/>
    <n v="1879"/>
    <x v="47"/>
  </r>
  <r>
    <n v="1779"/>
    <s v="海宁市升燕五金有限公司"/>
    <x v="1"/>
    <x v="12"/>
    <n v="0"/>
    <n v="0"/>
    <n v="14"/>
    <n v="1190.7"/>
    <n v="0"/>
    <n v="0"/>
    <n v="27"/>
    <n v="1760.1299999999999"/>
    <x v="49"/>
  </r>
  <r>
    <n v="1780"/>
    <s v="海宁市再创铆钉厂"/>
    <x v="1"/>
    <x v="12"/>
    <n v="9"/>
    <n v="-215.82"/>
    <n v="7"/>
    <n v="441.84"/>
    <n v="4"/>
    <n v="348.44"/>
    <n v="1"/>
    <n v="71.239999999999995"/>
    <x v="326"/>
  </r>
  <r>
    <n v="1781"/>
    <s v="台州市黄岩白云塑料五金厂"/>
    <x v="1"/>
    <x v="12"/>
    <m/>
    <n v="0"/>
    <m/>
    <n v="0"/>
    <m/>
    <n v="0"/>
    <m/>
    <n v="0"/>
    <x v="23"/>
  </r>
  <r>
    <n v="1782"/>
    <s v="温州尼博烟具制造有限公司"/>
    <x v="1"/>
    <x v="12"/>
    <n v="38"/>
    <n v="5803.74"/>
    <n v="30"/>
    <n v="2814.6"/>
    <n v="6"/>
    <n v="427.08000000000004"/>
    <n v="8.5"/>
    <n v="711.70500000000004"/>
    <x v="606"/>
  </r>
  <r>
    <n v="1783"/>
    <s v="安吉晓星转椅厂"/>
    <x v="1"/>
    <x v="12"/>
    <n v="0"/>
    <n v="0"/>
    <n v="0"/>
    <n v="0"/>
    <n v="0"/>
    <n v="0"/>
    <n v="2"/>
    <n v="300.39999999999998"/>
    <x v="20"/>
  </r>
  <r>
    <n v="1784"/>
    <s v="余姚市超博塑料厂"/>
    <x v="1"/>
    <x v="12"/>
    <n v="0"/>
    <n v="0"/>
    <n v="0"/>
    <n v="0"/>
    <n v="1.0249999999999999"/>
    <n v="131.52799999999999"/>
    <n v="1.7250000000000001"/>
    <n v="257.23200000000003"/>
    <x v="64"/>
  </r>
  <r>
    <n v="1785"/>
    <s v="海宁加平机械股份有限公司"/>
    <x v="1"/>
    <x v="12"/>
    <n v="0"/>
    <n v="0"/>
    <n v="5"/>
    <n v="350.34999999999997"/>
    <n v="29"/>
    <n v="1740.8700000000001"/>
    <n v="25.5"/>
    <n v="2751.7049999999999"/>
    <x v="9"/>
  </r>
  <r>
    <n v="1786"/>
    <s v="浙江龙士达家居用品有限公司"/>
    <x v="1"/>
    <x v="12"/>
    <m/>
    <n v="0"/>
    <m/>
    <n v="0"/>
    <m/>
    <n v="0"/>
    <m/>
    <n v="0"/>
    <x v="607"/>
  </r>
  <r>
    <n v="1787"/>
    <s v="海宁市现代五金有限公司"/>
    <x v="1"/>
    <x v="12"/>
    <n v="45"/>
    <n v="485.54999999999995"/>
    <n v="50"/>
    <n v="3299"/>
    <n v="60"/>
    <n v="5474.4"/>
    <n v="41"/>
    <n v="2954.46"/>
    <x v="104"/>
  </r>
  <r>
    <n v="1788"/>
    <s v="慈溪市鸿海电器有限公司"/>
    <x v="1"/>
    <x v="12"/>
    <m/>
    <n v="0"/>
    <m/>
    <n v="0"/>
    <m/>
    <n v="0"/>
    <m/>
    <n v="0"/>
    <x v="608"/>
  </r>
  <r>
    <n v="1789"/>
    <s v="浙江吉康塑胶有限公司"/>
    <x v="1"/>
    <x v="12"/>
    <n v="366.9"/>
    <n v="-21566.381999999998"/>
    <n v="485.1"/>
    <n v="10924.452000000001"/>
    <n v="624.17499999999995"/>
    <n v="57405.374749999995"/>
    <n v="500"/>
    <n v="67510"/>
    <x v="609"/>
  </r>
  <r>
    <n v="1790"/>
    <s v="宁波众海电器有限公司"/>
    <x v="2"/>
    <x v="12"/>
    <n v="159.19999999999999"/>
    <n v="7512.6479999999992"/>
    <n v="884.85"/>
    <n v="84016.507500000007"/>
    <n v="772.68499999999995"/>
    <n v="55610.139449999995"/>
    <n v="1481.7750000000001"/>
    <n v="240417.99375000002"/>
    <x v="610"/>
  </r>
  <r>
    <n v="1791"/>
    <s v="上海双雄塑胶制品有限公司"/>
    <x v="1"/>
    <x v="12"/>
    <n v="0"/>
    <n v="0"/>
    <n v="0"/>
    <n v="0"/>
    <n v="16.850000000000001"/>
    <n v="1417.085"/>
    <n v="89.8"/>
    <n v="8741.1319999999996"/>
    <x v="611"/>
  </r>
  <r>
    <n v="1792"/>
    <s v="余姚市泗门镇光明橡塑制品厂"/>
    <x v="2"/>
    <x v="12"/>
    <n v="0"/>
    <n v="0"/>
    <n v="0"/>
    <n v="0"/>
    <n v="0.5"/>
    <n v="89.4"/>
    <n v="2.5"/>
    <n v="315.3"/>
    <x v="157"/>
  </r>
  <r>
    <n v="1793"/>
    <s v="上海周浦塑料制品有限公司"/>
    <x v="1"/>
    <x v="12"/>
    <n v="128"/>
    <n v="9428.48"/>
    <n v="65"/>
    <n v="22627.8"/>
    <n v="173.8"/>
    <n v="15605.502000000002"/>
    <n v="253"/>
    <n v="34413.060000000005"/>
    <x v="612"/>
  </r>
  <r>
    <n v="1794"/>
    <s v="海宁市盐官建建塑料制品厂"/>
    <x v="1"/>
    <x v="12"/>
    <n v="102"/>
    <n v="5476.38"/>
    <n v="74"/>
    <n v="6915.3"/>
    <n v="25"/>
    <n v="2046"/>
    <n v="79.825000000000003"/>
    <n v="7375.0317500000001"/>
    <x v="613"/>
  </r>
  <r>
    <n v="1795"/>
    <s v="宁波立诚电子制造有限公司"/>
    <x v="1"/>
    <x v="12"/>
    <n v="10"/>
    <n v="945"/>
    <n v="0"/>
    <n v="0"/>
    <n v="40"/>
    <n v="2588"/>
    <n v="9.0500000000000007"/>
    <n v="654.22450000000015"/>
    <x v="8"/>
  </r>
  <r>
    <n v="1796"/>
    <s v="宁波健跃乐器有限公司"/>
    <x v="1"/>
    <x v="12"/>
    <m/>
    <n v="0"/>
    <m/>
    <n v="0"/>
    <m/>
    <n v="0"/>
    <m/>
    <n v="0"/>
    <x v="20"/>
  </r>
  <r>
    <n v="1797"/>
    <s v="浙江胜利塑胶有限公司"/>
    <x v="1"/>
    <x v="12"/>
    <n v="49"/>
    <n v="6027"/>
    <n v="44"/>
    <n v="7731.2400000000007"/>
    <n v="32"/>
    <n v="3360"/>
    <n v="86.025000000000006"/>
    <n v="9449.8462500000005"/>
    <x v="229"/>
  </r>
  <r>
    <n v="1798"/>
    <s v="宁波好时机塑业有限公司"/>
    <x v="1"/>
    <x v="12"/>
    <n v="0"/>
    <n v="0"/>
    <n v="0"/>
    <n v="0"/>
    <n v="0"/>
    <n v="0"/>
    <n v="5"/>
    <n v="294.10000000000002"/>
    <x v="38"/>
  </r>
  <r>
    <n v="1799"/>
    <s v="余姚市楚杭塑胶厂"/>
    <x v="1"/>
    <x v="12"/>
    <m/>
    <n v="0"/>
    <m/>
    <n v="0"/>
    <m/>
    <n v="0"/>
    <m/>
    <n v="0"/>
    <x v="63"/>
  </r>
  <r>
    <n v="1800"/>
    <s v="慈溪市长河中毫塑料制品厂"/>
    <x v="1"/>
    <x v="12"/>
    <n v="0"/>
    <n v="0"/>
    <n v="0"/>
    <n v="0"/>
    <n v="0.5"/>
    <n v="150.66999999999999"/>
    <n v="1"/>
    <n v="146.08000000000001"/>
    <x v="20"/>
  </r>
  <r>
    <n v="1801"/>
    <s v="台州市路桥玲辉日用品有限公司"/>
    <x v="2"/>
    <x v="12"/>
    <n v="0"/>
    <n v="0"/>
    <n v="0"/>
    <n v="0"/>
    <n v="16"/>
    <n v="712.16"/>
    <n v="16"/>
    <n v="2165.7600000000002"/>
    <x v="10"/>
  </r>
  <r>
    <n v="1802"/>
    <s v="上海聚蓝水处理科技有限公司"/>
    <x v="1"/>
    <x v="12"/>
    <n v="0"/>
    <n v="0"/>
    <n v="27"/>
    <n v="-1419.39"/>
    <n v="0"/>
    <n v="0"/>
    <n v="132.875"/>
    <n v="9107.2525000000005"/>
    <x v="614"/>
  </r>
  <r>
    <n v="1803"/>
    <s v="宁海好品阁日用品有限公司"/>
    <x v="1"/>
    <x v="12"/>
    <n v="0"/>
    <n v="0"/>
    <n v="1"/>
    <n v="46.33"/>
    <n v="0"/>
    <n v="0"/>
    <n v="22.024999999999999"/>
    <n v="2890.5610000000001"/>
    <x v="458"/>
  </r>
  <r>
    <n v="1804"/>
    <s v="海宁市盐官星旺五金厂"/>
    <x v="1"/>
    <x v="12"/>
    <n v="19"/>
    <n v="324.70999999999998"/>
    <n v="18"/>
    <n v="1374.1200000000001"/>
    <n v="3"/>
    <n v="178.29"/>
    <n v="13"/>
    <n v="1092.78"/>
    <x v="148"/>
  </r>
  <r>
    <n v="1805"/>
    <s v="宁波景天日用品有限公司"/>
    <x v="1"/>
    <x v="12"/>
    <m/>
    <n v="0"/>
    <m/>
    <n v="0"/>
    <m/>
    <n v="0"/>
    <m/>
    <n v="0"/>
    <x v="297"/>
  </r>
  <r>
    <n v="1806"/>
    <s v="宁波振飞窗饰制品有限公司"/>
    <x v="1"/>
    <x v="12"/>
    <n v="49.524999999999999"/>
    <n v="3269.6404999999995"/>
    <n v="73.05"/>
    <n v="4715.3774999999996"/>
    <n v="65.525000000000006"/>
    <n v="5155.5070000000005"/>
    <n v="79"/>
    <n v="5353.83"/>
    <x v="77"/>
  </r>
  <r>
    <n v="1807"/>
    <s v="宁海能力塑业有限公司"/>
    <x v="1"/>
    <x v="12"/>
    <m/>
    <n v="0"/>
    <m/>
    <n v="0"/>
    <m/>
    <n v="0"/>
    <m/>
    <n v="0"/>
    <x v="615"/>
  </r>
  <r>
    <n v="1808"/>
    <s v="慈溪市蓝星教育用品有限公司"/>
    <x v="1"/>
    <x v="12"/>
    <n v="0"/>
    <n v="0"/>
    <n v="0"/>
    <n v="0"/>
    <n v="0"/>
    <n v="0"/>
    <n v="11.675000000000001"/>
    <n v="1055.0697500000001"/>
    <x v="318"/>
  </r>
  <r>
    <n v="1809"/>
    <s v="余姚市城区灵峰门窗厂"/>
    <x v="1"/>
    <x v="12"/>
    <n v="0"/>
    <n v="0"/>
    <n v="0"/>
    <n v="0"/>
    <n v="0"/>
    <n v="0"/>
    <n v="10"/>
    <n v="595.20000000000005"/>
    <x v="9"/>
  </r>
  <r>
    <n v="1810"/>
    <s v="宁波塑力微塑料制品有限公司"/>
    <x v="1"/>
    <x v="12"/>
    <m/>
    <n v="0"/>
    <m/>
    <n v="0"/>
    <m/>
    <n v="0"/>
    <m/>
    <n v="0"/>
    <x v="54"/>
  </r>
  <r>
    <n v="1811"/>
    <s v="宁波博欧塑料制品有限公司"/>
    <x v="1"/>
    <x v="12"/>
    <n v="0"/>
    <n v="0"/>
    <n v="0"/>
    <n v="0"/>
    <n v="0"/>
    <n v="0"/>
    <n v="90"/>
    <n v="5500.8"/>
    <x v="509"/>
  </r>
  <r>
    <n v="1812"/>
    <s v="宁波市鄞州华阳塑料电器有限公司"/>
    <x v="1"/>
    <x v="12"/>
    <n v="0"/>
    <n v="0"/>
    <n v="0"/>
    <n v="0"/>
    <n v="6"/>
    <n v="445.20000000000005"/>
    <n v="34"/>
    <n v="2230.7399999999998"/>
    <x v="49"/>
  </r>
  <r>
    <n v="1813"/>
    <s v="慈溪市恒翔纺织原料有限公司"/>
    <x v="1"/>
    <x v="12"/>
    <m/>
    <n v="0"/>
    <m/>
    <n v="0"/>
    <m/>
    <n v="0"/>
    <m/>
    <n v="0"/>
    <x v="92"/>
  </r>
  <r>
    <n v="1814"/>
    <s v="宁波吉美制刷有限公司"/>
    <x v="1"/>
    <x v="12"/>
    <n v="0"/>
    <n v="0"/>
    <n v="0"/>
    <n v="0"/>
    <n v="32"/>
    <n v="2970.24"/>
    <n v="44"/>
    <n v="3435.96"/>
    <x v="49"/>
  </r>
  <r>
    <n v="1815"/>
    <s v="乐清市乐泰工艺奖杯有限公司"/>
    <x v="1"/>
    <x v="12"/>
    <n v="0"/>
    <n v="0"/>
    <n v="5"/>
    <n v="468.40000000000003"/>
    <n v="2"/>
    <n v="409.7"/>
    <n v="5"/>
    <n v="768.65"/>
    <x v="23"/>
  </r>
  <r>
    <n v="1816"/>
    <s v="海宁市盐官中欣制塑厂"/>
    <x v="1"/>
    <x v="12"/>
    <n v="127"/>
    <n v="6762.75"/>
    <n v="129"/>
    <n v="10401.269999999999"/>
    <n v="52"/>
    <n v="3151.2000000000003"/>
    <n v="86.05"/>
    <n v="7670.4969999999994"/>
    <x v="616"/>
  </r>
  <r>
    <n v="1817"/>
    <s v="余姚市宏展家居用品厂"/>
    <x v="1"/>
    <x v="12"/>
    <m/>
    <n v="0"/>
    <m/>
    <n v="0"/>
    <m/>
    <n v="0"/>
    <m/>
    <n v="0"/>
    <x v="313"/>
  </r>
  <r>
    <n v="1818"/>
    <s v="余姚市家佳居家用品厂"/>
    <x v="1"/>
    <x v="12"/>
    <n v="0"/>
    <n v="0"/>
    <n v="0"/>
    <n v="0"/>
    <n v="0"/>
    <n v="0"/>
    <n v="1.0249999999999999"/>
    <n v="106.46674999999999"/>
    <x v="441"/>
  </r>
  <r>
    <n v="1819"/>
    <s v="余姚市低塘长利电器厂"/>
    <x v="1"/>
    <x v="12"/>
    <n v="0"/>
    <n v="0"/>
    <n v="0"/>
    <n v="0"/>
    <n v="0"/>
    <n v="0"/>
    <n v="17"/>
    <n v="1632.51"/>
    <x v="129"/>
  </r>
  <r>
    <n v="1820"/>
    <s v="余姚市天工雅丽诗窗饰厂"/>
    <x v="1"/>
    <x v="12"/>
    <m/>
    <n v="0"/>
    <m/>
    <n v="0"/>
    <m/>
    <n v="0"/>
    <m/>
    <n v="0"/>
    <x v="53"/>
  </r>
  <r>
    <n v="1821"/>
    <s v="海宁盐官永安聚氨脂厂"/>
    <x v="1"/>
    <x v="12"/>
    <n v="0"/>
    <n v="0"/>
    <n v="0"/>
    <n v="0"/>
    <n v="0"/>
    <n v="0"/>
    <n v="5"/>
    <n v="367.5"/>
    <x v="21"/>
  </r>
  <r>
    <n v="1822"/>
    <s v="德清宏升塑胶有限公司"/>
    <x v="1"/>
    <x v="12"/>
    <m/>
    <n v="0"/>
    <m/>
    <n v="0"/>
    <m/>
    <n v="0"/>
    <m/>
    <n v="0"/>
    <x v="306"/>
  </r>
  <r>
    <n v="1823"/>
    <s v="海宁市创联塑业有限公司"/>
    <x v="1"/>
    <x v="12"/>
    <n v="94.6"/>
    <n v="2959.0879999999997"/>
    <n v="29"/>
    <n v="1384.1699999999998"/>
    <n v="29.5"/>
    <n v="1848.175"/>
    <n v="24"/>
    <n v="2552.88"/>
    <x v="276"/>
  </r>
  <r>
    <n v="1824"/>
    <s v="宁波贝尔戴斯模塑有限公司"/>
    <x v="1"/>
    <x v="12"/>
    <n v="17"/>
    <n v="549.44000000000005"/>
    <n v="10"/>
    <n v="930.6"/>
    <n v="17.975000000000001"/>
    <n v="1500.0137500000001"/>
    <n v="6"/>
    <n v="403.08000000000004"/>
    <x v="425"/>
  </r>
  <r>
    <n v="1825"/>
    <s v="宁波凯得利电器有限公司"/>
    <x v="1"/>
    <x v="12"/>
    <n v="0"/>
    <n v="0"/>
    <n v="0"/>
    <n v="0"/>
    <n v="0"/>
    <n v="0"/>
    <n v="5"/>
    <n v="475.6"/>
    <x v="617"/>
  </r>
  <r>
    <n v="1826"/>
    <s v="宁波泰瑞电器有限公司"/>
    <x v="1"/>
    <x v="12"/>
    <n v="41.6"/>
    <n v="2513.8879999999999"/>
    <n v="21.25"/>
    <n v="476.63749999999999"/>
    <n v="20"/>
    <n v="2558.1999999999998"/>
    <n v="30"/>
    <n v="1587.6000000000001"/>
    <x v="9"/>
  </r>
  <r>
    <n v="1827"/>
    <s v="玉环耐固豹汽车橡胶件厂"/>
    <x v="1"/>
    <x v="12"/>
    <m/>
    <n v="0"/>
    <m/>
    <n v="0"/>
    <m/>
    <n v="0"/>
    <m/>
    <n v="0"/>
    <x v="21"/>
  </r>
  <r>
    <n v="1828"/>
    <s v="宁波舜美家居用品有限公司"/>
    <x v="1"/>
    <x v="12"/>
    <m/>
    <n v="0"/>
    <m/>
    <n v="0"/>
    <m/>
    <n v="0"/>
    <m/>
    <n v="0"/>
    <x v="250"/>
  </r>
  <r>
    <n v="1829"/>
    <s v="宁波佳圆窗饰有限公司"/>
    <x v="1"/>
    <x v="12"/>
    <n v="0"/>
    <n v="0"/>
    <n v="0"/>
    <n v="0"/>
    <n v="0"/>
    <n v="0"/>
    <n v="3"/>
    <n v="214.92000000000002"/>
    <x v="23"/>
  </r>
  <r>
    <n v="1830"/>
    <s v="海宁市杰兰五金有限公司"/>
    <x v="1"/>
    <x v="12"/>
    <n v="1"/>
    <n v="132.13"/>
    <n v="0"/>
    <n v="0"/>
    <n v="6"/>
    <n v="278.21999999999997"/>
    <n v="2"/>
    <n v="142.68"/>
    <x v="23"/>
  </r>
  <r>
    <n v="1831"/>
    <s v="余姚市低塘镇新飞电器厂"/>
    <x v="1"/>
    <x v="12"/>
    <n v="0"/>
    <n v="0"/>
    <n v="0"/>
    <n v="0"/>
    <n v="1"/>
    <n v="-5.66"/>
    <n v="0"/>
    <n v="0"/>
    <x v="17"/>
  </r>
  <r>
    <n v="1832"/>
    <s v="宁波正德泰和进出口有限公司"/>
    <x v="1"/>
    <x v="12"/>
    <n v="0"/>
    <n v="0"/>
    <n v="0"/>
    <n v="0"/>
    <n v="0"/>
    <n v="0"/>
    <n v="52"/>
    <n v="3814.72"/>
    <x v="11"/>
  </r>
  <r>
    <n v="1833"/>
    <s v="宁波市鄞州亿米佳日用品有限公司"/>
    <x v="1"/>
    <x v="12"/>
    <m/>
    <n v="0"/>
    <m/>
    <n v="0"/>
    <m/>
    <n v="0"/>
    <m/>
    <n v="0"/>
    <x v="20"/>
  </r>
  <r>
    <n v="1834"/>
    <s v="宁波曜辉塑胶有限公司"/>
    <x v="2"/>
    <x v="12"/>
    <n v="0"/>
    <n v="0"/>
    <n v="0.1"/>
    <n v="2.6710000000000003"/>
    <n v="12"/>
    <n v="868.19999999999993"/>
    <n v="2.5"/>
    <n v="181.05"/>
    <x v="9"/>
  </r>
  <r>
    <n v="1835"/>
    <s v="上海日升日用制品有限公司"/>
    <x v="1"/>
    <x v="12"/>
    <n v="10"/>
    <n v="140.69999999999999"/>
    <n v="0"/>
    <n v="0"/>
    <n v="77"/>
    <n v="4537.6099999999997"/>
    <n v="40"/>
    <n v="2264.4"/>
    <x v="3"/>
  </r>
  <r>
    <n v="1836"/>
    <s v="宁波艾加达日用品有限公司"/>
    <x v="1"/>
    <x v="12"/>
    <m/>
    <n v="0"/>
    <m/>
    <n v="0"/>
    <m/>
    <n v="0"/>
    <m/>
    <n v="0"/>
    <x v="23"/>
  </r>
  <r>
    <n v="1837"/>
    <s v="余姚市创客饰品配件厂"/>
    <x v="1"/>
    <x v="12"/>
    <n v="0"/>
    <n v="0"/>
    <n v="0"/>
    <n v="0"/>
    <n v="0"/>
    <n v="0"/>
    <n v="80"/>
    <n v="7193.6"/>
    <x v="77"/>
  </r>
  <r>
    <n v="1838"/>
    <s v="余姚市低塘镇兴达电仪模塑厂"/>
    <x v="1"/>
    <x v="12"/>
    <n v="5"/>
    <n v="497.65"/>
    <n v="9.5"/>
    <n v="1121.095"/>
    <n v="22.8"/>
    <n v="1347.48"/>
    <n v="122.075"/>
    <n v="8111.8837500000009"/>
    <x v="618"/>
  </r>
  <r>
    <n v="1839"/>
    <s v="宁海县德汇塑业有限公司"/>
    <x v="1"/>
    <x v="12"/>
    <n v="0"/>
    <n v="0"/>
    <n v="0"/>
    <n v="0"/>
    <n v="3"/>
    <n v="171.06"/>
    <n v="69.45"/>
    <n v="4581.6165000000001"/>
    <x v="619"/>
  </r>
  <r>
    <n v="1840"/>
    <s v="余姚市万福户外用品有限公司"/>
    <x v="1"/>
    <x v="12"/>
    <n v="0"/>
    <n v="0"/>
    <n v="0"/>
    <n v="0"/>
    <n v="0"/>
    <n v="0"/>
    <n v="1"/>
    <n v="43.21"/>
    <x v="620"/>
  </r>
  <r>
    <n v="1841"/>
    <s v="慈溪市华奔金属制品有限公司"/>
    <x v="1"/>
    <x v="12"/>
    <n v="6"/>
    <n v="405.24"/>
    <n v="2"/>
    <n v="319.52"/>
    <n v="2"/>
    <n v="189.74"/>
    <n v="7"/>
    <n v="627.19999999999993"/>
    <x v="58"/>
  </r>
  <r>
    <n v="1842"/>
    <s v="余姚市泗门镇信达模塑厂"/>
    <x v="1"/>
    <x v="12"/>
    <n v="2.1"/>
    <n v="136.56300000000002"/>
    <n v="0.1"/>
    <n v="23.740000000000002"/>
    <n v="2.85"/>
    <n v="64.98"/>
    <n v="0.05"/>
    <n v="15.641500000000001"/>
    <x v="47"/>
  </r>
  <r>
    <n v="1843"/>
    <s v="台州市黄岩添添模具厂"/>
    <x v="1"/>
    <x v="12"/>
    <n v="0"/>
    <n v="0"/>
    <n v="232.5"/>
    <n v="46162.875"/>
    <n v="240.375"/>
    <n v="36426.427499999998"/>
    <n v="224.9"/>
    <n v="23560.524000000001"/>
    <x v="621"/>
  </r>
  <r>
    <n v="1844"/>
    <s v="宁波富尔创光电科技有限公司"/>
    <x v="1"/>
    <x v="12"/>
    <m/>
    <n v="0"/>
    <m/>
    <n v="0"/>
    <m/>
    <n v="0"/>
    <m/>
    <n v="0"/>
    <x v="77"/>
  </r>
  <r>
    <n v="1845"/>
    <s v="宁海美凯日用品有限公司"/>
    <x v="1"/>
    <x v="12"/>
    <n v="0"/>
    <n v="0"/>
    <n v="0"/>
    <n v="0"/>
    <n v="72"/>
    <n v="3836.88"/>
    <n v="168"/>
    <n v="11267.759999999998"/>
    <x v="129"/>
  </r>
  <r>
    <n v="1846"/>
    <s v="慈溪市德运日用品有限公司"/>
    <x v="1"/>
    <x v="12"/>
    <m/>
    <n v="0"/>
    <m/>
    <n v="0"/>
    <m/>
    <n v="0"/>
    <m/>
    <n v="0"/>
    <x v="425"/>
  </r>
  <r>
    <n v="1847"/>
    <s v="慈溪汇鑫电器有限公司"/>
    <x v="1"/>
    <x v="12"/>
    <n v="0"/>
    <n v="0"/>
    <n v="10"/>
    <n v="2144.1"/>
    <n v="40"/>
    <n v="3810.4"/>
    <n v="10"/>
    <n v="906.4"/>
    <x v="21"/>
  </r>
  <r>
    <n v="1848"/>
    <s v="宁波新玮诺防护用品有限公司"/>
    <x v="1"/>
    <x v="12"/>
    <m/>
    <n v="0"/>
    <m/>
    <n v="0"/>
    <m/>
    <n v="0"/>
    <m/>
    <n v="0"/>
    <x v="77"/>
  </r>
  <r>
    <n v="1849"/>
    <s v="乐清市星达工艺电子有限公司"/>
    <x v="1"/>
    <x v="12"/>
    <n v="25"/>
    <n v="1091"/>
    <n v="0"/>
    <n v="0"/>
    <n v="0"/>
    <n v="0"/>
    <n v="20.024999999999999"/>
    <n v="1833.6892499999997"/>
    <x v="36"/>
  </r>
  <r>
    <n v="1850"/>
    <s v="宁波市镇海宏正塑业制造厂"/>
    <x v="1"/>
    <x v="12"/>
    <n v="0"/>
    <n v="0"/>
    <n v="0"/>
    <n v="0"/>
    <n v="70.400000000000006"/>
    <n v="3887.4880000000003"/>
    <n v="72"/>
    <n v="6850.8"/>
    <x v="622"/>
  </r>
  <r>
    <n v="1851"/>
    <s v="宁波大胜日用制品有限公司"/>
    <x v="1"/>
    <x v="12"/>
    <n v="0"/>
    <n v="0"/>
    <n v="0"/>
    <n v="0"/>
    <n v="0"/>
    <n v="0"/>
    <n v="125.125"/>
    <n v="7802.7950000000001"/>
    <x v="623"/>
  </r>
  <r>
    <n v="1852"/>
    <s v="宁波经济技术开发区华灵乐器有限公司"/>
    <x v="3"/>
    <x v="12"/>
    <n v="5"/>
    <n v="702.45"/>
    <n v="4"/>
    <n v="463.48"/>
    <n v="4"/>
    <n v="554.67999999999995"/>
    <n v="4"/>
    <n v="306.44"/>
    <x v="23"/>
  </r>
  <r>
    <n v="1853"/>
    <s v="席邦实业（苏州）有限公司"/>
    <x v="1"/>
    <x v="12"/>
    <n v="101.4"/>
    <n v="7325.1359999999995"/>
    <n v="5"/>
    <n v="496.2"/>
    <n v="102.675"/>
    <n v="5691.2752499999997"/>
    <n v="61.174999999999997"/>
    <n v="2828.732"/>
    <x v="624"/>
  </r>
  <r>
    <n v="1854"/>
    <s v="绍兴上虞兆峰工具有限公司"/>
    <x v="1"/>
    <x v="12"/>
    <m/>
    <n v="0"/>
    <m/>
    <n v="0"/>
    <m/>
    <n v="0"/>
    <m/>
    <n v="0"/>
    <x v="4"/>
  </r>
  <r>
    <n v="1855"/>
    <s v="浙江黄岩纪元模具有限公司"/>
    <x v="1"/>
    <x v="12"/>
    <n v="1"/>
    <n v="88.62"/>
    <n v="22.975000000000001"/>
    <n v="822.27525000000003"/>
    <n v="15.45"/>
    <n v="766.01099999999997"/>
    <n v="10.1"/>
    <n v="827.99800000000005"/>
    <x v="625"/>
  </r>
  <r>
    <n v="1856"/>
    <s v="桐乡市洲泉四维五金配件厂"/>
    <x v="1"/>
    <x v="12"/>
    <m/>
    <n v="0"/>
    <m/>
    <n v="0"/>
    <m/>
    <n v="0"/>
    <m/>
    <n v="0"/>
    <x v="32"/>
  </r>
  <r>
    <n v="1857"/>
    <s v="金华市金邦模具有限公司"/>
    <x v="1"/>
    <x v="12"/>
    <m/>
    <n v="0"/>
    <m/>
    <n v="0"/>
    <m/>
    <n v="0"/>
    <m/>
    <n v="0"/>
    <x v="626"/>
  </r>
  <r>
    <n v="1858"/>
    <s v="宁海灵均塑料制品厂"/>
    <x v="2"/>
    <x v="12"/>
    <n v="0"/>
    <n v="0"/>
    <n v="0"/>
    <n v="0"/>
    <n v="0"/>
    <n v="0"/>
    <n v="14.05"/>
    <n v="1039.4190000000001"/>
    <x v="193"/>
  </r>
  <r>
    <n v="1859"/>
    <s v="上海鸿润物流技术有限公司"/>
    <x v="2"/>
    <x v="12"/>
    <n v="0"/>
    <n v="0"/>
    <n v="0.125"/>
    <n v="-5.3550000000000004"/>
    <n v="16.425000000000001"/>
    <n v="928.01250000000005"/>
    <n v="0.5"/>
    <n v="72.045000000000002"/>
    <x v="627"/>
  </r>
  <r>
    <n v="1860"/>
    <s v="上海南汇墩彬耐塑制品有限公司"/>
    <x v="1"/>
    <x v="12"/>
    <n v="30"/>
    <n v="2087.7000000000003"/>
    <n v="0"/>
    <n v="0"/>
    <n v="0"/>
    <n v="0"/>
    <n v="0"/>
    <n v="0"/>
    <x v="628"/>
  </r>
  <r>
    <n v="1861"/>
    <s v="海宁辰阳电子科技有限公司"/>
    <x v="1"/>
    <x v="12"/>
    <m/>
    <n v="0"/>
    <m/>
    <n v="0"/>
    <m/>
    <n v="0"/>
    <m/>
    <n v="0"/>
    <x v="20"/>
  </r>
  <r>
    <n v="1862"/>
    <s v="德清新众塑胶有限公司"/>
    <x v="1"/>
    <x v="12"/>
    <n v="4.5"/>
    <n v="643.45500000000004"/>
    <n v="32"/>
    <n v="2705.6"/>
    <n v="5"/>
    <n v="651.20000000000005"/>
    <n v="20"/>
    <n v="1334.4"/>
    <x v="551"/>
  </r>
  <r>
    <n v="1863"/>
    <s v="台州市黄岩神宇塑胶有限公司"/>
    <x v="1"/>
    <x v="12"/>
    <n v="0"/>
    <n v="0"/>
    <n v="0"/>
    <n v="0"/>
    <n v="37"/>
    <n v="7476.22"/>
    <n v="38"/>
    <n v="10440.120000000001"/>
    <x v="9"/>
  </r>
  <r>
    <n v="1864"/>
    <s v="台州市港龙塑业有限公司"/>
    <x v="1"/>
    <x v="12"/>
    <n v="115"/>
    <n v="-42844.4"/>
    <n v="30"/>
    <n v="4755.6000000000004"/>
    <n v="16"/>
    <n v="1151.8399999999999"/>
    <n v="0"/>
    <n v="0"/>
    <x v="35"/>
  </r>
  <r>
    <n v="1865"/>
    <s v="温州松浦电器有限公司"/>
    <x v="1"/>
    <x v="12"/>
    <n v="0"/>
    <n v="0"/>
    <n v="0"/>
    <n v="0"/>
    <n v="0"/>
    <n v="0"/>
    <n v="6"/>
    <n v="788.28"/>
    <x v="122"/>
  </r>
  <r>
    <n v="1866"/>
    <s v="杭州茂园仪器有限公司"/>
    <x v="1"/>
    <x v="13"/>
    <n v="4.5"/>
    <n v="642.64499999999998"/>
    <n v="5.15"/>
    <n v="241.27750000000003"/>
    <n v="1"/>
    <n v="104.07"/>
    <n v="0"/>
    <n v="0"/>
    <x v="8"/>
  </r>
  <r>
    <n v="1867"/>
    <s v="嘉兴市余新曹王塑料金属制品厂"/>
    <x v="1"/>
    <x v="13"/>
    <n v="1"/>
    <n v="14.68"/>
    <n v="3"/>
    <n v="133.35000000000002"/>
    <n v="5"/>
    <n v="533.95000000000005"/>
    <n v="0"/>
    <n v="0"/>
    <x v="8"/>
  </r>
  <r>
    <n v="1868"/>
    <s v="宁波青锋工具有限公司"/>
    <x v="1"/>
    <x v="13"/>
    <n v="0"/>
    <n v="0"/>
    <n v="5"/>
    <n v="344.90000000000003"/>
    <n v="0"/>
    <n v="0"/>
    <n v="6"/>
    <n v="325.98"/>
    <x v="8"/>
  </r>
  <r>
    <n v="1869"/>
    <s v="宁波市鄞州云龙中远机械配件厂"/>
    <x v="2"/>
    <x v="13"/>
    <n v="0"/>
    <n v="0"/>
    <n v="1"/>
    <n v="2470.11"/>
    <n v="0.52500000000000002"/>
    <n v="2140.9079999999999"/>
    <n v="0.52500000000000002"/>
    <n v="2410.8577500000001"/>
    <x v="8"/>
  </r>
  <r>
    <n v="1870"/>
    <s v="上海明仁橡塑制品厂"/>
    <x v="3"/>
    <x v="13"/>
    <m/>
    <n v="0"/>
    <m/>
    <n v="0"/>
    <m/>
    <n v="0"/>
    <m/>
    <n v="0"/>
    <x v="629"/>
  </r>
  <r>
    <n v="1871"/>
    <s v="扬州市银光机电有限公司"/>
    <x v="1"/>
    <x v="13"/>
    <n v="0"/>
    <n v="0"/>
    <n v="0"/>
    <n v="0"/>
    <n v="2.25"/>
    <n v="224.30250000000001"/>
    <n v="1.05"/>
    <n v="855.94950000000006"/>
    <x v="630"/>
  </r>
  <r>
    <n v="1872"/>
    <s v="乐清市兆信模具厂"/>
    <x v="1"/>
    <x v="13"/>
    <n v="0"/>
    <n v="0"/>
    <n v="0"/>
    <n v="0"/>
    <n v="0.5"/>
    <n v="108.705"/>
    <n v="8.25"/>
    <n v="1023.495"/>
    <x v="158"/>
  </r>
  <r>
    <n v="1873"/>
    <s v="绍兴县洋洋模具有限公司"/>
    <x v="2"/>
    <x v="13"/>
    <n v="2"/>
    <n v="229.04"/>
    <n v="64"/>
    <n v="4696.96"/>
    <n v="0"/>
    <n v="0"/>
    <n v="21"/>
    <n v="2206.4699999999998"/>
    <x v="193"/>
  </r>
  <r>
    <n v="1874"/>
    <s v="上海晟都塑料有限公司"/>
    <x v="1"/>
    <x v="13"/>
    <n v="0"/>
    <n v="0"/>
    <n v="19"/>
    <n v="2097.41"/>
    <n v="32"/>
    <n v="3486.08"/>
    <n v="42"/>
    <n v="8652.84"/>
    <x v="631"/>
  </r>
  <r>
    <n v="1875"/>
    <s v="余姚市申乙塑料电器厂（普通合伙）"/>
    <x v="1"/>
    <x v="13"/>
    <m/>
    <n v="0"/>
    <m/>
    <n v="0"/>
    <m/>
    <n v="0"/>
    <m/>
    <n v="0"/>
    <x v="20"/>
  </r>
  <r>
    <n v="1876"/>
    <s v="宁海县瑞合模塑有限公司"/>
    <x v="1"/>
    <x v="13"/>
    <n v="0"/>
    <n v="0"/>
    <n v="1.05"/>
    <n v="141.351"/>
    <n v="12"/>
    <n v="1286.8799999999999"/>
    <n v="14"/>
    <n v="2203.8799999999997"/>
    <x v="632"/>
  </r>
  <r>
    <n v="1877"/>
    <s v="宁波家富能源设备有限公司"/>
    <x v="1"/>
    <x v="13"/>
    <n v="5"/>
    <n v="207.65"/>
    <n v="0"/>
    <n v="0"/>
    <n v="19.2"/>
    <n v="1018.944"/>
    <n v="16.100000000000001"/>
    <n v="1550.43"/>
    <x v="633"/>
  </r>
  <r>
    <n v="1878"/>
    <s v="绍兴洋洋模具有限公司"/>
    <x v="3"/>
    <x v="13"/>
    <m/>
    <n v="0"/>
    <m/>
    <n v="0"/>
    <m/>
    <n v="0"/>
    <m/>
    <n v="0"/>
    <x v="24"/>
  </r>
  <r>
    <n v="1879"/>
    <s v="苏州郝佰维实业有限公司"/>
    <x v="3"/>
    <x v="13"/>
    <n v="0"/>
    <n v="0"/>
    <n v="0"/>
    <n v="0"/>
    <n v="0"/>
    <n v="0"/>
    <n v="15"/>
    <n v="751.05"/>
    <x v="318"/>
  </r>
  <r>
    <n v="1880"/>
    <s v="连云港连利·福思特表业有限公司"/>
    <x v="1"/>
    <x v="13"/>
    <n v="0"/>
    <n v="0"/>
    <n v="0"/>
    <n v="0"/>
    <n v="28"/>
    <n v="1233.68"/>
    <n v="38.049999999999997"/>
    <n v="2379.2664999999997"/>
    <x v="50"/>
  </r>
  <r>
    <n v="1881"/>
    <s v="上虞兆峰工具有限公司"/>
    <x v="1"/>
    <x v="13"/>
    <n v="0"/>
    <n v="0"/>
    <n v="0"/>
    <n v="0"/>
    <n v="27.024999999999999"/>
    <n v="2631.154"/>
    <n v="64"/>
    <n v="5959.68"/>
    <x v="49"/>
  </r>
  <r>
    <n v="1882"/>
    <s v="宁波东海集团有限公司"/>
    <x v="1"/>
    <x v="13"/>
    <n v="15"/>
    <n v="468.45"/>
    <n v="35"/>
    <n v="4649.75"/>
    <n v="35"/>
    <n v="2976.75"/>
    <n v="24"/>
    <n v="1483.92"/>
    <x v="634"/>
  </r>
  <r>
    <n v="1883"/>
    <s v="宁波特能机电有限公司"/>
    <x v="9"/>
    <x v="13"/>
    <n v="0"/>
    <n v="0"/>
    <n v="0"/>
    <n v="0"/>
    <n v="0"/>
    <n v="0"/>
    <n v="13.025"/>
    <n v="954.08125000000007"/>
    <x v="635"/>
  </r>
  <r>
    <n v="1884"/>
    <s v="川崎三兴化成（大连保税区）国际贸易有限公司"/>
    <x v="3"/>
    <x v="15"/>
    <m/>
    <n v="0"/>
    <m/>
    <n v="0"/>
    <m/>
    <n v="0"/>
    <m/>
    <n v="0"/>
    <x v="49"/>
  </r>
  <r>
    <n v="1885"/>
    <s v="科沃斯机器人股份有限公司"/>
    <x v="3"/>
    <x v="15"/>
    <m/>
    <n v="0"/>
    <m/>
    <n v="0"/>
    <m/>
    <n v="0"/>
    <m/>
    <n v="0"/>
    <x v="115"/>
  </r>
  <r>
    <n v="1886"/>
    <s v="科沃斯机器人有限公司"/>
    <x v="1"/>
    <x v="15"/>
    <m/>
    <n v="0"/>
    <m/>
    <n v="0"/>
    <m/>
    <n v="0"/>
    <m/>
    <n v="0"/>
    <x v="207"/>
  </r>
  <r>
    <n v="1887"/>
    <s v="宁波颐安电器科技有限公司"/>
    <x v="3"/>
    <x v="15"/>
    <m/>
    <n v="0"/>
    <m/>
    <n v="0"/>
    <m/>
    <n v="0"/>
    <m/>
    <n v="0"/>
    <x v="17"/>
  </r>
  <r>
    <n v="1888"/>
    <s v="无锡市信昌塑料机械厂"/>
    <x v="1"/>
    <x v="15"/>
    <m/>
    <n v="0"/>
    <m/>
    <n v="0"/>
    <m/>
    <n v="0"/>
    <m/>
    <n v="0"/>
    <x v="229"/>
  </r>
  <r>
    <n v="1889"/>
    <s v="浙江盾安供应链管理有限公司"/>
    <x v="3"/>
    <x v="15"/>
    <m/>
    <n v="0"/>
    <m/>
    <n v="0"/>
    <m/>
    <n v="0"/>
    <m/>
    <n v="0"/>
    <x v="72"/>
  </r>
  <r>
    <n v="1890"/>
    <s v="无锡博裕电子科技有限公司"/>
    <x v="1"/>
    <x v="15"/>
    <n v="0"/>
    <n v="0"/>
    <n v="0"/>
    <n v="0"/>
    <n v="0"/>
    <n v="0"/>
    <n v="13"/>
    <n v="1981.0699999999997"/>
    <x v="636"/>
  </r>
  <r>
    <n v="1891"/>
    <s v="宁波科飞洗衣机有限公司"/>
    <x v="1"/>
    <x v="15"/>
    <n v="135.6"/>
    <n v="11726.688"/>
    <n v="403.25"/>
    <n v="40542.755000000005"/>
    <n v="301.64"/>
    <n v="27394.944799999997"/>
    <n v="228"/>
    <n v="22056.719999999998"/>
    <x v="637"/>
  </r>
  <r>
    <n v="1892"/>
    <s v="浙江长兴永湖塑业有限公司"/>
    <x v="1"/>
    <x v="15"/>
    <n v="0"/>
    <n v="0"/>
    <n v="52"/>
    <n v="3736.2"/>
    <n v="60"/>
    <n v="4017"/>
    <n v="7"/>
    <n v="850.15"/>
    <x v="638"/>
  </r>
  <r>
    <n v="1893"/>
    <s v="宁波市鄞州华顺塑胶有限公司"/>
    <x v="3"/>
    <x v="15"/>
    <n v="0"/>
    <n v="0"/>
    <n v="70.05"/>
    <n v="3251.0204999999996"/>
    <n v="94.95"/>
    <n v="7240.8870000000006"/>
    <n v="123.575"/>
    <n v="11842.19225"/>
    <x v="639"/>
  </r>
  <r>
    <n v="1894"/>
    <s v="苏州新理岩电子材料有限公司"/>
    <x v="3"/>
    <x v="15"/>
    <n v="0"/>
    <n v="0"/>
    <n v="0"/>
    <n v="0"/>
    <n v="0"/>
    <n v="0"/>
    <n v="4.9000000000000004"/>
    <n v="535.03100000000006"/>
    <x v="640"/>
  </r>
  <r>
    <n v="1895"/>
    <s v="江苏坤达电器装饰有限公司"/>
    <x v="3"/>
    <x v="15"/>
    <n v="0"/>
    <n v="0"/>
    <n v="30.225000000000001"/>
    <n v="3218.6602499999999"/>
    <n v="95.174999999999997"/>
    <n v="1026.9382499999999"/>
    <n v="260"/>
    <n v="20454.2"/>
    <x v="641"/>
  </r>
  <r>
    <n v="1896"/>
    <s v="苏州敏宇塑电子科技有限公司"/>
    <x v="1"/>
    <x v="15"/>
    <n v="0"/>
    <n v="0"/>
    <n v="0"/>
    <n v="0"/>
    <n v="1.4"/>
    <n v="379.95999999999992"/>
    <n v="14.6"/>
    <n v="1971.2920000000001"/>
    <x v="642"/>
  </r>
  <r>
    <n v="1897"/>
    <s v="杭州春杰电器制造有限公司"/>
    <x v="1"/>
    <x v="15"/>
    <n v="0"/>
    <n v="0"/>
    <n v="0"/>
    <n v="0"/>
    <n v="0"/>
    <n v="0"/>
    <n v="17"/>
    <n v="1811.35"/>
    <x v="4"/>
  </r>
  <r>
    <n v="1898"/>
    <s v="慈溪市庵东诺妍塑料制品厂"/>
    <x v="1"/>
    <x v="15"/>
    <n v="0"/>
    <n v="0"/>
    <n v="0"/>
    <n v="0"/>
    <n v="0"/>
    <n v="0"/>
    <n v="13.2"/>
    <n v="1826.6159999999998"/>
    <x v="24"/>
  </r>
  <r>
    <n v="1899"/>
    <s v="浙江金海环境技术股份有限公司"/>
    <x v="1"/>
    <x v="15"/>
    <n v="108.3"/>
    <n v="786.25799999999992"/>
    <n v="57.3"/>
    <n v="3990.9450000000002"/>
    <n v="193.35"/>
    <n v="15798.628499999999"/>
    <n v="121.875"/>
    <n v="13696.3125"/>
    <x v="643"/>
  </r>
  <r>
    <n v="1900"/>
    <s v="浙江亿力清洁电器有限公司"/>
    <x v="1"/>
    <x v="15"/>
    <n v="6"/>
    <n v="910.19999999999993"/>
    <n v="51.725000000000001"/>
    <n v="4151.4485000000004"/>
    <n v="38.5"/>
    <n v="3361.8199999999997"/>
    <n v="109.52500000000001"/>
    <n v="5774.1580000000004"/>
    <x v="644"/>
  </r>
  <r>
    <n v="1901"/>
    <s v="宁波惠捷塑业有限公司"/>
    <x v="1"/>
    <x v="15"/>
    <m/>
    <n v="0"/>
    <m/>
    <n v="0"/>
    <m/>
    <n v="0"/>
    <m/>
    <n v="0"/>
    <x v="645"/>
  </r>
  <r>
    <n v="1902"/>
    <s v="宁波科飞电器有限公司"/>
    <x v="3"/>
    <x v="15"/>
    <n v="0"/>
    <n v="0"/>
    <n v="0"/>
    <n v="0"/>
    <n v="0"/>
    <n v="0"/>
    <n v="10"/>
    <n v="541"/>
    <x v="646"/>
  </r>
  <r>
    <n v="1903"/>
    <s v="苏州勤丽发电器有限公司"/>
    <x v="1"/>
    <x v="15"/>
    <n v="0"/>
    <n v="0"/>
    <n v="0"/>
    <n v="0"/>
    <n v="4.1500000000000004"/>
    <n v="467.91250000000002"/>
    <n v="5.5"/>
    <n v="727.375"/>
    <x v="239"/>
  </r>
  <r>
    <n v="1904"/>
    <s v="慈溪市深诚电器有限公司"/>
    <x v="1"/>
    <x v="15"/>
    <m/>
    <n v="0"/>
    <m/>
    <n v="0"/>
    <m/>
    <n v="0"/>
    <m/>
    <n v="0"/>
    <x v="21"/>
  </r>
  <r>
    <n v="1905"/>
    <s v="宁波吉德贸易有限公司"/>
    <x v="1"/>
    <x v="15"/>
    <n v="0"/>
    <n v="0"/>
    <n v="64"/>
    <n v="6611.2"/>
    <n v="155.5"/>
    <n v="12062.134999999998"/>
    <n v="149.1"/>
    <n v="9013.0949999999993"/>
    <x v="647"/>
  </r>
  <r>
    <n v="1906"/>
    <s v="宁波中野电器有限公司"/>
    <x v="1"/>
    <x v="15"/>
    <n v="0"/>
    <n v="0"/>
    <n v="0"/>
    <n v="0"/>
    <n v="12.324999999999999"/>
    <n v="2139.8665000000001"/>
    <n v="63.15"/>
    <n v="8700.1755000000012"/>
    <x v="648"/>
  </r>
  <r>
    <n v="1907"/>
    <s v="宁波灏钻科技有限公司"/>
    <x v="1"/>
    <x v="15"/>
    <n v="122.375"/>
    <n v="10011.498750000001"/>
    <n v="51.2"/>
    <n v="7661.0560000000005"/>
    <n v="93.2"/>
    <n v="13351.832"/>
    <n v="172.1"/>
    <n v="15211.919"/>
    <x v="649"/>
  </r>
  <r>
    <n v="1908"/>
    <s v="慈溪市天元炯红塑料制品厂"/>
    <x v="1"/>
    <x v="15"/>
    <m/>
    <n v="0"/>
    <m/>
    <n v="0"/>
    <m/>
    <n v="0"/>
    <m/>
    <n v="0"/>
    <x v="32"/>
  </r>
  <r>
    <n v="1909"/>
    <s v="慈溪市夏蒙电器有限公司"/>
    <x v="1"/>
    <x v="15"/>
    <n v="0"/>
    <n v="0"/>
    <n v="0"/>
    <n v="0"/>
    <n v="0"/>
    <n v="0"/>
    <n v="30.4"/>
    <n v="2387.0079999999998"/>
    <x v="112"/>
  </r>
  <r>
    <n v="1910"/>
    <s v="浙江安吉尔饮水科技有限公司"/>
    <x v="3"/>
    <x v="15"/>
    <n v="0"/>
    <n v="0"/>
    <n v="25"/>
    <n v="1208.75"/>
    <n v="183.45"/>
    <n v="9475.1924999999992"/>
    <n v="199.15"/>
    <n v="9903.7294999999995"/>
    <x v="650"/>
  </r>
  <r>
    <n v="1911"/>
    <s v="海南立昇净水科技实业有限公司"/>
    <x v="1"/>
    <x v="15"/>
    <n v="103.5"/>
    <n v="10825.065000000001"/>
    <n v="3.5"/>
    <n v="590.625"/>
    <n v="10"/>
    <n v="1714.1999999999998"/>
    <n v="75"/>
    <n v="5537.25"/>
    <x v="228"/>
  </r>
  <r>
    <n v="1912"/>
    <s v="慈溪市香格电器有限公司"/>
    <x v="1"/>
    <x v="15"/>
    <n v="45.875"/>
    <n v="2892.4187499999998"/>
    <n v="70.650000000000006"/>
    <n v="5700.0420000000013"/>
    <n v="122"/>
    <n v="8594.9"/>
    <n v="112.85"/>
    <n v="9483.9140000000007"/>
    <x v="651"/>
  </r>
  <r>
    <n v="1913"/>
    <s v="慈溪市周巷柏荣塑料制品厂"/>
    <x v="3"/>
    <x v="15"/>
    <n v="0"/>
    <n v="0"/>
    <n v="0"/>
    <n v="0"/>
    <n v="0"/>
    <n v="0"/>
    <n v="10"/>
    <n v="710.69999999999993"/>
    <x v="122"/>
  </r>
  <r>
    <n v="1914"/>
    <s v="南京信昌塑胶电子有限公司"/>
    <x v="1"/>
    <x v="15"/>
    <n v="0"/>
    <n v="0"/>
    <n v="0"/>
    <n v="0"/>
    <n v="20"/>
    <n v="2459.4"/>
    <n v="56"/>
    <n v="6711.5999999999995"/>
    <x v="134"/>
  </r>
  <r>
    <n v="1915"/>
    <s v="嘉兴市华群塑料丝织有限公司"/>
    <x v="1"/>
    <x v="15"/>
    <n v="35"/>
    <n v="3615.5"/>
    <n v="35.024999999999999"/>
    <n v="3411.08475"/>
    <n v="37"/>
    <n v="2847.15"/>
    <n v="34"/>
    <n v="2035.92"/>
    <x v="49"/>
  </r>
  <r>
    <n v="1916"/>
    <s v="宁波澳成电器制造有限公司"/>
    <x v="3"/>
    <x v="15"/>
    <n v="0"/>
    <n v="0"/>
    <n v="0"/>
    <n v="0"/>
    <n v="0"/>
    <n v="0"/>
    <n v="126"/>
    <n v="7828.38"/>
    <x v="652"/>
  </r>
  <r>
    <n v="1917"/>
    <s v="苏州市亿泰莱电器有限公司"/>
    <x v="1"/>
    <x v="15"/>
    <n v="0"/>
    <n v="0"/>
    <n v="0"/>
    <n v="0"/>
    <n v="0"/>
    <n v="0"/>
    <n v="60"/>
    <n v="2649.6"/>
    <x v="653"/>
  </r>
  <r>
    <n v="1918"/>
    <s v="慈溪市新秀丽电器有限公司"/>
    <x v="1"/>
    <x v="15"/>
    <n v="0"/>
    <n v="0"/>
    <n v="0"/>
    <n v="0"/>
    <n v="0"/>
    <n v="0"/>
    <n v="5"/>
    <n v="571.70000000000005"/>
    <x v="134"/>
  </r>
  <r>
    <n v="1919"/>
    <s v="慈溪市天利环保科技有限公司"/>
    <x v="1"/>
    <x v="15"/>
    <n v="20"/>
    <n v="2829.6"/>
    <n v="0"/>
    <n v="0"/>
    <n v="0"/>
    <n v="0"/>
    <n v="103.02500000000001"/>
    <n v="7170.54"/>
    <x v="229"/>
  </r>
  <r>
    <n v="1920"/>
    <s v="慈溪市华拓塑料制品有限公司"/>
    <x v="1"/>
    <x v="15"/>
    <n v="0"/>
    <n v="0"/>
    <n v="0"/>
    <n v="0"/>
    <n v="0"/>
    <n v="0"/>
    <n v="24"/>
    <n v="2987.04"/>
    <x v="58"/>
  </r>
  <r>
    <n v="1921"/>
    <s v="宁波德昌电机制造有限公司"/>
    <x v="1"/>
    <x v="15"/>
    <n v="0"/>
    <n v="0"/>
    <n v="909.8"/>
    <n v="29950.616000000002"/>
    <n v="1175.1500000000001"/>
    <n v="89710.951000000015"/>
    <n v="20"/>
    <n v="4509.2"/>
    <x v="654"/>
  </r>
  <r>
    <n v="1922"/>
    <s v="宁波邦顺环保科技有限公司"/>
    <x v="1"/>
    <x v="15"/>
    <n v="0"/>
    <n v="0"/>
    <n v="0"/>
    <n v="0"/>
    <n v="0"/>
    <n v="0"/>
    <n v="10"/>
    <n v="444.79999999999995"/>
    <x v="655"/>
  </r>
  <r>
    <n v="1923"/>
    <s v="慈溪市标王电器有限公司"/>
    <x v="1"/>
    <x v="15"/>
    <n v="30"/>
    <n v="4009.2"/>
    <n v="60"/>
    <n v="4138.2"/>
    <n v="80"/>
    <n v="5492.7999999999993"/>
    <n v="40"/>
    <n v="2882.7999999999997"/>
    <x v="21"/>
  </r>
  <r>
    <n v="1924"/>
    <s v="慈溪市玲宏塑料制品有限公司"/>
    <x v="1"/>
    <x v="15"/>
    <n v="0"/>
    <n v="0"/>
    <n v="0"/>
    <n v="0"/>
    <n v="0"/>
    <n v="0"/>
    <n v="143.42500000000001"/>
    <n v="9876.2455000000009"/>
    <x v="656"/>
  </r>
  <r>
    <n v="1925"/>
    <s v="宁波鼎安电器有限公司"/>
    <x v="1"/>
    <x v="15"/>
    <n v="0"/>
    <n v="0"/>
    <n v="0"/>
    <n v="0"/>
    <n v="0"/>
    <n v="0"/>
    <n v="338"/>
    <n v="23278.06"/>
    <x v="657"/>
  </r>
  <r>
    <n v="1926"/>
    <s v="宁波海际电器有限公司"/>
    <x v="1"/>
    <x v="15"/>
    <n v="0"/>
    <n v="0"/>
    <n v="0"/>
    <n v="0"/>
    <n v="8.0749999999999993"/>
    <n v="787.31249999999989"/>
    <n v="69"/>
    <n v="4546.41"/>
    <x v="658"/>
  </r>
  <r>
    <n v="1927"/>
    <s v="宁波坤珅贸易有限公司"/>
    <x v="1"/>
    <x v="15"/>
    <m/>
    <n v="0"/>
    <m/>
    <n v="0"/>
    <m/>
    <n v="0"/>
    <m/>
    <n v="0"/>
    <x v="487"/>
  </r>
  <r>
    <n v="1928"/>
    <s v="嘉兴市川洋塑料制品有限公司"/>
    <x v="1"/>
    <x v="15"/>
    <n v="80.025000000000006"/>
    <n v="7941.6810000000005"/>
    <n v="90"/>
    <n v="8136.0000000000009"/>
    <n v="117.05"/>
    <n v="6426.0450000000001"/>
    <n v="149"/>
    <n v="8174.14"/>
    <x v="77"/>
  </r>
  <r>
    <n v="1929"/>
    <s v="慈溪市东云塑料有限公司"/>
    <x v="1"/>
    <x v="15"/>
    <n v="11.5"/>
    <n v="580.75"/>
    <n v="4.5"/>
    <n v="434.79"/>
    <n v="24.7"/>
    <n v="2104.44"/>
    <n v="28.524999999999999"/>
    <n v="2390.1097500000001"/>
    <x v="659"/>
  </r>
  <r>
    <n v="1930"/>
    <s v="浙江艾波特环保科技股份有限公司"/>
    <x v="1"/>
    <x v="15"/>
    <n v="0"/>
    <n v="0"/>
    <n v="0"/>
    <n v="0"/>
    <n v="0"/>
    <n v="0"/>
    <n v="65"/>
    <n v="2869.75"/>
    <x v="660"/>
  </r>
  <r>
    <n v="1931"/>
    <s v="宁波超程电器有限公司"/>
    <x v="1"/>
    <x v="15"/>
    <n v="236.15"/>
    <n v="16230.589500000002"/>
    <n v="177.52500000000001"/>
    <n v="22705.447500000002"/>
    <n v="108.52500000000001"/>
    <n v="8146.9717499999997"/>
    <n v="124.7"/>
    <n v="8543.1970000000001"/>
    <x v="661"/>
  </r>
  <r>
    <n v="1932"/>
    <s v="宁海大成电器有限公司"/>
    <x v="1"/>
    <x v="15"/>
    <n v="0"/>
    <n v="0"/>
    <n v="0"/>
    <n v="0"/>
    <n v="0"/>
    <n v="0"/>
    <n v="34"/>
    <n v="1747.9399999999998"/>
    <x v="114"/>
  </r>
  <r>
    <n v="1933"/>
    <s v="宁海沃迈得电器有限公司"/>
    <x v="1"/>
    <x v="16"/>
    <m/>
    <n v="0"/>
    <m/>
    <n v="0"/>
    <m/>
    <n v="0"/>
    <m/>
    <n v="0"/>
    <x v="45"/>
  </r>
  <r>
    <n v="1934"/>
    <s v="绍兴市上虞雄飞电器有限公司"/>
    <x v="1"/>
    <x v="16"/>
    <m/>
    <n v="0"/>
    <m/>
    <n v="0"/>
    <m/>
    <n v="0"/>
    <m/>
    <n v="0"/>
    <x v="33"/>
  </r>
  <r>
    <n v="1935"/>
    <s v="余姚市宇洲电器有限公司"/>
    <x v="1"/>
    <x v="16"/>
    <n v="0"/>
    <n v="0"/>
    <n v="0"/>
    <n v="0"/>
    <n v="36.475000000000001"/>
    <n v="4314.6277500000006"/>
    <n v="13.05"/>
    <n v="1452.7259999999999"/>
    <x v="268"/>
  </r>
  <r>
    <n v="1936"/>
    <s v="奉化市宏大包装彩印厂"/>
    <x v="1"/>
    <x v="16"/>
    <n v="0"/>
    <n v="0"/>
    <n v="0"/>
    <n v="0"/>
    <n v="9.25"/>
    <n v="1222.665"/>
    <n v="13"/>
    <n v="1260.48"/>
    <x v="21"/>
  </r>
  <r>
    <n v="1937"/>
    <s v="宁波超超电器有限公司"/>
    <x v="2"/>
    <x v="16"/>
    <n v="184.625"/>
    <n v="14762.614999999998"/>
    <n v="210.82499999999999"/>
    <n v="19282.054499999998"/>
    <n v="353.15"/>
    <n v="40954.805499999995"/>
    <n v="171.9"/>
    <n v="31873.698"/>
    <x v="662"/>
  </r>
  <r>
    <n v="1938"/>
    <s v="上海真博电器有限公司"/>
    <x v="1"/>
    <x v="16"/>
    <n v="56.85"/>
    <n v="8158.5434999999998"/>
    <n v="34"/>
    <n v="3366.34"/>
    <n v="24.3"/>
    <n v="2528.9009999999998"/>
    <n v="40.75"/>
    <n v="8312.1849999999995"/>
    <x v="663"/>
  </r>
  <r>
    <n v="1939"/>
    <s v="浙江绿萌健康科技股份有限公司"/>
    <x v="1"/>
    <x v="16"/>
    <m/>
    <n v="0"/>
    <m/>
    <n v="0"/>
    <m/>
    <n v="0"/>
    <m/>
    <n v="0"/>
    <x v="664"/>
  </r>
  <r>
    <n v="1940"/>
    <s v="温州市慧普电器有限公司"/>
    <x v="1"/>
    <x v="16"/>
    <n v="51.1"/>
    <n v="4053.252"/>
    <n v="52"/>
    <n v="4512.5600000000004"/>
    <n v="51"/>
    <n v="2840.7000000000003"/>
    <n v="55.725000000000001"/>
    <n v="9069.8009999999995"/>
    <x v="66"/>
  </r>
  <r>
    <n v="1941"/>
    <s v="慈溪市掌起德丰模具厂（普通合伙）"/>
    <x v="1"/>
    <x v="16"/>
    <n v="0"/>
    <n v="0"/>
    <n v="0"/>
    <n v="0"/>
    <n v="0"/>
    <n v="0"/>
    <n v="24.875"/>
    <n v="2997.6862500000002"/>
    <x v="306"/>
  </r>
  <r>
    <n v="1942"/>
    <s v="浙江盛发电器有限公司"/>
    <x v="1"/>
    <x v="16"/>
    <n v="12"/>
    <n v="932.87999999999988"/>
    <n v="0"/>
    <n v="0"/>
    <n v="120.97499999999999"/>
    <n v="5463.2309999999998"/>
    <n v="102"/>
    <n v="8456.82"/>
    <x v="665"/>
  </r>
  <r>
    <n v="1943"/>
    <s v="宁波赛嘉电器有限公司"/>
    <x v="1"/>
    <x v="16"/>
    <n v="0"/>
    <n v="0"/>
    <n v="0"/>
    <n v="0"/>
    <n v="0"/>
    <n v="0"/>
    <n v="9"/>
    <n v="919.98"/>
    <x v="666"/>
  </r>
  <r>
    <n v="1944"/>
    <s v="温州朗驰实业有限公司"/>
    <x v="1"/>
    <x v="16"/>
    <n v="0"/>
    <n v="0"/>
    <n v="0"/>
    <n v="0"/>
    <n v="0"/>
    <n v="0"/>
    <n v="265.5"/>
    <n v="15914.07"/>
    <x v="9"/>
  </r>
  <r>
    <n v="1945"/>
    <s v="宁波丝黛儿电器有限公司"/>
    <x v="1"/>
    <x v="16"/>
    <n v="0"/>
    <n v="0"/>
    <n v="0"/>
    <n v="0"/>
    <n v="4"/>
    <n v="574.52"/>
    <n v="24.55"/>
    <n v="2929.5515"/>
    <x v="667"/>
  </r>
  <r>
    <n v="1946"/>
    <s v="宁波瑞卡电器有限公司"/>
    <x v="1"/>
    <x v="16"/>
    <m/>
    <n v="0"/>
    <m/>
    <n v="0"/>
    <m/>
    <n v="0"/>
    <m/>
    <n v="0"/>
    <x v="207"/>
  </r>
  <r>
    <n v="1947"/>
    <s v="宁波神剑电器制造有限公司"/>
    <x v="7"/>
    <x v="16"/>
    <n v="2"/>
    <n v="-725.1"/>
    <n v="8"/>
    <n v="916.16"/>
    <n v="6"/>
    <n v="1248.54"/>
    <n v="11"/>
    <n v="1463.77"/>
    <x v="47"/>
  </r>
  <r>
    <n v="1948"/>
    <s v="芜湖蓝瑞电器有限公司"/>
    <x v="1"/>
    <x v="16"/>
    <n v="0"/>
    <n v="0"/>
    <n v="271.875"/>
    <n v="20765.8125"/>
    <n v="492.15"/>
    <n v="18795.208499999997"/>
    <n v="489"/>
    <n v="28914.57"/>
    <x v="668"/>
  </r>
  <r>
    <n v="1949"/>
    <s v="宁波金吉电器有限公司"/>
    <x v="1"/>
    <x v="16"/>
    <m/>
    <n v="0"/>
    <m/>
    <n v="0"/>
    <m/>
    <n v="0"/>
    <m/>
    <n v="0"/>
    <x v="9"/>
  </r>
  <r>
    <n v="1950"/>
    <s v="宁波市博莱斯克电器制造有限公司"/>
    <x v="1"/>
    <x v="16"/>
    <m/>
    <n v="0"/>
    <m/>
    <n v="0"/>
    <m/>
    <n v="0"/>
    <m/>
    <n v="0"/>
    <x v="21"/>
  </r>
  <r>
    <n v="1951"/>
    <s v="舟山市定海绿苹电器有限公司"/>
    <x v="1"/>
    <x v="16"/>
    <n v="0"/>
    <n v="0"/>
    <n v="0"/>
    <n v="0"/>
    <n v="24"/>
    <n v="1004.4000000000001"/>
    <n v="32.5"/>
    <n v="3077.4249999999997"/>
    <x v="77"/>
  </r>
  <r>
    <n v="1952"/>
    <s v="杭州亿柏盈科技有限公司"/>
    <x v="3"/>
    <x v="16"/>
    <m/>
    <n v="0"/>
    <m/>
    <n v="0"/>
    <m/>
    <n v="0"/>
    <m/>
    <n v="0"/>
    <x v="669"/>
  </r>
  <r>
    <n v="1953"/>
    <s v="江苏百特电器有限公司"/>
    <x v="1"/>
    <x v="16"/>
    <n v="0"/>
    <n v="0"/>
    <n v="0.55000000000000004"/>
    <n v="44.858000000000004"/>
    <n v="25"/>
    <n v="3353.4999999999995"/>
    <n v="44.5"/>
    <n v="2526.2650000000003"/>
    <x v="58"/>
  </r>
  <r>
    <n v="1954"/>
    <s v="浙江超人电器有限公司"/>
    <x v="1"/>
    <x v="16"/>
    <m/>
    <n v="0"/>
    <m/>
    <n v="0"/>
    <m/>
    <n v="0"/>
    <m/>
    <n v="0"/>
    <x v="670"/>
  </r>
  <r>
    <n v="1955"/>
    <s v="宁波博尔电器有限公司"/>
    <x v="1"/>
    <x v="16"/>
    <n v="0"/>
    <n v="0"/>
    <n v="0"/>
    <n v="0"/>
    <n v="0"/>
    <n v="0"/>
    <n v="29"/>
    <n v="2317.1000000000004"/>
    <x v="230"/>
  </r>
  <r>
    <n v="1956"/>
    <s v="宁波澳乐比口腔护理用品有限公司"/>
    <x v="1"/>
    <x v="16"/>
    <n v="104"/>
    <n v="14282.320000000002"/>
    <n v="81.3"/>
    <n v="7760.8979999999992"/>
    <n v="58"/>
    <n v="6195.5599999999995"/>
    <n v="112.52500000000001"/>
    <n v="12135.821250000001"/>
    <x v="234"/>
  </r>
  <r>
    <n v="1957"/>
    <s v="余姚市嘉诚模具塑料厂"/>
    <x v="1"/>
    <x v="16"/>
    <n v="0"/>
    <n v="0"/>
    <n v="0"/>
    <n v="0"/>
    <n v="0"/>
    <n v="0"/>
    <n v="7"/>
    <n v="524.92999999999995"/>
    <x v="24"/>
  </r>
  <r>
    <n v="1958"/>
    <s v="浙江海神电器有限公司"/>
    <x v="1"/>
    <x v="16"/>
    <n v="0"/>
    <n v="0"/>
    <n v="0"/>
    <n v="0"/>
    <n v="62"/>
    <n v="4518.5599999999995"/>
    <n v="25"/>
    <n v="3372.9999999999995"/>
    <x v="671"/>
  </r>
  <r>
    <n v="1959"/>
    <s v="宁波皇威健康科技有限公司"/>
    <x v="1"/>
    <x v="16"/>
    <n v="0"/>
    <n v="0"/>
    <n v="0"/>
    <n v="0"/>
    <n v="0"/>
    <n v="0"/>
    <n v="38"/>
    <n v="3019.86"/>
    <x v="672"/>
  </r>
  <r>
    <n v="1960"/>
    <s v="余姚市文博电器厂"/>
    <x v="1"/>
    <x v="16"/>
    <n v="0"/>
    <n v="0"/>
    <n v="0"/>
    <n v="0"/>
    <n v="38.5"/>
    <n v="2532.5300000000002"/>
    <n v="19"/>
    <n v="1375.0300000000002"/>
    <x v="673"/>
  </r>
  <r>
    <n v="1961"/>
    <s v="浙江三明电器有限公司"/>
    <x v="1"/>
    <x v="16"/>
    <n v="95.275000000000006"/>
    <n v="4805.6710000000003"/>
    <n v="341.02499999999998"/>
    <n v="25420.003499999999"/>
    <n v="100"/>
    <n v="2283"/>
    <n v="135"/>
    <n v="6729.75"/>
    <x v="674"/>
  </r>
  <r>
    <n v="1962"/>
    <s v="浙江捷波电器有限公司"/>
    <x v="1"/>
    <x v="16"/>
    <n v="0"/>
    <n v="0"/>
    <n v="3"/>
    <n v="119.91"/>
    <n v="16.95"/>
    <n v="2372.3220000000001"/>
    <n v="227"/>
    <n v="19635.5"/>
    <x v="675"/>
  </r>
  <r>
    <n v="1963"/>
    <s v="宁波海歌电器有限公司"/>
    <x v="1"/>
    <x v="16"/>
    <n v="92.15"/>
    <n v="7271.5564999999997"/>
    <n v="47.75"/>
    <n v="5903.3324999999995"/>
    <n v="10.1"/>
    <n v="1099.385"/>
    <n v="77.099999999999994"/>
    <n v="6269.0009999999993"/>
    <x v="676"/>
  </r>
  <r>
    <n v="1964"/>
    <s v="宁波邦首电器有限公司"/>
    <x v="1"/>
    <x v="16"/>
    <n v="112.9"/>
    <n v="9350.3779999999988"/>
    <n v="152.125"/>
    <n v="16920.86375"/>
    <n v="81.5"/>
    <n v="8854.16"/>
    <n v="25"/>
    <n v="1491"/>
    <x v="677"/>
  </r>
  <r>
    <n v="1965"/>
    <s v="浙江金得利电器有限公司"/>
    <x v="1"/>
    <x v="16"/>
    <n v="58"/>
    <n v="6757.58"/>
    <n v="100"/>
    <n v="15328"/>
    <n v="67.05"/>
    <n v="4571.4690000000001"/>
    <n v="52"/>
    <n v="3544.84"/>
    <x v="678"/>
  </r>
  <r>
    <n v="1966"/>
    <s v="宁波铭威电器有限公司"/>
    <x v="1"/>
    <x v="16"/>
    <m/>
    <n v="0"/>
    <m/>
    <n v="0"/>
    <m/>
    <n v="0"/>
    <m/>
    <n v="0"/>
    <x v="6"/>
  </r>
  <r>
    <n v="1967"/>
    <s v="浙江浩博电器有限公司"/>
    <x v="1"/>
    <x v="16"/>
    <n v="175"/>
    <n v="5449.5"/>
    <n v="463.125"/>
    <n v="31876.893749999999"/>
    <n v="215.125"/>
    <n v="7686.4162499999993"/>
    <n v="170.02500000000001"/>
    <n v="14827.88025"/>
    <x v="679"/>
  </r>
  <r>
    <n v="1968"/>
    <s v="余姚威锋电器有限公司"/>
    <x v="7"/>
    <x v="16"/>
    <n v="5.8"/>
    <n v="556.22"/>
    <n v="2"/>
    <n v="196.66"/>
    <n v="0"/>
    <n v="0"/>
    <n v="0"/>
    <n v="0"/>
    <x v="680"/>
  </r>
  <r>
    <n v="1969"/>
    <s v="芜湖飞科电器有限公司"/>
    <x v="1"/>
    <x v="16"/>
    <n v="240"/>
    <n v="6645.6"/>
    <n v="377"/>
    <n v="22420.19"/>
    <n v="463"/>
    <n v="16580.030000000002"/>
    <n v="350"/>
    <n v="11854.5"/>
    <x v="681"/>
  </r>
  <r>
    <n v="1970"/>
    <s v="温州川洋电器有限公司"/>
    <x v="1"/>
    <x v="16"/>
    <n v="616.82500000000005"/>
    <n v="16654.275000000001"/>
    <n v="680"/>
    <n v="35734"/>
    <n v="638.25"/>
    <n v="7780.2674999999999"/>
    <n v="848.75"/>
    <n v="27109.075000000001"/>
    <x v="682"/>
  </r>
  <r>
    <n v="1971"/>
    <s v="慈溪市悦达电子科技有限公司"/>
    <x v="1"/>
    <x v="17"/>
    <m/>
    <n v="0"/>
    <m/>
    <n v="0"/>
    <m/>
    <n v="0"/>
    <m/>
    <n v="0"/>
    <x v="17"/>
  </r>
  <r>
    <n v="1972"/>
    <s v="浙江山企电器有限公司"/>
    <x v="1"/>
    <x v="17"/>
    <n v="0"/>
    <n v="0"/>
    <n v="0"/>
    <n v="0"/>
    <n v="0"/>
    <n v="0"/>
    <n v="15.5"/>
    <n v="4191.9749999999995"/>
    <x v="45"/>
  </r>
  <r>
    <n v="1973"/>
    <s v="宁波北仑惠峰塑料制品有限公司"/>
    <x v="1"/>
    <x v="17"/>
    <n v="0"/>
    <n v="0"/>
    <n v="0"/>
    <n v="0"/>
    <n v="0"/>
    <n v="0"/>
    <n v="17.05"/>
    <n v="2808.6464999999998"/>
    <x v="152"/>
  </r>
  <r>
    <n v="1974"/>
    <s v="宁波祥成塑业有限公司"/>
    <x v="1"/>
    <x v="17"/>
    <n v="0"/>
    <n v="0"/>
    <n v="0"/>
    <n v="0"/>
    <n v="108.5"/>
    <n v="9476.3900000000012"/>
    <n v="57.274999999999999"/>
    <n v="5888.4427500000002"/>
    <x v="683"/>
  </r>
  <r>
    <n v="1975"/>
    <s v="杭州天得电机有限公司"/>
    <x v="1"/>
    <x v="17"/>
    <n v="30.1"/>
    <n v="4142.6630000000005"/>
    <n v="18.5"/>
    <n v="1515.52"/>
    <n v="17.8"/>
    <n v="2737.8180000000002"/>
    <n v="47"/>
    <n v="9510.4499999999989"/>
    <x v="684"/>
  </r>
  <r>
    <n v="1976"/>
    <s v="宁波达洲电器有限公司"/>
    <x v="1"/>
    <x v="17"/>
    <n v="52.05"/>
    <n v="3621.1184999999996"/>
    <n v="133.07499999999999"/>
    <n v="8751.0120000000006"/>
    <n v="410.05"/>
    <n v="30347.800500000001"/>
    <n v="165.55"/>
    <n v="15329.93"/>
    <x v="685"/>
  </r>
  <r>
    <n v="1977"/>
    <s v="余姚市浦达电器厂"/>
    <x v="1"/>
    <x v="17"/>
    <n v="0"/>
    <n v="0"/>
    <n v="0"/>
    <n v="0"/>
    <n v="0"/>
    <n v="0"/>
    <n v="44.5"/>
    <n v="5386.2800000000007"/>
    <x v="58"/>
  </r>
  <r>
    <n v="1978"/>
    <s v="宁波新志宏电器有限公司"/>
    <x v="1"/>
    <x v="17"/>
    <n v="0"/>
    <n v="0"/>
    <n v="0"/>
    <n v="0"/>
    <n v="0"/>
    <n v="0"/>
    <n v="51.5"/>
    <n v="6477.67"/>
    <x v="686"/>
  </r>
  <r>
    <n v="1979"/>
    <s v="杭州利富豪机电设备有限公司"/>
    <x v="1"/>
    <x v="17"/>
    <n v="0"/>
    <n v="0"/>
    <n v="0"/>
    <n v="0"/>
    <n v="37"/>
    <n v="2497.8700000000003"/>
    <n v="45"/>
    <n v="5603.85"/>
    <x v="541"/>
  </r>
  <r>
    <n v="1980"/>
    <s v="宁波博菱电器有限公司"/>
    <x v="1"/>
    <x v="17"/>
    <n v="0"/>
    <n v="0"/>
    <n v="0"/>
    <n v="0"/>
    <n v="0"/>
    <n v="0"/>
    <n v="2.5000000000000001E-2"/>
    <n v="12.852000000000002"/>
    <x v="687"/>
  </r>
  <r>
    <n v="1981"/>
    <s v="宁海县林峰电器有限公司"/>
    <x v="2"/>
    <x v="17"/>
    <n v="0"/>
    <n v="0"/>
    <n v="16.3"/>
    <n v="2712.6459999999997"/>
    <n v="8.5500000000000007"/>
    <n v="1626.5520000000001"/>
    <n v="85.025000000000006"/>
    <n v="7677.7575000000006"/>
    <x v="688"/>
  </r>
  <r>
    <n v="1982"/>
    <s v="上海一东塑料制品有限公司"/>
    <x v="1"/>
    <x v="17"/>
    <n v="16.5"/>
    <n v="3674.3849999999998"/>
    <n v="72"/>
    <n v="7382.16"/>
    <n v="53.125"/>
    <n v="5060.15625"/>
    <n v="152.5"/>
    <n v="17638.149999999998"/>
    <x v="689"/>
  </r>
  <r>
    <n v="1983"/>
    <s v="宁波锦宇电器有限公司"/>
    <x v="1"/>
    <x v="17"/>
    <n v="0"/>
    <n v="0"/>
    <n v="0"/>
    <n v="0"/>
    <n v="78"/>
    <n v="1316.6399999999999"/>
    <n v="51"/>
    <n v="4677.21"/>
    <x v="53"/>
  </r>
  <r>
    <n v="1984"/>
    <s v="杭州飞航模具科技有限公司"/>
    <x v="1"/>
    <x v="17"/>
    <n v="1.0249999999999999"/>
    <n v="207.90074999999999"/>
    <n v="82.5"/>
    <n v="5877.2999999999993"/>
    <n v="150.75"/>
    <n v="9337.4549999999999"/>
    <n v="204.3"/>
    <n v="17404.316999999999"/>
    <x v="690"/>
  </r>
  <r>
    <n v="1985"/>
    <s v="浙江硕奇电器有限公司"/>
    <x v="1"/>
    <x v="17"/>
    <n v="0"/>
    <n v="0"/>
    <n v="0"/>
    <n v="0"/>
    <n v="0"/>
    <n v="0"/>
    <n v="73"/>
    <n v="6359.03"/>
    <x v="21"/>
  </r>
  <r>
    <n v="1986"/>
    <s v="杭州都拓科技有限公司"/>
    <x v="1"/>
    <x v="17"/>
    <m/>
    <n v="0"/>
    <m/>
    <n v="0"/>
    <m/>
    <n v="0"/>
    <m/>
    <n v="0"/>
    <x v="34"/>
  </r>
  <r>
    <n v="1987"/>
    <s v="宁波长利塑料电器有限公司"/>
    <x v="1"/>
    <x v="15"/>
    <n v="0"/>
    <n v="0"/>
    <n v="0"/>
    <n v="0"/>
    <n v="5"/>
    <n v="617.5"/>
    <n v="56.5"/>
    <n v="4442.0300000000007"/>
    <x v="8"/>
  </r>
  <r>
    <n v="1988"/>
    <s v="宁波宏都模塑有限公司"/>
    <x v="3"/>
    <x v="15"/>
    <m/>
    <n v="0"/>
    <m/>
    <n v="0"/>
    <m/>
    <n v="0"/>
    <m/>
    <n v="0"/>
    <x v="295"/>
  </r>
  <r>
    <n v="1989"/>
    <s v="南京双星塑料模具有限公司"/>
    <x v="1"/>
    <x v="15"/>
    <n v="33.1"/>
    <n v="2162.0919999999996"/>
    <n v="47.05"/>
    <n v="2296.0399999999995"/>
    <n v="350.625"/>
    <n v="21335.53125"/>
    <n v="292.75"/>
    <n v="39556.380000000005"/>
    <x v="691"/>
  </r>
  <r>
    <n v="1990"/>
    <s v="嘉兴佳捷塑业有限公司"/>
    <x v="1"/>
    <x v="15"/>
    <n v="18.7"/>
    <n v="1302.6419999999998"/>
    <n v="17"/>
    <n v="723.52"/>
    <n v="7"/>
    <n v="399.14000000000004"/>
    <n v="16"/>
    <n v="2008.96"/>
    <x v="276"/>
  </r>
  <r>
    <n v="1991"/>
    <s v="浙江夏新塑胶有限公司"/>
    <x v="1"/>
    <x v="15"/>
    <n v="48.55"/>
    <n v="6718.834499999999"/>
    <n v="283"/>
    <n v="28860.34"/>
    <n v="167"/>
    <n v="16083.77"/>
    <n v="250"/>
    <n v="21727.5"/>
    <x v="692"/>
  </r>
  <r>
    <n v="1992"/>
    <s v="宁波先锋电器制造有限公司"/>
    <x v="1"/>
    <x v="15"/>
    <n v="47.2"/>
    <n v="3581.0640000000003"/>
    <n v="337.07499999999999"/>
    <n v="28664.858"/>
    <n v="168.07499999999999"/>
    <n v="16985.659499999998"/>
    <n v="196.875"/>
    <n v="17397.84375"/>
    <x v="693"/>
  </r>
  <r>
    <n v="1993"/>
    <s v="余姚盛联电器有限公司"/>
    <x v="1"/>
    <x v="15"/>
    <n v="0"/>
    <n v="0"/>
    <n v="0"/>
    <n v="0"/>
    <n v="6.95"/>
    <n v="785.55849999999998"/>
    <n v="5.2"/>
    <n v="708.7600000000001"/>
    <x v="694"/>
  </r>
  <r>
    <n v="1994"/>
    <s v="余姚市吉祥电器有限公司"/>
    <x v="1"/>
    <x v="15"/>
    <n v="51"/>
    <n v="3275.73"/>
    <n v="40.200000000000003"/>
    <n v="4914.4500000000007"/>
    <n v="9.1999999999999993"/>
    <n v="867.00799999999992"/>
    <n v="33.5"/>
    <n v="2803.28"/>
    <x v="152"/>
  </r>
  <r>
    <n v="1995"/>
    <s v="宁波永泰电器有限公司"/>
    <x v="1"/>
    <x v="15"/>
    <m/>
    <n v="0"/>
    <m/>
    <n v="0"/>
    <m/>
    <n v="0"/>
    <m/>
    <n v="0"/>
    <x v="106"/>
  </r>
  <r>
    <n v="1996"/>
    <s v="华芝电器集团有限公司"/>
    <x v="3"/>
    <x v="15"/>
    <n v="0"/>
    <n v="0"/>
    <n v="216.07499999999999"/>
    <n v="50967.770999999993"/>
    <n v="158.5"/>
    <n v="31337.035"/>
    <n v="41.4"/>
    <n v="2592.0540000000001"/>
    <x v="695"/>
  </r>
  <r>
    <n v="1997"/>
    <s v="苏州双荣橡塑有限公司"/>
    <x v="1"/>
    <x v="15"/>
    <n v="0"/>
    <n v="0"/>
    <n v="26.2"/>
    <n v="3091.3379999999997"/>
    <n v="158.1"/>
    <n v="18135.650999999998"/>
    <n v="81.8"/>
    <n v="7433.9839999999995"/>
    <x v="696"/>
  </r>
  <r>
    <n v="1998"/>
    <s v="慈溪市川佳实业公司"/>
    <x v="1"/>
    <x v="15"/>
    <n v="0"/>
    <n v="0"/>
    <n v="9.5"/>
    <n v="737.29499999999996"/>
    <n v="48.55"/>
    <n v="6066.8079999999991"/>
    <n v="49"/>
    <n v="4154.22"/>
    <x v="697"/>
  </r>
  <r>
    <n v="1999"/>
    <s v="宁波杰士达工程塑模有限公司"/>
    <x v="1"/>
    <x v="15"/>
    <n v="61.524999999999999"/>
    <n v="-139.04649999999998"/>
    <n v="28.1"/>
    <n v="1450.241"/>
    <n v="169.6"/>
    <n v="17909.759999999998"/>
    <n v="604.875"/>
    <n v="40901.647499999999"/>
    <x v="693"/>
  </r>
  <r>
    <n v="2000"/>
    <s v="诸暨市清风冷风机厂"/>
    <x v="1"/>
    <x v="15"/>
    <m/>
    <n v="0"/>
    <m/>
    <n v="0"/>
    <m/>
    <n v="0"/>
    <m/>
    <n v="0"/>
    <x v="49"/>
  </r>
  <r>
    <n v="2001"/>
    <s v="宁波辉业模塑有限公司"/>
    <x v="1"/>
    <x v="15"/>
    <n v="0"/>
    <n v="0"/>
    <n v="0"/>
    <n v="0"/>
    <n v="5"/>
    <n v="127"/>
    <n v="25.024999999999999"/>
    <n v="1797.0452499999999"/>
    <x v="7"/>
  </r>
  <r>
    <n v="2002"/>
    <s v="诸暨市耀峰机电科技开发有限公司"/>
    <x v="1"/>
    <x v="15"/>
    <n v="0"/>
    <n v="0"/>
    <n v="0"/>
    <n v="0"/>
    <n v="47.075000000000003"/>
    <n v="3064.5825"/>
    <n v="150.32499999999999"/>
    <n v="8170.1637499999997"/>
    <x v="255"/>
  </r>
  <r>
    <n v="2003"/>
    <s v="宁波琦丰汽车部件有限公司"/>
    <x v="1"/>
    <x v="15"/>
    <n v="0"/>
    <n v="0"/>
    <n v="49"/>
    <n v="847.20999999999992"/>
    <n v="60"/>
    <n v="4141.8"/>
    <n v="250"/>
    <n v="9615"/>
    <x v="698"/>
  </r>
  <r>
    <n v="2004"/>
    <s v="杭州赞新实业有限公司"/>
    <x v="1"/>
    <x v="6"/>
    <m/>
    <n v="0"/>
    <m/>
    <n v="0"/>
    <m/>
    <n v="0"/>
    <m/>
    <n v="0"/>
    <x v="568"/>
  </r>
  <r>
    <n v="2005"/>
    <s v="卓力电器集团有限公司"/>
    <x v="1"/>
    <x v="16"/>
    <n v="0"/>
    <n v="0"/>
    <n v="8.1"/>
    <n v="-139.96799999999999"/>
    <n v="1.1499999999999999"/>
    <n v="-27.174499999999998"/>
    <n v="72"/>
    <n v="6129.36"/>
    <x v="129"/>
  </r>
  <r>
    <n v="2006"/>
    <s v="宁波凯波集团有限公司"/>
    <x v="1"/>
    <x v="16"/>
    <n v="30"/>
    <n v="883.80000000000007"/>
    <n v="100"/>
    <n v="10897"/>
    <n v="243.15"/>
    <n v="8556.4485000000004"/>
    <n v="307.75"/>
    <n v="21927.1875"/>
    <x v="699"/>
  </r>
  <r>
    <n v="2007"/>
    <s v="宁波凯波智能熨烫电器制造有限公司"/>
    <x v="1"/>
    <x v="16"/>
    <m/>
    <n v="0"/>
    <m/>
    <n v="0"/>
    <m/>
    <n v="0"/>
    <m/>
    <n v="0"/>
    <x v="193"/>
  </r>
  <r>
    <n v="2008"/>
    <s v="安吉信多达智能科技有限公司"/>
    <x v="1"/>
    <x v="17"/>
    <m/>
    <n v="0"/>
    <m/>
    <n v="0"/>
    <m/>
    <n v="0"/>
    <m/>
    <n v="0"/>
    <x v="700"/>
  </r>
  <r>
    <n v="2009"/>
    <s v="杭州弘丰电子配件有限公司"/>
    <x v="1"/>
    <x v="17"/>
    <m/>
    <n v="0"/>
    <m/>
    <n v="0"/>
    <m/>
    <n v="0"/>
    <m/>
    <n v="0"/>
    <x v="8"/>
  </r>
  <r>
    <n v="2010"/>
    <s v="上虞市合丰塑业有限公司"/>
    <x v="1"/>
    <x v="17"/>
    <m/>
    <n v="0"/>
    <m/>
    <n v="0"/>
    <m/>
    <n v="0"/>
    <m/>
    <n v="0"/>
    <x v="23"/>
  </r>
  <r>
    <n v="2011"/>
    <s v="绍兴达创电器有限公司"/>
    <x v="3"/>
    <x v="17"/>
    <m/>
    <n v="0"/>
    <m/>
    <n v="0"/>
    <m/>
    <n v="0"/>
    <m/>
    <n v="0"/>
    <x v="701"/>
  </r>
  <r>
    <n v="2012"/>
    <s v="苏州华夏精密模具有限公司"/>
    <x v="1"/>
    <x v="17"/>
    <n v="40"/>
    <n v="5246.7999999999993"/>
    <n v="17"/>
    <n v="436.39000000000004"/>
    <n v="28"/>
    <n v="1365"/>
    <n v="17"/>
    <n v="5132.13"/>
    <x v="148"/>
  </r>
  <r>
    <n v="2013"/>
    <s v="宁波好伙伴电器有限公司"/>
    <x v="1"/>
    <x v="17"/>
    <n v="16.5"/>
    <n v="487.73999999999995"/>
    <n v="26"/>
    <n v="1580.28"/>
    <n v="60.825000000000003"/>
    <n v="3894.6247500000004"/>
    <n v="72.849999999999994"/>
    <n v="6721.1409999999996"/>
    <x v="253"/>
  </r>
  <r>
    <n v="2014"/>
    <s v="宁波科帅电器实业有限公司"/>
    <x v="1"/>
    <x v="17"/>
    <n v="10"/>
    <n v="965.5"/>
    <n v="0"/>
    <n v="0"/>
    <n v="85"/>
    <n v="7995.1"/>
    <n v="6"/>
    <n v="599.34"/>
    <x v="7"/>
  </r>
  <r>
    <n v="2015"/>
    <s v="宁波市华宝塑胶模具股份有限公司"/>
    <x v="1"/>
    <x v="17"/>
    <n v="0"/>
    <n v="0"/>
    <n v="0"/>
    <n v="0"/>
    <n v="615.82500000000005"/>
    <n v="21707.831250000003"/>
    <n v="1124.7750000000001"/>
    <n v="42561.486000000004"/>
    <x v="702"/>
  </r>
  <r>
    <n v="2016"/>
    <s v="余姚市富达电子有限公司"/>
    <x v="1"/>
    <x v="17"/>
    <n v="91.525000000000006"/>
    <n v="-5348.7210000000005"/>
    <n v="66.275000000000006"/>
    <n v="3216.9885000000004"/>
    <n v="2"/>
    <n v="48.96"/>
    <n v="134.55000000000001"/>
    <n v="20979.036"/>
    <x v="703"/>
  </r>
  <r>
    <n v="2017"/>
    <s v="宁波金涛电子有限公司"/>
    <x v="1"/>
    <x v="17"/>
    <n v="0"/>
    <n v="0"/>
    <n v="7.4999999999999997E-2"/>
    <n v="-3.4177499999999998"/>
    <n v="0"/>
    <n v="0"/>
    <n v="87.9"/>
    <n v="4853.8380000000006"/>
    <x v="58"/>
  </r>
  <r>
    <n v="2018"/>
    <s v="浙江拓福塑业有限公司"/>
    <x v="1"/>
    <x v="17"/>
    <n v="0"/>
    <n v="0"/>
    <n v="73"/>
    <n v="1437.3700000000001"/>
    <n v="44"/>
    <n v="929.28000000000009"/>
    <n v="23.8"/>
    <n v="4649.0920000000006"/>
    <x v="349"/>
  </r>
  <r>
    <n v="2019"/>
    <s v="杭州信多达电子科技有限公司"/>
    <x v="3"/>
    <x v="17"/>
    <n v="0"/>
    <n v="0"/>
    <n v="0"/>
    <n v="0"/>
    <n v="171"/>
    <n v="27633.599999999999"/>
    <n v="270.72500000000002"/>
    <n v="25104.329250000003"/>
    <x v="704"/>
  </r>
  <r>
    <n v="2020"/>
    <s v="江苏顺发电器有限公司"/>
    <x v="1"/>
    <x v="17"/>
    <n v="370.17500000000001"/>
    <n v="31768.4185"/>
    <n v="433.55"/>
    <n v="32767.708999999999"/>
    <n v="355.52499999999998"/>
    <n v="54821.954999999994"/>
    <n v="252.125"/>
    <n v="54643.051249999997"/>
    <x v="705"/>
  </r>
  <r>
    <n v="2021"/>
    <s v="杭州顺源物资有限公司"/>
    <x v="0"/>
    <x v="17"/>
    <m/>
    <n v="0"/>
    <m/>
    <n v="0"/>
    <m/>
    <n v="0"/>
    <m/>
    <n v="0"/>
    <x v="47"/>
  </r>
  <r>
    <n v="2022"/>
    <s v="山东一腾小家电有限公司"/>
    <x v="6"/>
    <x v="17"/>
    <m/>
    <n v="0"/>
    <m/>
    <n v="0"/>
    <m/>
    <n v="0"/>
    <m/>
    <n v="0"/>
    <x v="534"/>
  </r>
  <r>
    <n v="2023"/>
    <s v="宁波美的联合物资供应有限公司"/>
    <x v="1"/>
    <x v="17"/>
    <n v="0"/>
    <n v="0"/>
    <n v="26.074999999999999"/>
    <n v="4508.3675000000003"/>
    <n v="131.22499999999999"/>
    <n v="49874.685749999997"/>
    <n v="59.95"/>
    <n v="8093.25"/>
    <x v="706"/>
  </r>
  <r>
    <n v="2024"/>
    <s v="宁波永佳电子科技有限公司"/>
    <x v="1"/>
    <x v="17"/>
    <n v="63.674999999999997"/>
    <n v="2048.4247500000001"/>
    <n v="30.774999999999999"/>
    <n v="1800.3374999999999"/>
    <n v="27.5"/>
    <n v="2048.4749999999999"/>
    <n v="45.45"/>
    <n v="4752.2520000000004"/>
    <x v="707"/>
  </r>
  <r>
    <n v="2025"/>
    <s v="杭州信多达电器有限公司"/>
    <x v="1"/>
    <x v="17"/>
    <n v="0"/>
    <n v="0"/>
    <n v="45"/>
    <n v="1840.5"/>
    <n v="20"/>
    <n v="2705.6"/>
    <n v="6"/>
    <n v="646.14"/>
    <x v="708"/>
  </r>
  <r>
    <n v="2026"/>
    <s v="宁波圣莱达电器股份有限公司"/>
    <x v="1"/>
    <x v="17"/>
    <n v="0"/>
    <n v="0"/>
    <n v="0"/>
    <n v="0"/>
    <n v="0"/>
    <n v="0"/>
    <n v="127.72499999999999"/>
    <n v="16040.982749999999"/>
    <x v="709"/>
  </r>
  <r>
    <n v="2027"/>
    <s v="宁波涛声电子发展有限公司"/>
    <x v="1"/>
    <x v="17"/>
    <m/>
    <n v="0"/>
    <m/>
    <n v="0"/>
    <m/>
    <n v="0"/>
    <m/>
    <n v="0"/>
    <x v="710"/>
  </r>
  <r>
    <n v="2028"/>
    <s v="浙江柴瑞电器有限公司"/>
    <x v="1"/>
    <x v="17"/>
    <n v="0"/>
    <n v="0"/>
    <n v="0"/>
    <n v="0"/>
    <n v="0"/>
    <n v="0"/>
    <n v="3"/>
    <n v="96.960000000000008"/>
    <x v="711"/>
  </r>
  <r>
    <n v="2029"/>
    <s v="宁波乐彩塑业有限公司"/>
    <x v="1"/>
    <x v="17"/>
    <n v="0"/>
    <n v="0"/>
    <n v="8"/>
    <n v="165.44"/>
    <n v="0"/>
    <n v="0"/>
    <n v="31"/>
    <n v="3707.6"/>
    <x v="53"/>
  </r>
  <r>
    <n v="2030"/>
    <s v="宁波永强不锈钢制品有限公司"/>
    <x v="1"/>
    <x v="17"/>
    <n v="7"/>
    <n v="952.69999999999993"/>
    <n v="0"/>
    <n v="0"/>
    <n v="0"/>
    <n v="0"/>
    <n v="0"/>
    <n v="0"/>
    <x v="712"/>
  </r>
  <r>
    <n v="2031"/>
    <s v="宁波市嘉乐电器有限公司"/>
    <x v="1"/>
    <x v="17"/>
    <n v="0"/>
    <n v="0"/>
    <n v="264.60000000000002"/>
    <n v="13780.368"/>
    <n v="67"/>
    <n v="12331.35"/>
    <n v="7.25"/>
    <n v="388.96249999999998"/>
    <x v="77"/>
  </r>
  <r>
    <n v="2032"/>
    <s v="浙江爱仕达生活电器有限公司"/>
    <x v="1"/>
    <x v="17"/>
    <n v="0"/>
    <n v="0"/>
    <n v="0"/>
    <n v="0"/>
    <n v="0"/>
    <n v="0"/>
    <n v="49"/>
    <n v="5101.88"/>
    <x v="713"/>
  </r>
  <r>
    <n v="2033"/>
    <s v="宁波泰尔斯电子实业有限公司"/>
    <x v="1"/>
    <x v="17"/>
    <n v="0"/>
    <n v="0"/>
    <n v="0"/>
    <n v="0"/>
    <n v="0"/>
    <n v="0"/>
    <n v="58"/>
    <n v="3300.2"/>
    <x v="714"/>
  </r>
  <r>
    <n v="2034"/>
    <s v="慈溪市盛艺模具有限公司"/>
    <x v="1"/>
    <x v="17"/>
    <n v="2"/>
    <n v="754.76"/>
    <n v="98.75"/>
    <n v="5111.3"/>
    <n v="101.2"/>
    <n v="8071.7120000000004"/>
    <n v="101.5"/>
    <n v="11951.625"/>
    <x v="114"/>
  </r>
  <r>
    <n v="2035"/>
    <s v="宁波宏一电器有限公司"/>
    <x v="1"/>
    <x v="17"/>
    <n v="0"/>
    <n v="0"/>
    <n v="42.75"/>
    <n v="1954.9574999999998"/>
    <n v="150.19999999999999"/>
    <n v="6777.0239999999994"/>
    <n v="232.9"/>
    <n v="15788.291000000001"/>
    <x v="715"/>
  </r>
  <r>
    <n v="2036"/>
    <s v="宁波锦海模具塑胶有限公司"/>
    <x v="1"/>
    <x v="17"/>
    <n v="30.8"/>
    <n v="1329.328"/>
    <n v="168.2"/>
    <n v="14567.802"/>
    <n v="169.17500000000001"/>
    <n v="9742.7882500000014"/>
    <n v="258.64999999999998"/>
    <n v="17774.428"/>
    <x v="534"/>
  </r>
  <r>
    <n v="2037"/>
    <s v="慈溪科夏塑料制品有限公司"/>
    <x v="1"/>
    <x v="15"/>
    <n v="0"/>
    <n v="0"/>
    <n v="0"/>
    <n v="0"/>
    <n v="0"/>
    <n v="0"/>
    <n v="8.0500000000000007"/>
    <n v="809.42750000000001"/>
    <x v="8"/>
  </r>
  <r>
    <n v="2038"/>
    <s v="慈溪市博鑫工具有限公司"/>
    <x v="1"/>
    <x v="15"/>
    <n v="0"/>
    <n v="0"/>
    <n v="0"/>
    <n v="0"/>
    <n v="0"/>
    <n v="0"/>
    <n v="4"/>
    <n v="264.04000000000002"/>
    <x v="8"/>
  </r>
  <r>
    <n v="2039"/>
    <s v="慈溪市观城电子文化用品厂"/>
    <x v="1"/>
    <x v="15"/>
    <n v="0"/>
    <n v="0"/>
    <n v="0"/>
    <n v="0"/>
    <n v="4.2"/>
    <n v="393.036"/>
    <n v="2"/>
    <n v="735.18"/>
    <x v="8"/>
  </r>
  <r>
    <n v="2040"/>
    <s v="慈溪市润鑫电器有限公司"/>
    <x v="1"/>
    <x v="15"/>
    <n v="28.6"/>
    <n v="1053.6240000000003"/>
    <n v="0"/>
    <n v="0"/>
    <n v="628.29999999999995"/>
    <n v="41191.347999999998"/>
    <n v="27"/>
    <n v="1543.86"/>
    <x v="8"/>
  </r>
  <r>
    <n v="2041"/>
    <s v="慈溪市万胜电子电器有限公司"/>
    <x v="1"/>
    <x v="15"/>
    <n v="0"/>
    <n v="0"/>
    <n v="0"/>
    <n v="0"/>
    <n v="128"/>
    <n v="10757.12"/>
    <n v="38"/>
    <n v="3807.6"/>
    <x v="8"/>
  </r>
  <r>
    <n v="2042"/>
    <s v="慈溪斯曼电器有限公司"/>
    <x v="1"/>
    <x v="15"/>
    <n v="0"/>
    <n v="0"/>
    <n v="0"/>
    <n v="0"/>
    <n v="16.125"/>
    <n v="1530.1012499999999"/>
    <n v="0"/>
    <n v="0"/>
    <x v="8"/>
  </r>
  <r>
    <n v="2043"/>
    <s v="韩电集团宁波洗衣机有限公司"/>
    <x v="1"/>
    <x v="15"/>
    <n v="0"/>
    <n v="0"/>
    <n v="69.900000000000006"/>
    <n v="7089.9570000000012"/>
    <n v="68"/>
    <n v="8431.32"/>
    <n v="0"/>
    <n v="0"/>
    <x v="8"/>
  </r>
  <r>
    <n v="2044"/>
    <s v="杭州帝凡过滤技术有限公司"/>
    <x v="3"/>
    <x v="15"/>
    <m/>
    <n v="0"/>
    <m/>
    <n v="0"/>
    <m/>
    <n v="0"/>
    <m/>
    <n v="0"/>
    <x v="20"/>
  </r>
  <r>
    <n v="2045"/>
    <s v="江阴市红豆电器标牌厂"/>
    <x v="3"/>
    <x v="15"/>
    <n v="0"/>
    <n v="0"/>
    <n v="0"/>
    <n v="0"/>
    <n v="29.4"/>
    <n v="-6799.6319999999996"/>
    <n v="7.0250000000000004"/>
    <n v="1595.7287500000002"/>
    <x v="8"/>
  </r>
  <r>
    <n v="2046"/>
    <s v="蓝博（苏州）塑胶有限公司"/>
    <x v="1"/>
    <x v="15"/>
    <m/>
    <n v="0"/>
    <m/>
    <n v="0"/>
    <m/>
    <n v="0"/>
    <m/>
    <n v="0"/>
    <x v="20"/>
  </r>
  <r>
    <n v="2047"/>
    <s v="丽水市日峰电器有限公司"/>
    <x v="3"/>
    <x v="15"/>
    <n v="52.625"/>
    <n v="3079.0887499999999"/>
    <n v="40"/>
    <n v="5010.4000000000005"/>
    <n v="20"/>
    <n v="1715.2"/>
    <n v="0"/>
    <n v="0"/>
    <x v="8"/>
  </r>
  <r>
    <n v="2048"/>
    <s v="南京永湖电子有限公司"/>
    <x v="1"/>
    <x v="15"/>
    <n v="0"/>
    <n v="0"/>
    <n v="70"/>
    <n v="9876.3000000000011"/>
    <n v="236.5"/>
    <n v="15840.77"/>
    <n v="116"/>
    <n v="11695.119999999999"/>
    <x v="8"/>
  </r>
  <r>
    <n v="2049"/>
    <s v="宁波华盛电器有限公司"/>
    <x v="1"/>
    <x v="15"/>
    <n v="0"/>
    <n v="0"/>
    <n v="0"/>
    <n v="0"/>
    <n v="15"/>
    <n v="1058.1000000000001"/>
    <n v="0"/>
    <n v="0"/>
    <x v="8"/>
  </r>
  <r>
    <n v="2050"/>
    <s v="宁波乐芝电子科技有限公司"/>
    <x v="1"/>
    <x v="15"/>
    <m/>
    <n v="0"/>
    <m/>
    <n v="0"/>
    <m/>
    <n v="0"/>
    <m/>
    <n v="0"/>
    <x v="11"/>
  </r>
  <r>
    <n v="2051"/>
    <s v="宁波神通电器有限公司"/>
    <x v="1"/>
    <x v="15"/>
    <n v="0"/>
    <n v="0"/>
    <n v="0"/>
    <n v="0"/>
    <n v="1.05"/>
    <n v="166.06800000000001"/>
    <n v="12.975"/>
    <n v="1185.396"/>
    <x v="8"/>
  </r>
  <r>
    <n v="2052"/>
    <s v="宁波市方圆电器有限公司"/>
    <x v="1"/>
    <x v="15"/>
    <n v="0"/>
    <n v="0"/>
    <n v="0"/>
    <n v="0"/>
    <n v="15"/>
    <n v="535.65"/>
    <n v="0"/>
    <n v="0"/>
    <x v="8"/>
  </r>
  <r>
    <n v="2053"/>
    <s v="宁波天人电器有限公司"/>
    <x v="1"/>
    <x v="15"/>
    <n v="0"/>
    <n v="0"/>
    <n v="0"/>
    <n v="0"/>
    <n v="7.625"/>
    <n v="1088.3925000000002"/>
    <n v="1.4"/>
    <n v="305.452"/>
    <x v="8"/>
  </r>
  <r>
    <n v="2054"/>
    <s v="宁波烨晟达电器有限公司"/>
    <x v="1"/>
    <x v="15"/>
    <n v="0"/>
    <n v="0"/>
    <n v="0"/>
    <n v="0"/>
    <n v="0"/>
    <n v="0"/>
    <n v="2"/>
    <n v="122.88"/>
    <x v="8"/>
  </r>
  <r>
    <n v="2055"/>
    <s v="宁波长风电器实业有限公司"/>
    <x v="1"/>
    <x v="15"/>
    <n v="0"/>
    <n v="0"/>
    <n v="0"/>
    <n v="0"/>
    <n v="30"/>
    <n v="906.9"/>
    <n v="75"/>
    <n v="5919.7500000000009"/>
    <x v="8"/>
  </r>
  <r>
    <n v="2056"/>
    <s v="宁波中洁家电制造有限公司"/>
    <x v="1"/>
    <x v="15"/>
    <n v="0.5"/>
    <n v="3.87"/>
    <n v="0"/>
    <n v="0"/>
    <n v="4"/>
    <n v="507.56"/>
    <n v="10"/>
    <n v="967.30000000000007"/>
    <x v="8"/>
  </r>
  <r>
    <n v="2057"/>
    <s v="赛亿电器集团有限公司"/>
    <x v="3"/>
    <x v="15"/>
    <n v="95"/>
    <n v="1959.85"/>
    <n v="640"/>
    <n v="49708.800000000003"/>
    <n v="162"/>
    <n v="10311.299999999999"/>
    <n v="47"/>
    <n v="5731.18"/>
    <x v="8"/>
  </r>
  <r>
    <n v="2058"/>
    <s v="苏州格仕特精密电子有限公司"/>
    <x v="3"/>
    <x v="15"/>
    <n v="0"/>
    <n v="0"/>
    <n v="0"/>
    <n v="0"/>
    <n v="0"/>
    <n v="0"/>
    <n v="4"/>
    <n v="248.32"/>
    <x v="8"/>
  </r>
  <r>
    <n v="2059"/>
    <s v="苏州帕雷米电器有限公司"/>
    <x v="3"/>
    <x v="15"/>
    <n v="23"/>
    <n v="2194.8900000000003"/>
    <n v="7.4"/>
    <n v="1460.6859999999999"/>
    <n v="0.22500000000000001"/>
    <n v="346.6395"/>
    <n v="0"/>
    <n v="0"/>
    <x v="8"/>
  </r>
  <r>
    <n v="2060"/>
    <s v="苏州市凯丽保姆电器有限公司"/>
    <x v="3"/>
    <x v="15"/>
    <n v="0"/>
    <n v="0"/>
    <n v="0"/>
    <n v="0"/>
    <n v="220"/>
    <n v="17142.400000000001"/>
    <n v="40"/>
    <n v="2809.2000000000003"/>
    <x v="8"/>
  </r>
  <r>
    <n v="2061"/>
    <s v="苏州亚普电子有限公司"/>
    <x v="1"/>
    <x v="15"/>
    <n v="5"/>
    <n v="-859.30000000000007"/>
    <n v="10"/>
    <n v="-1164.2"/>
    <n v="5"/>
    <n v="-564.85"/>
    <n v="0"/>
    <n v="0"/>
    <x v="8"/>
  </r>
  <r>
    <n v="2062"/>
    <s v="台州市路桥恒亿达塑业水暖厂"/>
    <x v="1"/>
    <x v="15"/>
    <m/>
    <n v="0"/>
    <m/>
    <n v="0"/>
    <m/>
    <n v="0"/>
    <m/>
    <n v="0"/>
    <x v="20"/>
  </r>
  <r>
    <n v="2063"/>
    <s v="桐乡市万达利电器有限公司"/>
    <x v="3"/>
    <x v="15"/>
    <n v="0"/>
    <n v="0"/>
    <n v="0"/>
    <n v="0"/>
    <n v="0"/>
    <n v="0"/>
    <n v="3"/>
    <n v="288.63"/>
    <x v="8"/>
  </r>
  <r>
    <n v="2064"/>
    <s v="无锡市宸浦节能机械厂"/>
    <x v="3"/>
    <x v="15"/>
    <m/>
    <n v="0"/>
    <m/>
    <n v="0"/>
    <m/>
    <n v="0"/>
    <m/>
    <n v="0"/>
    <x v="21"/>
  </r>
  <r>
    <n v="2065"/>
    <s v="无锡信昌机械科技有限公司"/>
    <x v="3"/>
    <x v="15"/>
    <n v="0"/>
    <n v="0"/>
    <n v="0"/>
    <n v="0"/>
    <n v="20"/>
    <n v="5747.7999999999993"/>
    <n v="115"/>
    <n v="6686.1"/>
    <x v="8"/>
  </r>
  <r>
    <n v="2066"/>
    <s v="无锡宇源铸造科技有限公司"/>
    <x v="1"/>
    <x v="15"/>
    <n v="36.799999999999997"/>
    <n v="3569.9679999999998"/>
    <n v="0"/>
    <n v="0"/>
    <n v="0"/>
    <n v="0"/>
    <n v="30"/>
    <n v="3038.1"/>
    <x v="8"/>
  </r>
  <r>
    <n v="2067"/>
    <s v="余姚市德辉模具厂"/>
    <x v="1"/>
    <x v="15"/>
    <m/>
    <n v="0"/>
    <m/>
    <n v="0"/>
    <m/>
    <n v="0"/>
    <m/>
    <n v="0"/>
    <x v="20"/>
  </r>
  <r>
    <n v="2068"/>
    <s v="余姚市工程塑料厂"/>
    <x v="1"/>
    <x v="15"/>
    <n v="13.025"/>
    <n v="1095.4024999999999"/>
    <n v="11"/>
    <n v="-34.32"/>
    <n v="43"/>
    <n v="4329.2400000000007"/>
    <n v="0"/>
    <n v="0"/>
    <x v="8"/>
  </r>
  <r>
    <n v="2069"/>
    <s v="余姚市嘉诚电器有限公司"/>
    <x v="1"/>
    <x v="15"/>
    <n v="0"/>
    <n v="0"/>
    <n v="16.125"/>
    <n v="1505.1075000000001"/>
    <n v="13.5"/>
    <n v="1347.3"/>
    <n v="7"/>
    <n v="1414.7"/>
    <x v="8"/>
  </r>
  <r>
    <n v="2070"/>
    <s v="余姚市联科五金有限公司"/>
    <x v="1"/>
    <x v="15"/>
    <n v="0"/>
    <n v="0"/>
    <n v="0"/>
    <n v="0"/>
    <n v="0"/>
    <n v="0"/>
    <n v="1.325"/>
    <n v="145.40549999999999"/>
    <x v="8"/>
  </r>
  <r>
    <n v="2071"/>
    <s v="余姚市圣奥净水电器有限公司"/>
    <x v="1"/>
    <x v="15"/>
    <n v="0"/>
    <n v="0"/>
    <n v="0"/>
    <n v="0"/>
    <n v="0"/>
    <n v="0"/>
    <n v="1"/>
    <n v="85.36"/>
    <x v="8"/>
  </r>
  <r>
    <n v="2072"/>
    <s v="余姚市思兔净水设备厂（普通合伙）"/>
    <x v="1"/>
    <x v="15"/>
    <n v="0"/>
    <n v="0"/>
    <n v="0"/>
    <n v="0"/>
    <n v="0"/>
    <n v="0"/>
    <n v="30"/>
    <n v="6531.9"/>
    <x v="8"/>
  </r>
  <r>
    <n v="2073"/>
    <s v="浙江省永康市迪奥工贸有限公司"/>
    <x v="1"/>
    <x v="15"/>
    <n v="0"/>
    <n v="0"/>
    <n v="0"/>
    <n v="0"/>
    <n v="0"/>
    <n v="0"/>
    <n v="2"/>
    <n v="427.36"/>
    <x v="8"/>
  </r>
  <r>
    <n v="2074"/>
    <s v="浙江长兴华虹模塑科技有限公司"/>
    <x v="1"/>
    <x v="15"/>
    <n v="0"/>
    <n v="0"/>
    <n v="0"/>
    <n v="0"/>
    <n v="0"/>
    <n v="0"/>
    <n v="9.7249999999999996"/>
    <n v="775.8605"/>
    <x v="8"/>
  </r>
  <r>
    <n v="2075"/>
    <s v="余姚市科艺多威自控设备厂"/>
    <x v="1"/>
    <x v="15"/>
    <n v="0"/>
    <n v="0"/>
    <n v="0"/>
    <n v="0"/>
    <n v="3"/>
    <n v="1076.19"/>
    <n v="1.75"/>
    <n v="1704.3074999999999"/>
    <x v="178"/>
  </r>
  <r>
    <n v="2076"/>
    <s v="慈溪市海燕塑料制品有限公司"/>
    <x v="3"/>
    <x v="15"/>
    <n v="17.475000000000001"/>
    <n v="1683.5415000000003"/>
    <n v="9.3249999999999993"/>
    <n v="1251.2284999999999"/>
    <n v="35.424999999999997"/>
    <n v="4844.3687499999996"/>
    <n v="12.95"/>
    <n v="4110.848"/>
    <x v="716"/>
  </r>
  <r>
    <n v="2077"/>
    <s v="苏州展翘电器有限公司"/>
    <x v="1"/>
    <x v="15"/>
    <n v="0"/>
    <n v="0"/>
    <n v="0"/>
    <n v="0"/>
    <n v="0"/>
    <n v="0"/>
    <n v="7.4999999999999997E-2"/>
    <n v="30.992999999999999"/>
    <x v="717"/>
  </r>
  <r>
    <n v="2078"/>
    <s v="余姚市天池净水设备有限公司"/>
    <x v="1"/>
    <x v="15"/>
    <n v="0"/>
    <n v="0"/>
    <n v="3"/>
    <n v="910.26"/>
    <n v="1"/>
    <n v="153.01"/>
    <n v="1.5"/>
    <n v="218.47500000000002"/>
    <x v="0"/>
  </r>
  <r>
    <n v="2079"/>
    <s v="余姚市天搏电器有限公司"/>
    <x v="1"/>
    <x v="15"/>
    <n v="0.05"/>
    <n v="6.7015000000000002"/>
    <n v="4.125"/>
    <n v="559.63874999999996"/>
    <n v="3.7"/>
    <n v="256.41000000000003"/>
    <n v="1.175"/>
    <n v="93.259750000000011"/>
    <x v="718"/>
  </r>
  <r>
    <n v="2080"/>
    <s v="宁波锦荣五金有限公司"/>
    <x v="3"/>
    <x v="15"/>
    <m/>
    <n v="0"/>
    <m/>
    <n v="0"/>
    <m/>
    <n v="0"/>
    <m/>
    <n v="0"/>
    <x v="13"/>
  </r>
  <r>
    <n v="2081"/>
    <s v="苏州市凯怡精密塑胶有限公司"/>
    <x v="1"/>
    <x v="15"/>
    <n v="42.1"/>
    <n v="5453.2130000000006"/>
    <n v="46"/>
    <n v="6100.52"/>
    <n v="29"/>
    <n v="4806.46"/>
    <n v="18"/>
    <n v="2958.2999999999997"/>
    <x v="2"/>
  </r>
  <r>
    <n v="2082"/>
    <s v="宁波清清环保电器有限公司"/>
    <x v="1"/>
    <x v="15"/>
    <n v="7"/>
    <n v="351.26"/>
    <n v="0"/>
    <n v="0"/>
    <n v="4.2"/>
    <n v="57.792000000000002"/>
    <n v="5.0999999999999996"/>
    <n v="660.65399999999988"/>
    <x v="90"/>
  </r>
  <r>
    <n v="2083"/>
    <s v="慈溪市富运电器有限公司"/>
    <x v="3"/>
    <x v="15"/>
    <n v="0"/>
    <n v="0"/>
    <n v="0"/>
    <n v="0"/>
    <n v="0"/>
    <n v="0"/>
    <n v="5"/>
    <n v="302.55"/>
    <x v="17"/>
  </r>
  <r>
    <n v="2084"/>
    <s v="苏州亚昇塑胶有限公司"/>
    <x v="1"/>
    <x v="15"/>
    <n v="0.15"/>
    <n v="26.503499999999999"/>
    <n v="0.6"/>
    <n v="40.547999999999995"/>
    <n v="0"/>
    <n v="0"/>
    <n v="0"/>
    <n v="0"/>
    <x v="537"/>
  </r>
  <r>
    <n v="2085"/>
    <s v="宁波洁源电器有限公司"/>
    <x v="1"/>
    <x v="15"/>
    <n v="0"/>
    <n v="0"/>
    <n v="0"/>
    <n v="0"/>
    <n v="0"/>
    <n v="0"/>
    <n v="0.1"/>
    <n v="14.878"/>
    <x v="292"/>
  </r>
  <r>
    <n v="2086"/>
    <s v="慈溪市敏敏电器装饰件有限公司"/>
    <x v="1"/>
    <x v="15"/>
    <n v="0"/>
    <n v="0"/>
    <n v="0"/>
    <n v="0"/>
    <n v="17.5"/>
    <n v="1563.1"/>
    <n v="3.35"/>
    <n v="406.75700000000001"/>
    <x v="439"/>
  </r>
  <r>
    <n v="2087"/>
    <s v="慈溪市周巷镇永久电器厂"/>
    <x v="7"/>
    <x v="15"/>
    <n v="15.5"/>
    <n v="1636.8"/>
    <n v="14.5"/>
    <n v="849.84500000000003"/>
    <n v="20.5"/>
    <n v="2110.4749999999999"/>
    <n v="12"/>
    <n v="1954.56"/>
    <x v="58"/>
  </r>
  <r>
    <n v="2088"/>
    <s v="安徽尚成塑业有限公司"/>
    <x v="1"/>
    <x v="15"/>
    <n v="14.525"/>
    <n v="971.4319999999999"/>
    <n v="2"/>
    <n v="150.91999999999999"/>
    <n v="12"/>
    <n v="677.52"/>
    <n v="12"/>
    <n v="1182.1200000000001"/>
    <x v="318"/>
  </r>
  <r>
    <n v="2089"/>
    <s v="余姚市云瑞电器厂"/>
    <x v="1"/>
    <x v="15"/>
    <m/>
    <n v="0"/>
    <m/>
    <n v="0"/>
    <m/>
    <n v="0"/>
    <m/>
    <n v="0"/>
    <x v="90"/>
  </r>
  <r>
    <n v="2090"/>
    <s v="斯贝克电子（嘉善）有限公司"/>
    <x v="1"/>
    <x v="15"/>
    <n v="19.5"/>
    <n v="2462.46"/>
    <n v="21.7"/>
    <n v="3646.6849999999999"/>
    <n v="27.3"/>
    <n v="4458.3630000000003"/>
    <n v="10.45"/>
    <n v="1738.6709999999998"/>
    <x v="56"/>
  </r>
  <r>
    <n v="2091"/>
    <s v="绍兴锐意环保科技有限公司"/>
    <x v="3"/>
    <x v="15"/>
    <n v="0"/>
    <n v="0"/>
    <n v="10.75"/>
    <n v="754.75749999999994"/>
    <n v="18.8"/>
    <n v="498.952"/>
    <n v="7"/>
    <n v="597.66"/>
    <x v="446"/>
  </r>
  <r>
    <n v="2092"/>
    <s v="苏州滏瑞精密电子科技有限公司"/>
    <x v="1"/>
    <x v="15"/>
    <m/>
    <n v="0"/>
    <m/>
    <n v="0"/>
    <m/>
    <n v="0"/>
    <m/>
    <n v="0"/>
    <x v="63"/>
  </r>
  <r>
    <n v="2093"/>
    <s v="慈溪市嘉驰电器有限公司"/>
    <x v="1"/>
    <x v="15"/>
    <n v="6"/>
    <n v="772.56"/>
    <n v="10"/>
    <n v="856.7"/>
    <n v="0"/>
    <n v="0"/>
    <n v="0"/>
    <n v="0"/>
    <x v="474"/>
  </r>
  <r>
    <n v="2094"/>
    <s v="嘉兴市南湖区兴顺塑料五金厂"/>
    <x v="1"/>
    <x v="15"/>
    <n v="5.2"/>
    <n v="336.96"/>
    <n v="2"/>
    <n v="186.26"/>
    <n v="4"/>
    <n v="375.36"/>
    <n v="4"/>
    <n v="692.6"/>
    <x v="20"/>
  </r>
  <r>
    <n v="2095"/>
    <s v="宁波市兰浦电器科技有限公司"/>
    <x v="1"/>
    <x v="15"/>
    <m/>
    <n v="0"/>
    <m/>
    <n v="0"/>
    <m/>
    <n v="0"/>
    <m/>
    <n v="0"/>
    <x v="22"/>
  </r>
  <r>
    <n v="2096"/>
    <s v="余姚市锋之杰塑料电器厂"/>
    <x v="1"/>
    <x v="15"/>
    <m/>
    <n v="0"/>
    <m/>
    <n v="0"/>
    <m/>
    <n v="0"/>
    <m/>
    <n v="0"/>
    <x v="22"/>
  </r>
  <r>
    <n v="2097"/>
    <s v="宁波艾可尔国际贸易有限公司"/>
    <x v="1"/>
    <x v="15"/>
    <n v="0"/>
    <n v="0"/>
    <n v="0"/>
    <n v="0"/>
    <n v="60.95"/>
    <n v="5106.3910000000005"/>
    <n v="13"/>
    <n v="565.63"/>
    <x v="326"/>
  </r>
  <r>
    <n v="2098"/>
    <s v="宁波酷玛音响有限公司"/>
    <x v="1"/>
    <x v="15"/>
    <m/>
    <n v="0"/>
    <m/>
    <n v="0"/>
    <m/>
    <n v="0"/>
    <m/>
    <n v="0"/>
    <x v="79"/>
  </r>
  <r>
    <n v="2099"/>
    <s v="余姚市广荣塑料制品厂（普通合伙）"/>
    <x v="1"/>
    <x v="15"/>
    <m/>
    <n v="0"/>
    <m/>
    <n v="0"/>
    <m/>
    <n v="0"/>
    <m/>
    <n v="0"/>
    <x v="719"/>
  </r>
  <r>
    <n v="2100"/>
    <s v="宁波奥田电器有限公司"/>
    <x v="1"/>
    <x v="15"/>
    <m/>
    <n v="0"/>
    <m/>
    <n v="0"/>
    <m/>
    <n v="0"/>
    <m/>
    <n v="0"/>
    <x v="37"/>
  </r>
  <r>
    <n v="2101"/>
    <s v="宁波帅荣电器有限公司"/>
    <x v="1"/>
    <x v="15"/>
    <m/>
    <n v="0"/>
    <m/>
    <n v="0"/>
    <m/>
    <n v="0"/>
    <m/>
    <n v="0"/>
    <x v="171"/>
  </r>
  <r>
    <n v="2102"/>
    <s v="余姚市和美电器有限公司"/>
    <x v="1"/>
    <x v="15"/>
    <m/>
    <n v="0"/>
    <m/>
    <n v="0"/>
    <m/>
    <n v="0"/>
    <m/>
    <n v="0"/>
    <x v="11"/>
  </r>
  <r>
    <n v="2103"/>
    <s v="浙江蓝博田村驹塑胶有限公司"/>
    <x v="1"/>
    <x v="15"/>
    <m/>
    <n v="0"/>
    <m/>
    <n v="0"/>
    <m/>
    <n v="0"/>
    <m/>
    <n v="0"/>
    <x v="9"/>
  </r>
  <r>
    <n v="2104"/>
    <s v="余姚市江南家电配套有限公司"/>
    <x v="1"/>
    <x v="15"/>
    <n v="2.4"/>
    <n v="492.45599999999996"/>
    <n v="5.6"/>
    <n v="967.00799999999992"/>
    <n v="1.95"/>
    <n v="255.82049999999998"/>
    <n v="2"/>
    <n v="270.77999999999997"/>
    <x v="720"/>
  </r>
  <r>
    <n v="2105"/>
    <s v="余姚市三叶电器有限公司"/>
    <x v="1"/>
    <x v="15"/>
    <m/>
    <n v="0"/>
    <m/>
    <n v="0"/>
    <m/>
    <n v="0"/>
    <m/>
    <n v="0"/>
    <x v="20"/>
  </r>
  <r>
    <n v="2106"/>
    <s v="余姚市荣凯塑料五金厂"/>
    <x v="1"/>
    <x v="15"/>
    <n v="0"/>
    <n v="0"/>
    <n v="0"/>
    <n v="0"/>
    <n v="0.65"/>
    <n v="36.263500000000001"/>
    <n v="0"/>
    <n v="0"/>
    <x v="94"/>
  </r>
  <r>
    <n v="2107"/>
    <s v="余姚市能达塑模电器有限公司"/>
    <x v="1"/>
    <x v="15"/>
    <n v="0"/>
    <n v="0"/>
    <n v="0"/>
    <n v="0"/>
    <n v="0.4"/>
    <n v="-113.99200000000002"/>
    <n v="0.2"/>
    <n v="29.695999999999998"/>
    <x v="38"/>
  </r>
  <r>
    <n v="2108"/>
    <s v="慈溪市三叠电器有限公司"/>
    <x v="1"/>
    <x v="15"/>
    <n v="0"/>
    <n v="0"/>
    <n v="0"/>
    <n v="0"/>
    <n v="0"/>
    <n v="0"/>
    <n v="35"/>
    <n v="2636.2"/>
    <x v="54"/>
  </r>
  <r>
    <n v="2109"/>
    <s v="余姚市勇拓塑模厂"/>
    <x v="1"/>
    <x v="15"/>
    <n v="0"/>
    <n v="0"/>
    <n v="0.2"/>
    <n v="30.704000000000004"/>
    <n v="0"/>
    <n v="0"/>
    <n v="1.825"/>
    <n v="212.13799999999998"/>
    <x v="38"/>
  </r>
  <r>
    <n v="2110"/>
    <s v="余姚市启航电器有限公司"/>
    <x v="1"/>
    <x v="15"/>
    <n v="2.1"/>
    <n v="175.14000000000001"/>
    <n v="4.1500000000000004"/>
    <n v="545.55900000000008"/>
    <n v="16.524999999999999"/>
    <n v="2278.9627499999997"/>
    <n v="3.7749999999999999"/>
    <n v="424.6875"/>
    <x v="90"/>
  </r>
  <r>
    <n v="2111"/>
    <s v="慈溪市太阳电器有限公司"/>
    <x v="1"/>
    <x v="15"/>
    <n v="12"/>
    <n v="1434.24"/>
    <n v="12.3"/>
    <n v="1922.4900000000002"/>
    <n v="13"/>
    <n v="1566.24"/>
    <n v="8"/>
    <n v="869.84"/>
    <x v="90"/>
  </r>
  <r>
    <n v="2112"/>
    <s v="宁波绵博电器有限公司"/>
    <x v="1"/>
    <x v="15"/>
    <n v="0"/>
    <n v="0"/>
    <n v="0.5"/>
    <n v="56.66"/>
    <n v="7.8250000000000002"/>
    <n v="857.77650000000006"/>
    <n v="5"/>
    <n v="666.55"/>
    <x v="496"/>
  </r>
  <r>
    <n v="2113"/>
    <s v="余姚市华丰塑料厂"/>
    <x v="1"/>
    <x v="15"/>
    <n v="2.1"/>
    <n v="387.66"/>
    <n v="4.4000000000000004"/>
    <n v="431.33200000000005"/>
    <n v="4.45"/>
    <n v="71.378"/>
    <n v="4.5999999999999996"/>
    <n v="524.952"/>
    <x v="474"/>
  </r>
  <r>
    <n v="2114"/>
    <s v="巴士在线股份有限公司"/>
    <x v="1"/>
    <x v="15"/>
    <m/>
    <n v="0"/>
    <m/>
    <n v="0"/>
    <m/>
    <n v="0"/>
    <m/>
    <n v="0"/>
    <x v="0"/>
  </r>
  <r>
    <n v="2115"/>
    <s v="浙江百力塑业有限公司"/>
    <x v="1"/>
    <x v="15"/>
    <m/>
    <n v="0"/>
    <m/>
    <n v="0"/>
    <m/>
    <n v="0"/>
    <m/>
    <n v="0"/>
    <x v="318"/>
  </r>
  <r>
    <n v="2116"/>
    <s v="嵊州市华达电子有限公司"/>
    <x v="1"/>
    <x v="15"/>
    <n v="0"/>
    <n v="0"/>
    <n v="6"/>
    <n v="1217.94"/>
    <n v="6.0750000000000002"/>
    <n v="323.31150000000002"/>
    <n v="13.074999999999999"/>
    <n v="1833.6379999999999"/>
    <x v="280"/>
  </r>
  <r>
    <n v="2117"/>
    <s v="宁波中联电器有限公司"/>
    <x v="1"/>
    <x v="15"/>
    <n v="30"/>
    <n v="1961.7"/>
    <n v="64"/>
    <n v="3869.44"/>
    <n v="117.175"/>
    <n v="9041.223"/>
    <n v="4"/>
    <n v="247.64"/>
    <x v="47"/>
  </r>
  <r>
    <n v="2118"/>
    <s v="慈溪欣雨欣净水设备科技有限公司"/>
    <x v="1"/>
    <x v="15"/>
    <n v="0"/>
    <n v="0"/>
    <n v="0"/>
    <n v="0"/>
    <n v="0"/>
    <n v="0"/>
    <n v="11"/>
    <n v="733.48"/>
    <x v="32"/>
  </r>
  <r>
    <n v="2119"/>
    <s v="海宁市水享净水设备有限公司"/>
    <x v="1"/>
    <x v="15"/>
    <n v="0"/>
    <n v="0"/>
    <n v="0"/>
    <n v="0"/>
    <n v="5"/>
    <n v="789.15000000000009"/>
    <n v="5"/>
    <n v="696.5"/>
    <x v="21"/>
  </r>
  <r>
    <n v="2120"/>
    <s v="宁波浪木电器有限公司"/>
    <x v="1"/>
    <x v="15"/>
    <m/>
    <n v="0"/>
    <m/>
    <n v="0"/>
    <m/>
    <n v="0"/>
    <m/>
    <n v="0"/>
    <x v="45"/>
  </r>
  <r>
    <n v="2121"/>
    <s v="宁波哲恺电器有限公司"/>
    <x v="1"/>
    <x v="15"/>
    <n v="1"/>
    <n v="182.89"/>
    <n v="0"/>
    <n v="0"/>
    <n v="73.349999999999994"/>
    <n v="5946.4844999999987"/>
    <n v="50.75"/>
    <n v="3780.875"/>
    <x v="9"/>
  </r>
  <r>
    <n v="2122"/>
    <s v="宁波福曼斯电器有限公司"/>
    <x v="1"/>
    <x v="15"/>
    <n v="0"/>
    <n v="0"/>
    <n v="0"/>
    <n v="0"/>
    <n v="0.5"/>
    <n v="10.005000000000001"/>
    <n v="14.6"/>
    <n v="1005.2099999999999"/>
    <x v="217"/>
  </r>
  <r>
    <n v="2123"/>
    <s v="慈溪市宏冠电动工具有限公司"/>
    <x v="1"/>
    <x v="15"/>
    <n v="0"/>
    <n v="0"/>
    <n v="0"/>
    <n v="0"/>
    <n v="0"/>
    <n v="0"/>
    <n v="2.2250000000000001"/>
    <n v="22.005250000000004"/>
    <x v="45"/>
  </r>
  <r>
    <n v="2124"/>
    <s v="余姚市学庆机械配件厂"/>
    <x v="1"/>
    <x v="15"/>
    <n v="0"/>
    <n v="0"/>
    <n v="0"/>
    <n v="0"/>
    <n v="0.3"/>
    <n v="39.945"/>
    <n v="0.8"/>
    <n v="74.176000000000002"/>
    <x v="160"/>
  </r>
  <r>
    <n v="2125"/>
    <s v="慈溪市成源塑料制品有限公司"/>
    <x v="1"/>
    <x v="15"/>
    <m/>
    <n v="0"/>
    <m/>
    <n v="0"/>
    <m/>
    <n v="0"/>
    <m/>
    <n v="0"/>
    <x v="2"/>
  </r>
  <r>
    <n v="2126"/>
    <s v="宁波香润环保科技有限公司"/>
    <x v="1"/>
    <x v="15"/>
    <n v="0"/>
    <n v="0"/>
    <n v="5.55"/>
    <n v="352.09199999999998"/>
    <n v="4.0999999999999996"/>
    <n v="344.19499999999999"/>
    <n v="0"/>
    <n v="0"/>
    <x v="721"/>
  </r>
  <r>
    <n v="2127"/>
    <s v="宁海县跃龙街道多元模塑厂"/>
    <x v="1"/>
    <x v="15"/>
    <n v="0"/>
    <n v="0"/>
    <n v="3"/>
    <n v="153.99"/>
    <n v="2"/>
    <n v="143.76"/>
    <n v="0"/>
    <n v="0"/>
    <x v="20"/>
  </r>
  <r>
    <n v="2128"/>
    <s v="宁波天怡环保科技有限公司"/>
    <x v="1"/>
    <x v="15"/>
    <n v="0"/>
    <n v="0"/>
    <n v="0"/>
    <n v="0"/>
    <n v="0"/>
    <n v="0"/>
    <n v="1"/>
    <n v="73.900000000000006"/>
    <x v="11"/>
  </r>
  <r>
    <n v="2129"/>
    <s v="慈溪市周巷裕辉塑料制品厂"/>
    <x v="1"/>
    <x v="15"/>
    <n v="0"/>
    <n v="0"/>
    <n v="0"/>
    <n v="0"/>
    <n v="0.47499999999999998"/>
    <n v="-48.29325"/>
    <n v="2.15"/>
    <n v="178.3425"/>
    <x v="722"/>
  </r>
  <r>
    <n v="2130"/>
    <s v="浙江新嘉联电子股份有限公司"/>
    <x v="1"/>
    <x v="15"/>
    <n v="11.225"/>
    <n v="954.125"/>
    <n v="2.2000000000000002"/>
    <n v="82.213999999999999"/>
    <n v="0"/>
    <n v="0"/>
    <n v="10.1"/>
    <n v="1277.6499999999999"/>
    <x v="90"/>
  </r>
  <r>
    <n v="2131"/>
    <s v="余姚市久存净水设备有限公司"/>
    <x v="1"/>
    <x v="15"/>
    <m/>
    <n v="0"/>
    <m/>
    <n v="0"/>
    <m/>
    <n v="0"/>
    <m/>
    <n v="0"/>
    <x v="9"/>
  </r>
  <r>
    <n v="2132"/>
    <s v="余姚市材盛塑料制品厂"/>
    <x v="1"/>
    <x v="15"/>
    <n v="0"/>
    <n v="0"/>
    <n v="0"/>
    <n v="0"/>
    <n v="0"/>
    <n v="0"/>
    <n v="5.625"/>
    <n v="420.13124999999997"/>
    <x v="477"/>
  </r>
  <r>
    <n v="2133"/>
    <s v="宁波世龙净化科技有限公司"/>
    <x v="1"/>
    <x v="15"/>
    <m/>
    <n v="0"/>
    <m/>
    <n v="0"/>
    <m/>
    <n v="0"/>
    <m/>
    <n v="0"/>
    <x v="20"/>
  </r>
  <r>
    <n v="2134"/>
    <s v="余姚市联科电器有限公司"/>
    <x v="3"/>
    <x v="15"/>
    <m/>
    <n v="0"/>
    <m/>
    <n v="0"/>
    <m/>
    <n v="0"/>
    <m/>
    <n v="0"/>
    <x v="40"/>
  </r>
  <r>
    <n v="2135"/>
    <s v="苏州盈聚通五金模具有限公司"/>
    <x v="1"/>
    <x v="15"/>
    <m/>
    <n v="0"/>
    <m/>
    <n v="0"/>
    <m/>
    <n v="0"/>
    <m/>
    <n v="0"/>
    <x v="11"/>
  </r>
  <r>
    <n v="2136"/>
    <s v="宁波市鄞州威创塑料制品厂"/>
    <x v="1"/>
    <x v="15"/>
    <m/>
    <n v="0"/>
    <m/>
    <n v="0"/>
    <m/>
    <n v="0"/>
    <m/>
    <n v="0"/>
    <x v="23"/>
  </r>
  <r>
    <n v="2137"/>
    <s v="宁波亚翔电子科技有限公司"/>
    <x v="1"/>
    <x v="15"/>
    <m/>
    <n v="0"/>
    <m/>
    <n v="0"/>
    <m/>
    <n v="0"/>
    <m/>
    <n v="0"/>
    <x v="56"/>
  </r>
  <r>
    <n v="2138"/>
    <s v="余姚市富沃环保设备厂"/>
    <x v="1"/>
    <x v="15"/>
    <n v="0"/>
    <n v="0"/>
    <n v="0"/>
    <n v="0"/>
    <n v="0"/>
    <n v="0"/>
    <n v="6"/>
    <n v="439.02"/>
    <x v="32"/>
  </r>
  <r>
    <n v="2139"/>
    <s v="宁波维鹏电器有限公司"/>
    <x v="1"/>
    <x v="15"/>
    <n v="0"/>
    <n v="0"/>
    <n v="0"/>
    <n v="0"/>
    <n v="0"/>
    <n v="0"/>
    <n v="10"/>
    <n v="576.4"/>
    <x v="9"/>
  </r>
  <r>
    <n v="2140"/>
    <s v="宁波市英士达净水设备有限公司"/>
    <x v="1"/>
    <x v="15"/>
    <n v="0"/>
    <n v="0"/>
    <n v="4.5999999999999996"/>
    <n v="230.36799999999997"/>
    <n v="25"/>
    <n v="2511.25"/>
    <n v="38"/>
    <n v="5804.5"/>
    <x v="9"/>
  </r>
  <r>
    <n v="2141"/>
    <s v="余姚市梦巴迪电器有限公司"/>
    <x v="1"/>
    <x v="15"/>
    <n v="0"/>
    <n v="0"/>
    <n v="2"/>
    <n v="-179.48"/>
    <n v="1.25"/>
    <n v="40.225000000000001"/>
    <n v="2.2000000000000002"/>
    <n v="273.46000000000004"/>
    <x v="41"/>
  </r>
  <r>
    <n v="2142"/>
    <s v="余姚市恒环塑料厂"/>
    <x v="1"/>
    <x v="15"/>
    <n v="0"/>
    <n v="0"/>
    <n v="0"/>
    <n v="0"/>
    <n v="0"/>
    <n v="0"/>
    <n v="2.0499999999999998"/>
    <n v="182.96249999999998"/>
    <x v="44"/>
  </r>
  <r>
    <n v="2143"/>
    <s v="余姚市梁辉领头塑料厂"/>
    <x v="1"/>
    <x v="15"/>
    <m/>
    <n v="0"/>
    <m/>
    <n v="0"/>
    <m/>
    <n v="0"/>
    <m/>
    <n v="0"/>
    <x v="20"/>
  </r>
  <r>
    <n v="2144"/>
    <s v="宁波华东机电制造有限公司"/>
    <x v="1"/>
    <x v="15"/>
    <n v="55.65"/>
    <n v="4145.9250000000002"/>
    <n v="2.1"/>
    <n v="277.221"/>
    <n v="6.5"/>
    <n v="416.26000000000005"/>
    <n v="18"/>
    <n v="1089.18"/>
    <x v="465"/>
  </r>
  <r>
    <n v="2145"/>
    <s v="宁波威尔斯节能科技有限公司"/>
    <x v="1"/>
    <x v="15"/>
    <n v="0"/>
    <n v="0"/>
    <n v="0"/>
    <n v="0"/>
    <n v="0"/>
    <n v="0"/>
    <n v="3.05"/>
    <n v="166.22499999999999"/>
    <x v="11"/>
  </r>
  <r>
    <n v="2146"/>
    <s v="宁波可依电器科技有限公司"/>
    <x v="1"/>
    <x v="15"/>
    <m/>
    <n v="0"/>
    <m/>
    <n v="0"/>
    <m/>
    <n v="0"/>
    <m/>
    <n v="0"/>
    <x v="315"/>
  </r>
  <r>
    <n v="2147"/>
    <s v="宁海县星星塑料厂"/>
    <x v="1"/>
    <x v="15"/>
    <n v="3.5"/>
    <n v="92.96"/>
    <n v="0"/>
    <n v="0"/>
    <n v="0"/>
    <n v="0"/>
    <n v="0"/>
    <n v="0"/>
    <x v="57"/>
  </r>
  <r>
    <n v="2148"/>
    <s v="宁海凯特立电器有限公司"/>
    <x v="3"/>
    <x v="15"/>
    <n v="0"/>
    <n v="0"/>
    <n v="0"/>
    <n v="0"/>
    <n v="21.9"/>
    <n v="1246.329"/>
    <n v="19"/>
    <n v="1018.59"/>
    <x v="32"/>
  </r>
  <r>
    <n v="2149"/>
    <s v="昆山市净江电子科技有限公司"/>
    <x v="1"/>
    <x v="15"/>
    <n v="30"/>
    <n v="2241"/>
    <n v="39"/>
    <n v="4417.92"/>
    <n v="35"/>
    <n v="3612.7"/>
    <n v="45"/>
    <n v="3543.2999999999997"/>
    <x v="9"/>
  </r>
  <r>
    <n v="2150"/>
    <s v="宁波乐活环境电器有限公司"/>
    <x v="2"/>
    <x v="15"/>
    <m/>
    <n v="0"/>
    <m/>
    <n v="0"/>
    <m/>
    <n v="0"/>
    <m/>
    <n v="0"/>
    <x v="9"/>
  </r>
  <r>
    <n v="2151"/>
    <s v="川崎三兴化成（上海）国际贸易有限公司"/>
    <x v="3"/>
    <x v="15"/>
    <m/>
    <n v="0"/>
    <m/>
    <n v="0"/>
    <m/>
    <n v="0"/>
    <m/>
    <n v="0"/>
    <x v="8"/>
  </r>
  <r>
    <n v="2152"/>
    <s v="苏州市欧陆杰电器有限公司"/>
    <x v="1"/>
    <x v="15"/>
    <n v="0"/>
    <n v="0"/>
    <n v="0"/>
    <n v="0"/>
    <n v="0"/>
    <n v="0"/>
    <n v="2.0499999999999998"/>
    <n v="256.6395"/>
    <x v="8"/>
  </r>
  <r>
    <n v="2153"/>
    <s v="慈溪市周巷慈业电器厂"/>
    <x v="1"/>
    <x v="15"/>
    <n v="0"/>
    <n v="0"/>
    <n v="0"/>
    <n v="0"/>
    <n v="4.5"/>
    <n v="296.68500000000006"/>
    <n v="8.375"/>
    <n v="984.14625000000001"/>
    <x v="723"/>
  </r>
  <r>
    <n v="2154"/>
    <s v="慈溪市双菱电器实业有限公司"/>
    <x v="1"/>
    <x v="16"/>
    <n v="0"/>
    <n v="0"/>
    <n v="0"/>
    <n v="0"/>
    <n v="5"/>
    <n v="340.3"/>
    <n v="0"/>
    <n v="0"/>
    <x v="8"/>
  </r>
  <r>
    <n v="2155"/>
    <s v="宁波贝贝乐儿童用品有限公司"/>
    <x v="1"/>
    <x v="16"/>
    <n v="3"/>
    <n v="165.21"/>
    <n v="0"/>
    <n v="0"/>
    <n v="3.85"/>
    <n v="477.90049999999997"/>
    <n v="0"/>
    <n v="0"/>
    <x v="8"/>
  </r>
  <r>
    <n v="2156"/>
    <s v="宁波比洛克塑料制品有限公司"/>
    <x v="1"/>
    <x v="16"/>
    <n v="0"/>
    <n v="0"/>
    <n v="0"/>
    <n v="0"/>
    <n v="0"/>
    <n v="0"/>
    <n v="22.475000000000001"/>
    <n v="1171.62175"/>
    <x v="8"/>
  </r>
  <r>
    <n v="2157"/>
    <s v="宁波恒汇电器科技有限公司"/>
    <x v="1"/>
    <x v="16"/>
    <n v="28"/>
    <n v="1981"/>
    <n v="12"/>
    <n v="1101.48"/>
    <n v="0"/>
    <n v="0"/>
    <n v="7.95"/>
    <n v="544.49549999999999"/>
    <x v="8"/>
  </r>
  <r>
    <n v="2158"/>
    <s v="宁波巨铭电器有限公司"/>
    <x v="1"/>
    <x v="16"/>
    <m/>
    <n v="0"/>
    <m/>
    <n v="0"/>
    <m/>
    <n v="0"/>
    <m/>
    <n v="0"/>
    <x v="79"/>
  </r>
  <r>
    <n v="2159"/>
    <s v="宁波市炅驰电器有限公司"/>
    <x v="1"/>
    <x v="16"/>
    <n v="0"/>
    <n v="0"/>
    <n v="0"/>
    <n v="0"/>
    <n v="0"/>
    <n v="0"/>
    <n v="13"/>
    <n v="1281.28"/>
    <x v="8"/>
  </r>
  <r>
    <n v="2160"/>
    <s v="宁海埃克日用品有限公司"/>
    <x v="2"/>
    <x v="16"/>
    <n v="0"/>
    <n v="0"/>
    <n v="0"/>
    <n v="0"/>
    <n v="0"/>
    <n v="0"/>
    <n v="17"/>
    <n v="774.86"/>
    <x v="8"/>
  </r>
  <r>
    <n v="2161"/>
    <s v="上海飞科美发器具有限公司"/>
    <x v="1"/>
    <x v="16"/>
    <n v="270"/>
    <n v="-6328.8"/>
    <n v="285"/>
    <n v="19157.7"/>
    <n v="273.52499999999998"/>
    <n v="14042.773499999999"/>
    <n v="138.75"/>
    <n v="9461.3624999999993"/>
    <x v="8"/>
  </r>
  <r>
    <n v="2162"/>
    <s v="绍兴市上虞明航塑料制品有限公司"/>
    <x v="1"/>
    <x v="16"/>
    <m/>
    <n v="0"/>
    <m/>
    <n v="0"/>
    <m/>
    <n v="0"/>
    <m/>
    <n v="0"/>
    <x v="20"/>
  </r>
  <r>
    <n v="2163"/>
    <s v="温州博锐五金有限公司"/>
    <x v="1"/>
    <x v="16"/>
    <m/>
    <n v="0"/>
    <m/>
    <n v="0"/>
    <m/>
    <n v="0"/>
    <m/>
    <n v="0"/>
    <x v="11"/>
  </r>
  <r>
    <n v="2164"/>
    <s v="浙江极美电器有限公司"/>
    <x v="1"/>
    <x v="16"/>
    <m/>
    <n v="0"/>
    <m/>
    <n v="0"/>
    <m/>
    <n v="0"/>
    <m/>
    <n v="0"/>
    <x v="40"/>
  </r>
  <r>
    <n v="2165"/>
    <s v="浙江美森电器有限公司"/>
    <x v="1"/>
    <x v="16"/>
    <n v="0"/>
    <n v="0"/>
    <n v="0"/>
    <n v="0"/>
    <n v="0"/>
    <n v="0"/>
    <n v="31.024999999999999"/>
    <n v="3059.3752500000001"/>
    <x v="8"/>
  </r>
  <r>
    <n v="2166"/>
    <s v="舟山索电电器有限公司"/>
    <x v="2"/>
    <x v="16"/>
    <n v="0"/>
    <n v="0"/>
    <n v="0"/>
    <n v="0"/>
    <n v="9.4499999999999993"/>
    <n v="428.08499999999992"/>
    <n v="22.375"/>
    <n v="2694.3975"/>
    <x v="8"/>
  </r>
  <r>
    <n v="2167"/>
    <s v="上海飞科电器股份有限公司"/>
    <x v="1"/>
    <x v="16"/>
    <n v="0"/>
    <n v="0"/>
    <n v="1.075"/>
    <n v="70.391000000000005"/>
    <n v="0"/>
    <n v="0"/>
    <n v="0.75"/>
    <n v="28.83"/>
    <x v="608"/>
  </r>
  <r>
    <n v="2168"/>
    <s v="余姚市旭科电器有限公司"/>
    <x v="1"/>
    <x v="16"/>
    <m/>
    <n v="0"/>
    <m/>
    <n v="0"/>
    <m/>
    <n v="0"/>
    <m/>
    <n v="0"/>
    <x v="724"/>
  </r>
  <r>
    <n v="2169"/>
    <s v="宁波俊威电器有限公司"/>
    <x v="1"/>
    <x v="16"/>
    <m/>
    <n v="0"/>
    <m/>
    <n v="0"/>
    <m/>
    <n v="0"/>
    <m/>
    <n v="0"/>
    <x v="725"/>
  </r>
  <r>
    <n v="2170"/>
    <s v="浙江奔腾电器股份有限公司"/>
    <x v="1"/>
    <x v="16"/>
    <n v="0"/>
    <n v="0"/>
    <n v="50"/>
    <n v="4305"/>
    <n v="126.5"/>
    <n v="14223.66"/>
    <n v="10"/>
    <n v="3350.7"/>
    <x v="56"/>
  </r>
  <r>
    <n v="2171"/>
    <s v="嘉善亿达胶带纸有限公司"/>
    <x v="1"/>
    <x v="16"/>
    <n v="2.5"/>
    <n v="9.5250000000000004"/>
    <n v="3"/>
    <n v="560.09999999999991"/>
    <n v="4.5"/>
    <n v="415.8"/>
    <n v="1.5"/>
    <n v="329.96999999999997"/>
    <x v="297"/>
  </r>
  <r>
    <n v="2172"/>
    <s v="慈溪市周巷镇启发塑料制品厂"/>
    <x v="1"/>
    <x v="16"/>
    <n v="0.25"/>
    <n v="33.942500000000003"/>
    <n v="3.2"/>
    <n v="490.84799999999996"/>
    <n v="4.05"/>
    <n v="426.34349999999995"/>
    <n v="2"/>
    <n v="145.63999999999999"/>
    <x v="11"/>
  </r>
  <r>
    <n v="2173"/>
    <s v="宁波市吉通电器科技有限公司"/>
    <x v="1"/>
    <x v="16"/>
    <n v="0"/>
    <n v="0"/>
    <n v="0"/>
    <n v="0"/>
    <n v="12.55"/>
    <n v="1714.9575000000002"/>
    <n v="6.75"/>
    <n v="748.71"/>
    <x v="41"/>
  </r>
  <r>
    <n v="2174"/>
    <s v="瑞安市舒美特电器有限公司"/>
    <x v="1"/>
    <x v="16"/>
    <n v="0"/>
    <n v="0"/>
    <n v="0"/>
    <n v="0"/>
    <n v="0"/>
    <n v="0"/>
    <n v="5.8"/>
    <n v="309.43"/>
    <x v="21"/>
  </r>
  <r>
    <n v="2175"/>
    <s v="慈溪市越威电器有限公司"/>
    <x v="1"/>
    <x v="16"/>
    <m/>
    <n v="0"/>
    <m/>
    <n v="0"/>
    <m/>
    <n v="0"/>
    <m/>
    <n v="0"/>
    <x v="20"/>
  </r>
  <r>
    <n v="2176"/>
    <s v="宁波金磊电器有限公司"/>
    <x v="1"/>
    <x v="16"/>
    <n v="1.25"/>
    <n v="82.787500000000009"/>
    <n v="0.5"/>
    <n v="125.035"/>
    <n v="0.25"/>
    <n v="16.309999999999999"/>
    <n v="0.1"/>
    <n v="7.2620000000000005"/>
    <x v="431"/>
  </r>
  <r>
    <n v="2177"/>
    <s v="余姚市松浦日用品厂"/>
    <x v="1"/>
    <x v="16"/>
    <m/>
    <n v="0"/>
    <m/>
    <n v="0"/>
    <m/>
    <n v="0"/>
    <m/>
    <n v="0"/>
    <x v="726"/>
  </r>
  <r>
    <n v="2178"/>
    <s v="宁海县城关红星电器厂"/>
    <x v="1"/>
    <x v="16"/>
    <n v="0"/>
    <n v="0"/>
    <n v="0"/>
    <n v="0"/>
    <n v="0"/>
    <n v="0"/>
    <n v="11.25"/>
    <n v="1076.2874999999999"/>
    <x v="91"/>
  </r>
  <r>
    <n v="2179"/>
    <s v="宁波帅盛电子科技有限公司"/>
    <x v="1"/>
    <x v="16"/>
    <m/>
    <n v="0"/>
    <m/>
    <n v="0"/>
    <m/>
    <n v="0"/>
    <m/>
    <n v="0"/>
    <x v="11"/>
  </r>
  <r>
    <n v="2180"/>
    <s v="余姚市伊津塑料厂（普通合伙）"/>
    <x v="1"/>
    <x v="16"/>
    <n v="0"/>
    <n v="0"/>
    <n v="0"/>
    <n v="0"/>
    <n v="0"/>
    <n v="0"/>
    <n v="5"/>
    <n v="220.45000000000002"/>
    <x v="21"/>
  </r>
  <r>
    <n v="2181"/>
    <s v="温州市神欧电器有限公司"/>
    <x v="1"/>
    <x v="16"/>
    <n v="0"/>
    <n v="0"/>
    <n v="0"/>
    <n v="0"/>
    <n v="0"/>
    <n v="0"/>
    <n v="1"/>
    <n v="70.319999999999993"/>
    <x v="20"/>
  </r>
  <r>
    <n v="2182"/>
    <s v="慈溪市韵达电器有限公司"/>
    <x v="1"/>
    <x v="16"/>
    <n v="0"/>
    <n v="0"/>
    <n v="0"/>
    <n v="0"/>
    <n v="0"/>
    <n v="0"/>
    <n v="15"/>
    <n v="1821.3"/>
    <x v="9"/>
  </r>
  <r>
    <n v="2183"/>
    <s v="宁波杰世米电器有限公司"/>
    <x v="1"/>
    <x v="16"/>
    <n v="0"/>
    <n v="0"/>
    <n v="0"/>
    <n v="0"/>
    <n v="0"/>
    <n v="0"/>
    <n v="30"/>
    <n v="2955.9"/>
    <x v="9"/>
  </r>
  <r>
    <n v="2184"/>
    <s v="余姚市艾尔电器有限公司"/>
    <x v="1"/>
    <x v="16"/>
    <m/>
    <n v="0"/>
    <m/>
    <n v="0"/>
    <m/>
    <n v="0"/>
    <m/>
    <n v="0"/>
    <x v="56"/>
  </r>
  <r>
    <n v="2185"/>
    <s v="余姚市低塘嘉译电器厂"/>
    <x v="1"/>
    <x v="16"/>
    <m/>
    <n v="0"/>
    <m/>
    <n v="0"/>
    <m/>
    <n v="0"/>
    <m/>
    <n v="0"/>
    <x v="2"/>
  </r>
  <r>
    <n v="2186"/>
    <s v="余姚市鑫阳塑料模具厂"/>
    <x v="1"/>
    <x v="16"/>
    <m/>
    <n v="0"/>
    <m/>
    <n v="0"/>
    <m/>
    <n v="0"/>
    <m/>
    <n v="0"/>
    <x v="727"/>
  </r>
  <r>
    <n v="2187"/>
    <s v="余姚市万定电器有限公司"/>
    <x v="1"/>
    <x v="16"/>
    <n v="0"/>
    <n v="0"/>
    <n v="0"/>
    <n v="0"/>
    <n v="0"/>
    <n v="0"/>
    <n v="2"/>
    <n v="233.58"/>
    <x v="20"/>
  </r>
  <r>
    <n v="2188"/>
    <s v="上虞市雄飞电器有限公司"/>
    <x v="1"/>
    <x v="16"/>
    <n v="0"/>
    <n v="0"/>
    <n v="3"/>
    <n v="514.5"/>
    <n v="4.05"/>
    <n v="537.47550000000001"/>
    <n v="2.4249999999999998"/>
    <n v="219.31699999999998"/>
    <x v="157"/>
  </r>
  <r>
    <n v="2189"/>
    <s v="慈溪市盖特电器有限公司"/>
    <x v="1"/>
    <x v="16"/>
    <n v="11.925000000000001"/>
    <n v="1342.1587500000001"/>
    <n v="3.5"/>
    <n v="278.74"/>
    <n v="1.0249999999999999"/>
    <n v="141.65499999999997"/>
    <n v="8"/>
    <n v="502.96"/>
    <x v="2"/>
  </r>
  <r>
    <n v="2190"/>
    <s v="余姚合为电器有限公司"/>
    <x v="2"/>
    <x v="16"/>
    <m/>
    <n v="0"/>
    <m/>
    <n v="0"/>
    <m/>
    <n v="0"/>
    <m/>
    <n v="0"/>
    <x v="45"/>
  </r>
  <r>
    <n v="2191"/>
    <s v="上海奔腾电工有限公司"/>
    <x v="1"/>
    <x v="16"/>
    <n v="0"/>
    <n v="0"/>
    <n v="0"/>
    <n v="0"/>
    <n v="3"/>
    <n v="350.49"/>
    <n v="0"/>
    <n v="0"/>
    <x v="198"/>
  </r>
  <r>
    <n v="2192"/>
    <s v="宁波悦翔电器有限公司"/>
    <x v="1"/>
    <x v="16"/>
    <n v="56"/>
    <n v="1734.88"/>
    <n v="37.5"/>
    <n v="584.25"/>
    <n v="19.100000000000001"/>
    <n v="1048.7809999999999"/>
    <n v="19"/>
    <n v="2475.3200000000002"/>
    <x v="23"/>
  </r>
  <r>
    <n v="2193"/>
    <s v="慈溪市久旭电器有限公司"/>
    <x v="1"/>
    <x v="16"/>
    <n v="0"/>
    <n v="0"/>
    <n v="1.5"/>
    <n v="106.41"/>
    <n v="15"/>
    <n v="2187.9"/>
    <n v="20.625"/>
    <n v="1997.1187499999999"/>
    <x v="728"/>
  </r>
  <r>
    <n v="2194"/>
    <s v="宁波泽源电器有限公司"/>
    <x v="1"/>
    <x v="16"/>
    <n v="0"/>
    <n v="0"/>
    <n v="0"/>
    <n v="0"/>
    <n v="3"/>
    <n v="175.62"/>
    <n v="10"/>
    <n v="809.80000000000007"/>
    <x v="45"/>
  </r>
  <r>
    <n v="2195"/>
    <s v="宁波市山久电器有限公司"/>
    <x v="1"/>
    <x v="16"/>
    <m/>
    <n v="0"/>
    <m/>
    <n v="0"/>
    <m/>
    <n v="0"/>
    <m/>
    <n v="0"/>
    <x v="20"/>
  </r>
  <r>
    <n v="2196"/>
    <s v="慈溪市周巷通用配件厂"/>
    <x v="1"/>
    <x v="16"/>
    <m/>
    <n v="0"/>
    <m/>
    <n v="0"/>
    <m/>
    <n v="0"/>
    <m/>
    <n v="0"/>
    <x v="56"/>
  </r>
  <r>
    <n v="2197"/>
    <s v="超人集团有限公司"/>
    <x v="1"/>
    <x v="16"/>
    <n v="0"/>
    <n v="0"/>
    <n v="2"/>
    <n v="138.46"/>
    <n v="0"/>
    <n v="0"/>
    <n v="49"/>
    <n v="4700.08"/>
    <x v="8"/>
  </r>
  <r>
    <n v="2198"/>
    <s v="慈溪市豪迈电器有限公司"/>
    <x v="1"/>
    <x v="17"/>
    <n v="39.625"/>
    <n v="5904.9175000000005"/>
    <n v="11"/>
    <n v="1676.29"/>
    <n v="30.5"/>
    <n v="217.76999999999998"/>
    <n v="11"/>
    <n v="574.64"/>
    <x v="8"/>
  </r>
  <r>
    <n v="2199"/>
    <s v="慈溪市淼恒塑料制品有限公司"/>
    <x v="1"/>
    <x v="17"/>
    <n v="0"/>
    <n v="0"/>
    <n v="0"/>
    <n v="0"/>
    <n v="0"/>
    <n v="0"/>
    <n v="5"/>
    <n v="-923.85"/>
    <x v="8"/>
  </r>
  <r>
    <n v="2200"/>
    <s v="慈溪市杨悦电器有限公司"/>
    <x v="1"/>
    <x v="17"/>
    <n v="0"/>
    <n v="0"/>
    <n v="0"/>
    <n v="0"/>
    <n v="19.024999999999999"/>
    <n v="1559.0987499999999"/>
    <n v="23"/>
    <n v="2496.19"/>
    <x v="8"/>
  </r>
  <r>
    <n v="2201"/>
    <s v="杭州海量塑胶有限公司"/>
    <x v="1"/>
    <x v="17"/>
    <n v="0"/>
    <n v="0"/>
    <n v="0"/>
    <n v="0"/>
    <n v="18"/>
    <n v="960.48"/>
    <n v="10"/>
    <n v="1474.9"/>
    <x v="8"/>
  </r>
  <r>
    <n v="2202"/>
    <s v="杭州卡仕科电器有限公司"/>
    <x v="1"/>
    <x v="17"/>
    <n v="0"/>
    <n v="0"/>
    <n v="0"/>
    <n v="0"/>
    <n v="0"/>
    <n v="0"/>
    <n v="5"/>
    <n v="365.55"/>
    <x v="8"/>
  </r>
  <r>
    <n v="2203"/>
    <s v="杭州伟伟工贸有限公司"/>
    <x v="1"/>
    <x v="17"/>
    <m/>
    <n v="0"/>
    <m/>
    <n v="0"/>
    <m/>
    <n v="0"/>
    <m/>
    <n v="0"/>
    <x v="20"/>
  </r>
  <r>
    <n v="2204"/>
    <s v="杭州亿智电器配件有限公司"/>
    <x v="12"/>
    <x v="17"/>
    <n v="0"/>
    <n v="0"/>
    <n v="0"/>
    <n v="0"/>
    <n v="0"/>
    <n v="0"/>
    <n v="0.05"/>
    <n v="9.6025000000000009"/>
    <x v="8"/>
  </r>
  <r>
    <n v="2205"/>
    <s v="湖北爱仕达电器有限公司"/>
    <x v="1"/>
    <x v="17"/>
    <m/>
    <n v="0"/>
    <m/>
    <n v="0"/>
    <m/>
    <n v="0"/>
    <m/>
    <n v="0"/>
    <x v="0"/>
  </r>
  <r>
    <n v="2206"/>
    <s v="湖州众盛达塑料制品有限公司"/>
    <x v="1"/>
    <x v="17"/>
    <n v="0"/>
    <n v="0"/>
    <n v="0"/>
    <n v="0"/>
    <n v="62.35"/>
    <n v="6008.6695"/>
    <n v="20.05"/>
    <n v="1356.5830000000001"/>
    <x v="8"/>
  </r>
  <r>
    <n v="2207"/>
    <s v="宁波波佳达电器有限公司"/>
    <x v="1"/>
    <x v="17"/>
    <n v="5"/>
    <n v="195"/>
    <n v="18.5"/>
    <n v="2133.42"/>
    <n v="0"/>
    <n v="0"/>
    <n v="2.125"/>
    <n v="291.125"/>
    <x v="8"/>
  </r>
  <r>
    <n v="2208"/>
    <s v="宁波博俊进出口有限公司"/>
    <x v="1"/>
    <x v="17"/>
    <n v="0"/>
    <n v="0"/>
    <n v="0"/>
    <n v="0"/>
    <n v="0"/>
    <n v="0"/>
    <n v="183.17500000000001"/>
    <n v="19009.9015"/>
    <x v="8"/>
  </r>
  <r>
    <n v="2209"/>
    <s v="宁波海飞电器有限公司"/>
    <x v="1"/>
    <x v="17"/>
    <n v="0"/>
    <n v="0"/>
    <n v="0"/>
    <n v="0"/>
    <n v="0"/>
    <n v="0"/>
    <n v="2.5000000000000001E-2"/>
    <n v="1.008"/>
    <x v="8"/>
  </r>
  <r>
    <n v="2210"/>
    <s v="宁波宏铃电子有限公司"/>
    <x v="1"/>
    <x v="17"/>
    <m/>
    <n v="0"/>
    <m/>
    <n v="0"/>
    <m/>
    <n v="0"/>
    <m/>
    <n v="0"/>
    <x v="729"/>
  </r>
  <r>
    <n v="2211"/>
    <s v="宁波经济技术开发区华昌塑胶制品有限公司"/>
    <x v="1"/>
    <x v="17"/>
    <n v="0"/>
    <n v="0"/>
    <n v="0"/>
    <n v="0"/>
    <n v="0"/>
    <n v="0"/>
    <n v="39"/>
    <n v="2687.88"/>
    <x v="8"/>
  </r>
  <r>
    <n v="2212"/>
    <s v="宁波三A集团电器有限公司"/>
    <x v="1"/>
    <x v="17"/>
    <n v="22.5"/>
    <n v="2407.9499999999998"/>
    <n v="29"/>
    <n v="4030.13"/>
    <n v="52"/>
    <n v="2669.16"/>
    <n v="81.7"/>
    <n v="6082.5650000000005"/>
    <x v="8"/>
  </r>
  <r>
    <n v="2213"/>
    <s v="宁波晟昌电器有限公司"/>
    <x v="1"/>
    <x v="17"/>
    <n v="0"/>
    <n v="0"/>
    <n v="0"/>
    <n v="0"/>
    <n v="0"/>
    <n v="0"/>
    <n v="2.2000000000000002"/>
    <n v="274.07600000000002"/>
    <x v="8"/>
  </r>
  <r>
    <n v="2214"/>
    <s v="宁波市科宁电器有限公司"/>
    <x v="1"/>
    <x v="17"/>
    <n v="0"/>
    <n v="0"/>
    <n v="0"/>
    <n v="0"/>
    <n v="0"/>
    <n v="0"/>
    <n v="5.7750000000000004"/>
    <n v="737.98725000000013"/>
    <x v="8"/>
  </r>
  <r>
    <n v="2215"/>
    <s v="宁波天予日用品有限公司"/>
    <x v="2"/>
    <x v="17"/>
    <m/>
    <n v="0"/>
    <m/>
    <n v="0"/>
    <m/>
    <n v="0"/>
    <m/>
    <n v="0"/>
    <x v="8"/>
  </r>
  <r>
    <n v="2216"/>
    <s v="上海潮正电器有限公司"/>
    <x v="1"/>
    <x v="17"/>
    <n v="4.375"/>
    <n v="542.23749999999995"/>
    <n v="0"/>
    <n v="0"/>
    <n v="0"/>
    <n v="0"/>
    <n v="2.125"/>
    <n v="353.83375000000001"/>
    <x v="8"/>
  </r>
  <r>
    <n v="2217"/>
    <s v="余姚市新艺塑品有限公司"/>
    <x v="1"/>
    <x v="17"/>
    <n v="66.2"/>
    <n v="6051.3419999999996"/>
    <n v="0"/>
    <n v="0"/>
    <n v="13.4"/>
    <n v="1106.8399999999999"/>
    <n v="12"/>
    <n v="999"/>
    <x v="8"/>
  </r>
  <r>
    <n v="2218"/>
    <s v="浙江沁康塑胶有限公司"/>
    <x v="1"/>
    <x v="17"/>
    <n v="0"/>
    <n v="0"/>
    <n v="0"/>
    <n v="0"/>
    <n v="0"/>
    <n v="0"/>
    <n v="7.5"/>
    <n v="12.299999999999999"/>
    <x v="8"/>
  </r>
  <r>
    <n v="2219"/>
    <s v="浙江圣光电器有限公司"/>
    <x v="1"/>
    <x v="17"/>
    <n v="13"/>
    <n v="5587.53"/>
    <n v="6"/>
    <n v="986.33999999999992"/>
    <n v="20"/>
    <n v="2599.2000000000003"/>
    <n v="3"/>
    <n v="233.61"/>
    <x v="8"/>
  </r>
  <r>
    <n v="2220"/>
    <s v="浙江塔海工贸有限公司"/>
    <x v="6"/>
    <x v="17"/>
    <n v="0"/>
    <n v="0"/>
    <n v="0"/>
    <n v="0"/>
    <n v="3.05"/>
    <n v="1218.7189999999998"/>
    <n v="5"/>
    <n v="275"/>
    <x v="8"/>
  </r>
  <r>
    <n v="2221"/>
    <s v="广东科尔技术发展有限公司"/>
    <x v="1"/>
    <x v="17"/>
    <m/>
    <n v="0"/>
    <m/>
    <n v="0"/>
    <m/>
    <n v="0"/>
    <m/>
    <n v="0"/>
    <x v="730"/>
  </r>
  <r>
    <n v="2222"/>
    <s v="宁波市北仑钜立精密模具有限公司"/>
    <x v="2"/>
    <x v="17"/>
    <m/>
    <n v="0"/>
    <m/>
    <n v="0"/>
    <m/>
    <n v="0"/>
    <m/>
    <n v="0"/>
    <x v="731"/>
  </r>
  <r>
    <n v="2223"/>
    <s v="上海森村贸易有限公司"/>
    <x v="1"/>
    <x v="17"/>
    <m/>
    <n v="0"/>
    <m/>
    <n v="0"/>
    <m/>
    <n v="0"/>
    <m/>
    <n v="0"/>
    <x v="40"/>
  </r>
  <r>
    <n v="2224"/>
    <s v="余姚市晟华电器有限公司"/>
    <x v="1"/>
    <x v="17"/>
    <m/>
    <n v="0"/>
    <m/>
    <n v="0"/>
    <m/>
    <n v="0"/>
    <m/>
    <n v="0"/>
    <x v="17"/>
  </r>
  <r>
    <n v="2225"/>
    <s v="乐清市捷华电子有限公司"/>
    <x v="1"/>
    <x v="17"/>
    <n v="8"/>
    <n v="172.32"/>
    <n v="18"/>
    <n v="2172.2400000000002"/>
    <n v="14"/>
    <n v="2206.6800000000003"/>
    <n v="1"/>
    <n v="534.9"/>
    <x v="323"/>
  </r>
  <r>
    <n v="2226"/>
    <s v="浙江盛铭工贸有限公司"/>
    <x v="1"/>
    <x v="17"/>
    <m/>
    <n v="0"/>
    <m/>
    <n v="0"/>
    <m/>
    <n v="0"/>
    <m/>
    <n v="0"/>
    <x v="78"/>
  </r>
  <r>
    <n v="2227"/>
    <s v="桐庐诚熠文化用品有限公司"/>
    <x v="1"/>
    <x v="17"/>
    <m/>
    <n v="0"/>
    <m/>
    <n v="0"/>
    <m/>
    <n v="0"/>
    <m/>
    <n v="0"/>
    <x v="15"/>
  </r>
  <r>
    <n v="2228"/>
    <s v="宁波市北仑区大矸杰兴模具塑料厂"/>
    <x v="1"/>
    <x v="17"/>
    <m/>
    <n v="0"/>
    <m/>
    <n v="0"/>
    <m/>
    <n v="0"/>
    <m/>
    <n v="0"/>
    <x v="0"/>
  </r>
  <r>
    <n v="2229"/>
    <s v="绍兴联润五金制品有限公司"/>
    <x v="1"/>
    <x v="17"/>
    <n v="0"/>
    <n v="0"/>
    <n v="18"/>
    <n v="1648.6200000000001"/>
    <n v="8"/>
    <n v="2510.48"/>
    <n v="7.5"/>
    <n v="2830.4249999999997"/>
    <x v="23"/>
  </r>
  <r>
    <n v="2230"/>
    <s v="宁波国盛电器有限公司"/>
    <x v="1"/>
    <x v="17"/>
    <n v="2"/>
    <n v="375.92"/>
    <n v="6"/>
    <n v="527.93999999999994"/>
    <n v="11"/>
    <n v="913.88"/>
    <n v="2"/>
    <n v="216.78"/>
    <x v="11"/>
  </r>
  <r>
    <n v="2231"/>
    <s v="建德市晨洪电器厂"/>
    <x v="1"/>
    <x v="17"/>
    <m/>
    <n v="0"/>
    <m/>
    <n v="0"/>
    <m/>
    <n v="0"/>
    <m/>
    <n v="0"/>
    <x v="170"/>
  </r>
  <r>
    <n v="2232"/>
    <s v="绍兴市吉柏尼机电有限公司"/>
    <x v="1"/>
    <x v="17"/>
    <m/>
    <n v="0"/>
    <m/>
    <n v="0"/>
    <m/>
    <n v="0"/>
    <m/>
    <n v="0"/>
    <x v="2"/>
  </r>
  <r>
    <n v="2233"/>
    <s v="宁波邦仕电器有限公司"/>
    <x v="1"/>
    <x v="17"/>
    <m/>
    <n v="0"/>
    <m/>
    <n v="0"/>
    <m/>
    <n v="0"/>
    <m/>
    <n v="0"/>
    <x v="33"/>
  </r>
  <r>
    <n v="2234"/>
    <s v="余姚市韩格电器厂"/>
    <x v="1"/>
    <x v="17"/>
    <n v="0"/>
    <n v="0"/>
    <n v="0"/>
    <n v="0"/>
    <n v="0"/>
    <n v="0"/>
    <n v="2"/>
    <n v="153.28"/>
    <x v="33"/>
  </r>
  <r>
    <n v="2235"/>
    <s v="余姚市光亮精密塑料厂"/>
    <x v="1"/>
    <x v="17"/>
    <n v="0"/>
    <n v="0"/>
    <n v="0.65"/>
    <n v="106.2685"/>
    <n v="0"/>
    <n v="0"/>
    <n v="0"/>
    <n v="0"/>
    <x v="292"/>
  </r>
  <r>
    <n v="2236"/>
    <s v="宁波顺风自控工程有限公司"/>
    <x v="1"/>
    <x v="17"/>
    <n v="2"/>
    <n v="169.58"/>
    <n v="1"/>
    <n v="139.34"/>
    <n v="1.85"/>
    <n v="256.29899999999998"/>
    <n v="1.65"/>
    <n v="206.547"/>
    <x v="440"/>
  </r>
  <r>
    <n v="2237"/>
    <s v="慈溪市兆丰电器有限公司"/>
    <x v="1"/>
    <x v="17"/>
    <m/>
    <n v="0"/>
    <m/>
    <n v="0"/>
    <m/>
    <n v="0"/>
    <m/>
    <n v="0"/>
    <x v="40"/>
  </r>
  <r>
    <n v="2238"/>
    <s v="余姚市泗门镇毅隆塑料模具厂"/>
    <x v="1"/>
    <x v="17"/>
    <n v="0"/>
    <n v="0"/>
    <n v="0.625"/>
    <n v="85.112500000000011"/>
    <n v="0.3"/>
    <n v="44.529000000000003"/>
    <n v="0"/>
    <n v="0"/>
    <x v="292"/>
  </r>
  <r>
    <n v="2239"/>
    <s v="慈溪畅联电气有限公司"/>
    <x v="1"/>
    <x v="17"/>
    <m/>
    <n v="0"/>
    <m/>
    <n v="0"/>
    <m/>
    <n v="0"/>
    <m/>
    <n v="0"/>
    <x v="20"/>
  </r>
  <r>
    <n v="2240"/>
    <s v="德清合创塑料制品厂"/>
    <x v="1"/>
    <x v="17"/>
    <m/>
    <n v="0"/>
    <m/>
    <n v="0"/>
    <m/>
    <n v="0"/>
    <m/>
    <n v="0"/>
    <x v="9"/>
  </r>
  <r>
    <n v="2241"/>
    <s v="余姚市当午塑料工贸有限公司"/>
    <x v="1"/>
    <x v="17"/>
    <n v="0"/>
    <n v="0"/>
    <n v="0"/>
    <n v="0"/>
    <n v="0"/>
    <n v="0"/>
    <n v="3"/>
    <n v="444.15000000000003"/>
    <x v="208"/>
  </r>
  <r>
    <n v="2242"/>
    <s v="宁波精伦贸易有限公司"/>
    <x v="1"/>
    <x v="17"/>
    <n v="100"/>
    <n v="-2233"/>
    <n v="0"/>
    <n v="0"/>
    <n v="61.3"/>
    <n v="9467.1719999999987"/>
    <n v="9.5250000000000004"/>
    <n v="733.90125"/>
    <x v="208"/>
  </r>
  <r>
    <n v="2243"/>
    <s v="浙江苏泊尔家电制造有限公司"/>
    <x v="1"/>
    <x v="17"/>
    <n v="47"/>
    <n v="-2891.91"/>
    <n v="0"/>
    <n v="0"/>
    <n v="0"/>
    <n v="0"/>
    <n v="8.65"/>
    <n v="2440.9434999999999"/>
    <x v="732"/>
  </r>
  <r>
    <n v="2244"/>
    <s v="慈溪市美厨电器有限公司"/>
    <x v="1"/>
    <x v="17"/>
    <m/>
    <n v="0"/>
    <m/>
    <n v="0"/>
    <m/>
    <n v="0"/>
    <m/>
    <n v="0"/>
    <x v="0"/>
  </r>
  <r>
    <n v="2245"/>
    <s v="宁波翱尔晟电器有限公司"/>
    <x v="1"/>
    <x v="17"/>
    <n v="0"/>
    <n v="0"/>
    <n v="0"/>
    <n v="0"/>
    <n v="1"/>
    <n v="155.13"/>
    <n v="14.1"/>
    <n v="3000.9030000000002"/>
    <x v="2"/>
  </r>
  <r>
    <n v="2246"/>
    <s v="宁波威尔升电器有限公司"/>
    <x v="1"/>
    <x v="17"/>
    <n v="5.25"/>
    <n v="603.59249999999997"/>
    <n v="20.100000000000001"/>
    <n v="1628.502"/>
    <n v="42"/>
    <n v="5045.46"/>
    <n v="25.524999999999999"/>
    <n v="4296.3679999999995"/>
    <x v="9"/>
  </r>
  <r>
    <n v="2247"/>
    <s v="绍兴市智顺模具有限公司"/>
    <x v="1"/>
    <x v="17"/>
    <m/>
    <n v="0"/>
    <m/>
    <n v="0"/>
    <m/>
    <n v="0"/>
    <m/>
    <n v="0"/>
    <x v="733"/>
  </r>
  <r>
    <n v="2248"/>
    <s v="余姚市顺驰电子商务有限公司"/>
    <x v="1"/>
    <x v="17"/>
    <n v="0"/>
    <n v="0"/>
    <n v="0"/>
    <n v="0"/>
    <n v="0"/>
    <n v="0"/>
    <n v="0.25"/>
    <n v="18.682500000000001"/>
    <x v="734"/>
  </r>
  <r>
    <n v="2249"/>
    <s v="余姚市隆铭电器有限公司"/>
    <x v="1"/>
    <x v="17"/>
    <m/>
    <n v="0"/>
    <m/>
    <n v="0"/>
    <m/>
    <n v="0"/>
    <m/>
    <n v="0"/>
    <x v="11"/>
  </r>
  <r>
    <n v="2250"/>
    <s v="诸暨市鑫鲲衣架厂"/>
    <x v="1"/>
    <x v="17"/>
    <m/>
    <n v="0"/>
    <m/>
    <n v="0"/>
    <m/>
    <n v="0"/>
    <m/>
    <n v="0"/>
    <x v="56"/>
  </r>
  <r>
    <n v="2251"/>
    <s v="宁波市镇海瑞桢电子有限公司"/>
    <x v="1"/>
    <x v="17"/>
    <m/>
    <n v="0"/>
    <m/>
    <n v="0"/>
    <m/>
    <n v="0"/>
    <m/>
    <n v="0"/>
    <x v="2"/>
  </r>
  <r>
    <n v="2252"/>
    <s v="余姚市隆恺塑模厂"/>
    <x v="1"/>
    <x v="17"/>
    <n v="0"/>
    <n v="0"/>
    <n v="0"/>
    <n v="0"/>
    <n v="3.75"/>
    <n v="427.16249999999997"/>
    <n v="13.925000000000001"/>
    <n v="1594.691"/>
    <x v="446"/>
  </r>
  <r>
    <n v="2253"/>
    <s v="建德市勇华电器有限公司"/>
    <x v="1"/>
    <x v="17"/>
    <n v="0"/>
    <n v="0"/>
    <n v="0"/>
    <n v="0"/>
    <n v="0"/>
    <n v="0"/>
    <n v="12.3"/>
    <n v="1877.1030000000003"/>
    <x v="23"/>
  </r>
  <r>
    <n v="2254"/>
    <s v="余姚市奥邦塑模实业有限公司"/>
    <x v="1"/>
    <x v="17"/>
    <n v="0"/>
    <n v="0"/>
    <n v="0"/>
    <n v="0"/>
    <n v="3.9750000000000001"/>
    <n v="644.98349999999994"/>
    <n v="0"/>
    <n v="0"/>
    <x v="717"/>
  </r>
  <r>
    <n v="2255"/>
    <s v="宁波凯迪利电器有限公司"/>
    <x v="1"/>
    <x v="17"/>
    <n v="0"/>
    <n v="0"/>
    <n v="0"/>
    <n v="0"/>
    <n v="2"/>
    <n v="-254.76"/>
    <n v="0"/>
    <n v="0"/>
    <x v="420"/>
  </r>
  <r>
    <n v="2256"/>
    <s v="宁波银瑞有机硅科技发展有限公司"/>
    <x v="1"/>
    <x v="17"/>
    <n v="0"/>
    <n v="0"/>
    <n v="0"/>
    <n v="0"/>
    <n v="0"/>
    <n v="0"/>
    <n v="1"/>
    <n v="82.49"/>
    <x v="17"/>
  </r>
  <r>
    <n v="2257"/>
    <s v="余姚市幻科电器厂（普通合伙）"/>
    <x v="1"/>
    <x v="17"/>
    <m/>
    <n v="0"/>
    <m/>
    <n v="0"/>
    <m/>
    <n v="0"/>
    <m/>
    <n v="0"/>
    <x v="40"/>
  </r>
  <r>
    <n v="2258"/>
    <s v="宁波乐美佳电器科技有限公司"/>
    <x v="1"/>
    <x v="17"/>
    <n v="0"/>
    <n v="0"/>
    <n v="0"/>
    <n v="0"/>
    <n v="0"/>
    <n v="0"/>
    <n v="10"/>
    <n v="728.7"/>
    <x v="208"/>
  </r>
  <r>
    <n v="2259"/>
    <s v="宁波市北仑博得电器有限公司"/>
    <x v="1"/>
    <x v="17"/>
    <n v="0"/>
    <n v="0"/>
    <n v="97"/>
    <n v="9304.24"/>
    <n v="148"/>
    <n v="14330.84"/>
    <n v="59.3"/>
    <n v="5242.7129999999997"/>
    <x v="735"/>
  </r>
  <r>
    <n v="2260"/>
    <s v="宁波万国电器有限公司"/>
    <x v="1"/>
    <x v="17"/>
    <n v="0"/>
    <n v="0"/>
    <n v="0"/>
    <n v="0"/>
    <n v="0"/>
    <n v="0"/>
    <n v="2"/>
    <n v="145.63999999999999"/>
    <x v="9"/>
  </r>
  <r>
    <n v="2261"/>
    <s v="宁海县涛博模塑有限公司"/>
    <x v="1"/>
    <x v="17"/>
    <n v="0"/>
    <n v="0"/>
    <n v="0"/>
    <n v="0"/>
    <n v="0"/>
    <n v="0"/>
    <n v="3.25"/>
    <n v="1980.94"/>
    <x v="736"/>
  </r>
  <r>
    <n v="2262"/>
    <s v="浙江浙南电器有限公司"/>
    <x v="2"/>
    <x v="17"/>
    <m/>
    <n v="0"/>
    <m/>
    <n v="0"/>
    <m/>
    <n v="0"/>
    <m/>
    <n v="0"/>
    <x v="157"/>
  </r>
  <r>
    <n v="2263"/>
    <s v="上海赛博电器有限公司"/>
    <x v="1"/>
    <x v="17"/>
    <m/>
    <n v="0"/>
    <m/>
    <n v="0"/>
    <m/>
    <n v="0"/>
    <m/>
    <n v="0"/>
    <x v="0"/>
  </r>
  <r>
    <n v="2264"/>
    <s v="慈溪市双富电器有限公司"/>
    <x v="3"/>
    <x v="15"/>
    <n v="12"/>
    <n v="1287.96"/>
    <n v="122"/>
    <n v="7335.8600000000006"/>
    <n v="114.25"/>
    <n v="5437.1575000000003"/>
    <n v="115.925"/>
    <n v="6104.6104999999998"/>
    <x v="8"/>
  </r>
  <r>
    <n v="2265"/>
    <s v="江苏鑫甫科技有限公司"/>
    <x v="1"/>
    <x v="15"/>
    <m/>
    <n v="0"/>
    <m/>
    <n v="0"/>
    <m/>
    <n v="0"/>
    <m/>
    <n v="0"/>
    <x v="476"/>
  </r>
  <r>
    <n v="2266"/>
    <s v="永康市雨松塑料制品厂"/>
    <x v="1"/>
    <x v="15"/>
    <m/>
    <n v="0"/>
    <m/>
    <n v="0"/>
    <m/>
    <n v="0"/>
    <m/>
    <n v="0"/>
    <x v="11"/>
  </r>
  <r>
    <n v="2267"/>
    <s v="余姚三升电器有限公司"/>
    <x v="1"/>
    <x v="15"/>
    <m/>
    <n v="0"/>
    <m/>
    <n v="0"/>
    <m/>
    <n v="0"/>
    <m/>
    <n v="0"/>
    <x v="263"/>
  </r>
  <r>
    <n v="2268"/>
    <s v="余姚市钱刚电子科技有限公司"/>
    <x v="1"/>
    <x v="15"/>
    <m/>
    <n v="0"/>
    <m/>
    <n v="0"/>
    <m/>
    <n v="0"/>
    <m/>
    <n v="0"/>
    <x v="9"/>
  </r>
  <r>
    <n v="2269"/>
    <s v="余姚市河姆渡镇荣业电器厂"/>
    <x v="1"/>
    <x v="15"/>
    <n v="60"/>
    <n v="3483.6000000000004"/>
    <n v="40.950000000000003"/>
    <n v="3823.9110000000001"/>
    <n v="87"/>
    <n v="6995.67"/>
    <n v="95.474999999999994"/>
    <n v="9369.9164999999994"/>
    <x v="318"/>
  </r>
  <r>
    <n v="2270"/>
    <s v="宁波柏悦电器有限公司"/>
    <x v="1"/>
    <x v="15"/>
    <n v="0"/>
    <n v="0"/>
    <n v="0"/>
    <n v="0"/>
    <n v="0"/>
    <n v="0"/>
    <n v="19"/>
    <n v="7334"/>
    <x v="35"/>
  </r>
  <r>
    <n v="2271"/>
    <s v="余姚市中友电器有限公司"/>
    <x v="2"/>
    <x v="15"/>
    <n v="0"/>
    <n v="0"/>
    <n v="0"/>
    <n v="0"/>
    <n v="0.45"/>
    <n v="29.069999999999997"/>
    <n v="22.15"/>
    <n v="2223.4169999999999"/>
    <x v="737"/>
  </r>
  <r>
    <n v="2272"/>
    <s v="上海宝路通电器有限公司"/>
    <x v="1"/>
    <x v="15"/>
    <n v="0"/>
    <n v="0"/>
    <n v="25.475000000000001"/>
    <n v="3046.0457499999998"/>
    <n v="76.825000000000003"/>
    <n v="10604.15475"/>
    <n v="60.375"/>
    <n v="17616.821250000001"/>
    <x v="738"/>
  </r>
  <r>
    <n v="2273"/>
    <s v="余姚市电冰箱配件厂"/>
    <x v="1"/>
    <x v="15"/>
    <n v="8.25"/>
    <n v="867.73500000000001"/>
    <n v="5.5"/>
    <n v="769.33999999999992"/>
    <n v="11.125"/>
    <n v="1709.2449999999999"/>
    <n v="13"/>
    <n v="1848.73"/>
    <x v="49"/>
  </r>
  <r>
    <n v="2274"/>
    <s v="宁波锦隆电器有限公司"/>
    <x v="1"/>
    <x v="15"/>
    <n v="94.5"/>
    <n v="11637.675000000001"/>
    <n v="179.55"/>
    <n v="26099.388000000003"/>
    <n v="321.10000000000002"/>
    <n v="32158.165000000005"/>
    <n v="494.22500000000002"/>
    <n v="118460.79025000001"/>
    <x v="739"/>
  </r>
  <r>
    <n v="2275"/>
    <s v="余姚市泗门镇华立电器配件厂"/>
    <x v="3"/>
    <x v="15"/>
    <n v="0"/>
    <n v="0"/>
    <n v="0"/>
    <n v="0"/>
    <n v="0"/>
    <n v="0"/>
    <n v="4"/>
    <n v="583"/>
    <x v="47"/>
  </r>
  <r>
    <n v="2276"/>
    <s v="苏州市文杰橡塑制品厂"/>
    <x v="1"/>
    <x v="15"/>
    <m/>
    <n v="0"/>
    <m/>
    <n v="0"/>
    <m/>
    <n v="0"/>
    <m/>
    <n v="0"/>
    <x v="84"/>
  </r>
  <r>
    <n v="2277"/>
    <s v="宁波市江北展天塑料电器厂"/>
    <x v="1"/>
    <x v="15"/>
    <n v="16.875"/>
    <n v="-1246.5562500000001"/>
    <n v="17.75"/>
    <n v="-1803.5775000000001"/>
    <n v="27.15"/>
    <n v="-10041.155999999999"/>
    <n v="15.5"/>
    <n v="84.475000000000009"/>
    <x v="740"/>
  </r>
  <r>
    <n v="2278"/>
    <s v="宁波宇思电器科技有限公司"/>
    <x v="1"/>
    <x v="15"/>
    <n v="17.25"/>
    <n v="2185.5750000000003"/>
    <n v="9.875"/>
    <n v="976.14374999999995"/>
    <n v="17.55"/>
    <n v="1191.6450000000002"/>
    <n v="31.675000000000001"/>
    <n v="4675.8635000000004"/>
    <x v="741"/>
  </r>
  <r>
    <n v="2279"/>
    <s v="宁波市更新电器实业有限公司"/>
    <x v="1"/>
    <x v="15"/>
    <n v="0"/>
    <n v="0"/>
    <n v="0"/>
    <n v="0"/>
    <n v="0"/>
    <n v="0"/>
    <n v="26"/>
    <n v="2480.4"/>
    <x v="122"/>
  </r>
  <r>
    <n v="2280"/>
    <s v="宁波赛特斯电器有限公司"/>
    <x v="1"/>
    <x v="15"/>
    <n v="41.25"/>
    <n v="2731.1624999999999"/>
    <n v="49"/>
    <n v="3563.2799999999997"/>
    <n v="123.325"/>
    <n v="6358.6370000000006"/>
    <n v="37"/>
    <n v="3384.02"/>
    <x v="742"/>
  </r>
  <r>
    <n v="2281"/>
    <s v="慈溪市敏达机电制造有限公司"/>
    <x v="1"/>
    <x v="15"/>
    <n v="122"/>
    <n v="9347.6400000000012"/>
    <n v="34.5"/>
    <n v="4096.53"/>
    <n v="39.5"/>
    <n v="11355.855"/>
    <n v="87.8"/>
    <n v="9841.5020000000004"/>
    <x v="104"/>
  </r>
  <r>
    <n v="2282"/>
    <s v="宁波亮的电器有限公司"/>
    <x v="1"/>
    <x v="15"/>
    <n v="2.5000000000000001E-2"/>
    <n v="-0.75275000000000003"/>
    <n v="0"/>
    <n v="0"/>
    <n v="21"/>
    <n v="3142.65"/>
    <n v="39"/>
    <n v="5332.4699999999993"/>
    <x v="276"/>
  </r>
  <r>
    <n v="2283"/>
    <s v="慈溪市宏优电器有限公司"/>
    <x v="3"/>
    <x v="15"/>
    <n v="0"/>
    <n v="0"/>
    <n v="0"/>
    <n v="0"/>
    <n v="0"/>
    <n v="0"/>
    <n v="53"/>
    <n v="3496.94"/>
    <x v="77"/>
  </r>
  <r>
    <n v="2284"/>
    <s v="苏州市欧诺远材料科技有限公司"/>
    <x v="1"/>
    <x v="15"/>
    <n v="0"/>
    <n v="0"/>
    <n v="0"/>
    <n v="0"/>
    <n v="0"/>
    <n v="0"/>
    <n v="3"/>
    <n v="641.93999999999994"/>
    <x v="743"/>
  </r>
  <r>
    <n v="2285"/>
    <s v="余姚市一佳塑业有限公司"/>
    <x v="1"/>
    <x v="15"/>
    <n v="17"/>
    <n v="1974.89"/>
    <n v="7.2"/>
    <n v="793.72799999999995"/>
    <n v="10"/>
    <n v="1100.2"/>
    <n v="25"/>
    <n v="1687.5"/>
    <x v="21"/>
  </r>
  <r>
    <n v="2286"/>
    <s v="宁波德业日用电器科技有限公司"/>
    <x v="1"/>
    <x v="15"/>
    <n v="0"/>
    <n v="0"/>
    <n v="0"/>
    <n v="0"/>
    <n v="0"/>
    <n v="0"/>
    <n v="14.525"/>
    <n v="1336.0095000000001"/>
    <x v="744"/>
  </r>
  <r>
    <n v="2287"/>
    <s v="杭州昊佳塑胶有限公司"/>
    <x v="1"/>
    <x v="15"/>
    <n v="0"/>
    <n v="0"/>
    <n v="21"/>
    <n v="1634.85"/>
    <n v="207.5"/>
    <n v="25209.174999999999"/>
    <n v="91.625"/>
    <n v="16104.009999999998"/>
    <x v="745"/>
  </r>
  <r>
    <n v="2288"/>
    <s v="宁波罗特电器有限公司"/>
    <x v="1"/>
    <x v="15"/>
    <n v="25"/>
    <n v="2010.5"/>
    <n v="0"/>
    <n v="0"/>
    <n v="10"/>
    <n v="759.5"/>
    <n v="31"/>
    <n v="3253.7599999999998"/>
    <x v="637"/>
  </r>
  <r>
    <n v="2289"/>
    <s v="宁波市鄞州古林双龙塑料模具厂"/>
    <x v="3"/>
    <x v="15"/>
    <m/>
    <n v="0"/>
    <m/>
    <n v="0"/>
    <m/>
    <n v="0"/>
    <m/>
    <n v="0"/>
    <x v="77"/>
  </r>
  <r>
    <n v="2290"/>
    <s v="苏州市凯凯电子塑料有限公司"/>
    <x v="1"/>
    <x v="15"/>
    <n v="0"/>
    <n v="0"/>
    <n v="3.5"/>
    <n v="490.34999999999997"/>
    <n v="31"/>
    <n v="3152.0800000000004"/>
    <n v="39.5"/>
    <n v="5026.7700000000004"/>
    <x v="262"/>
  </r>
  <r>
    <n v="2291"/>
    <s v="余姚市乐富贸易有限公司"/>
    <x v="2"/>
    <x v="15"/>
    <m/>
    <n v="0"/>
    <m/>
    <n v="0"/>
    <m/>
    <n v="0"/>
    <m/>
    <n v="0"/>
    <x v="487"/>
  </r>
  <r>
    <n v="2292"/>
    <s v="上海竹禾塑料模具制品有限公司"/>
    <x v="1"/>
    <x v="15"/>
    <n v="0"/>
    <n v="0"/>
    <n v="0"/>
    <n v="0"/>
    <n v="0"/>
    <n v="0"/>
    <n v="1"/>
    <n v="127.97"/>
    <x v="127"/>
  </r>
  <r>
    <n v="2293"/>
    <s v="绍兴朗诗德健康饮水设备有限公司"/>
    <x v="1"/>
    <x v="15"/>
    <m/>
    <n v="0"/>
    <m/>
    <n v="0"/>
    <m/>
    <n v="0"/>
    <m/>
    <n v="0"/>
    <x v="746"/>
  </r>
  <r>
    <n v="2294"/>
    <s v="慈溪市容大塑料有限公司"/>
    <x v="3"/>
    <x v="15"/>
    <n v="0"/>
    <n v="0"/>
    <n v="7.0250000000000004"/>
    <n v="787.71325000000002"/>
    <n v="14"/>
    <n v="744.52"/>
    <n v="35.5"/>
    <n v="3770.81"/>
    <x v="747"/>
  </r>
  <r>
    <n v="2295"/>
    <s v="苏州市海泉电器有限公司"/>
    <x v="1"/>
    <x v="15"/>
    <n v="0"/>
    <n v="0"/>
    <n v="0"/>
    <n v="0"/>
    <n v="0"/>
    <n v="0"/>
    <n v="22"/>
    <n v="2092.1999999999998"/>
    <x v="318"/>
  </r>
  <r>
    <n v="2296"/>
    <s v="宁波市万爱电器有限公司"/>
    <x v="12"/>
    <x v="15"/>
    <n v="0"/>
    <n v="0"/>
    <n v="0"/>
    <n v="0"/>
    <n v="0"/>
    <n v="0"/>
    <n v="42"/>
    <n v="3802.26"/>
    <x v="36"/>
  </r>
  <r>
    <n v="2297"/>
    <s v="武汉尚德塑业科技有限公司"/>
    <x v="1"/>
    <x v="15"/>
    <m/>
    <n v="0"/>
    <m/>
    <n v="0"/>
    <m/>
    <n v="0"/>
    <m/>
    <n v="0"/>
    <x v="748"/>
  </r>
  <r>
    <n v="2298"/>
    <s v="宁波海峰塑化有限公司"/>
    <x v="7"/>
    <x v="15"/>
    <n v="25.25"/>
    <n v="2101.3049999999998"/>
    <n v="39.674999999999997"/>
    <n v="4436.0617499999998"/>
    <n v="47.95"/>
    <n v="3991.8375000000001"/>
    <n v="67.849999999999994"/>
    <n v="8315.6959999999999"/>
    <x v="749"/>
  </r>
  <r>
    <n v="2299"/>
    <s v="马鞍山甬兴模塑有限公司"/>
    <x v="1"/>
    <x v="15"/>
    <n v="0"/>
    <n v="0"/>
    <n v="95"/>
    <n v="5099.6000000000004"/>
    <n v="31"/>
    <n v="508.71"/>
    <n v="0"/>
    <n v="0"/>
    <x v="129"/>
  </r>
  <r>
    <n v="2300"/>
    <s v="华裕电器集团有限公司"/>
    <x v="1"/>
    <x v="15"/>
    <n v="45.1"/>
    <n v="4995.2760000000007"/>
    <n v="45"/>
    <n v="1030.05"/>
    <n v="270.5"/>
    <n v="32354.505000000001"/>
    <n v="349.5"/>
    <n v="32465.055"/>
    <x v="750"/>
  </r>
  <r>
    <n v="2301"/>
    <s v="余姚市汇丰电器有限公司"/>
    <x v="1"/>
    <x v="15"/>
    <n v="0"/>
    <n v="0"/>
    <n v="0"/>
    <n v="0"/>
    <n v="1.25"/>
    <n v="170.78749999999999"/>
    <n v="73.099999999999994"/>
    <n v="4583.37"/>
    <x v="751"/>
  </r>
  <r>
    <n v="2302"/>
    <s v="宁波市鄞州欣茂塑胶有限公司"/>
    <x v="1"/>
    <x v="15"/>
    <m/>
    <n v="0"/>
    <m/>
    <n v="0"/>
    <m/>
    <n v="0"/>
    <m/>
    <n v="0"/>
    <x v="228"/>
  </r>
  <r>
    <n v="2303"/>
    <s v="嘉兴市捷亨塑料制品有限公司"/>
    <x v="1"/>
    <x v="15"/>
    <n v="0"/>
    <n v="0"/>
    <n v="45"/>
    <n v="4711.05"/>
    <n v="66.05"/>
    <n v="4210.027"/>
    <n v="58.2"/>
    <n v="4916.7360000000008"/>
    <x v="752"/>
  </r>
  <r>
    <n v="2304"/>
    <s v="磐安县景光塑胶制品厂"/>
    <x v="1"/>
    <x v="15"/>
    <n v="33.200000000000003"/>
    <n v="660.68000000000006"/>
    <n v="0"/>
    <n v="0"/>
    <n v="38"/>
    <n v="1940.2800000000002"/>
    <n v="23.2"/>
    <n v="2053.4320000000002"/>
    <x v="349"/>
  </r>
  <r>
    <n v="2305"/>
    <s v="嘉兴市七星电声器材厂"/>
    <x v="1"/>
    <x v="15"/>
    <m/>
    <n v="0"/>
    <m/>
    <n v="0"/>
    <m/>
    <n v="0"/>
    <m/>
    <n v="0"/>
    <x v="4"/>
  </r>
  <r>
    <n v="2306"/>
    <s v="宁波元禾模塑有限公司"/>
    <x v="1"/>
    <x v="15"/>
    <m/>
    <n v="0"/>
    <m/>
    <n v="0"/>
    <m/>
    <n v="0"/>
    <m/>
    <n v="0"/>
    <x v="753"/>
  </r>
  <r>
    <n v="2307"/>
    <s v="宁波市星箭电塑有限公司"/>
    <x v="1"/>
    <x v="15"/>
    <n v="0"/>
    <n v="0"/>
    <n v="0"/>
    <n v="0"/>
    <n v="0"/>
    <n v="0"/>
    <n v="6"/>
    <n v="385.26"/>
    <x v="49"/>
  </r>
  <r>
    <n v="2308"/>
    <s v="慈溪市顺达实业有限公司"/>
    <x v="1"/>
    <x v="15"/>
    <n v="259.7"/>
    <n v="22988.643999999997"/>
    <n v="283"/>
    <n v="32672.350000000002"/>
    <n v="500.4"/>
    <n v="44725.751999999993"/>
    <n v="268"/>
    <n v="26612.399999999998"/>
    <x v="181"/>
  </r>
  <r>
    <n v="2309"/>
    <s v="余姚市天沁净水器材有限公司"/>
    <x v="1"/>
    <x v="15"/>
    <n v="34.5"/>
    <n v="1860.9299999999998"/>
    <n v="18"/>
    <n v="1008.9"/>
    <n v="0"/>
    <n v="0"/>
    <n v="0"/>
    <n v="0"/>
    <x v="754"/>
  </r>
  <r>
    <n v="2310"/>
    <s v="慈溪市周巷镇郁沁净水器电器厂"/>
    <x v="1"/>
    <x v="15"/>
    <m/>
    <n v="0"/>
    <m/>
    <n v="0"/>
    <m/>
    <n v="0"/>
    <m/>
    <n v="0"/>
    <x v="755"/>
  </r>
  <r>
    <n v="2311"/>
    <s v="浙江蓝博空调网业有限公司"/>
    <x v="1"/>
    <x v="15"/>
    <m/>
    <n v="0"/>
    <m/>
    <n v="0"/>
    <m/>
    <n v="0"/>
    <m/>
    <n v="0"/>
    <x v="21"/>
  </r>
  <r>
    <n v="2312"/>
    <s v="余姚市恒益塑料有限公司"/>
    <x v="1"/>
    <x v="15"/>
    <n v="0"/>
    <n v="0"/>
    <n v="0"/>
    <n v="0"/>
    <n v="0"/>
    <n v="0"/>
    <n v="13"/>
    <n v="525.19999999999993"/>
    <x v="208"/>
  </r>
  <r>
    <n v="2313"/>
    <s v="宁波贞观电器有限公司"/>
    <x v="1"/>
    <x v="15"/>
    <n v="58.5"/>
    <n v="1370.0700000000002"/>
    <n v="30"/>
    <n v="1997.3999999999999"/>
    <n v="0"/>
    <n v="0"/>
    <n v="20"/>
    <n v="1637.4"/>
    <x v="590"/>
  </r>
  <r>
    <n v="2314"/>
    <s v="浙江润鑫电器有限公司"/>
    <x v="2"/>
    <x v="15"/>
    <n v="0"/>
    <n v="0"/>
    <n v="0"/>
    <n v="0"/>
    <n v="0"/>
    <n v="0"/>
    <n v="1055.125"/>
    <n v="64964.046249999999"/>
    <x v="756"/>
  </r>
  <r>
    <n v="2315"/>
    <s v="上海启荷实业有限公司"/>
    <x v="1"/>
    <x v="15"/>
    <n v="0"/>
    <n v="0"/>
    <n v="0"/>
    <n v="0"/>
    <n v="0"/>
    <n v="0"/>
    <n v="117"/>
    <n v="6614.01"/>
    <x v="84"/>
  </r>
  <r>
    <n v="2316"/>
    <s v="宁波信思隆电器有限公司"/>
    <x v="1"/>
    <x v="15"/>
    <m/>
    <n v="0"/>
    <m/>
    <n v="0"/>
    <m/>
    <n v="0"/>
    <m/>
    <n v="0"/>
    <x v="166"/>
  </r>
  <r>
    <n v="2317"/>
    <s v="诸暨市蓝博塑胶有限公司"/>
    <x v="1"/>
    <x v="15"/>
    <n v="0"/>
    <n v="0"/>
    <n v="0"/>
    <n v="0"/>
    <n v="0"/>
    <n v="0"/>
    <n v="10"/>
    <n v="734.09999999999991"/>
    <x v="295"/>
  </r>
  <r>
    <n v="2318"/>
    <s v="宁波昆凌生活电器有限公司"/>
    <x v="1"/>
    <x v="15"/>
    <n v="0"/>
    <n v="0"/>
    <n v="0"/>
    <n v="0"/>
    <n v="0"/>
    <n v="0"/>
    <n v="207.8"/>
    <n v="11387.44"/>
    <x v="757"/>
  </r>
  <r>
    <n v="2319"/>
    <s v="宁波启森电器有限公司"/>
    <x v="3"/>
    <x v="15"/>
    <m/>
    <n v="0"/>
    <m/>
    <n v="0"/>
    <m/>
    <n v="0"/>
    <m/>
    <n v="0"/>
    <x v="758"/>
  </r>
  <r>
    <n v="2320"/>
    <s v="苏州普发科技有限公司"/>
    <x v="1"/>
    <x v="15"/>
    <m/>
    <n v="0"/>
    <m/>
    <n v="0"/>
    <m/>
    <n v="0"/>
    <m/>
    <n v="0"/>
    <x v="181"/>
  </r>
  <r>
    <n v="2321"/>
    <s v="宁波宁达电器有限公司"/>
    <x v="1"/>
    <x v="15"/>
    <n v="0"/>
    <n v="0"/>
    <n v="0"/>
    <n v="0"/>
    <n v="45"/>
    <n v="4470.3"/>
    <n v="12"/>
    <n v="803.87999999999988"/>
    <x v="32"/>
  </r>
  <r>
    <n v="2322"/>
    <s v="浙江华光电器集团有限公司"/>
    <x v="1"/>
    <x v="16"/>
    <m/>
    <n v="0"/>
    <m/>
    <n v="0"/>
    <m/>
    <n v="0"/>
    <m/>
    <n v="0"/>
    <x v="9"/>
  </r>
  <r>
    <n v="2323"/>
    <s v="宁波浩嘉电器有限公司"/>
    <x v="1"/>
    <x v="16"/>
    <m/>
    <n v="0"/>
    <m/>
    <n v="0"/>
    <m/>
    <n v="0"/>
    <m/>
    <n v="0"/>
    <x v="104"/>
  </r>
  <r>
    <n v="2324"/>
    <s v="慈溪市蓝菱电器有限公司"/>
    <x v="1"/>
    <x v="16"/>
    <n v="109.075"/>
    <n v="5967.4932500000004"/>
    <n v="44.65"/>
    <n v="2082.4760000000001"/>
    <n v="41.25"/>
    <n v="2332.2750000000001"/>
    <n v="37"/>
    <n v="4001.92"/>
    <x v="16"/>
  </r>
  <r>
    <n v="2325"/>
    <s v="慈溪市博星电器厂（普通合伙）"/>
    <x v="1"/>
    <x v="16"/>
    <n v="0"/>
    <n v="0"/>
    <n v="0"/>
    <n v="0"/>
    <n v="0"/>
    <n v="0"/>
    <n v="23.9"/>
    <n v="2766.4249999999997"/>
    <x v="759"/>
  </r>
  <r>
    <n v="2326"/>
    <s v="宁波市捷丰塑业有限公司"/>
    <x v="1"/>
    <x v="16"/>
    <m/>
    <n v="0"/>
    <m/>
    <n v="0"/>
    <m/>
    <n v="0"/>
    <m/>
    <n v="0"/>
    <x v="24"/>
  </r>
  <r>
    <n v="2327"/>
    <s v="温州市七州电器有限公司"/>
    <x v="1"/>
    <x v="16"/>
    <m/>
    <n v="0"/>
    <m/>
    <n v="0"/>
    <m/>
    <n v="0"/>
    <m/>
    <n v="0"/>
    <x v="9"/>
  </r>
  <r>
    <n v="2328"/>
    <s v="宁波爱佳电器有限公司"/>
    <x v="1"/>
    <x v="16"/>
    <n v="115"/>
    <n v="4427.5"/>
    <n v="11"/>
    <n v="1687.4"/>
    <n v="20"/>
    <n v="2372"/>
    <n v="20"/>
    <n v="1223.4000000000001"/>
    <x v="134"/>
  </r>
  <r>
    <n v="2329"/>
    <s v="慈溪艾格特电器有限公司"/>
    <x v="1"/>
    <x v="16"/>
    <n v="0"/>
    <n v="0"/>
    <n v="0"/>
    <n v="0"/>
    <n v="0"/>
    <n v="0"/>
    <n v="10"/>
    <n v="622.29999999999995"/>
    <x v="678"/>
  </r>
  <r>
    <n v="2330"/>
    <s v="慈溪市亿欧电器有限公司"/>
    <x v="1"/>
    <x v="16"/>
    <n v="0"/>
    <n v="0"/>
    <n v="7.4999999999999997E-2"/>
    <n v="16.31775"/>
    <n v="0"/>
    <n v="0"/>
    <n v="8.125"/>
    <n v="378.54375000000005"/>
    <x v="229"/>
  </r>
  <r>
    <n v="2331"/>
    <s v="余姚市泗门卓豪塑料厂"/>
    <x v="1"/>
    <x v="16"/>
    <n v="0"/>
    <n v="0"/>
    <n v="0"/>
    <n v="0"/>
    <n v="0"/>
    <n v="0"/>
    <n v="120"/>
    <n v="10718.4"/>
    <x v="760"/>
  </r>
  <r>
    <n v="2332"/>
    <s v="慈溪市卓越电器有限公司"/>
    <x v="1"/>
    <x v="17"/>
    <m/>
    <n v="0"/>
    <m/>
    <n v="0"/>
    <m/>
    <n v="0"/>
    <m/>
    <n v="0"/>
    <x v="9"/>
  </r>
  <r>
    <n v="2333"/>
    <s v="宁波远大电器有限公司"/>
    <x v="1"/>
    <x v="17"/>
    <n v="0"/>
    <n v="0"/>
    <n v="0"/>
    <n v="0"/>
    <n v="2"/>
    <n v="114.88"/>
    <n v="0"/>
    <n v="0"/>
    <x v="761"/>
  </r>
  <r>
    <n v="2334"/>
    <s v="宁波商凯电器有限公司"/>
    <x v="1"/>
    <x v="17"/>
    <m/>
    <n v="0"/>
    <m/>
    <n v="0"/>
    <m/>
    <n v="0"/>
    <m/>
    <n v="0"/>
    <x v="762"/>
  </r>
  <r>
    <n v="2335"/>
    <s v="宁波夏纳电器有限公司"/>
    <x v="1"/>
    <x v="17"/>
    <n v="0"/>
    <n v="0"/>
    <n v="0"/>
    <n v="0"/>
    <n v="0"/>
    <n v="0"/>
    <n v="9"/>
    <n v="591.39"/>
    <x v="112"/>
  </r>
  <r>
    <n v="2336"/>
    <s v="慈溪市金凯电器有限公司"/>
    <x v="1"/>
    <x v="17"/>
    <n v="0"/>
    <n v="0"/>
    <n v="0"/>
    <n v="0"/>
    <n v="0"/>
    <n v="0"/>
    <n v="3"/>
    <n v="195.03000000000003"/>
    <x v="166"/>
  </r>
  <r>
    <n v="2337"/>
    <s v="慈溪市掌起镇奇业塑料模具厂"/>
    <x v="1"/>
    <x v="17"/>
    <n v="0"/>
    <n v="0"/>
    <n v="0"/>
    <n v="0"/>
    <n v="0"/>
    <n v="0"/>
    <n v="4"/>
    <n v="171.04"/>
    <x v="763"/>
  </r>
  <r>
    <n v="2338"/>
    <s v="浙江沃特水处理设备有限公司"/>
    <x v="3"/>
    <x v="15"/>
    <n v="0"/>
    <n v="0"/>
    <n v="0"/>
    <n v="0"/>
    <n v="0"/>
    <n v="0"/>
    <n v="5"/>
    <n v="229"/>
    <x v="8"/>
  </r>
  <r>
    <n v="2339"/>
    <s v="苏州佳侣家用电器有限公司"/>
    <x v="1"/>
    <x v="15"/>
    <n v="0"/>
    <n v="0"/>
    <n v="0"/>
    <n v="0"/>
    <n v="774.9"/>
    <n v="65479.049999999996"/>
    <n v="675.95"/>
    <n v="95079.127000000008"/>
    <x v="764"/>
  </r>
  <r>
    <n v="2340"/>
    <s v="余姚豪鼎电器厂（普通合伙）"/>
    <x v="3"/>
    <x v="15"/>
    <n v="0"/>
    <n v="0"/>
    <n v="0"/>
    <n v="0"/>
    <n v="14.5"/>
    <n v="2081.62"/>
    <n v="112.3"/>
    <n v="13309.795999999998"/>
    <x v="765"/>
  </r>
  <r>
    <n v="2341"/>
    <s v="涟水县金亿电子厂"/>
    <x v="1"/>
    <x v="15"/>
    <n v="0"/>
    <n v="0"/>
    <n v="0"/>
    <n v="0"/>
    <n v="76"/>
    <n v="1347.48"/>
    <n v="341.27499999999998"/>
    <n v="24049.649249999999"/>
    <x v="766"/>
  </r>
  <r>
    <n v="2342"/>
    <s v="慈溪市格林植物纤维制品有限公司"/>
    <x v="1"/>
    <x v="15"/>
    <n v="0"/>
    <n v="0"/>
    <n v="0"/>
    <n v="0"/>
    <n v="0"/>
    <n v="0"/>
    <n v="10.4"/>
    <n v="869.12799999999993"/>
    <x v="767"/>
  </r>
  <r>
    <n v="2343"/>
    <s v="宁波金焱电子有限公司"/>
    <x v="1"/>
    <x v="15"/>
    <n v="0"/>
    <n v="0"/>
    <n v="158.55000000000001"/>
    <n v="12996.343500000001"/>
    <n v="195.25"/>
    <n v="11523.655000000001"/>
    <n v="395.27499999999998"/>
    <n v="27143.534250000001"/>
    <x v="768"/>
  </r>
  <r>
    <n v="2344"/>
    <s v="慈溪市煌吉电器有限公司"/>
    <x v="1"/>
    <x v="15"/>
    <n v="0"/>
    <n v="0"/>
    <n v="0"/>
    <n v="0"/>
    <n v="0"/>
    <n v="0"/>
    <n v="15"/>
    <n v="1493.55"/>
    <x v="84"/>
  </r>
  <r>
    <n v="2345"/>
    <s v="涟水金乐电子有限公司"/>
    <x v="3"/>
    <x v="15"/>
    <n v="0"/>
    <n v="0"/>
    <n v="0"/>
    <n v="0"/>
    <n v="42"/>
    <n v="3985.38"/>
    <n v="360.9"/>
    <n v="24992.324999999997"/>
    <x v="769"/>
  </r>
  <r>
    <n v="2346"/>
    <s v="苏州市春菊电器有限公司"/>
    <x v="1"/>
    <x v="15"/>
    <n v="238.7"/>
    <n v="15823.423000000001"/>
    <n v="450.1"/>
    <n v="30602.298999999999"/>
    <n v="457.82499999999999"/>
    <n v="35206.7425"/>
    <n v="748.05"/>
    <n v="40738.803"/>
    <x v="770"/>
  </r>
  <r>
    <n v="2347"/>
    <s v="宁波永生电器有限公司"/>
    <x v="1"/>
    <x v="15"/>
    <n v="5"/>
    <n v="104.65"/>
    <n v="58"/>
    <n v="2510.2400000000002"/>
    <n v="109"/>
    <n v="10249.27"/>
    <n v="171"/>
    <n v="8912.52"/>
    <x v="771"/>
  </r>
  <r>
    <n v="2348"/>
    <s v="浙江绍兴苏泊尔生活电器有限公司"/>
    <x v="1"/>
    <x v="17"/>
    <n v="466"/>
    <n v="9445.82"/>
    <n v="671.875"/>
    <n v="26680.15625"/>
    <n v="1219.5999999999999"/>
    <n v="44405.635999999991"/>
    <n v="1532.45"/>
    <n v="197762.67250000002"/>
    <x v="772"/>
  </r>
  <r>
    <n v="2349"/>
    <s v="绍兴市天鑫塑料制品有限公司"/>
    <x v="1"/>
    <x v="17"/>
    <n v="0"/>
    <n v="0"/>
    <n v="44.2"/>
    <n v="1528.8780000000002"/>
    <n v="95.3"/>
    <n v="9307.9509999999991"/>
    <n v="233.5"/>
    <n v="16274.95"/>
    <x v="773"/>
  </r>
  <r>
    <n v="2350"/>
    <s v="浙江怡展电器制造有限公司"/>
    <x v="1"/>
    <x v="17"/>
    <n v="0"/>
    <n v="0"/>
    <n v="26"/>
    <n v="-411.58"/>
    <n v="58"/>
    <n v="2292.1600000000003"/>
    <n v="61"/>
    <n v="7609.1399999999994"/>
    <x v="774"/>
  </r>
  <r>
    <n v="2351"/>
    <s v="余姚浩腾电器厂"/>
    <x v="1"/>
    <x v="17"/>
    <n v="0"/>
    <n v="0"/>
    <n v="111.75"/>
    <n v="8229.27"/>
    <n v="98.35"/>
    <n v="10931.602499999999"/>
    <n v="41.3"/>
    <n v="4580.17"/>
    <x v="775"/>
  </r>
  <r>
    <n v="2352"/>
    <s v="玉环海业机械制造有限公司"/>
    <x v="1"/>
    <x v="17"/>
    <n v="0"/>
    <n v="0"/>
    <n v="0"/>
    <n v="0"/>
    <n v="0"/>
    <n v="0"/>
    <n v="38.524999999999999"/>
    <n v="3145.9514999999997"/>
    <x v="626"/>
  </r>
  <r>
    <n v="2353"/>
    <s v="余姚亿邦电器厂"/>
    <x v="1"/>
    <x v="17"/>
    <m/>
    <n v="0"/>
    <m/>
    <n v="0"/>
    <m/>
    <n v="0"/>
    <m/>
    <n v="0"/>
    <x v="106"/>
  </r>
  <r>
    <n v="2354"/>
    <s v="余姚市菲尔浦电器有限公司"/>
    <x v="1"/>
    <x v="17"/>
    <n v="163.05000000000001"/>
    <n v="13777.725"/>
    <n v="16.05"/>
    <n v="1302.1365000000001"/>
    <n v="20.725000000000001"/>
    <n v="2165.14075"/>
    <n v="27.25"/>
    <n v="2942.1824999999999"/>
    <x v="776"/>
  </r>
  <r>
    <n v="2355"/>
    <s v="绍兴东龙塑业有限公司"/>
    <x v="1"/>
    <x v="17"/>
    <n v="150"/>
    <n v="12609"/>
    <n v="374.5"/>
    <n v="22664.74"/>
    <n v="630.70000000000005"/>
    <n v="52076.898999999998"/>
    <n v="594.4"/>
    <n v="45114.96"/>
    <x v="777"/>
  </r>
  <r>
    <n v="2356"/>
    <s v="宁波康加分电器科技有限公司"/>
    <x v="1"/>
    <x v="17"/>
    <m/>
    <n v="0"/>
    <m/>
    <n v="0"/>
    <m/>
    <n v="0"/>
    <m/>
    <n v="0"/>
    <x v="748"/>
  </r>
  <r>
    <n v="2357"/>
    <s v="杭州美诺电器有限公司"/>
    <x v="1"/>
    <x v="17"/>
    <n v="0"/>
    <n v="0"/>
    <n v="0"/>
    <n v="0"/>
    <n v="0"/>
    <n v="0"/>
    <n v="10"/>
    <n v="1262.7"/>
    <x v="79"/>
  </r>
  <r>
    <n v="2358"/>
    <s v="慈溪市西贝乐电器有限公司"/>
    <x v="1"/>
    <x v="17"/>
    <n v="616"/>
    <n v="32247.600000000002"/>
    <n v="1157"/>
    <n v="51150.97"/>
    <n v="1003"/>
    <n v="76920.069999999992"/>
    <n v="1214.75"/>
    <n v="97107.114999999991"/>
    <x v="778"/>
  </r>
  <r>
    <n v="2359"/>
    <s v="绍兴市利源五金制品有限公司"/>
    <x v="1"/>
    <x v="17"/>
    <n v="0"/>
    <n v="0"/>
    <n v="0"/>
    <n v="0"/>
    <n v="0"/>
    <n v="0"/>
    <n v="6"/>
    <n v="1462.26"/>
    <x v="23"/>
  </r>
  <r>
    <n v="2360"/>
    <s v="宁波世林电器有限公司"/>
    <x v="1"/>
    <x v="17"/>
    <m/>
    <n v="0"/>
    <m/>
    <n v="0"/>
    <m/>
    <n v="0"/>
    <m/>
    <n v="0"/>
    <x v="779"/>
  </r>
  <r>
    <n v="2361"/>
    <s v="慈溪市启康电器有限公司"/>
    <x v="1"/>
    <x v="17"/>
    <m/>
    <n v="0"/>
    <m/>
    <n v="0"/>
    <m/>
    <n v="0"/>
    <m/>
    <n v="0"/>
    <x v="2"/>
  </r>
  <r>
    <n v="2362"/>
    <s v="慈溪市环球电器有限公司"/>
    <x v="1"/>
    <x v="17"/>
    <n v="283.45"/>
    <n v="4263.0879999999997"/>
    <n v="206.52500000000001"/>
    <n v="10270.48825"/>
    <n v="603.9"/>
    <n v="46669.392"/>
    <n v="745.77499999999998"/>
    <n v="36789.080750000001"/>
    <x v="780"/>
  </r>
  <r>
    <n v="2363"/>
    <s v="桐乡市青石亨达鞋件厂"/>
    <x v="1"/>
    <x v="18"/>
    <n v="0"/>
    <n v="0"/>
    <n v="0"/>
    <n v="0"/>
    <n v="2"/>
    <n v="43.78"/>
    <n v="0"/>
    <n v="0"/>
    <x v="8"/>
  </r>
  <r>
    <n v="2364"/>
    <s v="温州千惠鞋材有限公司"/>
    <x v="1"/>
    <x v="18"/>
    <n v="22.5"/>
    <n v="5568.0749999999998"/>
    <n v="24"/>
    <n v="5248.32"/>
    <n v="59.924999999999997"/>
    <n v="8032.94625"/>
    <n v="82"/>
    <n v="6719.08"/>
    <x v="8"/>
  </r>
  <r>
    <n v="2365"/>
    <s v="温州盛惠真空镀膜有限公司"/>
    <x v="1"/>
    <x v="18"/>
    <m/>
    <n v="0"/>
    <m/>
    <n v="0"/>
    <m/>
    <n v="0"/>
    <m/>
    <n v="0"/>
    <x v="45"/>
  </r>
  <r>
    <n v="2366"/>
    <s v="温州恒上塑料五金有限公司"/>
    <x v="1"/>
    <x v="18"/>
    <n v="82.3"/>
    <n v="-1038.626"/>
    <n v="99.25"/>
    <n v="4593.29"/>
    <n v="6"/>
    <n v="659.93999999999994"/>
    <n v="41.924999999999997"/>
    <n v="3891.4784999999993"/>
    <x v="781"/>
  </r>
  <r>
    <n v="2367"/>
    <s v="温州市正合鞋材有限公司"/>
    <x v="1"/>
    <x v="18"/>
    <n v="96"/>
    <n v="1286.4000000000001"/>
    <n v="0"/>
    <n v="0"/>
    <n v="0"/>
    <n v="0"/>
    <n v="20"/>
    <n v="2802.7999999999997"/>
    <x v="26"/>
  </r>
  <r>
    <n v="2368"/>
    <s v="温州市立强鞋材有限公司"/>
    <x v="1"/>
    <x v="18"/>
    <n v="347.375"/>
    <n v="40531.715000000004"/>
    <n v="282.60000000000002"/>
    <n v="41881.32"/>
    <n v="302.2"/>
    <n v="54782.815999999999"/>
    <n v="92"/>
    <n v="28240.32"/>
    <x v="782"/>
  </r>
  <r>
    <n v="2369"/>
    <s v="温州千慧塑胶有限公司"/>
    <x v="1"/>
    <x v="18"/>
    <m/>
    <n v="0"/>
    <m/>
    <n v="0"/>
    <m/>
    <n v="0"/>
    <m/>
    <n v="0"/>
    <x v="34"/>
  </r>
  <r>
    <n v="2370"/>
    <s v="温州创来鞋材有限公司"/>
    <x v="1"/>
    <x v="18"/>
    <n v="0"/>
    <n v="0"/>
    <n v="0"/>
    <n v="0"/>
    <n v="0"/>
    <n v="0"/>
    <n v="0.1"/>
    <n v="11.331000000000001"/>
    <x v="208"/>
  </r>
  <r>
    <n v="2371"/>
    <s v="温州宝隆五金有限公司"/>
    <x v="2"/>
    <x v="18"/>
    <m/>
    <n v="0"/>
    <m/>
    <n v="0"/>
    <m/>
    <n v="0"/>
    <m/>
    <n v="0"/>
    <x v="141"/>
  </r>
  <r>
    <n v="2372"/>
    <s v="上海万凯鞋材有限公司"/>
    <x v="1"/>
    <x v="18"/>
    <n v="0"/>
    <n v="0"/>
    <n v="0"/>
    <n v="0"/>
    <n v="18"/>
    <n v="1036.26"/>
    <n v="25"/>
    <n v="2143.25"/>
    <x v="11"/>
  </r>
  <r>
    <n v="2373"/>
    <s v="温州陆盛鞋材有限公司"/>
    <x v="1"/>
    <x v="18"/>
    <n v="119.1"/>
    <n v="-1040.934"/>
    <n v="90"/>
    <n v="8370.9"/>
    <n v="7"/>
    <n v="-904.8900000000001"/>
    <n v="10"/>
    <n v="1085.3"/>
    <x v="56"/>
  </r>
  <r>
    <n v="2374"/>
    <s v="桐乡市欣辉鞋材有限公司"/>
    <x v="1"/>
    <x v="18"/>
    <n v="0"/>
    <n v="0"/>
    <n v="0"/>
    <n v="0"/>
    <n v="13"/>
    <n v="623.61"/>
    <n v="0"/>
    <n v="0"/>
    <x v="23"/>
  </r>
  <r>
    <n v="2375"/>
    <s v="温州市凯萌鞋材有限公司"/>
    <x v="1"/>
    <x v="18"/>
    <n v="190.05"/>
    <n v="8972.2605000000003"/>
    <n v="136"/>
    <n v="13817.599999999999"/>
    <n v="342"/>
    <n v="26576.819999999996"/>
    <n v="392"/>
    <n v="18561.2"/>
    <x v="783"/>
  </r>
  <r>
    <n v="2376"/>
    <s v="温州恒伟鞋材有限公司"/>
    <x v="1"/>
    <x v="18"/>
    <n v="366"/>
    <n v="47744.7"/>
    <n v="293.97500000000002"/>
    <n v="25819.824250000001"/>
    <n v="56"/>
    <n v="2164.4"/>
    <n v="26"/>
    <n v="729.04"/>
    <x v="229"/>
  </r>
  <r>
    <n v="2377"/>
    <s v="嘉善佳奇箱包有限公司"/>
    <x v="1"/>
    <x v="19"/>
    <n v="0"/>
    <n v="0"/>
    <n v="0"/>
    <n v="0"/>
    <n v="0"/>
    <n v="0"/>
    <n v="4"/>
    <n v="157.12"/>
    <x v="8"/>
  </r>
  <r>
    <n v="2378"/>
    <s v="嘉兴大雄箱包有限公司"/>
    <x v="1"/>
    <x v="19"/>
    <n v="0"/>
    <n v="0"/>
    <n v="0"/>
    <n v="0"/>
    <n v="2"/>
    <n v="-109.68"/>
    <n v="20"/>
    <n v="-652.20000000000005"/>
    <x v="8"/>
  </r>
  <r>
    <n v="2379"/>
    <s v="嘉兴皇凯箱包有限公司"/>
    <x v="1"/>
    <x v="19"/>
    <n v="0"/>
    <n v="0"/>
    <n v="0"/>
    <n v="0"/>
    <n v="35"/>
    <n v="3788.75"/>
    <n v="10"/>
    <n v="316.39999999999998"/>
    <x v="8"/>
  </r>
  <r>
    <n v="2380"/>
    <s v="嘉兴连红塑料有限公司"/>
    <x v="1"/>
    <x v="19"/>
    <n v="0"/>
    <n v="0"/>
    <n v="0"/>
    <n v="0"/>
    <n v="0"/>
    <n v="0"/>
    <n v="20"/>
    <n v="1734.6000000000001"/>
    <x v="8"/>
  </r>
  <r>
    <n v="2381"/>
    <s v="嘉兴市旅行者箱包有限公司"/>
    <x v="1"/>
    <x v="19"/>
    <n v="0"/>
    <n v="0"/>
    <n v="0"/>
    <n v="0"/>
    <n v="0"/>
    <n v="0"/>
    <n v="20"/>
    <n v="2252.4"/>
    <x v="8"/>
  </r>
  <r>
    <n v="2382"/>
    <s v="嘉兴市敏宇旅游用品有限公司"/>
    <x v="1"/>
    <x v="19"/>
    <n v="0"/>
    <n v="0"/>
    <n v="0.1"/>
    <n v="3.1670000000000003"/>
    <n v="50"/>
    <n v="4551.5"/>
    <n v="0"/>
    <n v="0"/>
    <x v="8"/>
  </r>
  <r>
    <n v="2383"/>
    <s v="嘉兴市南湖区余新金梦五金塑料厂"/>
    <x v="1"/>
    <x v="19"/>
    <n v="0"/>
    <n v="0"/>
    <n v="0"/>
    <n v="0"/>
    <n v="4"/>
    <n v="458.84"/>
    <n v="0"/>
    <n v="0"/>
    <x v="8"/>
  </r>
  <r>
    <n v="2384"/>
    <s v="嘉兴市三林旅游用品有限公司"/>
    <x v="1"/>
    <x v="19"/>
    <n v="118"/>
    <n v="16262.759999999998"/>
    <n v="25"/>
    <n v="4867"/>
    <n v="0"/>
    <n v="0"/>
    <n v="0"/>
    <n v="0"/>
    <x v="8"/>
  </r>
  <r>
    <n v="2385"/>
    <s v="嘉兴市雪荣塑料五金制造有限公司"/>
    <x v="1"/>
    <x v="19"/>
    <n v="0"/>
    <n v="0"/>
    <n v="0"/>
    <n v="0"/>
    <n v="0"/>
    <n v="0"/>
    <n v="5"/>
    <n v="524.09999999999991"/>
    <x v="8"/>
  </r>
  <r>
    <n v="2386"/>
    <s v="嘉兴天骏精密塑胶有限公司"/>
    <x v="1"/>
    <x v="19"/>
    <n v="0"/>
    <n v="0"/>
    <n v="0"/>
    <n v="0"/>
    <n v="0"/>
    <n v="0"/>
    <n v="0.17499999999999999"/>
    <n v="35.486499999999999"/>
    <x v="8"/>
  </r>
  <r>
    <n v="2387"/>
    <s v="嘉兴新彤箱包配件有限公司"/>
    <x v="1"/>
    <x v="19"/>
    <n v="0"/>
    <n v="0"/>
    <n v="0"/>
    <n v="0"/>
    <n v="11"/>
    <n v="1206.5899999999999"/>
    <n v="18"/>
    <n v="3156.2999999999997"/>
    <x v="8"/>
  </r>
  <r>
    <n v="2388"/>
    <s v="乐清市铭宇塑料配件厂"/>
    <x v="1"/>
    <x v="19"/>
    <n v="0"/>
    <n v="0"/>
    <n v="0"/>
    <n v="0"/>
    <n v="0"/>
    <n v="0"/>
    <n v="9"/>
    <n v="882.44999999999993"/>
    <x v="8"/>
  </r>
  <r>
    <n v="2389"/>
    <s v="平湖鸿跃箱包配件有限公司"/>
    <x v="1"/>
    <x v="19"/>
    <m/>
    <n v="0"/>
    <m/>
    <n v="0"/>
    <m/>
    <n v="0"/>
    <m/>
    <n v="0"/>
    <x v="77"/>
  </r>
  <r>
    <n v="2390"/>
    <s v="平湖市大明皮件有限公司"/>
    <x v="1"/>
    <x v="19"/>
    <n v="0"/>
    <n v="0"/>
    <n v="0"/>
    <n v="0"/>
    <n v="0.125"/>
    <n v="-67.058750000000003"/>
    <n v="0"/>
    <n v="0"/>
    <x v="8"/>
  </r>
  <r>
    <n v="2391"/>
    <s v="平湖市永镪锁业有限公司"/>
    <x v="3"/>
    <x v="19"/>
    <n v="0"/>
    <n v="0"/>
    <n v="59"/>
    <n v="8964.4599999999991"/>
    <n v="85.674999999999997"/>
    <n v="9222.9137499999997"/>
    <n v="0"/>
    <n v="0"/>
    <x v="8"/>
  </r>
  <r>
    <n v="2392"/>
    <s v="启东市富康箱包配件有限公司"/>
    <x v="1"/>
    <x v="19"/>
    <n v="14.5"/>
    <n v="1018.1899999999999"/>
    <n v="16"/>
    <n v="1185.76"/>
    <n v="2"/>
    <n v="219.18"/>
    <n v="0"/>
    <n v="0"/>
    <x v="8"/>
  </r>
  <r>
    <n v="2393"/>
    <s v="瑞安市超星箱包皮件有限公司"/>
    <x v="1"/>
    <x v="19"/>
    <m/>
    <n v="0"/>
    <m/>
    <n v="0"/>
    <m/>
    <n v="0"/>
    <m/>
    <n v="0"/>
    <x v="10"/>
  </r>
  <r>
    <n v="2394"/>
    <s v="瑞安市和信箱包皮件有限公司"/>
    <x v="1"/>
    <x v="19"/>
    <m/>
    <n v="0"/>
    <m/>
    <n v="0"/>
    <m/>
    <n v="0"/>
    <m/>
    <n v="0"/>
    <x v="41"/>
  </r>
  <r>
    <n v="2395"/>
    <s v="瑞安市金利旅游用品有限公司"/>
    <x v="1"/>
    <x v="19"/>
    <m/>
    <n v="0"/>
    <m/>
    <n v="0"/>
    <m/>
    <n v="0"/>
    <m/>
    <n v="0"/>
    <x v="58"/>
  </r>
  <r>
    <n v="2396"/>
    <s v="瑞安市康达箱包有限公司"/>
    <x v="1"/>
    <x v="19"/>
    <m/>
    <n v="0"/>
    <m/>
    <n v="0"/>
    <m/>
    <n v="0"/>
    <m/>
    <n v="0"/>
    <x v="219"/>
  </r>
  <r>
    <n v="2397"/>
    <s v="瑞安市明大箱包有限公司"/>
    <x v="1"/>
    <x v="19"/>
    <m/>
    <n v="0"/>
    <m/>
    <n v="0"/>
    <m/>
    <n v="0"/>
    <m/>
    <n v="0"/>
    <x v="122"/>
  </r>
  <r>
    <n v="2398"/>
    <s v="瑞安市欧兰箱包有限公司"/>
    <x v="1"/>
    <x v="19"/>
    <m/>
    <n v="0"/>
    <m/>
    <n v="0"/>
    <m/>
    <n v="0"/>
    <m/>
    <n v="0"/>
    <x v="560"/>
  </r>
  <r>
    <n v="2399"/>
    <s v="瑞安市上扬箱包有限公司"/>
    <x v="2"/>
    <x v="19"/>
    <m/>
    <n v="0"/>
    <m/>
    <n v="0"/>
    <m/>
    <n v="0"/>
    <m/>
    <n v="0"/>
    <x v="4"/>
  </r>
  <r>
    <n v="2400"/>
    <s v="上海爱旅箱包有限公司"/>
    <x v="2"/>
    <x v="19"/>
    <m/>
    <n v="0"/>
    <m/>
    <n v="0"/>
    <m/>
    <n v="0"/>
    <m/>
    <n v="0"/>
    <x v="11"/>
  </r>
  <r>
    <n v="2401"/>
    <s v="上海雕巩五金制品有限公司"/>
    <x v="2"/>
    <x v="19"/>
    <n v="0"/>
    <n v="0"/>
    <n v="0"/>
    <n v="0"/>
    <n v="0"/>
    <n v="0"/>
    <n v="2"/>
    <n v="140.69999999999999"/>
    <x v="8"/>
  </r>
  <r>
    <n v="2402"/>
    <s v="上海飞鸥箱包有限公司"/>
    <x v="2"/>
    <x v="19"/>
    <n v="14"/>
    <n v="2074.52"/>
    <n v="50"/>
    <n v="4925.5"/>
    <n v="25"/>
    <n v="3297"/>
    <n v="46"/>
    <n v="4200.26"/>
    <x v="8"/>
  </r>
  <r>
    <n v="2403"/>
    <s v="上海江顺箱包袋配件有限公司"/>
    <x v="2"/>
    <x v="19"/>
    <n v="52"/>
    <n v="5330"/>
    <n v="15"/>
    <n v="2523.4499999999998"/>
    <n v="20"/>
    <n v="1174.2"/>
    <n v="0"/>
    <n v="0"/>
    <x v="8"/>
  </r>
  <r>
    <n v="2404"/>
    <s v="上海捷仁杰模具塑胶有限公司"/>
    <x v="2"/>
    <x v="19"/>
    <m/>
    <n v="0"/>
    <m/>
    <n v="0"/>
    <m/>
    <n v="0"/>
    <m/>
    <n v="0"/>
    <x v="20"/>
  </r>
  <r>
    <n v="2405"/>
    <s v="上海亮泰箱包配件有限公司"/>
    <x v="2"/>
    <x v="19"/>
    <m/>
    <n v="0"/>
    <m/>
    <n v="0"/>
    <m/>
    <n v="0"/>
    <m/>
    <n v="0"/>
    <x v="11"/>
  </r>
  <r>
    <n v="2406"/>
    <s v="上海洛京箱包配件有限公司"/>
    <x v="2"/>
    <x v="19"/>
    <n v="0"/>
    <n v="0"/>
    <n v="198"/>
    <n v="18297.18"/>
    <n v="137"/>
    <n v="15116.58"/>
    <n v="0"/>
    <n v="0"/>
    <x v="8"/>
  </r>
  <r>
    <n v="2407"/>
    <s v="上海侨功箱包配件有限公司"/>
    <x v="2"/>
    <x v="19"/>
    <n v="0"/>
    <n v="0"/>
    <n v="0"/>
    <n v="0"/>
    <n v="10"/>
    <n v="617.20000000000005"/>
    <n v="0"/>
    <n v="0"/>
    <x v="8"/>
  </r>
  <r>
    <n v="2408"/>
    <s v="上海巧友注塑有限公司"/>
    <x v="2"/>
    <x v="19"/>
    <n v="0"/>
    <n v="0"/>
    <n v="5"/>
    <n v="785.95"/>
    <n v="0"/>
    <n v="0"/>
    <n v="10"/>
    <n v="1035.2"/>
    <x v="8"/>
  </r>
  <r>
    <n v="2409"/>
    <s v="上海申太塑胶有限公司"/>
    <x v="1"/>
    <x v="19"/>
    <n v="121"/>
    <n v="10103.5"/>
    <n v="274"/>
    <n v="28120.62"/>
    <n v="133"/>
    <n v="9400.44"/>
    <n v="60"/>
    <n v="8803.7999999999993"/>
    <x v="8"/>
  </r>
  <r>
    <n v="2410"/>
    <s v="上海松贤箱包配件有限公司"/>
    <x v="2"/>
    <x v="19"/>
    <n v="0"/>
    <n v="0"/>
    <n v="0"/>
    <n v="0"/>
    <n v="0"/>
    <n v="0"/>
    <n v="2.2000000000000002"/>
    <n v="204.42400000000001"/>
    <x v="8"/>
  </r>
  <r>
    <n v="2411"/>
    <s v="上海延汇塑料制品有限公司"/>
    <x v="1"/>
    <x v="19"/>
    <n v="0"/>
    <n v="0"/>
    <n v="0"/>
    <n v="0"/>
    <n v="0"/>
    <n v="0"/>
    <n v="10"/>
    <n v="1509.4"/>
    <x v="8"/>
  </r>
  <r>
    <n v="2412"/>
    <s v="浙江华阳箱包皮件有限公司"/>
    <x v="1"/>
    <x v="19"/>
    <m/>
    <n v="0"/>
    <m/>
    <n v="0"/>
    <m/>
    <n v="0"/>
    <m/>
    <n v="0"/>
    <x v="58"/>
  </r>
  <r>
    <n v="2413"/>
    <s v="浙江嘉豪皮带有限公司"/>
    <x v="1"/>
    <x v="19"/>
    <m/>
    <n v="0"/>
    <m/>
    <n v="0"/>
    <m/>
    <n v="0"/>
    <m/>
    <n v="0"/>
    <x v="58"/>
  </r>
  <r>
    <n v="2414"/>
    <s v="浙江锦源箱包有限公司"/>
    <x v="1"/>
    <x v="19"/>
    <n v="90"/>
    <n v="11108.7"/>
    <n v="266"/>
    <n v="15451.94"/>
    <n v="282"/>
    <n v="11048.76"/>
    <n v="5"/>
    <n v="545.25"/>
    <x v="8"/>
  </r>
  <r>
    <n v="2415"/>
    <s v="浙江精伦模具科技有限公司"/>
    <x v="1"/>
    <x v="19"/>
    <n v="0"/>
    <n v="0"/>
    <n v="129.80000000000001"/>
    <n v="11017.424000000001"/>
    <n v="175"/>
    <n v="12419.75"/>
    <n v="0"/>
    <n v="0"/>
    <x v="8"/>
  </r>
  <r>
    <n v="2416"/>
    <s v="浙江凌秀箱包有限公司"/>
    <x v="2"/>
    <x v="19"/>
    <n v="10"/>
    <n v="1223.5999999999999"/>
    <n v="22"/>
    <n v="2814.46"/>
    <n v="10"/>
    <n v="1149.8"/>
    <n v="0"/>
    <n v="0"/>
    <x v="8"/>
  </r>
  <r>
    <n v="2417"/>
    <s v="上海浩羽箱包有限公司"/>
    <x v="2"/>
    <x v="19"/>
    <m/>
    <n v="0"/>
    <m/>
    <n v="0"/>
    <m/>
    <n v="0"/>
    <m/>
    <n v="0"/>
    <x v="20"/>
  </r>
  <r>
    <n v="2418"/>
    <s v="上海必灵贸易有限公司"/>
    <x v="1"/>
    <x v="19"/>
    <m/>
    <n v="0"/>
    <m/>
    <n v="0"/>
    <m/>
    <n v="0"/>
    <m/>
    <n v="0"/>
    <x v="10"/>
  </r>
  <r>
    <n v="2419"/>
    <s v="温州市瓯海凯士箱包厂"/>
    <x v="1"/>
    <x v="19"/>
    <m/>
    <n v="0"/>
    <m/>
    <n v="0"/>
    <m/>
    <n v="0"/>
    <m/>
    <n v="0"/>
    <x v="50"/>
  </r>
  <r>
    <n v="2420"/>
    <s v="温州市瓯海大鸿运箱包有限公司"/>
    <x v="1"/>
    <x v="19"/>
    <m/>
    <n v="0"/>
    <m/>
    <n v="0"/>
    <m/>
    <n v="0"/>
    <m/>
    <n v="0"/>
    <x v="784"/>
  </r>
  <r>
    <n v="2421"/>
    <s v="嘉兴市翱翔箱包有限公司"/>
    <x v="1"/>
    <x v="19"/>
    <n v="0"/>
    <n v="0"/>
    <n v="0"/>
    <n v="0"/>
    <n v="318.2"/>
    <n v="62682.218000000001"/>
    <n v="806"/>
    <n v="195366.34"/>
    <x v="785"/>
  </r>
  <r>
    <n v="2422"/>
    <s v="浙江吉仕箱包有限公司"/>
    <x v="2"/>
    <x v="19"/>
    <n v="777"/>
    <n v="17529.12"/>
    <n v="1538.5"/>
    <n v="95479.31"/>
    <n v="452"/>
    <n v="14332.92"/>
    <n v="94"/>
    <n v="11618.4"/>
    <x v="229"/>
  </r>
  <r>
    <n v="2423"/>
    <s v="上海松仕箱包有限公司"/>
    <x v="2"/>
    <x v="19"/>
    <n v="0"/>
    <n v="0"/>
    <n v="10"/>
    <n v="1137.0999999999999"/>
    <n v="180"/>
    <n v="22424.400000000001"/>
    <n v="101.2"/>
    <n v="9257.7759999999998"/>
    <x v="49"/>
  </r>
  <r>
    <n v="2424"/>
    <s v="汉立新材料科技有限公司"/>
    <x v="1"/>
    <x v="19"/>
    <m/>
    <n v="0"/>
    <m/>
    <n v="0"/>
    <m/>
    <n v="0"/>
    <m/>
    <n v="0"/>
    <x v="229"/>
  </r>
  <r>
    <n v="2425"/>
    <s v="嘉兴市金顺旅游用品有限公司"/>
    <x v="2"/>
    <x v="19"/>
    <m/>
    <n v="0"/>
    <m/>
    <n v="0"/>
    <m/>
    <n v="0"/>
    <m/>
    <n v="0"/>
    <x v="229"/>
  </r>
  <r>
    <n v="2426"/>
    <s v="上海大茂箱包有限公司"/>
    <x v="1"/>
    <x v="19"/>
    <n v="0"/>
    <n v="0"/>
    <n v="227.25"/>
    <n v="20956.994999999999"/>
    <n v="473.5"/>
    <n v="23608.71"/>
    <n v="92"/>
    <n v="16959.28"/>
    <x v="786"/>
  </r>
  <r>
    <n v="2427"/>
    <s v="温州市诚达箱包配件厂"/>
    <x v="1"/>
    <x v="19"/>
    <n v="22.5"/>
    <n v="5368.7250000000004"/>
    <n v="166.02500000000001"/>
    <n v="40712.650500000003"/>
    <n v="195.15"/>
    <n v="39876.951000000001"/>
    <n v="282.5"/>
    <n v="53290.799999999996"/>
    <x v="787"/>
  </r>
  <r>
    <n v="2428"/>
    <s v="平湖市凯鑫机械制造有限公司"/>
    <x v="1"/>
    <x v="19"/>
    <n v="0"/>
    <n v="0"/>
    <n v="40"/>
    <n v="1245.5999999999999"/>
    <n v="164"/>
    <n v="18423.760000000002"/>
    <n v="160.02500000000001"/>
    <n v="29684.637500000001"/>
    <x v="788"/>
  </r>
  <r>
    <n v="2429"/>
    <s v="浙江格维司箱包有限公司"/>
    <x v="1"/>
    <x v="19"/>
    <n v="0"/>
    <n v="0"/>
    <n v="0"/>
    <n v="0"/>
    <n v="0"/>
    <n v="0"/>
    <n v="68"/>
    <n v="8343.6"/>
    <x v="193"/>
  </r>
  <r>
    <n v="2430"/>
    <s v="浙江恒信日用品有限公司"/>
    <x v="2"/>
    <x v="19"/>
    <n v="15"/>
    <n v="1747.8"/>
    <n v="69"/>
    <n v="4465.68"/>
    <n v="106.15"/>
    <n v="7966.5574999999999"/>
    <n v="194.02500000000001"/>
    <n v="25444.438499999997"/>
    <x v="692"/>
  </r>
  <r>
    <n v="2431"/>
    <s v="上海匡宁实业有限公司"/>
    <x v="1"/>
    <x v="19"/>
    <n v="262.02499999999998"/>
    <n v="36636.335499999994"/>
    <n v="166.02500000000001"/>
    <n v="30130.217000000001"/>
    <n v="370.25"/>
    <n v="15646.764999999999"/>
    <n v="199.9"/>
    <n v="32117.932999999997"/>
    <x v="789"/>
  </r>
  <r>
    <n v="2432"/>
    <s v="嘉兴沪江塑料制品有限公司"/>
    <x v="2"/>
    <x v="19"/>
    <n v="53"/>
    <n v="5446.2800000000007"/>
    <n v="15"/>
    <n v="3157.6499999999996"/>
    <n v="30"/>
    <n v="4220.4000000000005"/>
    <n v="120"/>
    <n v="9278.4"/>
    <x v="262"/>
  </r>
  <r>
    <n v="2433"/>
    <s v="上海求值箱包有限公司"/>
    <x v="1"/>
    <x v="19"/>
    <n v="0"/>
    <n v="0"/>
    <n v="0"/>
    <n v="0"/>
    <n v="154"/>
    <n v="30304.12"/>
    <n v="0"/>
    <n v="0"/>
    <x v="500"/>
  </r>
  <r>
    <n v="2434"/>
    <s v="平湖市正昌锁业有限公司"/>
    <x v="1"/>
    <x v="19"/>
    <n v="0"/>
    <n v="0"/>
    <n v="0"/>
    <n v="0"/>
    <n v="0"/>
    <n v="0"/>
    <n v="90.2"/>
    <n v="9507.08"/>
    <x v="790"/>
  </r>
  <r>
    <n v="2435"/>
    <s v="平湖市中晟塑料制品有限公司"/>
    <x v="1"/>
    <x v="19"/>
    <m/>
    <n v="0"/>
    <m/>
    <n v="0"/>
    <m/>
    <n v="0"/>
    <m/>
    <n v="0"/>
    <x v="77"/>
  </r>
  <r>
    <n v="2436"/>
    <s v="浙江利百加箱包配件有限公司"/>
    <x v="1"/>
    <x v="19"/>
    <n v="0"/>
    <n v="0"/>
    <n v="0"/>
    <n v="0"/>
    <n v="83"/>
    <n v="5633.21"/>
    <n v="619"/>
    <n v="97622.49"/>
    <x v="791"/>
  </r>
  <r>
    <n v="2437"/>
    <s v="平湖市合富旅游用品有限公司"/>
    <x v="1"/>
    <x v="19"/>
    <n v="0"/>
    <n v="0"/>
    <n v="0"/>
    <n v="0"/>
    <n v="375"/>
    <n v="14265"/>
    <n v="657"/>
    <n v="100796.93999999999"/>
    <x v="792"/>
  </r>
  <r>
    <n v="2438"/>
    <s v="浙江爱美德旅游用品有限公司"/>
    <x v="2"/>
    <x v="19"/>
    <n v="0"/>
    <n v="0"/>
    <n v="35"/>
    <n v="3316.6000000000004"/>
    <n v="215"/>
    <n v="12519.449999999999"/>
    <n v="630"/>
    <n v="70446.599999999991"/>
    <x v="793"/>
  </r>
  <r>
    <n v="2439"/>
    <s v="上海耀之茂箱包有限公司"/>
    <x v="2"/>
    <x v="19"/>
    <n v="0"/>
    <n v="0"/>
    <n v="210"/>
    <n v="12574.800000000001"/>
    <n v="259"/>
    <n v="9583"/>
    <n v="265"/>
    <n v="15282.550000000001"/>
    <x v="794"/>
  </r>
  <r>
    <n v="2440"/>
    <s v="上海浩茂箱包配件有限公司"/>
    <x v="1"/>
    <x v="19"/>
    <n v="0"/>
    <n v="0"/>
    <n v="0"/>
    <n v="0"/>
    <n v="36"/>
    <n v="2793.96"/>
    <n v="49.125"/>
    <n v="4671.2962500000003"/>
    <x v="148"/>
  </r>
  <r>
    <n v="2441"/>
    <s v="嘉兴市新悦塑料五金有限公司"/>
    <x v="1"/>
    <x v="19"/>
    <n v="0"/>
    <n v="0"/>
    <n v="0"/>
    <n v="0"/>
    <n v="20"/>
    <n v="1452.4"/>
    <n v="50"/>
    <n v="8123.5"/>
    <x v="137"/>
  </r>
  <r>
    <n v="2442"/>
    <s v="温州市江帆箱包配件厂"/>
    <x v="1"/>
    <x v="19"/>
    <m/>
    <n v="0"/>
    <m/>
    <n v="0"/>
    <m/>
    <n v="0"/>
    <m/>
    <n v="0"/>
    <x v="795"/>
  </r>
  <r>
    <n v="2443"/>
    <s v="嘉兴市南湖区余新富华塑料五金厂"/>
    <x v="1"/>
    <x v="19"/>
    <n v="0"/>
    <n v="0"/>
    <n v="0"/>
    <n v="0"/>
    <n v="15"/>
    <n v="1089.3000000000002"/>
    <n v="55"/>
    <n v="9723.4499999999989"/>
    <x v="229"/>
  </r>
  <r>
    <n v="2444"/>
    <s v="浙江鸿一箱包皮件有限公司"/>
    <x v="2"/>
    <x v="19"/>
    <n v="227.5"/>
    <n v="3171.35"/>
    <n v="735"/>
    <n v="33185.25"/>
    <n v="613.875"/>
    <n v="47894.527499999997"/>
    <n v="528"/>
    <n v="14372.16"/>
    <x v="111"/>
  </r>
  <r>
    <n v="2445"/>
    <s v="上海晟泰箱包配件有限公司"/>
    <x v="1"/>
    <x v="19"/>
    <n v="0"/>
    <n v="0"/>
    <n v="5"/>
    <n v="660.45"/>
    <n v="0"/>
    <n v="0"/>
    <n v="20"/>
    <n v="2170.4"/>
    <x v="84"/>
  </r>
  <r>
    <n v="2446"/>
    <s v="嘉兴大仕箱包有限公司"/>
    <x v="1"/>
    <x v="19"/>
    <m/>
    <n v="0"/>
    <m/>
    <n v="0"/>
    <m/>
    <n v="0"/>
    <m/>
    <n v="0"/>
    <x v="21"/>
  </r>
  <r>
    <n v="2447"/>
    <s v="宁波美灵塑模制造有限公司"/>
    <x v="1"/>
    <x v="19"/>
    <n v="0"/>
    <n v="0"/>
    <n v="2.2999999999999998"/>
    <n v="552.73599999999999"/>
    <n v="77.275000000000006"/>
    <n v="9454.5962500000005"/>
    <n v="27.524999999999999"/>
    <n v="3451.0844999999995"/>
    <x v="796"/>
  </r>
  <r>
    <n v="2448"/>
    <s v="平湖奥奔箱包有限公司"/>
    <x v="1"/>
    <x v="19"/>
    <n v="151"/>
    <n v="10719.49"/>
    <n v="40"/>
    <n v="2310.4"/>
    <n v="329"/>
    <n v="15943.34"/>
    <n v="650"/>
    <n v="54197"/>
    <x v="797"/>
  </r>
  <r>
    <n v="2449"/>
    <s v="温州宏达箱包有限公司"/>
    <x v="1"/>
    <x v="19"/>
    <n v="0"/>
    <n v="0"/>
    <n v="0"/>
    <n v="0"/>
    <n v="56"/>
    <n v="6039.5999999999995"/>
    <n v="10"/>
    <n v="1617.3"/>
    <x v="9"/>
  </r>
  <r>
    <n v="2450"/>
    <s v="嘉兴市可菲儿进出口有限公司"/>
    <x v="1"/>
    <x v="19"/>
    <n v="0"/>
    <n v="0"/>
    <n v="0"/>
    <n v="0"/>
    <n v="424.92"/>
    <n v="27628.2984"/>
    <n v="370.52499999999998"/>
    <n v="37471.193249999997"/>
    <x v="798"/>
  </r>
  <r>
    <n v="2451"/>
    <s v="嘉兴市弘朗箱包配件有限公司"/>
    <x v="1"/>
    <x v="19"/>
    <n v="0"/>
    <n v="0"/>
    <n v="0"/>
    <n v="0"/>
    <n v="0"/>
    <n v="0"/>
    <n v="54"/>
    <n v="5161.32"/>
    <x v="223"/>
  </r>
  <r>
    <n v="2452"/>
    <s v="瑞安市申琦箱包皮件有限公司"/>
    <x v="1"/>
    <x v="19"/>
    <m/>
    <n v="0"/>
    <m/>
    <n v="0"/>
    <m/>
    <n v="0"/>
    <m/>
    <n v="0"/>
    <x v="21"/>
  </r>
  <r>
    <n v="2453"/>
    <s v="嘉兴中峻塑业有限公司"/>
    <x v="2"/>
    <x v="19"/>
    <n v="0"/>
    <n v="0"/>
    <n v="0"/>
    <n v="0"/>
    <n v="0"/>
    <n v="0"/>
    <n v="12"/>
    <n v="1012.08"/>
    <x v="11"/>
  </r>
  <r>
    <n v="2454"/>
    <s v="上海威铭塑胶五金制品有限公司"/>
    <x v="1"/>
    <x v="19"/>
    <n v="43.5"/>
    <n v="5671.53"/>
    <n v="68.5"/>
    <n v="8605.6549999999988"/>
    <n v="93"/>
    <n v="11559.9"/>
    <n v="69"/>
    <n v="7212.57"/>
    <x v="229"/>
  </r>
  <r>
    <n v="2455"/>
    <s v="浙江银座箱包有限公司"/>
    <x v="2"/>
    <x v="19"/>
    <n v="125"/>
    <n v="7403.75"/>
    <n v="302"/>
    <n v="30891.58"/>
    <n v="144"/>
    <n v="14322.24"/>
    <n v="43"/>
    <n v="2285.02"/>
    <x v="799"/>
  </r>
  <r>
    <n v="2456"/>
    <s v="上海傲旋箱包有限公司"/>
    <x v="2"/>
    <x v="19"/>
    <n v="0"/>
    <n v="0"/>
    <n v="0"/>
    <n v="0"/>
    <n v="83.4"/>
    <n v="8420.898000000001"/>
    <n v="31"/>
    <n v="2601.52"/>
    <x v="77"/>
  </r>
  <r>
    <n v="2457"/>
    <s v="上海汉立实业有限公司"/>
    <x v="1"/>
    <x v="19"/>
    <n v="0"/>
    <n v="0"/>
    <n v="0"/>
    <n v="0"/>
    <n v="5"/>
    <n v="550.90000000000009"/>
    <n v="36"/>
    <n v="3555"/>
    <x v="11"/>
  </r>
  <r>
    <n v="2458"/>
    <s v="嘉兴兴和箱包有限公司"/>
    <x v="1"/>
    <x v="19"/>
    <n v="0"/>
    <n v="0"/>
    <n v="118"/>
    <n v="12184.68"/>
    <n v="524.79999999999995"/>
    <n v="46224.383999999998"/>
    <n v="165"/>
    <n v="10890"/>
    <x v="616"/>
  </r>
  <r>
    <n v="2459"/>
    <s v="嘉兴市金旺塑料制品有限责任公司"/>
    <x v="1"/>
    <x v="19"/>
    <n v="0"/>
    <n v="0"/>
    <n v="38.5"/>
    <n v="4305.07"/>
    <n v="127.15"/>
    <n v="10348.738500000001"/>
    <n v="113.875"/>
    <n v="10322.768750000001"/>
    <x v="800"/>
  </r>
  <r>
    <n v="2460"/>
    <s v="嘉兴市余新金祥塑料五金厂"/>
    <x v="1"/>
    <x v="19"/>
    <n v="0"/>
    <n v="0"/>
    <n v="0"/>
    <n v="0"/>
    <n v="0"/>
    <n v="0"/>
    <n v="1"/>
    <n v="114.29"/>
    <x v="148"/>
  </r>
  <r>
    <n v="2461"/>
    <s v="嘉兴市驰宇五金有限公司"/>
    <x v="2"/>
    <x v="19"/>
    <m/>
    <n v="0"/>
    <m/>
    <n v="0"/>
    <m/>
    <n v="0"/>
    <m/>
    <n v="0"/>
    <x v="208"/>
  </r>
  <r>
    <n v="2462"/>
    <s v="上海杰伦箱包有限公司"/>
    <x v="1"/>
    <x v="19"/>
    <n v="400"/>
    <n v="38040"/>
    <n v="325"/>
    <n v="47212.75"/>
    <n v="245.1"/>
    <n v="47257.731"/>
    <n v="10"/>
    <n v="2075.2000000000003"/>
    <x v="129"/>
  </r>
  <r>
    <n v="2463"/>
    <s v="嘉兴市海克箱包有限公司"/>
    <x v="2"/>
    <x v="19"/>
    <n v="24.25"/>
    <n v="1044.2050000000002"/>
    <n v="5"/>
    <n v="634.75"/>
    <n v="0"/>
    <n v="0"/>
    <n v="31"/>
    <n v="1947.73"/>
    <x v="801"/>
  </r>
  <r>
    <n v="2464"/>
    <s v="上海艺翔箱包配件有限公司"/>
    <x v="1"/>
    <x v="19"/>
    <m/>
    <n v="0"/>
    <m/>
    <n v="0"/>
    <m/>
    <n v="0"/>
    <m/>
    <n v="0"/>
    <x v="58"/>
  </r>
  <r>
    <n v="2465"/>
    <s v="温州市红鹰箱包配件有限公司"/>
    <x v="2"/>
    <x v="19"/>
    <n v="78.025000000000006"/>
    <n v="4826.6265000000003"/>
    <n v="76.125"/>
    <n v="6982.1849999999995"/>
    <n v="202.17500000000001"/>
    <n v="25381.049500000001"/>
    <n v="0"/>
    <n v="0"/>
    <x v="229"/>
  </r>
  <r>
    <n v="2466"/>
    <s v="上海典典箱包有限公司"/>
    <x v="1"/>
    <x v="19"/>
    <n v="0"/>
    <n v="0"/>
    <n v="0"/>
    <n v="0"/>
    <n v="55"/>
    <n v="7437.1"/>
    <n v="125"/>
    <n v="10367.5"/>
    <x v="637"/>
  </r>
  <r>
    <n v="2467"/>
    <s v="嘉兴丰裕箱业有限公司"/>
    <x v="1"/>
    <x v="19"/>
    <n v="0"/>
    <n v="0"/>
    <n v="0"/>
    <n v="0"/>
    <n v="0"/>
    <n v="0"/>
    <n v="5"/>
    <n v="264.89999999999998"/>
    <x v="7"/>
  </r>
  <r>
    <n v="2468"/>
    <s v="嘉兴市摩登旅游用品有限公司"/>
    <x v="2"/>
    <x v="19"/>
    <n v="0"/>
    <n v="0"/>
    <n v="0"/>
    <n v="0"/>
    <n v="22"/>
    <n v="1266.98"/>
    <n v="30"/>
    <n v="1694.3999999999999"/>
    <x v="802"/>
  </r>
  <r>
    <n v="2469"/>
    <s v="上海熠茂箱包有限公司"/>
    <x v="1"/>
    <x v="19"/>
    <n v="0"/>
    <n v="0"/>
    <n v="0"/>
    <n v="0"/>
    <n v="0"/>
    <n v="0"/>
    <n v="25"/>
    <n v="1197.25"/>
    <x v="250"/>
  </r>
  <r>
    <n v="2470"/>
    <s v="嘉兴昌正箱包制造有限公司"/>
    <x v="2"/>
    <x v="19"/>
    <m/>
    <n v="0"/>
    <m/>
    <n v="0"/>
    <m/>
    <n v="0"/>
    <m/>
    <n v="0"/>
    <x v="802"/>
  </r>
  <r>
    <n v="2471"/>
    <s v="上海宏阳五金塑料制品有限公司"/>
    <x v="1"/>
    <x v="19"/>
    <n v="6"/>
    <n v="534.78"/>
    <n v="7"/>
    <n v="911.26"/>
    <n v="3"/>
    <n v="256.70999999999998"/>
    <n v="6"/>
    <n v="495.24"/>
    <x v="56"/>
  </r>
  <r>
    <n v="2472"/>
    <s v="浙江锦源实业有限公司"/>
    <x v="1"/>
    <x v="19"/>
    <m/>
    <n v="0"/>
    <m/>
    <n v="0"/>
    <m/>
    <n v="0"/>
    <m/>
    <n v="0"/>
    <x v="803"/>
  </r>
  <r>
    <n v="2473"/>
    <s v="瑞安市瑞阳箱包皮件有限公司"/>
    <x v="1"/>
    <x v="19"/>
    <m/>
    <n v="0"/>
    <m/>
    <n v="0"/>
    <m/>
    <n v="0"/>
    <m/>
    <n v="0"/>
    <x v="208"/>
  </r>
  <r>
    <n v="2474"/>
    <s v="温州市亚王达箱包有限公司"/>
    <x v="2"/>
    <x v="19"/>
    <n v="10"/>
    <n v="1327"/>
    <n v="10"/>
    <n v="2051"/>
    <n v="0"/>
    <n v="0"/>
    <n v="0"/>
    <n v="0"/>
    <x v="41"/>
  </r>
  <r>
    <n v="2475"/>
    <s v="上海林琴实业有限公司"/>
    <x v="1"/>
    <x v="19"/>
    <n v="40"/>
    <n v="4829.5999999999995"/>
    <n v="10"/>
    <n v="696.7"/>
    <n v="59.65"/>
    <n v="5282.0074999999997"/>
    <n v="30"/>
    <n v="2014.8"/>
    <x v="803"/>
  </r>
  <r>
    <n v="2476"/>
    <s v="瑞安市亮鸣箱包配件有限公司"/>
    <x v="2"/>
    <x v="19"/>
    <n v="0"/>
    <n v="0"/>
    <n v="0"/>
    <n v="0"/>
    <n v="13"/>
    <n v="980.46"/>
    <n v="21"/>
    <n v="1527.96"/>
    <x v="654"/>
  </r>
  <r>
    <n v="2477"/>
    <s v="上海纽恩特实业股份有限公司"/>
    <x v="1"/>
    <x v="19"/>
    <n v="0"/>
    <n v="0"/>
    <n v="0"/>
    <n v="0"/>
    <n v="0"/>
    <n v="0"/>
    <n v="10"/>
    <n v="434.09999999999997"/>
    <x v="134"/>
  </r>
  <r>
    <n v="2478"/>
    <s v="瑞安市欧美亚箱包皮件有限公司"/>
    <x v="2"/>
    <x v="19"/>
    <m/>
    <n v="0"/>
    <m/>
    <n v="0"/>
    <m/>
    <n v="0"/>
    <m/>
    <n v="0"/>
    <x v="5"/>
  </r>
  <r>
    <n v="2479"/>
    <s v="上海熠熠龙旅游用品有限公司"/>
    <x v="2"/>
    <x v="19"/>
    <m/>
    <n v="0"/>
    <m/>
    <n v="0"/>
    <m/>
    <n v="0"/>
    <m/>
    <n v="0"/>
    <x v="21"/>
  </r>
  <r>
    <n v="2480"/>
    <s v="上海励宏箱包有限公司"/>
    <x v="7"/>
    <x v="19"/>
    <n v="0"/>
    <n v="0"/>
    <n v="0"/>
    <n v="0"/>
    <n v="0"/>
    <n v="0"/>
    <n v="130.1"/>
    <n v="31676.747999999996"/>
    <x v="229"/>
  </r>
  <r>
    <n v="2481"/>
    <s v="安徽宏宇箱包实业有限公司"/>
    <x v="3"/>
    <x v="19"/>
    <m/>
    <n v="0"/>
    <m/>
    <n v="0"/>
    <m/>
    <n v="0"/>
    <m/>
    <n v="0"/>
    <x v="193"/>
  </r>
  <r>
    <n v="2482"/>
    <s v="江苏启航箱包有限公司"/>
    <x v="1"/>
    <x v="19"/>
    <n v="0"/>
    <n v="0"/>
    <n v="0"/>
    <n v="0"/>
    <n v="10"/>
    <n v="1625.1"/>
    <n v="110"/>
    <n v="5172.2000000000007"/>
    <x v="229"/>
  </r>
  <r>
    <n v="2483"/>
    <s v="嘉兴市航龙塑料制品有限公司"/>
    <x v="1"/>
    <x v="19"/>
    <n v="0"/>
    <n v="0"/>
    <n v="0"/>
    <n v="0"/>
    <n v="10"/>
    <n v="661"/>
    <n v="0"/>
    <n v="0"/>
    <x v="21"/>
  </r>
  <r>
    <n v="2484"/>
    <s v="浙江步步乐箱包有限公司"/>
    <x v="1"/>
    <x v="19"/>
    <n v="51"/>
    <n v="2599.4699999999998"/>
    <n v="55.05"/>
    <n v="3598.0679999999998"/>
    <n v="65"/>
    <n v="904.8"/>
    <n v="155"/>
    <n v="9971.15"/>
    <x v="234"/>
  </r>
  <r>
    <n v="2485"/>
    <s v="浙江德清完美箱包有限公司"/>
    <x v="1"/>
    <x v="19"/>
    <n v="0"/>
    <n v="0"/>
    <n v="0"/>
    <n v="0"/>
    <n v="0"/>
    <n v="0"/>
    <n v="1"/>
    <n v="28.54"/>
    <x v="11"/>
  </r>
  <r>
    <n v="2486"/>
    <s v="嘉兴迪派旅行用品科技有限公司"/>
    <x v="3"/>
    <x v="19"/>
    <m/>
    <n v="0"/>
    <m/>
    <n v="0"/>
    <m/>
    <n v="0"/>
    <m/>
    <n v="0"/>
    <x v="8"/>
  </r>
  <r>
    <n v="2487"/>
    <s v="淮安辉发箱包有限公司"/>
    <x v="1"/>
    <x v="19"/>
    <m/>
    <n v="0"/>
    <m/>
    <n v="0"/>
    <m/>
    <n v="0"/>
    <m/>
    <n v="0"/>
    <x v="23"/>
  </r>
  <r>
    <n v="2488"/>
    <s v="余姚市金泽水暖洁具厂（普通合伙）"/>
    <x v="7"/>
    <x v="20"/>
    <n v="0"/>
    <n v="0"/>
    <n v="15.025"/>
    <n v="1555.5382500000001"/>
    <n v="8"/>
    <n v="588.88"/>
    <n v="1"/>
    <n v="71.150000000000006"/>
    <x v="445"/>
  </r>
  <r>
    <n v="2489"/>
    <s v="宣城市德思电子电器有限公司"/>
    <x v="1"/>
    <x v="20"/>
    <n v="480.42500000000001"/>
    <n v="32284.560000000001"/>
    <n v="642"/>
    <n v="64302.720000000001"/>
    <n v="583"/>
    <n v="45223.31"/>
    <n v="470"/>
    <n v="88613.8"/>
    <x v="804"/>
  </r>
  <r>
    <n v="2490"/>
    <s v="余姚市米老鼠洁具有限公司"/>
    <x v="1"/>
    <x v="20"/>
    <m/>
    <n v="0"/>
    <m/>
    <n v="0"/>
    <m/>
    <n v="0"/>
    <m/>
    <n v="0"/>
    <x v="33"/>
  </r>
  <r>
    <n v="2491"/>
    <s v="余姚市凌恒模塑有限公司"/>
    <x v="1"/>
    <x v="20"/>
    <n v="0"/>
    <n v="0"/>
    <n v="0"/>
    <n v="0"/>
    <n v="0"/>
    <n v="0"/>
    <n v="4"/>
    <n v="552.64"/>
    <x v="23"/>
  </r>
  <r>
    <n v="2492"/>
    <s v="舟山市海晨洁具有限公司"/>
    <x v="1"/>
    <x v="20"/>
    <n v="9"/>
    <n v="33.93"/>
    <n v="14"/>
    <n v="1875.44"/>
    <n v="22"/>
    <n v="1339.8"/>
    <n v="46"/>
    <n v="3190.1"/>
    <x v="77"/>
  </r>
  <r>
    <n v="2493"/>
    <s v="玉环硕仕卫浴有限公司"/>
    <x v="3"/>
    <x v="20"/>
    <n v="0"/>
    <n v="0"/>
    <n v="0"/>
    <n v="0"/>
    <n v="0"/>
    <n v="0"/>
    <n v="13"/>
    <n v="943.15"/>
    <x v="241"/>
  </r>
  <r>
    <n v="2494"/>
    <s v="常州市武进亨利通旅游用品有限公司"/>
    <x v="3"/>
    <x v="21"/>
    <m/>
    <n v="0"/>
    <m/>
    <n v="0"/>
    <m/>
    <n v="0"/>
    <m/>
    <n v="0"/>
    <x v="11"/>
  </r>
  <r>
    <n v="2495"/>
    <s v="南通华人电器有限公司"/>
    <x v="1"/>
    <x v="21"/>
    <m/>
    <n v="0"/>
    <m/>
    <n v="0"/>
    <m/>
    <n v="0"/>
    <m/>
    <n v="0"/>
    <x v="9"/>
  </r>
  <r>
    <n v="2496"/>
    <s v="温州恒田模具发展有限公司"/>
    <x v="1"/>
    <x v="22"/>
    <n v="57"/>
    <n v="-319.2"/>
    <n v="0"/>
    <n v="0"/>
    <n v="3.3"/>
    <n v="169.45499999999998"/>
    <n v="22.125"/>
    <n v="3618.7649999999999"/>
    <x v="624"/>
  </r>
  <r>
    <n v="2497"/>
    <s v="宁海县鼎速电子有限公司"/>
    <x v="1"/>
    <x v="22"/>
    <n v="0"/>
    <n v="0"/>
    <n v="2"/>
    <n v="173.88"/>
    <n v="5.55"/>
    <n v="459.096"/>
    <n v="6.5"/>
    <n v="691.99"/>
    <x v="2"/>
  </r>
  <r>
    <n v="2498"/>
    <s v="慈溪市长河镇山水气动元件厂（普通合伙）"/>
    <x v="1"/>
    <x v="23"/>
    <n v="0"/>
    <n v="0"/>
    <n v="0"/>
    <n v="0"/>
    <n v="1"/>
    <n v="81.44"/>
    <n v="0"/>
    <n v="0"/>
    <x v="8"/>
  </r>
  <r>
    <n v="2499"/>
    <s v="嘉善永存塑料五金厂"/>
    <x v="1"/>
    <x v="23"/>
    <m/>
    <n v="0"/>
    <m/>
    <n v="0"/>
    <m/>
    <n v="0"/>
    <m/>
    <n v="0"/>
    <x v="9"/>
  </r>
  <r>
    <n v="2500"/>
    <s v="嘉兴丽臣塑业有限公司"/>
    <x v="1"/>
    <x v="23"/>
    <n v="0"/>
    <n v="0"/>
    <n v="0"/>
    <n v="0"/>
    <n v="0"/>
    <n v="0"/>
    <n v="73"/>
    <n v="8221.26"/>
    <x v="8"/>
  </r>
  <r>
    <n v="2501"/>
    <s v="乐清市长利塑胶管道有限公司"/>
    <x v="1"/>
    <x v="23"/>
    <n v="0"/>
    <n v="0"/>
    <n v="20"/>
    <n v="785"/>
    <n v="5"/>
    <n v="2595.4"/>
    <n v="60.575000000000003"/>
    <n v="2940.9162499999998"/>
    <x v="8"/>
  </r>
  <r>
    <n v="2502"/>
    <s v="磐安县太阳仔塑胶制品厂"/>
    <x v="2"/>
    <x v="23"/>
    <n v="4"/>
    <n v="212.32"/>
    <n v="0"/>
    <n v="0"/>
    <n v="4"/>
    <n v="401.64"/>
    <n v="3"/>
    <n v="292.64999999999998"/>
    <x v="8"/>
  </r>
  <r>
    <n v="2503"/>
    <s v="上海博恒塑料装饰用品厂（普通合伙）"/>
    <x v="1"/>
    <x v="23"/>
    <n v="0"/>
    <n v="0"/>
    <n v="30"/>
    <n v="5522.4000000000005"/>
    <n v="30"/>
    <n v="5964"/>
    <n v="30"/>
    <n v="6284.7000000000007"/>
    <x v="8"/>
  </r>
  <r>
    <n v="2504"/>
    <s v="浙江华尔乐管业科技有限公司"/>
    <x v="1"/>
    <x v="23"/>
    <n v="0"/>
    <n v="0"/>
    <n v="28"/>
    <n v="2529.7999999999997"/>
    <n v="5"/>
    <n v="438.8"/>
    <n v="0"/>
    <n v="0"/>
    <x v="8"/>
  </r>
  <r>
    <n v="2505"/>
    <s v="浙江嘉洲复合材料有限公司"/>
    <x v="1"/>
    <x v="23"/>
    <n v="0"/>
    <n v="0"/>
    <n v="0"/>
    <n v="0"/>
    <n v="95"/>
    <n v="7075.6"/>
    <n v="87"/>
    <n v="9864.93"/>
    <x v="8"/>
  </r>
  <r>
    <n v="2506"/>
    <s v="桐乡市洲泉海盛塑料厂（普通合伙）"/>
    <x v="1"/>
    <x v="23"/>
    <n v="0"/>
    <n v="0"/>
    <n v="0"/>
    <n v="0"/>
    <n v="10.525"/>
    <n v="337.74725000000007"/>
    <n v="35.5"/>
    <n v="4237.99"/>
    <x v="229"/>
  </r>
  <r>
    <n v="2507"/>
    <s v="嘉兴市宏昌塑业有限公司"/>
    <x v="2"/>
    <x v="23"/>
    <m/>
    <n v="0"/>
    <m/>
    <n v="0"/>
    <m/>
    <n v="0"/>
    <m/>
    <n v="0"/>
    <x v="40"/>
  </r>
  <r>
    <n v="2508"/>
    <s v="上海旭普塑胶有限公司"/>
    <x v="1"/>
    <x v="23"/>
    <n v="0"/>
    <n v="0"/>
    <n v="0"/>
    <n v="0"/>
    <n v="0"/>
    <n v="0"/>
    <n v="20"/>
    <n v="4642.7999999999993"/>
    <x v="606"/>
  </r>
  <r>
    <n v="2509"/>
    <s v="永高股份有限公司"/>
    <x v="2"/>
    <x v="23"/>
    <n v="16"/>
    <n v="2259.84"/>
    <n v="42"/>
    <n v="2102.52"/>
    <n v="36"/>
    <n v="2414.16"/>
    <n v="5"/>
    <n v="401.65"/>
    <x v="9"/>
  </r>
  <r>
    <n v="2510"/>
    <s v="上海开能环保设备股份有限公司"/>
    <x v="1"/>
    <x v="23"/>
    <n v="0"/>
    <n v="0"/>
    <n v="145.02500000000001"/>
    <n v="17542.223999999998"/>
    <n v="250.02500000000001"/>
    <n v="13253.82525"/>
    <n v="200"/>
    <n v="15474"/>
    <x v="805"/>
  </r>
  <r>
    <n v="2511"/>
    <s v="浙江嘉洲工程材料有限公司"/>
    <x v="1"/>
    <x v="23"/>
    <m/>
    <n v="0"/>
    <m/>
    <n v="0"/>
    <m/>
    <n v="0"/>
    <m/>
    <n v="0"/>
    <x v="806"/>
  </r>
  <r>
    <n v="2512"/>
    <s v="嘉兴市海创塑料模具有限公司"/>
    <x v="1"/>
    <x v="23"/>
    <n v="0"/>
    <n v="0"/>
    <n v="0"/>
    <n v="0"/>
    <n v="0"/>
    <n v="0"/>
    <n v="30"/>
    <n v="1484.7"/>
    <x v="134"/>
  </r>
  <r>
    <n v="2513"/>
    <s v="海盐金立达塑业有限公司"/>
    <x v="1"/>
    <x v="23"/>
    <n v="0"/>
    <n v="0"/>
    <n v="0"/>
    <n v="0"/>
    <n v="0"/>
    <n v="0"/>
    <n v="20"/>
    <n v="2054.1999999999998"/>
    <x v="21"/>
  </r>
  <r>
    <n v="2514"/>
    <s v="桐乡市洲泉鑫明塑料厂"/>
    <x v="1"/>
    <x v="23"/>
    <n v="0"/>
    <n v="0"/>
    <n v="0"/>
    <n v="0"/>
    <n v="23.5"/>
    <n v="113.97499999999999"/>
    <n v="39.274999999999999"/>
    <n v="2081.9677499999998"/>
    <x v="807"/>
  </r>
  <r>
    <n v="2515"/>
    <s v="桐乡市洲泉海鸿电器厂"/>
    <x v="2"/>
    <x v="23"/>
    <n v="0"/>
    <n v="0"/>
    <n v="0"/>
    <n v="0"/>
    <n v="0"/>
    <n v="0"/>
    <n v="6"/>
    <n v="144.66"/>
    <x v="11"/>
  </r>
  <r>
    <n v="2516"/>
    <s v="华荣科技股份有限公司"/>
    <x v="1"/>
    <x v="24"/>
    <n v="0"/>
    <n v="0"/>
    <n v="0"/>
    <n v="0"/>
    <n v="18"/>
    <n v="1751.3999999999999"/>
    <n v="11"/>
    <n v="1415.6999999999998"/>
    <x v="8"/>
  </r>
  <r>
    <n v="2517"/>
    <s v="宁波甬泉光电科技有限公司"/>
    <x v="1"/>
    <x v="24"/>
    <n v="0"/>
    <n v="0"/>
    <n v="0"/>
    <n v="0"/>
    <n v="5"/>
    <n v="573.20000000000005"/>
    <n v="0"/>
    <n v="0"/>
    <x v="8"/>
  </r>
  <r>
    <n v="2518"/>
    <s v="宁海县西店晨展塑胶电器厂"/>
    <x v="1"/>
    <x v="24"/>
    <n v="0"/>
    <n v="0"/>
    <n v="0"/>
    <n v="0"/>
    <n v="5"/>
    <n v="80.45"/>
    <n v="0"/>
    <n v="0"/>
    <x v="8"/>
  </r>
  <r>
    <n v="2519"/>
    <s v="上虞市丰惠兴盛塑胶五金厂"/>
    <x v="1"/>
    <x v="24"/>
    <n v="0"/>
    <n v="0"/>
    <n v="10.6"/>
    <n v="954.74199999999985"/>
    <n v="74.849999999999994"/>
    <n v="5999.2275"/>
    <n v="38"/>
    <n v="3397.96"/>
    <x v="8"/>
  </r>
  <r>
    <n v="2520"/>
    <s v="绍兴奈特电器有限公司"/>
    <x v="1"/>
    <x v="24"/>
    <n v="0"/>
    <n v="0"/>
    <n v="0"/>
    <n v="0"/>
    <n v="13"/>
    <n v="196.29999999999998"/>
    <n v="6"/>
    <n v="269.58"/>
    <x v="8"/>
  </r>
  <r>
    <n v="2521"/>
    <s v="绍兴县翔宇塑胶制品有限公司"/>
    <x v="1"/>
    <x v="24"/>
    <n v="7"/>
    <n v="537.25"/>
    <n v="7.75"/>
    <n v="564.74250000000006"/>
    <n v="4.4000000000000004"/>
    <n v="272.14000000000004"/>
    <n v="2"/>
    <n v="309.54000000000002"/>
    <x v="8"/>
  </r>
  <r>
    <n v="2522"/>
    <s v="余姚市鼎恒电子有限公司"/>
    <x v="1"/>
    <x v="24"/>
    <n v="1.65"/>
    <n v="178.66200000000001"/>
    <n v="1"/>
    <n v="134.96"/>
    <n v="3.15"/>
    <n v="279.34200000000004"/>
    <n v="2.4"/>
    <n v="230.66399999999999"/>
    <x v="8"/>
  </r>
  <r>
    <n v="2523"/>
    <s v="余姚市黄家埠凯澄摄影灯具厂"/>
    <x v="1"/>
    <x v="24"/>
    <n v="3.1"/>
    <n v="291.524"/>
    <n v="2.4"/>
    <n v="335.66400000000004"/>
    <n v="1"/>
    <n v="123.11"/>
    <n v="0"/>
    <n v="0"/>
    <x v="8"/>
  </r>
  <r>
    <n v="2524"/>
    <s v="余姚市日有灯罩厂"/>
    <x v="1"/>
    <x v="24"/>
    <n v="0"/>
    <n v="0"/>
    <n v="0"/>
    <n v="0"/>
    <n v="7"/>
    <n v="2905.35"/>
    <n v="0"/>
    <n v="0"/>
    <x v="8"/>
  </r>
  <r>
    <n v="2525"/>
    <s v="余姚市晓波电器厂"/>
    <x v="1"/>
    <x v="24"/>
    <n v="0"/>
    <n v="0"/>
    <n v="0"/>
    <n v="0"/>
    <n v="2"/>
    <n v="149.74"/>
    <n v="0"/>
    <n v="0"/>
    <x v="8"/>
  </r>
  <r>
    <n v="2526"/>
    <s v="余姚市浙巍电器有限公司"/>
    <x v="1"/>
    <x v="24"/>
    <n v="0"/>
    <n v="0"/>
    <n v="0"/>
    <n v="0"/>
    <n v="50.5"/>
    <n v="5046.4650000000001"/>
    <n v="0"/>
    <n v="0"/>
    <x v="8"/>
  </r>
  <r>
    <n v="2527"/>
    <s v="浙江圣发新能源科技有限公司"/>
    <x v="1"/>
    <x v="24"/>
    <n v="6.5250000000000004"/>
    <n v="466.66800000000001"/>
    <n v="7.9249999999999998"/>
    <n v="706.35524999999996"/>
    <n v="9"/>
    <n v="1174.77"/>
    <n v="0"/>
    <n v="0"/>
    <x v="8"/>
  </r>
  <r>
    <n v="2528"/>
    <s v="宁海县西店孙涛塑料电器厂"/>
    <x v="1"/>
    <x v="24"/>
    <n v="0"/>
    <n v="0"/>
    <n v="0"/>
    <n v="0"/>
    <n v="0"/>
    <n v="0"/>
    <n v="6.5"/>
    <n v="1397.9549999999999"/>
    <x v="93"/>
  </r>
  <r>
    <n v="2529"/>
    <s v="嘉兴市名流电器有限公司"/>
    <x v="1"/>
    <x v="24"/>
    <n v="0"/>
    <n v="0"/>
    <n v="16.024999999999999"/>
    <n v="2498.2974999999997"/>
    <n v="30"/>
    <n v="1415.4"/>
    <n v="38"/>
    <n v="19779.38"/>
    <x v="280"/>
  </r>
  <r>
    <n v="2530"/>
    <s v="宁波千千秀日用品有限公司"/>
    <x v="1"/>
    <x v="24"/>
    <n v="0"/>
    <n v="0"/>
    <n v="0"/>
    <n v="0"/>
    <n v="10.25"/>
    <n v="638.67750000000001"/>
    <n v="8"/>
    <n v="1035.76"/>
    <x v="808"/>
  </r>
  <r>
    <n v="2531"/>
    <s v="慈溪市金日电子科技有限公司"/>
    <x v="1"/>
    <x v="24"/>
    <n v="36"/>
    <n v="5486.0399999999991"/>
    <n v="61"/>
    <n v="18472.629999999997"/>
    <n v="46"/>
    <n v="17673.2"/>
    <n v="59.6"/>
    <n v="4267.3599999999997"/>
    <x v="634"/>
  </r>
  <r>
    <n v="2532"/>
    <s v="余姚市慧娜塑料厂"/>
    <x v="1"/>
    <x v="24"/>
    <n v="0.25"/>
    <n v="6.6224999999999996"/>
    <n v="1"/>
    <n v="-5.87"/>
    <n v="4.0250000000000004"/>
    <n v="347.31725000000006"/>
    <n v="0.25"/>
    <n v="23.9925"/>
    <x v="9"/>
  </r>
  <r>
    <n v="2533"/>
    <s v="浙江鑫鹿安防科技有限公司"/>
    <x v="1"/>
    <x v="24"/>
    <n v="0"/>
    <n v="0"/>
    <n v="0"/>
    <n v="0"/>
    <n v="0"/>
    <n v="0"/>
    <n v="13.5"/>
    <n v="3156.84"/>
    <x v="326"/>
  </r>
  <r>
    <n v="2534"/>
    <s v="嘉兴德盟塑胶有限公司"/>
    <x v="1"/>
    <x v="24"/>
    <n v="82.724999999999994"/>
    <n v="6083.5964999999997"/>
    <n v="55.575000000000003"/>
    <n v="7716.0330000000004"/>
    <n v="65.8"/>
    <n v="4226.3339999999998"/>
    <n v="132.125"/>
    <n v="12660.217499999999"/>
    <x v="809"/>
  </r>
  <r>
    <n v="2535"/>
    <s v="余姚市华恒塑料五金制造有限公司"/>
    <x v="1"/>
    <x v="24"/>
    <n v="0.625"/>
    <n v="119.46249999999999"/>
    <n v="0"/>
    <n v="0"/>
    <n v="17"/>
    <n v="1571.3100000000002"/>
    <n v="11.3"/>
    <n v="1616.691"/>
    <x v="44"/>
  </r>
  <r>
    <n v="2536"/>
    <s v="宁海县文瑞电器厂"/>
    <x v="1"/>
    <x v="24"/>
    <n v="0"/>
    <n v="0"/>
    <n v="29.875"/>
    <n v="2805.86"/>
    <n v="65.900000000000006"/>
    <n v="2654.4520000000002"/>
    <n v="67.849999999999994"/>
    <n v="6310.0499999999993"/>
    <x v="810"/>
  </r>
  <r>
    <n v="2537"/>
    <s v="余姚市峰琪电器厂"/>
    <x v="1"/>
    <x v="24"/>
    <n v="0"/>
    <n v="0"/>
    <n v="0"/>
    <n v="0"/>
    <n v="8.75"/>
    <n v="1131.4625000000001"/>
    <n v="5"/>
    <n v="956.65000000000009"/>
    <x v="58"/>
  </r>
  <r>
    <n v="2538"/>
    <s v="余姚市真妙电器有限公司"/>
    <x v="1"/>
    <x v="24"/>
    <n v="0"/>
    <n v="0"/>
    <n v="0"/>
    <n v="0"/>
    <n v="2"/>
    <n v="163.28"/>
    <n v="3"/>
    <n v="207.32999999999998"/>
    <x v="56"/>
  </r>
  <r>
    <n v="2539"/>
    <s v="余姚市凯迪电器有限公司"/>
    <x v="1"/>
    <x v="24"/>
    <n v="2.2999999999999998"/>
    <n v="414.22999999999996"/>
    <n v="1.8"/>
    <n v="160.41600000000003"/>
    <n v="1.5"/>
    <n v="93.254999999999995"/>
    <n v="1.7"/>
    <n v="136.34"/>
    <x v="94"/>
  </r>
  <r>
    <n v="2540"/>
    <s v="余姚市晨利五金塑料厂"/>
    <x v="1"/>
    <x v="24"/>
    <n v="0"/>
    <n v="0"/>
    <n v="0"/>
    <n v="0"/>
    <n v="0.3"/>
    <n v="27.854999999999997"/>
    <n v="1.55"/>
    <n v="69.982500000000002"/>
    <x v="297"/>
  </r>
  <r>
    <n v="2541"/>
    <s v="浙江点金照明有限公司"/>
    <x v="1"/>
    <x v="24"/>
    <m/>
    <n v="0"/>
    <m/>
    <n v="0"/>
    <m/>
    <n v="0"/>
    <m/>
    <n v="0"/>
    <x v="165"/>
  </r>
  <r>
    <n v="2542"/>
    <s v="温州市宏光塑料制品有限公司"/>
    <x v="1"/>
    <x v="25"/>
    <m/>
    <n v="0"/>
    <m/>
    <n v="0"/>
    <m/>
    <n v="0"/>
    <m/>
    <n v="0"/>
    <x v="8"/>
  </r>
  <r>
    <n v="2543"/>
    <s v="嘉兴安伟复合材料有限公司"/>
    <x v="1"/>
    <x v="25"/>
    <n v="0"/>
    <n v="0"/>
    <n v="0"/>
    <n v="0"/>
    <n v="0"/>
    <n v="0"/>
    <n v="4"/>
    <n v="427.48"/>
    <x v="77"/>
  </r>
  <r>
    <n v="2544"/>
    <s v="慈溪市庵东洋溢洁具厂"/>
    <x v="1"/>
    <x v="20"/>
    <n v="0"/>
    <n v="0"/>
    <n v="0"/>
    <n v="0"/>
    <n v="0"/>
    <n v="0"/>
    <n v="47"/>
    <n v="3294.23"/>
    <x v="8"/>
  </r>
  <r>
    <n v="2545"/>
    <s v="慈溪市汇德隆洁具厂"/>
    <x v="1"/>
    <x v="20"/>
    <n v="4.5999999999999996"/>
    <n v="541.23599999999999"/>
    <n v="1"/>
    <n v="67.180000000000007"/>
    <n v="0"/>
    <n v="0"/>
    <n v="17"/>
    <n v="851.36"/>
    <x v="8"/>
  </r>
  <r>
    <n v="2546"/>
    <s v="慈溪市聚业模具厂"/>
    <x v="1"/>
    <x v="20"/>
    <n v="0"/>
    <n v="0"/>
    <n v="0"/>
    <n v="0"/>
    <n v="0"/>
    <n v="0"/>
    <n v="1"/>
    <n v="71.489999999999995"/>
    <x v="8"/>
  </r>
  <r>
    <n v="2547"/>
    <s v="慈溪市淋艺洁具有限公司"/>
    <x v="1"/>
    <x v="20"/>
    <n v="0"/>
    <n v="0"/>
    <n v="0"/>
    <n v="0"/>
    <n v="0"/>
    <n v="0"/>
    <n v="15"/>
    <n v="1051.2"/>
    <x v="8"/>
  </r>
  <r>
    <n v="2548"/>
    <s v="慈溪市舒畅塑料制品厂（普通合伙）"/>
    <x v="1"/>
    <x v="20"/>
    <n v="0"/>
    <n v="0"/>
    <n v="0"/>
    <n v="0"/>
    <n v="0"/>
    <n v="0"/>
    <n v="2.5000000000000001E-2"/>
    <n v="2.6270000000000002"/>
    <x v="8"/>
  </r>
  <r>
    <n v="2549"/>
    <s v="慈溪市亚达珥洁具有限公司"/>
    <x v="1"/>
    <x v="20"/>
    <n v="4"/>
    <n v="341.48"/>
    <n v="0"/>
    <n v="0"/>
    <n v="0"/>
    <n v="0"/>
    <n v="5"/>
    <n v="315.79999999999995"/>
    <x v="8"/>
  </r>
  <r>
    <n v="2550"/>
    <s v="慈溪市长河晨兴洁具厂（普通合伙）"/>
    <x v="1"/>
    <x v="20"/>
    <n v="0"/>
    <n v="0"/>
    <n v="0"/>
    <n v="0"/>
    <n v="0"/>
    <n v="0"/>
    <n v="6.0250000000000004"/>
    <n v="421.14750000000004"/>
    <x v="8"/>
  </r>
  <r>
    <n v="2551"/>
    <s v="慈溪市长河威森洁具厂"/>
    <x v="1"/>
    <x v="20"/>
    <n v="0"/>
    <n v="0"/>
    <n v="0"/>
    <n v="0"/>
    <n v="0"/>
    <n v="0"/>
    <n v="4"/>
    <n v="134.6"/>
    <x v="8"/>
  </r>
  <r>
    <n v="2552"/>
    <s v="宁海鼎鼎洁具有限公司"/>
    <x v="1"/>
    <x v="20"/>
    <m/>
    <n v="0"/>
    <m/>
    <n v="0"/>
    <m/>
    <n v="0"/>
    <m/>
    <n v="0"/>
    <x v="9"/>
  </r>
  <r>
    <n v="2553"/>
    <s v="慈溪市中禾洁具厂"/>
    <x v="1"/>
    <x v="20"/>
    <n v="0"/>
    <n v="0"/>
    <n v="0"/>
    <n v="0"/>
    <n v="0"/>
    <n v="0"/>
    <n v="5"/>
    <n v="358.65000000000003"/>
    <x v="811"/>
  </r>
  <r>
    <n v="2554"/>
    <s v="慈溪市超鸿塑料制品厂"/>
    <x v="1"/>
    <x v="20"/>
    <n v="3.5"/>
    <n v="294.83999999999997"/>
    <n v="0"/>
    <n v="0"/>
    <n v="2.5"/>
    <n v="122.2"/>
    <n v="20"/>
    <n v="2021.2"/>
    <x v="295"/>
  </r>
  <r>
    <n v="2555"/>
    <s v="慈溪市汉格洁具有限公司"/>
    <x v="1"/>
    <x v="20"/>
    <m/>
    <n v="0"/>
    <m/>
    <n v="0"/>
    <m/>
    <n v="0"/>
    <m/>
    <n v="0"/>
    <x v="9"/>
  </r>
  <r>
    <n v="2556"/>
    <s v="慈溪市海恒塑料制品厂"/>
    <x v="1"/>
    <x v="20"/>
    <n v="0"/>
    <n v="0"/>
    <n v="0"/>
    <n v="0"/>
    <n v="0"/>
    <n v="0"/>
    <n v="12"/>
    <n v="567.12"/>
    <x v="9"/>
  </r>
  <r>
    <n v="2557"/>
    <s v="慈溪市飞舟洁具有限公司"/>
    <x v="1"/>
    <x v="20"/>
    <n v="0"/>
    <n v="0"/>
    <n v="0"/>
    <n v="0"/>
    <n v="0"/>
    <n v="0"/>
    <n v="65"/>
    <n v="4230.8500000000004"/>
    <x v="626"/>
  </r>
  <r>
    <n v="2558"/>
    <s v="宁波杭州湾新区阿啦顺洁具有限公司"/>
    <x v="1"/>
    <x v="20"/>
    <n v="0"/>
    <n v="0"/>
    <n v="0"/>
    <n v="0"/>
    <n v="0"/>
    <n v="0"/>
    <n v="3"/>
    <n v="193.17000000000002"/>
    <x v="90"/>
  </r>
  <r>
    <n v="2559"/>
    <s v="余姚市特明洁具有限公司"/>
    <x v="1"/>
    <x v="20"/>
    <n v="2"/>
    <n v="171.22"/>
    <n v="4.5"/>
    <n v="489.375"/>
    <n v="0"/>
    <n v="0"/>
    <n v="0"/>
    <n v="0"/>
    <x v="0"/>
  </r>
  <r>
    <n v="2560"/>
    <s v="浙江久灵早教用品科技股份有限公司"/>
    <x v="1"/>
    <x v="21"/>
    <m/>
    <n v="0"/>
    <m/>
    <n v="0"/>
    <m/>
    <n v="0"/>
    <m/>
    <n v="0"/>
    <x v="812"/>
  </r>
  <r>
    <n v="2561"/>
    <s v="余姚市朗霞锦和塑料厂"/>
    <x v="1"/>
    <x v="21"/>
    <n v="1.25"/>
    <n v="130.0625"/>
    <n v="0.625"/>
    <n v="62.556250000000006"/>
    <n v="1"/>
    <n v="86.37"/>
    <n v="1.7250000000000001"/>
    <n v="132.03150000000002"/>
    <x v="561"/>
  </r>
  <r>
    <n v="2562"/>
    <s v="余姚市沛城日用制品厂（普通合伙）"/>
    <x v="1"/>
    <x v="21"/>
    <m/>
    <n v="0"/>
    <m/>
    <n v="0"/>
    <m/>
    <n v="0"/>
    <m/>
    <n v="0"/>
    <x v="158"/>
  </r>
  <r>
    <n v="2563"/>
    <s v="台州市黄岩顺业塑料模具厂"/>
    <x v="1"/>
    <x v="22"/>
    <m/>
    <n v="0"/>
    <m/>
    <n v="0"/>
    <m/>
    <n v="0"/>
    <m/>
    <n v="0"/>
    <x v="148"/>
  </r>
  <r>
    <n v="2564"/>
    <s v="余姚市裕鸿塑料模具厂"/>
    <x v="1"/>
    <x v="22"/>
    <n v="0"/>
    <n v="0"/>
    <n v="5"/>
    <n v="538.80000000000007"/>
    <n v="0"/>
    <n v="0"/>
    <n v="12.025"/>
    <n v="1036.5550000000001"/>
    <x v="42"/>
  </r>
  <r>
    <n v="2565"/>
    <s v="永康市盾泰工贸有限公司"/>
    <x v="1"/>
    <x v="22"/>
    <n v="0"/>
    <n v="0"/>
    <n v="0"/>
    <n v="0"/>
    <n v="0"/>
    <n v="0"/>
    <n v="7"/>
    <n v="495.94999999999993"/>
    <x v="666"/>
  </r>
  <r>
    <n v="2566"/>
    <s v="浙江宁巍机械科技有限公司"/>
    <x v="1"/>
    <x v="22"/>
    <m/>
    <n v="0"/>
    <m/>
    <n v="0"/>
    <m/>
    <n v="0"/>
    <m/>
    <n v="0"/>
    <x v="813"/>
  </r>
  <r>
    <n v="2567"/>
    <s v="慈溪雨洁净水设备有限公司"/>
    <x v="7"/>
    <x v="23"/>
    <n v="0"/>
    <n v="0"/>
    <n v="0"/>
    <n v="0"/>
    <n v="2"/>
    <n v="217.48"/>
    <n v="2"/>
    <n v="398"/>
    <x v="8"/>
  </r>
  <r>
    <n v="2568"/>
    <s v="广德博爱工贸有限公司"/>
    <x v="1"/>
    <x v="23"/>
    <n v="3.6"/>
    <n v="251.172"/>
    <n v="41.475000000000001"/>
    <n v="3841.8292499999998"/>
    <n v="27.524999999999999"/>
    <n v="2271.63825"/>
    <n v="7.4"/>
    <n v="381.46999999999997"/>
    <x v="8"/>
  </r>
  <r>
    <n v="2569"/>
    <s v="湖州品铂塑业有限公司"/>
    <x v="1"/>
    <x v="23"/>
    <n v="0"/>
    <n v="0"/>
    <n v="0"/>
    <n v="0"/>
    <n v="5"/>
    <n v="-928.05000000000007"/>
    <n v="15"/>
    <n v="1874.3999999999999"/>
    <x v="8"/>
  </r>
  <r>
    <n v="2570"/>
    <s v="金华春光橡塑科技股份有限公司"/>
    <x v="1"/>
    <x v="23"/>
    <m/>
    <n v="0"/>
    <m/>
    <n v="0"/>
    <m/>
    <n v="0"/>
    <m/>
    <n v="0"/>
    <x v="23"/>
  </r>
  <r>
    <n v="2571"/>
    <s v="乐清市昌乐塑胶有限公司"/>
    <x v="1"/>
    <x v="23"/>
    <n v="12"/>
    <n v="838.56"/>
    <n v="0"/>
    <n v="0"/>
    <n v="0"/>
    <n v="0"/>
    <n v="3"/>
    <n v="97.859999999999985"/>
    <x v="8"/>
  </r>
  <r>
    <n v="2572"/>
    <s v="宁波宝蒂塑胶阀门有限公司"/>
    <x v="1"/>
    <x v="23"/>
    <n v="7"/>
    <n v="349.78999999999996"/>
    <n v="5"/>
    <n v="491.04999999999995"/>
    <n v="0"/>
    <n v="0"/>
    <n v="10"/>
    <n v="858.3"/>
    <x v="8"/>
  </r>
  <r>
    <n v="2573"/>
    <s v="宁波宏广阀门有限公司"/>
    <x v="2"/>
    <x v="23"/>
    <n v="0"/>
    <n v="0"/>
    <n v="0"/>
    <n v="0"/>
    <n v="0"/>
    <n v="0"/>
    <n v="1"/>
    <n v="88.49"/>
    <x v="8"/>
  </r>
  <r>
    <n v="2574"/>
    <s v="上海博继实业有限公司"/>
    <x v="2"/>
    <x v="23"/>
    <n v="0"/>
    <n v="0"/>
    <n v="0"/>
    <n v="0"/>
    <n v="23"/>
    <n v="2221.1099999999997"/>
    <n v="115.9"/>
    <n v="8676.2740000000013"/>
    <x v="8"/>
  </r>
  <r>
    <n v="2575"/>
    <s v="上海吉谷塑料制品有限公司"/>
    <x v="3"/>
    <x v="23"/>
    <n v="0"/>
    <n v="0"/>
    <n v="0"/>
    <n v="0"/>
    <n v="0"/>
    <n v="0"/>
    <n v="1.5"/>
    <n v="250.20000000000002"/>
    <x v="8"/>
  </r>
  <r>
    <n v="2576"/>
    <s v="吴江市晋昌塑胶电子有限公司"/>
    <x v="1"/>
    <x v="23"/>
    <n v="0"/>
    <n v="0"/>
    <n v="0"/>
    <n v="0"/>
    <n v="0"/>
    <n v="0"/>
    <n v="5.5"/>
    <n v="138.98499999999999"/>
    <x v="8"/>
  </r>
  <r>
    <n v="2577"/>
    <s v="余姚市菲利特环保设备有限公司"/>
    <x v="1"/>
    <x v="23"/>
    <n v="0"/>
    <n v="0"/>
    <n v="0"/>
    <n v="0"/>
    <n v="9"/>
    <n v="582.21"/>
    <n v="0"/>
    <n v="0"/>
    <x v="8"/>
  </r>
  <r>
    <n v="2578"/>
    <s v="余姚市鑫腾阀门配件厂"/>
    <x v="1"/>
    <x v="23"/>
    <n v="0"/>
    <n v="0"/>
    <n v="0"/>
    <n v="0"/>
    <n v="0.4"/>
    <n v="25.748000000000005"/>
    <n v="1.4"/>
    <n v="102.634"/>
    <x v="8"/>
  </r>
  <r>
    <n v="2579"/>
    <s v="余姚市低塘镇明鑫塑模厂"/>
    <x v="2"/>
    <x v="23"/>
    <n v="0"/>
    <n v="0"/>
    <n v="0.45"/>
    <n v="67.225499999999997"/>
    <n v="0.52500000000000002"/>
    <n v="79.60575"/>
    <n v="0.8"/>
    <n v="99.992000000000004"/>
    <x v="38"/>
  </r>
  <r>
    <n v="2580"/>
    <s v="上海塑强塑料制品有限公司"/>
    <x v="1"/>
    <x v="23"/>
    <n v="0"/>
    <n v="0"/>
    <n v="0"/>
    <n v="0"/>
    <n v="14.85"/>
    <n v="549.00450000000001"/>
    <n v="90.65"/>
    <n v="6440.6824999999999"/>
    <x v="814"/>
  </r>
  <r>
    <n v="2581"/>
    <s v="慈溪市晨龙塑料异型材有限公司"/>
    <x v="1"/>
    <x v="23"/>
    <n v="4.3499999999999996"/>
    <n v="633.18599999999992"/>
    <n v="3.05"/>
    <n v="235.21600000000001"/>
    <n v="0.65"/>
    <n v="56.368000000000002"/>
    <n v="0.75"/>
    <n v="71.242499999999993"/>
    <x v="445"/>
  </r>
  <r>
    <n v="2582"/>
    <s v="余姚市新光挤塑厂"/>
    <x v="1"/>
    <x v="23"/>
    <n v="7.1"/>
    <n v="536.33400000000006"/>
    <n v="0.15"/>
    <n v="22.486499999999999"/>
    <n v="0"/>
    <n v="0"/>
    <n v="0"/>
    <n v="0"/>
    <x v="563"/>
  </r>
  <r>
    <n v="2583"/>
    <s v="宁波市博业塑胶阀门有限公司"/>
    <x v="1"/>
    <x v="23"/>
    <n v="0"/>
    <n v="0"/>
    <n v="0"/>
    <n v="0"/>
    <n v="10"/>
    <n v="-528.69999999999993"/>
    <n v="15"/>
    <n v="1331.1"/>
    <x v="77"/>
  </r>
  <r>
    <n v="2584"/>
    <s v="桐乡市恒超塑业有限公司"/>
    <x v="1"/>
    <x v="23"/>
    <n v="5.2"/>
    <n v="411.16399999999999"/>
    <n v="4.375"/>
    <n v="1019.06875"/>
    <n v="2.5000000000000001E-2"/>
    <n v="0.95124999999999993"/>
    <n v="1.2"/>
    <n v="422.20799999999997"/>
    <x v="815"/>
  </r>
  <r>
    <n v="2585"/>
    <s v="金华市春光橡塑软管有限公司"/>
    <x v="1"/>
    <x v="23"/>
    <n v="0.1"/>
    <n v="44.231000000000002"/>
    <n v="13.775"/>
    <n v="2339.2705000000001"/>
    <n v="9.4250000000000007"/>
    <n v="1174.9204999999999"/>
    <n v="62.4"/>
    <n v="5724.5759999999991"/>
    <x v="816"/>
  </r>
  <r>
    <n v="2586"/>
    <s v="上虞市鸿盛塑业有限公司"/>
    <x v="1"/>
    <x v="23"/>
    <n v="7.05"/>
    <n v="663.89850000000001"/>
    <n v="11.75"/>
    <n v="1444.4275"/>
    <n v="8.75"/>
    <n v="1028.6500000000001"/>
    <n v="3.75"/>
    <n v="303.71249999999998"/>
    <x v="113"/>
  </r>
  <r>
    <n v="2587"/>
    <s v="杭州业通塑胶科技有限公司"/>
    <x v="1"/>
    <x v="23"/>
    <m/>
    <n v="0"/>
    <m/>
    <n v="0"/>
    <m/>
    <n v="0"/>
    <m/>
    <n v="0"/>
    <x v="178"/>
  </r>
  <r>
    <n v="2588"/>
    <s v="浙江方明塑胶管道有限公司"/>
    <x v="1"/>
    <x v="23"/>
    <n v="0"/>
    <n v="0"/>
    <n v="0"/>
    <n v="0"/>
    <n v="12"/>
    <n v="1109.52"/>
    <n v="0"/>
    <n v="0"/>
    <x v="817"/>
  </r>
  <r>
    <n v="2589"/>
    <s v="余姚市派克塑料管件有限公司"/>
    <x v="1"/>
    <x v="23"/>
    <n v="0.52500000000000002"/>
    <n v="29.919750000000004"/>
    <n v="6.1"/>
    <n v="675.08699999999999"/>
    <n v="4.0250000000000004"/>
    <n v="190.42275000000004"/>
    <n v="4.6749999999999998"/>
    <n v="361.56450000000001"/>
    <x v="437"/>
  </r>
  <r>
    <n v="2590"/>
    <s v="嵊州市万泰塑业有限公司"/>
    <x v="3"/>
    <x v="23"/>
    <n v="0"/>
    <n v="0"/>
    <n v="3"/>
    <n v="593.79"/>
    <n v="19.850000000000001"/>
    <n v="2906.4369999999999"/>
    <n v="60"/>
    <n v="4497.5999999999995"/>
    <x v="276"/>
  </r>
  <r>
    <n v="2591"/>
    <s v="苏州钜朗亚克力制品有限公司"/>
    <x v="1"/>
    <x v="23"/>
    <n v="4"/>
    <n v="306.60000000000002"/>
    <n v="4"/>
    <n v="440.68"/>
    <n v="7"/>
    <n v="316.60999999999996"/>
    <n v="6"/>
    <n v="437.22"/>
    <x v="2"/>
  </r>
  <r>
    <n v="2592"/>
    <s v="余姚市富润液压管路厂"/>
    <x v="1"/>
    <x v="23"/>
    <n v="0"/>
    <n v="0"/>
    <n v="0"/>
    <n v="0"/>
    <n v="0"/>
    <n v="0"/>
    <n v="0.57499999999999996"/>
    <n v="75.882749999999987"/>
    <x v="531"/>
  </r>
  <r>
    <n v="2593"/>
    <s v="慈溪市吉立管件有限公司"/>
    <x v="1"/>
    <x v="23"/>
    <n v="0"/>
    <n v="0"/>
    <n v="0"/>
    <n v="0"/>
    <n v="0"/>
    <n v="0"/>
    <n v="62"/>
    <n v="3465.7999999999997"/>
    <x v="579"/>
  </r>
  <r>
    <n v="2594"/>
    <s v="慈溪市横河镇兴业模具塑料厂"/>
    <x v="1"/>
    <x v="23"/>
    <n v="0"/>
    <n v="0"/>
    <n v="0"/>
    <n v="0"/>
    <n v="8"/>
    <n v="-22.88"/>
    <n v="34"/>
    <n v="3040.28"/>
    <x v="11"/>
  </r>
  <r>
    <n v="2595"/>
    <s v="宁波宇德塑料制品有限公司"/>
    <x v="3"/>
    <x v="23"/>
    <m/>
    <n v="0"/>
    <m/>
    <n v="0"/>
    <m/>
    <n v="0"/>
    <m/>
    <n v="0"/>
    <x v="229"/>
  </r>
  <r>
    <n v="2596"/>
    <s v="苏州营创电子材料有限公司"/>
    <x v="1"/>
    <x v="23"/>
    <n v="0"/>
    <n v="0"/>
    <n v="0"/>
    <n v="0"/>
    <n v="0"/>
    <n v="0"/>
    <n v="25"/>
    <n v="1171.75"/>
    <x v="221"/>
  </r>
  <r>
    <n v="2597"/>
    <s v="浙江虹达特种橡胶制品有限公司"/>
    <x v="1"/>
    <x v="23"/>
    <n v="0"/>
    <n v="0"/>
    <n v="0"/>
    <n v="0"/>
    <n v="0"/>
    <n v="0"/>
    <n v="76.05"/>
    <n v="9003.5594999999994"/>
    <x v="818"/>
  </r>
  <r>
    <n v="2598"/>
    <s v="三门三友科技股份有限公司"/>
    <x v="1"/>
    <x v="23"/>
    <n v="0"/>
    <n v="0"/>
    <n v="0"/>
    <n v="0"/>
    <n v="0"/>
    <n v="0"/>
    <n v="15"/>
    <n v="1896.6"/>
    <x v="32"/>
  </r>
  <r>
    <n v="2599"/>
    <s v="春光五金有限公司"/>
    <x v="1"/>
    <x v="23"/>
    <m/>
    <n v="0"/>
    <m/>
    <n v="0"/>
    <m/>
    <n v="0"/>
    <m/>
    <n v="0"/>
    <x v="49"/>
  </r>
  <r>
    <n v="2600"/>
    <s v="绍兴市太丰塑料电器厂"/>
    <x v="3"/>
    <x v="24"/>
    <n v="0"/>
    <n v="0"/>
    <n v="0"/>
    <n v="0"/>
    <n v="0"/>
    <n v="0"/>
    <n v="33"/>
    <n v="6307.62"/>
    <x v="678"/>
  </r>
  <r>
    <n v="2601"/>
    <s v="常州市信合久塑料有限公司"/>
    <x v="3"/>
    <x v="25"/>
    <n v="3"/>
    <n v="61.38"/>
    <n v="4"/>
    <n v="418.28"/>
    <n v="0"/>
    <n v="0"/>
    <n v="2"/>
    <n v="368.06"/>
    <x v="8"/>
  </r>
  <r>
    <n v="2602"/>
    <s v="高锋新颖建材（苏州）有限公司"/>
    <x v="1"/>
    <x v="25"/>
    <n v="0"/>
    <n v="0"/>
    <n v="0"/>
    <n v="0"/>
    <n v="0"/>
    <n v="0"/>
    <n v="32"/>
    <n v="4685.76"/>
    <x v="8"/>
  </r>
  <r>
    <n v="2603"/>
    <s v="杭州保利佳实业有限公司"/>
    <x v="1"/>
    <x v="25"/>
    <n v="1.75"/>
    <n v="2.7124999999999999"/>
    <n v="0"/>
    <n v="0"/>
    <n v="1"/>
    <n v="60.08"/>
    <n v="1"/>
    <n v="44.54"/>
    <x v="8"/>
  </r>
  <r>
    <n v="2604"/>
    <s v="杭州炫家工艺品有限公司"/>
    <x v="14"/>
    <x v="25"/>
    <m/>
    <n v="0"/>
    <m/>
    <n v="0"/>
    <m/>
    <n v="0"/>
    <m/>
    <n v="0"/>
    <x v="819"/>
  </r>
  <r>
    <n v="2605"/>
    <s v="衡水诺德尔阳光板业有限公司"/>
    <x v="3"/>
    <x v="25"/>
    <n v="0"/>
    <n v="0"/>
    <n v="0"/>
    <n v="0"/>
    <n v="0"/>
    <n v="0"/>
    <n v="163"/>
    <n v="18088.11"/>
    <x v="8"/>
  </r>
  <r>
    <n v="2606"/>
    <s v="南京德荣包装制品有限公司"/>
    <x v="1"/>
    <x v="25"/>
    <n v="0"/>
    <n v="0"/>
    <n v="0"/>
    <n v="0"/>
    <n v="0"/>
    <n v="0"/>
    <n v="30.074999999999999"/>
    <n v="2592.1642499999998"/>
    <x v="8"/>
  </r>
  <r>
    <n v="2607"/>
    <s v="宁波恒泉板材限公司"/>
    <x v="1"/>
    <x v="25"/>
    <n v="0"/>
    <n v="0"/>
    <n v="0"/>
    <n v="0"/>
    <n v="0"/>
    <n v="0"/>
    <n v="52.58"/>
    <n v="7661.4318000000003"/>
    <x v="560"/>
  </r>
  <r>
    <n v="2608"/>
    <s v="宁波展艺新材料有限公司"/>
    <x v="2"/>
    <x v="25"/>
    <n v="0"/>
    <n v="0"/>
    <n v="0"/>
    <n v="0"/>
    <n v="0"/>
    <n v="0"/>
    <n v="7"/>
    <n v="464.65999999999997"/>
    <x v="8"/>
  </r>
  <r>
    <n v="2609"/>
    <s v="上海久诚橡塑科技有限公司"/>
    <x v="3"/>
    <x v="25"/>
    <n v="0"/>
    <n v="0"/>
    <n v="0"/>
    <n v="0"/>
    <n v="0"/>
    <n v="0"/>
    <n v="125"/>
    <n v="11131.25"/>
    <x v="8"/>
  </r>
  <r>
    <n v="2610"/>
    <s v="上海元瑞塑胶有限公司"/>
    <x v="1"/>
    <x v="25"/>
    <n v="0"/>
    <n v="0"/>
    <n v="0"/>
    <n v="0"/>
    <n v="0"/>
    <n v="0"/>
    <n v="1.1000000000000001"/>
    <n v="59.972000000000008"/>
    <x v="8"/>
  </r>
  <r>
    <n v="2611"/>
    <s v="台州好多虹日用品有限公司"/>
    <x v="1"/>
    <x v="25"/>
    <n v="0"/>
    <n v="0"/>
    <n v="0"/>
    <n v="0"/>
    <n v="0"/>
    <n v="0"/>
    <n v="20"/>
    <n v="807.2"/>
    <x v="8"/>
  </r>
  <r>
    <n v="2612"/>
    <s v="台州市椒江协立塑料制片厂"/>
    <x v="1"/>
    <x v="25"/>
    <n v="0"/>
    <n v="0"/>
    <n v="0"/>
    <n v="0"/>
    <n v="0"/>
    <n v="0"/>
    <n v="35"/>
    <n v="1615.95"/>
    <x v="8"/>
  </r>
  <r>
    <n v="2613"/>
    <s v="桐乡市开元塑胶电器制品有限公司"/>
    <x v="1"/>
    <x v="25"/>
    <n v="5.875"/>
    <n v="461.30499999999995"/>
    <n v="0"/>
    <n v="0"/>
    <n v="5.35"/>
    <n v="440.46549999999996"/>
    <n v="0"/>
    <n v="0"/>
    <x v="8"/>
  </r>
  <r>
    <n v="2614"/>
    <s v="余姚市百事达塑料型材有限公司"/>
    <x v="1"/>
    <x v="25"/>
    <n v="62.25"/>
    <n v="3444.9150000000004"/>
    <n v="30"/>
    <n v="107.4"/>
    <n v="0"/>
    <n v="0"/>
    <n v="0"/>
    <n v="0"/>
    <x v="8"/>
  </r>
  <r>
    <n v="2615"/>
    <s v="余姚市亿安特塑料有限公司"/>
    <x v="1"/>
    <x v="25"/>
    <n v="0"/>
    <n v="0"/>
    <n v="2"/>
    <n v="137.34"/>
    <n v="2"/>
    <n v="191.36"/>
    <n v="0"/>
    <n v="0"/>
    <x v="8"/>
  </r>
  <r>
    <n v="2616"/>
    <s v="海盐华帅特塑料电器有限公司"/>
    <x v="14"/>
    <x v="25"/>
    <n v="0"/>
    <n v="0"/>
    <n v="0"/>
    <n v="0"/>
    <n v="0"/>
    <n v="0"/>
    <n v="15"/>
    <n v="1567.5"/>
    <x v="229"/>
  </r>
  <r>
    <n v="2617"/>
    <s v="保定市欣海阳光板制造有限公司"/>
    <x v="3"/>
    <x v="25"/>
    <n v="0"/>
    <n v="0"/>
    <n v="0"/>
    <n v="0"/>
    <n v="0"/>
    <n v="0"/>
    <n v="395.5"/>
    <n v="43675.065000000002"/>
    <x v="115"/>
  </r>
  <r>
    <n v="2618"/>
    <s v="无锡帝朗光学材料科技有限公司"/>
    <x v="1"/>
    <x v="25"/>
    <m/>
    <n v="0"/>
    <m/>
    <n v="0"/>
    <m/>
    <n v="0"/>
    <m/>
    <n v="0"/>
    <x v="820"/>
  </r>
  <r>
    <n v="2619"/>
    <s v="慈溪市卓越板材有限公司"/>
    <x v="1"/>
    <x v="25"/>
    <m/>
    <n v="0"/>
    <m/>
    <n v="0"/>
    <m/>
    <n v="0"/>
    <m/>
    <n v="0"/>
    <x v="49"/>
  </r>
  <r>
    <n v="2620"/>
    <s v="余姚市华江物资有限公司"/>
    <x v="1"/>
    <x v="25"/>
    <n v="0"/>
    <n v="0"/>
    <n v="0.5"/>
    <n v="77.465000000000003"/>
    <n v="0"/>
    <n v="0"/>
    <n v="32"/>
    <n v="2444.48"/>
    <x v="599"/>
  </r>
  <r>
    <n v="2621"/>
    <s v="宁波恒泉板材有限公司"/>
    <x v="3"/>
    <x v="25"/>
    <m/>
    <n v="0"/>
    <m/>
    <n v="0"/>
    <m/>
    <n v="0"/>
    <m/>
    <n v="0"/>
    <x v="579"/>
  </r>
  <r>
    <n v="2622"/>
    <s v="苏州市尚达塑胶有限公司"/>
    <x v="0"/>
    <x v="25"/>
    <n v="0"/>
    <n v="0"/>
    <n v="0"/>
    <n v="0"/>
    <n v="0"/>
    <n v="0"/>
    <n v="256"/>
    <n v="24448"/>
    <x v="560"/>
  </r>
  <r>
    <n v="2623"/>
    <s v="淄博海达塑胶有限公司"/>
    <x v="1"/>
    <x v="25"/>
    <m/>
    <n v="0"/>
    <m/>
    <n v="0"/>
    <m/>
    <n v="0"/>
    <m/>
    <n v="0"/>
    <x v="20"/>
  </r>
  <r>
    <n v="2624"/>
    <s v="嘉兴赢创实业有限公司"/>
    <x v="1"/>
    <x v="25"/>
    <n v="0"/>
    <n v="0"/>
    <n v="0"/>
    <n v="0"/>
    <n v="0"/>
    <n v="0"/>
    <n v="510"/>
    <n v="46547.7"/>
    <x v="821"/>
  </r>
  <r>
    <n v="2625"/>
    <s v="桐乡市洲泉国华五金塑料有限公司"/>
    <x v="1"/>
    <x v="25"/>
    <n v="0"/>
    <n v="0"/>
    <n v="20"/>
    <n v="2984.6"/>
    <n v="54"/>
    <n v="6414.6600000000008"/>
    <n v="87"/>
    <n v="12833.369999999999"/>
    <x v="250"/>
  </r>
  <r>
    <n v="2626"/>
    <s v="杭州合诚塑料有限公司"/>
    <x v="2"/>
    <x v="25"/>
    <n v="7.5"/>
    <n v="819.22500000000002"/>
    <n v="11"/>
    <n v="865.58999999999992"/>
    <n v="11"/>
    <n v="752.29"/>
    <n v="0"/>
    <n v="0"/>
    <x v="8"/>
  </r>
  <r>
    <n v="2627"/>
    <s v="上海香阳航天材料科技有限公司"/>
    <x v="1"/>
    <x v="25"/>
    <n v="0"/>
    <n v="0"/>
    <n v="0.1"/>
    <n v="8.197000000000001"/>
    <n v="0.05"/>
    <n v="-4.2549999999999999"/>
    <n v="0.3"/>
    <n v="40.808999999999997"/>
    <x v="0"/>
  </r>
  <r>
    <n v="2628"/>
    <s v="浙江三和塑料有限公司"/>
    <x v="1"/>
    <x v="25"/>
    <n v="37.9"/>
    <n v="10848.875"/>
    <n v="44"/>
    <n v="6507.6"/>
    <n v="74.22"/>
    <n v="10439.7852"/>
    <n v="1.26"/>
    <n v="2052.4140000000002"/>
    <x v="822"/>
  </r>
  <r>
    <n v="2629"/>
    <s v="宁波众鼎塑料有限公司"/>
    <x v="2"/>
    <x v="25"/>
    <n v="0"/>
    <n v="0"/>
    <n v="0"/>
    <n v="0"/>
    <n v="0"/>
    <n v="0"/>
    <n v="48"/>
    <n v="3199.68"/>
    <x v="141"/>
  </r>
  <r>
    <n v="2630"/>
    <s v="上海泉福耐力板有限公司"/>
    <x v="3"/>
    <x v="25"/>
    <m/>
    <n v="0"/>
    <m/>
    <n v="0"/>
    <m/>
    <n v="0"/>
    <m/>
    <n v="0"/>
    <x v="823"/>
  </r>
  <r>
    <n v="2631"/>
    <s v="无锡希尔丽塑胶板材有限公司"/>
    <x v="8"/>
    <x v="25"/>
    <n v="0"/>
    <n v="0"/>
    <n v="0"/>
    <n v="0"/>
    <n v="0"/>
    <n v="0"/>
    <n v="128"/>
    <n v="11051.52"/>
    <x v="560"/>
  </r>
  <r>
    <n v="2632"/>
    <s v="福建省汲成塑胶工业有限公司"/>
    <x v="1"/>
    <x v="25"/>
    <n v="0"/>
    <n v="0"/>
    <n v="0"/>
    <n v="0"/>
    <n v="0"/>
    <n v="0"/>
    <n v="12"/>
    <n v="1380.6"/>
    <x v="824"/>
  </r>
  <r>
    <n v="2633"/>
    <s v="杭州神鹰塑料装饰件有限公司"/>
    <x v="14"/>
    <x v="25"/>
    <n v="3.05"/>
    <n v="505.93399999999997"/>
    <n v="9.375"/>
    <n v="1333.40625"/>
    <n v="2"/>
    <n v="256.02"/>
    <n v="0.75"/>
    <n v="144.41250000000002"/>
    <x v="78"/>
  </r>
  <r>
    <n v="2634"/>
    <s v="衡水神龙实业有限公司"/>
    <x v="3"/>
    <x v="25"/>
    <m/>
    <n v="0"/>
    <m/>
    <n v="0"/>
    <m/>
    <n v="0"/>
    <m/>
    <n v="0"/>
    <x v="77"/>
  </r>
  <r>
    <n v="2635"/>
    <s v="无锡振亚塑胶板业有限公司"/>
    <x v="1"/>
    <x v="25"/>
    <m/>
    <n v="0"/>
    <m/>
    <n v="0"/>
    <m/>
    <n v="0"/>
    <m/>
    <n v="0"/>
    <x v="53"/>
  </r>
  <r>
    <n v="2636"/>
    <s v="浙江亿铭新材料科技有限公司"/>
    <x v="1"/>
    <x v="25"/>
    <n v="0"/>
    <n v="0"/>
    <n v="0"/>
    <n v="0"/>
    <n v="88.1"/>
    <n v="8403.8590000000004"/>
    <n v="425.1"/>
    <n v="52814.423999999999"/>
    <x v="825"/>
  </r>
  <r>
    <n v="2637"/>
    <s v="宁波苏的澳贸易有限公司"/>
    <x v="1"/>
    <x v="25"/>
    <n v="0"/>
    <n v="0"/>
    <n v="0"/>
    <n v="0"/>
    <n v="140"/>
    <n v="19541.2"/>
    <n v="460"/>
    <n v="60319.799999999996"/>
    <x v="826"/>
  </r>
  <r>
    <n v="2638"/>
    <s v="浦江亿通塑胶电子有限公司"/>
    <x v="3"/>
    <x v="25"/>
    <n v="0"/>
    <n v="0"/>
    <n v="0"/>
    <n v="0"/>
    <n v="38.200000000000003"/>
    <n v="2613.6440000000002"/>
    <n v="68.22"/>
    <n v="5093.9874"/>
    <x v="827"/>
  </r>
  <r>
    <n v="2639"/>
    <s v="常州市塑料研制厂有限公司"/>
    <x v="1"/>
    <x v="25"/>
    <n v="55.774999999999999"/>
    <n v="5082.7757499999998"/>
    <n v="67.55"/>
    <n v="12107.662"/>
    <n v="62.65"/>
    <n v="9774.6530000000002"/>
    <n v="53"/>
    <n v="7114.19"/>
    <x v="828"/>
  </r>
  <r>
    <n v="2640"/>
    <s v="平湖市中正塑板有限公司"/>
    <x v="1"/>
    <x v="25"/>
    <n v="0"/>
    <n v="0"/>
    <n v="19.2"/>
    <n v="889.92"/>
    <n v="1"/>
    <n v="-2.27"/>
    <n v="0"/>
    <n v="0"/>
    <x v="8"/>
  </r>
  <r>
    <n v="2641"/>
    <s v="杭州赛宁板材有限公司"/>
    <x v="3"/>
    <x v="25"/>
    <n v="0"/>
    <n v="0"/>
    <n v="0"/>
    <n v="0"/>
    <n v="0"/>
    <n v="0"/>
    <n v="64"/>
    <n v="4207.3599999999997"/>
    <x v="560"/>
  </r>
  <r>
    <n v="2642"/>
    <s v="常州必达福塑料型材有限公司"/>
    <x v="1"/>
    <x v="25"/>
    <n v="8.1999999999999993"/>
    <n v="1200.7259999999999"/>
    <n v="13.9"/>
    <n v="3946.2099999999996"/>
    <n v="9.2750000000000004"/>
    <n v="2392.1152500000003"/>
    <n v="7.95"/>
    <n v="1101.2340000000002"/>
    <x v="20"/>
  </r>
  <r>
    <n v="2643"/>
    <s v="海宁仟承塑业有限公司"/>
    <x v="2"/>
    <x v="25"/>
    <m/>
    <n v="0"/>
    <m/>
    <n v="0"/>
    <m/>
    <n v="0"/>
    <m/>
    <n v="0"/>
    <x v="560"/>
  </r>
  <r>
    <n v="2644"/>
    <s v="上海工易塑胶有限公司"/>
    <x v="1"/>
    <x v="25"/>
    <m/>
    <n v="0"/>
    <m/>
    <n v="0"/>
    <m/>
    <n v="0"/>
    <m/>
    <n v="0"/>
    <x v="829"/>
  </r>
  <r>
    <n v="2645"/>
    <s v="宁波金盛骏塑料有限公司"/>
    <x v="1"/>
    <x v="25"/>
    <n v="0"/>
    <n v="0"/>
    <n v="0"/>
    <n v="0"/>
    <n v="0"/>
    <n v="0"/>
    <n v="9"/>
    <n v="767.69999999999993"/>
    <x v="229"/>
  </r>
  <r>
    <n v="2646"/>
    <s v="杭州达美塑胶有限公司"/>
    <x v="1"/>
    <x v="25"/>
    <n v="0"/>
    <n v="0"/>
    <n v="40"/>
    <n v="3142.7999999999997"/>
    <n v="128.1"/>
    <n v="8295.7559999999994"/>
    <n v="191"/>
    <n v="12993.73"/>
    <x v="830"/>
  </r>
  <r>
    <n v="2647"/>
    <s v="宁波艳华塑料板材有限公司"/>
    <x v="2"/>
    <x v="25"/>
    <n v="20.6"/>
    <n v="1301.92"/>
    <n v="24.15"/>
    <n v="1174.6559999999999"/>
    <n v="17.55"/>
    <n v="899.0865"/>
    <n v="17.600000000000001"/>
    <n v="2415.6000000000004"/>
    <x v="831"/>
  </r>
  <r>
    <n v="2648"/>
    <s v="上海恒强塑料有限公司"/>
    <x v="1"/>
    <x v="25"/>
    <n v="162"/>
    <n v="16673.04"/>
    <n v="175"/>
    <n v="14708.75"/>
    <n v="158"/>
    <n v="793.16"/>
    <n v="45"/>
    <n v="4255.6499999999996"/>
    <x v="269"/>
  </r>
  <r>
    <n v="2649"/>
    <s v="绍兴市上虞百官电机有限公司"/>
    <x v="1"/>
    <x v="25"/>
    <m/>
    <n v="0"/>
    <m/>
    <n v="0"/>
    <m/>
    <n v="0"/>
    <m/>
    <n v="0"/>
    <x v="832"/>
  </r>
  <r>
    <n v="2650"/>
    <s v="海盐品仟电器有限公司"/>
    <x v="1"/>
    <x v="25"/>
    <m/>
    <n v="0"/>
    <m/>
    <n v="0"/>
    <m/>
    <n v="0"/>
    <m/>
    <n v="0"/>
    <x v="833"/>
  </r>
  <r>
    <n v="2651"/>
    <s v="杭州塞勒尼光电科技有限公司"/>
    <x v="1"/>
    <x v="25"/>
    <m/>
    <n v="0"/>
    <m/>
    <n v="0"/>
    <m/>
    <n v="0"/>
    <m/>
    <n v="0"/>
    <x v="832"/>
  </r>
  <r>
    <n v="2652"/>
    <s v="嘉兴市恒升塑业有限公司"/>
    <x v="1"/>
    <x v="25"/>
    <m/>
    <n v="0"/>
    <m/>
    <n v="0"/>
    <m/>
    <n v="0"/>
    <m/>
    <n v="0"/>
    <x v="834"/>
  </r>
  <r>
    <n v="2653"/>
    <s v="嘉兴市创杰电子科技有限公司"/>
    <x v="3"/>
    <x v="25"/>
    <n v="0"/>
    <n v="0"/>
    <n v="0"/>
    <n v="0"/>
    <n v="0"/>
    <n v="0"/>
    <n v="1395.9"/>
    <n v="84256.524000000005"/>
    <x v="835"/>
  </r>
  <r>
    <n v="2654"/>
    <s v="扬州诚森塑胶有限公司"/>
    <x v="1"/>
    <x v="25"/>
    <n v="0"/>
    <n v="0"/>
    <n v="7.9749999999999996"/>
    <n v="884.18825000000004"/>
    <n v="3.7"/>
    <n v="281.57"/>
    <n v="2.35"/>
    <n v="375.41250000000002"/>
    <x v="736"/>
  </r>
  <r>
    <n v="2655"/>
    <s v="嘉兴市永泰五金塑料有限责任公司"/>
    <x v="1"/>
    <x v="25"/>
    <m/>
    <n v="0"/>
    <m/>
    <n v="0"/>
    <m/>
    <n v="0"/>
    <m/>
    <n v="0"/>
    <x v="836"/>
  </r>
  <r>
    <n v="2656"/>
    <s v="嘉兴市恒星仪表有限公司"/>
    <x v="3"/>
    <x v="25"/>
    <m/>
    <n v="0"/>
    <m/>
    <n v="0"/>
    <m/>
    <n v="0"/>
    <m/>
    <n v="0"/>
    <x v="829"/>
  </r>
  <r>
    <n v="2657"/>
    <s v="无锡佳协塑料有限公司"/>
    <x v="2"/>
    <x v="25"/>
    <n v="0"/>
    <n v="0"/>
    <n v="0"/>
    <n v="0"/>
    <n v="0"/>
    <n v="0"/>
    <n v="115"/>
    <n v="8177.65"/>
    <x v="21"/>
  </r>
  <r>
    <n v="2658"/>
    <s v="品诚塑胶科技（上海）有限公司"/>
    <x v="3"/>
    <x v="25"/>
    <n v="0"/>
    <n v="0"/>
    <n v="0"/>
    <n v="0"/>
    <n v="0"/>
    <n v="0"/>
    <n v="276"/>
    <n v="27453.72"/>
    <x v="837"/>
  </r>
  <r>
    <n v="2659"/>
    <s v="江苏莱特菲尔光电科技有限公司"/>
    <x v="20"/>
    <x v="25"/>
    <m/>
    <n v="0"/>
    <m/>
    <n v="0"/>
    <m/>
    <n v="0"/>
    <m/>
    <n v="0"/>
    <x v="11"/>
  </r>
  <r>
    <n v="2660"/>
    <s v="新疆迪成丰建材有限公司"/>
    <x v="1"/>
    <x v="25"/>
    <n v="0"/>
    <n v="0"/>
    <n v="0"/>
    <n v="0"/>
    <n v="0"/>
    <n v="0"/>
    <n v="32"/>
    <n v="2169.6"/>
    <x v="8"/>
  </r>
  <r>
    <n v="2661"/>
    <s v="慈溪市庵东松涛电器厂"/>
    <x v="1"/>
    <x v="20"/>
    <n v="2"/>
    <n v="147.22"/>
    <n v="8"/>
    <n v="627.76"/>
    <n v="7"/>
    <n v="289.09999999999997"/>
    <n v="0"/>
    <n v="0"/>
    <x v="8"/>
  </r>
  <r>
    <n v="2662"/>
    <s v="慈溪市大方雅阁洁具有限公司"/>
    <x v="1"/>
    <x v="20"/>
    <n v="14.1"/>
    <n v="868.56"/>
    <n v="2"/>
    <n v="117.56"/>
    <n v="76"/>
    <n v="5184.72"/>
    <n v="130"/>
    <n v="7537.4"/>
    <x v="8"/>
  </r>
  <r>
    <n v="2663"/>
    <s v="慈溪市乐驰塑料制品有限公司"/>
    <x v="1"/>
    <x v="20"/>
    <n v="1.75"/>
    <n v="530.35500000000002"/>
    <n v="5.8"/>
    <n v="848.82999999999993"/>
    <n v="0"/>
    <n v="0"/>
    <n v="2.5000000000000001E-2"/>
    <n v="4.6930000000000005"/>
    <x v="8"/>
  </r>
  <r>
    <n v="2664"/>
    <s v="慈溪市天浩洁具厂"/>
    <x v="1"/>
    <x v="20"/>
    <n v="0"/>
    <n v="0"/>
    <n v="0"/>
    <n v="0"/>
    <n v="0"/>
    <n v="0"/>
    <n v="1"/>
    <n v="45.25"/>
    <x v="8"/>
  </r>
  <r>
    <n v="2665"/>
    <s v="慈溪市鑫雨洁具厂（普通合伙）"/>
    <x v="1"/>
    <x v="20"/>
    <n v="0"/>
    <n v="0"/>
    <n v="8"/>
    <n v="746.88"/>
    <n v="25"/>
    <n v="2139.25"/>
    <n v="9"/>
    <n v="865.53"/>
    <x v="8"/>
  </r>
  <r>
    <n v="2666"/>
    <s v="慈溪市长河潮虹洁具厂（普通合伙）"/>
    <x v="1"/>
    <x v="20"/>
    <n v="0"/>
    <n v="0"/>
    <n v="0"/>
    <n v="0"/>
    <n v="0"/>
    <n v="0"/>
    <n v="4"/>
    <n v="151.72"/>
    <x v="8"/>
  </r>
  <r>
    <n v="2667"/>
    <s v="慈溪市长河得喜洁具厂"/>
    <x v="1"/>
    <x v="20"/>
    <n v="0"/>
    <n v="0"/>
    <n v="0"/>
    <n v="0"/>
    <n v="7"/>
    <n v="254.94"/>
    <n v="17"/>
    <n v="1128.1199999999999"/>
    <x v="8"/>
  </r>
  <r>
    <n v="2668"/>
    <s v="慈溪市长河佳洁橡胶制品厂"/>
    <x v="1"/>
    <x v="20"/>
    <n v="0"/>
    <n v="0"/>
    <n v="0"/>
    <n v="0"/>
    <n v="0"/>
    <n v="0"/>
    <n v="3"/>
    <n v="147.57"/>
    <x v="8"/>
  </r>
  <r>
    <n v="2669"/>
    <s v="慈溪市长河西布伦洁具厂"/>
    <x v="1"/>
    <x v="20"/>
    <n v="5.125"/>
    <n v="432.03749999999997"/>
    <n v="18"/>
    <n v="1922.3999999999999"/>
    <n v="3"/>
    <n v="224.54999999999998"/>
    <n v="0"/>
    <n v="0"/>
    <x v="8"/>
  </r>
  <r>
    <n v="2670"/>
    <s v="慈溪市长河细罗洁具厂"/>
    <x v="1"/>
    <x v="20"/>
    <n v="0"/>
    <n v="0"/>
    <n v="0"/>
    <n v="0"/>
    <n v="0.5"/>
    <n v="69.834999999999994"/>
    <n v="2"/>
    <n v="142.30000000000001"/>
    <x v="8"/>
  </r>
  <r>
    <n v="2671"/>
    <s v="慈溪市长河烜豪洁具厂"/>
    <x v="1"/>
    <x v="20"/>
    <n v="0"/>
    <n v="0"/>
    <n v="0"/>
    <n v="0"/>
    <n v="0"/>
    <n v="0"/>
    <n v="0.3"/>
    <n v="33.018000000000001"/>
    <x v="8"/>
  </r>
  <r>
    <n v="2672"/>
    <s v="慈溪市长河源兴塑料制品厂"/>
    <x v="1"/>
    <x v="20"/>
    <n v="0"/>
    <n v="0"/>
    <n v="2.5249999999999999"/>
    <n v="217.9075"/>
    <n v="0"/>
    <n v="0"/>
    <n v="0.5"/>
    <n v="96.204999999999998"/>
    <x v="8"/>
  </r>
  <r>
    <n v="2673"/>
    <s v="慈溪市长河镇欧米雅洁具厂"/>
    <x v="1"/>
    <x v="20"/>
    <m/>
    <n v="0"/>
    <m/>
    <n v="0"/>
    <m/>
    <n v="0"/>
    <m/>
    <n v="0"/>
    <x v="9"/>
  </r>
  <r>
    <n v="2674"/>
    <s v="慈溪市卓奥卫浴有限公司"/>
    <x v="1"/>
    <x v="20"/>
    <n v="0"/>
    <n v="0"/>
    <n v="5"/>
    <n v="429.7"/>
    <n v="32"/>
    <n v="2672.64"/>
    <n v="20"/>
    <n v="1482.8"/>
    <x v="8"/>
  </r>
  <r>
    <n v="2675"/>
    <s v="杭州福莱特塑料开发有限公司"/>
    <x v="1"/>
    <x v="20"/>
    <n v="0"/>
    <n v="0"/>
    <n v="12.6"/>
    <n v="93.87"/>
    <n v="0"/>
    <n v="0"/>
    <n v="30"/>
    <n v="2326.8000000000002"/>
    <x v="8"/>
  </r>
  <r>
    <n v="2676"/>
    <s v="宁波毕士达智能洁具有限公司"/>
    <x v="1"/>
    <x v="20"/>
    <n v="16.975000000000001"/>
    <n v="2822.4332500000005"/>
    <n v="14.2"/>
    <n v="2768.8580000000002"/>
    <n v="3"/>
    <n v="516.72"/>
    <n v="0"/>
    <n v="0"/>
    <x v="8"/>
  </r>
  <r>
    <n v="2677"/>
    <s v="宁波杭州湾新区汇鑫塑料制品有限公司"/>
    <x v="1"/>
    <x v="20"/>
    <n v="0"/>
    <n v="0"/>
    <n v="0"/>
    <n v="0"/>
    <n v="13"/>
    <n v="1213.42"/>
    <n v="4"/>
    <n v="609.88"/>
    <x v="8"/>
  </r>
  <r>
    <n v="2678"/>
    <s v="宁波市北仑贵达贸易有限公司"/>
    <x v="8"/>
    <x v="20"/>
    <n v="2"/>
    <n v="372.32"/>
    <n v="0"/>
    <n v="0"/>
    <n v="8.8000000000000007"/>
    <n v="820.86400000000003"/>
    <n v="0"/>
    <n v="0"/>
    <x v="8"/>
  </r>
  <r>
    <n v="2679"/>
    <s v="厦门市酷德卫浴工业有限公司"/>
    <x v="1"/>
    <x v="20"/>
    <n v="0"/>
    <n v="0"/>
    <n v="2.6"/>
    <n v="571.298"/>
    <n v="3"/>
    <n v="609.96"/>
    <n v="0"/>
    <n v="0"/>
    <x v="8"/>
  </r>
  <r>
    <n v="2680"/>
    <s v="余姚市贵达塑料五金厂"/>
    <x v="1"/>
    <x v="20"/>
    <n v="2.5"/>
    <n v="373.65000000000003"/>
    <n v="0"/>
    <n v="0"/>
    <n v="0"/>
    <n v="0"/>
    <n v="11"/>
    <n v="869.66000000000008"/>
    <x v="8"/>
  </r>
  <r>
    <n v="2681"/>
    <s v="余姚市嘉雄电器厂(普通合伙)"/>
    <x v="1"/>
    <x v="20"/>
    <m/>
    <n v="0"/>
    <m/>
    <n v="0"/>
    <m/>
    <n v="0"/>
    <m/>
    <n v="0"/>
    <x v="20"/>
  </r>
  <r>
    <n v="2682"/>
    <s v="余姚市怡科洁具有限公司"/>
    <x v="1"/>
    <x v="20"/>
    <m/>
    <n v="0"/>
    <m/>
    <n v="0"/>
    <m/>
    <n v="0"/>
    <m/>
    <n v="0"/>
    <x v="23"/>
  </r>
  <r>
    <n v="2683"/>
    <s v="宁波迦南洁具有限公司"/>
    <x v="1"/>
    <x v="20"/>
    <m/>
    <n v="0"/>
    <m/>
    <n v="0"/>
    <m/>
    <n v="0"/>
    <m/>
    <n v="0"/>
    <x v="17"/>
  </r>
  <r>
    <n v="2684"/>
    <s v="余姚市心雨洁具有限公司"/>
    <x v="1"/>
    <x v="20"/>
    <n v="0"/>
    <n v="0"/>
    <n v="15"/>
    <n v="1151.0999999999999"/>
    <n v="8"/>
    <n v="660"/>
    <n v="13"/>
    <n v="1623.7"/>
    <x v="8"/>
  </r>
  <r>
    <n v="2685"/>
    <s v="余姚市泗门镇鹏程电器配件厂"/>
    <x v="1"/>
    <x v="20"/>
    <n v="1.425"/>
    <n v="137.12775000000002"/>
    <n v="0.75"/>
    <n v="88.027500000000003"/>
    <n v="0.57499999999999996"/>
    <n v="155.3535"/>
    <n v="1.575"/>
    <n v="160.88625000000002"/>
    <x v="45"/>
  </r>
  <r>
    <n v="2686"/>
    <s v="宁海县益欣电子有限公司"/>
    <x v="1"/>
    <x v="20"/>
    <n v="0.17499999999999999"/>
    <n v="9.6214999999999993"/>
    <n v="0"/>
    <n v="0"/>
    <n v="0"/>
    <n v="0"/>
    <n v="0.15"/>
    <n v="23.569499999999998"/>
    <x v="292"/>
  </r>
  <r>
    <n v="2687"/>
    <s v="慈溪市周巷镇联壮电器配件厂"/>
    <x v="1"/>
    <x v="20"/>
    <n v="0.25"/>
    <n v="43.414999999999999"/>
    <n v="0"/>
    <n v="0"/>
    <n v="0"/>
    <n v="0"/>
    <n v="0"/>
    <n v="0"/>
    <x v="45"/>
  </r>
  <r>
    <n v="2688"/>
    <s v="台州市嘉丰塑料洁具有限公司"/>
    <x v="1"/>
    <x v="20"/>
    <m/>
    <n v="0"/>
    <m/>
    <n v="0"/>
    <m/>
    <n v="0"/>
    <m/>
    <n v="0"/>
    <x v="122"/>
  </r>
  <r>
    <n v="2689"/>
    <s v="宁波新雅特洁具有限公司"/>
    <x v="1"/>
    <x v="20"/>
    <n v="0"/>
    <n v="0"/>
    <n v="0"/>
    <n v="0"/>
    <n v="0"/>
    <n v="0"/>
    <n v="40.200000000000003"/>
    <n v="2600.1360000000004"/>
    <x v="838"/>
  </r>
  <r>
    <n v="2690"/>
    <s v="慈溪市新佳业洁具有限公司"/>
    <x v="1"/>
    <x v="20"/>
    <n v="41.475000000000001"/>
    <n v="1395.2190000000001"/>
    <n v="10.75"/>
    <n v="1808.4724999999999"/>
    <n v="102.5"/>
    <n v="5151.6499999999996"/>
    <n v="137"/>
    <n v="15016.57"/>
    <x v="251"/>
  </r>
  <r>
    <n v="2691"/>
    <s v="余姚市雅思水暖器材厂（普通合伙）"/>
    <x v="1"/>
    <x v="20"/>
    <n v="0"/>
    <n v="0"/>
    <n v="0"/>
    <n v="0"/>
    <n v="0"/>
    <n v="0"/>
    <n v="10"/>
    <n v="745.90000000000009"/>
    <x v="77"/>
  </r>
  <r>
    <n v="2692"/>
    <s v="宁波杭州湾新区思塬洁具厂"/>
    <x v="1"/>
    <x v="20"/>
    <n v="0"/>
    <n v="0"/>
    <n v="0"/>
    <n v="0"/>
    <n v="0"/>
    <n v="0"/>
    <n v="1"/>
    <n v="88.04"/>
    <x v="839"/>
  </r>
  <r>
    <n v="2693"/>
    <s v="宁波汇鑫塑料制品有限公司"/>
    <x v="1"/>
    <x v="20"/>
    <n v="0"/>
    <n v="0"/>
    <n v="0"/>
    <n v="0"/>
    <n v="0"/>
    <n v="0"/>
    <n v="14"/>
    <n v="1560.4399999999998"/>
    <x v="23"/>
  </r>
  <r>
    <n v="2694"/>
    <s v="宁波恒业洁具有限公司"/>
    <x v="1"/>
    <x v="20"/>
    <n v="65"/>
    <n v="5762.25"/>
    <n v="52"/>
    <n v="6268.08"/>
    <n v="5"/>
    <n v="557.35"/>
    <n v="7"/>
    <n v="488.03999999999996"/>
    <x v="840"/>
  </r>
  <r>
    <n v="2695"/>
    <s v="宁海县城关一本塑料厂"/>
    <x v="1"/>
    <x v="20"/>
    <n v="19.100000000000001"/>
    <n v="1241.1180000000002"/>
    <n v="43.225000000000001"/>
    <n v="3154.1282500000002"/>
    <n v="30.5"/>
    <n v="1531.1000000000001"/>
    <n v="11.1"/>
    <n v="946.27499999999998"/>
    <x v="841"/>
  </r>
  <r>
    <n v="2696"/>
    <s v="慈溪市康立得电器厂（普通合伙）"/>
    <x v="1"/>
    <x v="20"/>
    <n v="0"/>
    <n v="0"/>
    <n v="8"/>
    <n v="448.08"/>
    <n v="7"/>
    <n v="289.73"/>
    <n v="4"/>
    <n v="251.2"/>
    <x v="9"/>
  </r>
  <r>
    <n v="2697"/>
    <s v="宁波德欣卫浴有限公司"/>
    <x v="1"/>
    <x v="20"/>
    <m/>
    <n v="0"/>
    <m/>
    <n v="0"/>
    <m/>
    <n v="0"/>
    <m/>
    <n v="0"/>
    <x v="21"/>
  </r>
  <r>
    <n v="2698"/>
    <s v="慈溪市长河水太洁具厂"/>
    <x v="8"/>
    <x v="20"/>
    <n v="0"/>
    <n v="0"/>
    <n v="13.75"/>
    <n v="1047.0625"/>
    <n v="71.2"/>
    <n v="2351.7360000000003"/>
    <n v="76.025000000000006"/>
    <n v="4934.0225000000009"/>
    <x v="842"/>
  </r>
  <r>
    <n v="2699"/>
    <s v="厦门谐诚塑胶工业有限公司"/>
    <x v="1"/>
    <x v="20"/>
    <n v="0"/>
    <n v="0"/>
    <n v="0"/>
    <n v="0"/>
    <n v="140"/>
    <n v="10865.4"/>
    <n v="377"/>
    <n v="29994.120000000003"/>
    <x v="843"/>
  </r>
  <r>
    <n v="2700"/>
    <s v="余姚市优斯富电器有限公司"/>
    <x v="1"/>
    <x v="20"/>
    <m/>
    <n v="0"/>
    <m/>
    <n v="0"/>
    <m/>
    <n v="0"/>
    <m/>
    <n v="0"/>
    <x v="17"/>
  </r>
  <r>
    <n v="2701"/>
    <s v="慈溪市楷瑞洁具厂（普通合伙）"/>
    <x v="1"/>
    <x v="20"/>
    <m/>
    <n v="0"/>
    <m/>
    <n v="0"/>
    <m/>
    <n v="0"/>
    <m/>
    <n v="0"/>
    <x v="49"/>
  </r>
  <r>
    <n v="2702"/>
    <s v="慈溪市豪意洁具厂"/>
    <x v="1"/>
    <x v="20"/>
    <n v="0"/>
    <n v="0"/>
    <n v="11"/>
    <n v="895.73"/>
    <n v="10"/>
    <n v="1035.9000000000001"/>
    <n v="58"/>
    <n v="3930.0800000000004"/>
    <x v="664"/>
  </r>
  <r>
    <n v="2703"/>
    <s v="宁波凯腾汽车风叶有限公司"/>
    <x v="1"/>
    <x v="20"/>
    <n v="0"/>
    <n v="0"/>
    <n v="0"/>
    <n v="0"/>
    <n v="0"/>
    <n v="0"/>
    <n v="25"/>
    <n v="1553.75"/>
    <x v="4"/>
  </r>
  <r>
    <n v="2704"/>
    <s v="宁波亚设洁具有限公司"/>
    <x v="1"/>
    <x v="20"/>
    <n v="0"/>
    <n v="0"/>
    <n v="170"/>
    <n v="15485.300000000001"/>
    <n v="129.02500000000001"/>
    <n v="9687.1970000000001"/>
    <n v="0"/>
    <n v="0"/>
    <x v="49"/>
  </r>
  <r>
    <n v="2705"/>
    <s v="慈溪市松业洁具有限公司"/>
    <x v="1"/>
    <x v="20"/>
    <n v="15"/>
    <n v="1450.95"/>
    <n v="10"/>
    <n v="768.8"/>
    <n v="122"/>
    <n v="6492.84"/>
    <n v="150"/>
    <n v="9139.5"/>
    <x v="844"/>
  </r>
  <r>
    <n v="2706"/>
    <s v="慈溪市周巷镇团圈电器配件厂"/>
    <x v="1"/>
    <x v="20"/>
    <m/>
    <n v="0"/>
    <m/>
    <n v="0"/>
    <m/>
    <n v="0"/>
    <m/>
    <n v="0"/>
    <x v="9"/>
  </r>
  <r>
    <n v="2707"/>
    <s v="宁波贵达环保科技有限公司"/>
    <x v="1"/>
    <x v="20"/>
    <n v="0"/>
    <n v="0"/>
    <n v="0"/>
    <n v="0"/>
    <n v="0"/>
    <n v="0"/>
    <n v="7"/>
    <n v="561.32999999999993"/>
    <x v="845"/>
  </r>
  <r>
    <n v="2708"/>
    <s v="慈溪市长河海智塑料制品厂"/>
    <x v="1"/>
    <x v="20"/>
    <m/>
    <n v="0"/>
    <m/>
    <n v="0"/>
    <m/>
    <n v="0"/>
    <m/>
    <n v="0"/>
    <x v="11"/>
  </r>
  <r>
    <n v="2709"/>
    <s v="宁波大方雅阁洁具有限公司"/>
    <x v="1"/>
    <x v="20"/>
    <m/>
    <n v="0"/>
    <m/>
    <n v="0"/>
    <m/>
    <n v="0"/>
    <m/>
    <n v="0"/>
    <x v="6"/>
  </r>
  <r>
    <n v="2710"/>
    <s v="余姚努虎洁具有限公司"/>
    <x v="1"/>
    <x v="20"/>
    <n v="0"/>
    <n v="0"/>
    <n v="0"/>
    <n v="0"/>
    <n v="0"/>
    <n v="0"/>
    <n v="20.100000000000001"/>
    <n v="944.7"/>
    <x v="2"/>
  </r>
  <r>
    <n v="2711"/>
    <s v="慈溪市天士元洁具有限公司"/>
    <x v="1"/>
    <x v="20"/>
    <n v="0"/>
    <n v="0"/>
    <n v="0"/>
    <n v="0"/>
    <n v="0"/>
    <n v="0"/>
    <n v="23"/>
    <n v="1507.19"/>
    <x v="58"/>
  </r>
  <r>
    <n v="2712"/>
    <s v="慈溪市同辉塑料制品有限公司"/>
    <x v="1"/>
    <x v="20"/>
    <n v="0"/>
    <n v="0"/>
    <n v="0"/>
    <n v="0"/>
    <n v="20.05"/>
    <n v="1394.8784999999998"/>
    <n v="1.5"/>
    <n v="111.88500000000001"/>
    <x v="58"/>
  </r>
  <r>
    <n v="2713"/>
    <s v="慈溪市益启洁具厂"/>
    <x v="1"/>
    <x v="20"/>
    <m/>
    <n v="0"/>
    <m/>
    <n v="0"/>
    <m/>
    <n v="0"/>
    <m/>
    <n v="0"/>
    <x v="295"/>
  </r>
  <r>
    <n v="2714"/>
    <s v="宁波昌祺卫浴五金制品有限公司"/>
    <x v="1"/>
    <x v="20"/>
    <n v="0"/>
    <n v="0"/>
    <n v="0"/>
    <n v="0"/>
    <n v="0"/>
    <n v="0"/>
    <n v="3"/>
    <n v="213.75"/>
    <x v="158"/>
  </r>
  <r>
    <n v="2715"/>
    <s v="宁海比格塑料厂（普通合伙）"/>
    <x v="1"/>
    <x v="20"/>
    <n v="0"/>
    <n v="0"/>
    <n v="0"/>
    <n v="0"/>
    <n v="1"/>
    <n v="11.44"/>
    <n v="43"/>
    <n v="3302.83"/>
    <x v="846"/>
  </r>
  <r>
    <n v="2716"/>
    <s v="余姚市凯达洁具厂"/>
    <x v="1"/>
    <x v="20"/>
    <m/>
    <n v="0"/>
    <m/>
    <n v="0"/>
    <m/>
    <n v="0"/>
    <m/>
    <n v="0"/>
    <x v="847"/>
  </r>
  <r>
    <n v="2717"/>
    <s v="慈溪市庵东镇荣得利洁具厂"/>
    <x v="1"/>
    <x v="20"/>
    <n v="0"/>
    <n v="0"/>
    <n v="0"/>
    <n v="0"/>
    <n v="5"/>
    <n v="350.20000000000005"/>
    <n v="30"/>
    <n v="2028.3"/>
    <x v="49"/>
  </r>
  <r>
    <n v="2718"/>
    <s v="慈溪市高玛洁具厂"/>
    <x v="1"/>
    <x v="20"/>
    <m/>
    <n v="0"/>
    <m/>
    <n v="0"/>
    <m/>
    <n v="0"/>
    <m/>
    <n v="0"/>
    <x v="11"/>
  </r>
  <r>
    <n v="2719"/>
    <s v="余姚市锴波塑料厂"/>
    <x v="1"/>
    <x v="21"/>
    <n v="0"/>
    <n v="0"/>
    <n v="0"/>
    <n v="0"/>
    <n v="0"/>
    <n v="0"/>
    <n v="0.6"/>
    <n v="65.561999999999998"/>
    <x v="294"/>
  </r>
  <r>
    <n v="2720"/>
    <s v="余姚市城区金型塑料制品厂"/>
    <x v="3"/>
    <x v="21"/>
    <n v="1"/>
    <n v="89.56"/>
    <n v="0"/>
    <n v="0"/>
    <n v="0"/>
    <n v="0"/>
    <n v="0.5"/>
    <n v="74.88"/>
    <x v="527"/>
  </r>
  <r>
    <n v="2721"/>
    <s v="南京佳峰教具制品有限公司"/>
    <x v="1"/>
    <x v="21"/>
    <m/>
    <n v="0"/>
    <m/>
    <n v="0"/>
    <m/>
    <n v="0"/>
    <m/>
    <n v="0"/>
    <x v="54"/>
  </r>
  <r>
    <n v="2722"/>
    <s v="余姚市恒基塑模实业有限公司"/>
    <x v="1"/>
    <x v="21"/>
    <n v="0.45"/>
    <n v="60.727499999999999"/>
    <n v="0"/>
    <n v="0"/>
    <n v="0"/>
    <n v="0"/>
    <n v="0.22500000000000001"/>
    <n v="32.789249999999996"/>
    <x v="40"/>
  </r>
  <r>
    <n v="2723"/>
    <s v="宁波庞达精密塑模有限公司"/>
    <x v="1"/>
    <x v="21"/>
    <m/>
    <n v="0"/>
    <m/>
    <n v="0"/>
    <m/>
    <n v="0"/>
    <m/>
    <n v="0"/>
    <x v="449"/>
  </r>
  <r>
    <n v="2724"/>
    <s v="余姚市顺迪塑料模具厂"/>
    <x v="1"/>
    <x v="21"/>
    <n v="0"/>
    <n v="0"/>
    <n v="2.125"/>
    <n v="279.90499999999997"/>
    <n v="1.825"/>
    <n v="212.22925000000001"/>
    <n v="6.7249999999999996"/>
    <n v="729.05724999999995"/>
    <x v="736"/>
  </r>
  <r>
    <n v="2725"/>
    <s v="余姚市新周家塑料五金厂（普通合伙）"/>
    <x v="1"/>
    <x v="21"/>
    <m/>
    <n v="0"/>
    <m/>
    <n v="0"/>
    <m/>
    <n v="0"/>
    <m/>
    <n v="0"/>
    <x v="94"/>
  </r>
  <r>
    <n v="2726"/>
    <s v="余姚市东国塑料制品厂"/>
    <x v="1"/>
    <x v="21"/>
    <n v="0"/>
    <n v="0"/>
    <n v="0"/>
    <n v="0"/>
    <n v="0"/>
    <n v="0"/>
    <n v="1"/>
    <n v="149.76"/>
    <x v="20"/>
  </r>
  <r>
    <n v="2727"/>
    <s v="温岭市富盛塑料制品厂"/>
    <x v="1"/>
    <x v="21"/>
    <m/>
    <n v="0"/>
    <m/>
    <n v="0"/>
    <m/>
    <n v="0"/>
    <m/>
    <n v="0"/>
    <x v="71"/>
  </r>
  <r>
    <n v="2728"/>
    <s v="余姚市黄家埠镇永屹塑料厂"/>
    <x v="1"/>
    <x v="21"/>
    <m/>
    <n v="0"/>
    <m/>
    <n v="0"/>
    <m/>
    <n v="0"/>
    <m/>
    <n v="0"/>
    <x v="76"/>
  </r>
  <r>
    <n v="2729"/>
    <s v="慈溪市周巷焕发塑料制品厂"/>
    <x v="1"/>
    <x v="21"/>
    <n v="0.2"/>
    <n v="2.8000000000000004E-2"/>
    <n v="0.67500000000000004"/>
    <n v="131.60475"/>
    <n v="1.45"/>
    <n v="167.50399999999999"/>
    <n v="0.8"/>
    <n v="136.34400000000002"/>
    <x v="848"/>
  </r>
  <r>
    <n v="2730"/>
    <s v="慈溪市杭天汽车零部件有限公司"/>
    <x v="1"/>
    <x v="21"/>
    <m/>
    <n v="0"/>
    <m/>
    <n v="0"/>
    <m/>
    <n v="0"/>
    <m/>
    <n v="0"/>
    <x v="78"/>
  </r>
  <r>
    <n v="2731"/>
    <s v="余姚市吉敏五金厂"/>
    <x v="1"/>
    <x v="21"/>
    <m/>
    <n v="0"/>
    <m/>
    <n v="0"/>
    <m/>
    <n v="0"/>
    <m/>
    <n v="0"/>
    <x v="23"/>
  </r>
  <r>
    <n v="2732"/>
    <s v="慈溪市宗汉其美塑料制品厂"/>
    <x v="1"/>
    <x v="21"/>
    <n v="0"/>
    <n v="0"/>
    <n v="0.82499999999999996"/>
    <n v="93.002250000000004"/>
    <n v="0.55000000000000004"/>
    <n v="43.378500000000003"/>
    <n v="1"/>
    <n v="74.680000000000007"/>
    <x v="849"/>
  </r>
  <r>
    <n v="2733"/>
    <s v="绍兴市上虞区炯瑞塑胶厂"/>
    <x v="1"/>
    <x v="21"/>
    <m/>
    <n v="0"/>
    <m/>
    <n v="0"/>
    <m/>
    <n v="0"/>
    <m/>
    <n v="0"/>
    <x v="161"/>
  </r>
  <r>
    <n v="2734"/>
    <s v="余姚市舜唯塑料有限公司"/>
    <x v="1"/>
    <x v="21"/>
    <m/>
    <n v="0"/>
    <m/>
    <n v="0"/>
    <m/>
    <n v="0"/>
    <m/>
    <n v="0"/>
    <x v="161"/>
  </r>
  <r>
    <n v="2735"/>
    <s v="宁波市鄞州屹顺塑料制品有限公司"/>
    <x v="1"/>
    <x v="21"/>
    <n v="0"/>
    <n v="0"/>
    <n v="0"/>
    <n v="0"/>
    <n v="0"/>
    <n v="0"/>
    <n v="10"/>
    <n v="1123.4000000000001"/>
    <x v="850"/>
  </r>
  <r>
    <n v="2736"/>
    <s v="余姚市方卓塑料制品厂"/>
    <x v="1"/>
    <x v="21"/>
    <m/>
    <n v="0"/>
    <m/>
    <n v="0"/>
    <m/>
    <n v="0"/>
    <m/>
    <n v="0"/>
    <x v="158"/>
  </r>
  <r>
    <n v="2737"/>
    <s v="余姚市嘉铂塑料厂"/>
    <x v="1"/>
    <x v="21"/>
    <n v="0"/>
    <n v="0"/>
    <n v="0"/>
    <n v="0"/>
    <n v="0"/>
    <n v="0"/>
    <n v="2"/>
    <n v="301.10000000000002"/>
    <x v="531"/>
  </r>
  <r>
    <n v="2738"/>
    <s v="余姚市宁启塑料五金厂（普通合伙）"/>
    <x v="2"/>
    <x v="21"/>
    <m/>
    <n v="0"/>
    <m/>
    <n v="0"/>
    <m/>
    <n v="0"/>
    <m/>
    <n v="0"/>
    <x v="11"/>
  </r>
  <r>
    <n v="2739"/>
    <s v="上海超恒塑料模具有限公司"/>
    <x v="1"/>
    <x v="21"/>
    <n v="2"/>
    <n v="391.7"/>
    <n v="6.875"/>
    <n v="499.60624999999999"/>
    <n v="13.75"/>
    <n v="-335.36250000000001"/>
    <n v="5.55"/>
    <n v="491.00849999999997"/>
    <x v="851"/>
  </r>
  <r>
    <n v="2740"/>
    <s v="余姚市康鸿塑料制品厂（普通合伙）"/>
    <x v="1"/>
    <x v="21"/>
    <n v="0"/>
    <n v="0"/>
    <n v="1"/>
    <n v="42.26"/>
    <n v="0"/>
    <n v="0"/>
    <n v="0"/>
    <n v="0"/>
    <x v="9"/>
  </r>
  <r>
    <n v="2741"/>
    <s v="余姚市忠棋塑料厂"/>
    <x v="2"/>
    <x v="21"/>
    <m/>
    <n v="0"/>
    <m/>
    <n v="0"/>
    <m/>
    <n v="0"/>
    <m/>
    <n v="0"/>
    <x v="852"/>
  </r>
  <r>
    <n v="2742"/>
    <s v="上海安东塑料制品有限公司"/>
    <x v="1"/>
    <x v="21"/>
    <n v="5"/>
    <n v="413.84999999999997"/>
    <n v="0"/>
    <n v="0"/>
    <n v="3"/>
    <n v="335.1"/>
    <n v="1"/>
    <n v="155.5"/>
    <x v="20"/>
  </r>
  <r>
    <n v="2743"/>
    <s v="余姚川纳塑料制品厂"/>
    <x v="1"/>
    <x v="21"/>
    <m/>
    <n v="0"/>
    <m/>
    <n v="0"/>
    <m/>
    <n v="0"/>
    <m/>
    <n v="0"/>
    <x v="74"/>
  </r>
  <r>
    <n v="2744"/>
    <s v="嘉兴扬鑫金属制品有限公司"/>
    <x v="1"/>
    <x v="22"/>
    <n v="0"/>
    <n v="0"/>
    <n v="0"/>
    <n v="0"/>
    <n v="0"/>
    <n v="0"/>
    <n v="1"/>
    <n v="173.41"/>
    <x v="8"/>
  </r>
  <r>
    <n v="2745"/>
    <s v="宁波汉泰模具制造有限公司"/>
    <x v="2"/>
    <x v="22"/>
    <n v="0.52500000000000002"/>
    <n v="5.8274999999999997"/>
    <n v="1.25"/>
    <n v="-103.85"/>
    <n v="1.7250000000000001"/>
    <n v="80.229749999999996"/>
    <n v="0"/>
    <n v="0"/>
    <x v="8"/>
  </r>
  <r>
    <n v="2746"/>
    <s v="上海麦友机械有限公司"/>
    <x v="3"/>
    <x v="22"/>
    <n v="10"/>
    <n v="1055.8"/>
    <n v="11"/>
    <n v="924.11"/>
    <n v="0"/>
    <n v="0"/>
    <n v="0.1"/>
    <n v="14.449000000000002"/>
    <x v="8"/>
  </r>
  <r>
    <n v="2747"/>
    <s v="苏州川上精密模塑有限公司"/>
    <x v="3"/>
    <x v="22"/>
    <n v="0"/>
    <n v="0"/>
    <n v="0"/>
    <n v="0"/>
    <n v="0"/>
    <n v="0"/>
    <n v="0.4"/>
    <n v="67.055999999999997"/>
    <x v="8"/>
  </r>
  <r>
    <n v="2748"/>
    <s v="苏州市吴中区胥口俊顺五金厂"/>
    <x v="1"/>
    <x v="22"/>
    <n v="0"/>
    <n v="0"/>
    <n v="0.3"/>
    <n v="54.483000000000004"/>
    <n v="0.3"/>
    <n v="-30.861000000000001"/>
    <n v="0.3"/>
    <n v="83.582999999999998"/>
    <x v="8"/>
  </r>
  <r>
    <n v="2749"/>
    <s v="台州市黄岩鞍能模具有限公司"/>
    <x v="1"/>
    <x v="22"/>
    <n v="0"/>
    <n v="0"/>
    <n v="0"/>
    <n v="0"/>
    <n v="2"/>
    <n v="355.46"/>
    <n v="0"/>
    <n v="0"/>
    <x v="8"/>
  </r>
  <r>
    <n v="2750"/>
    <s v="余姚世南模具厂"/>
    <x v="1"/>
    <x v="22"/>
    <m/>
    <n v="0"/>
    <m/>
    <n v="0"/>
    <m/>
    <n v="0"/>
    <m/>
    <n v="0"/>
    <x v="839"/>
  </r>
  <r>
    <n v="2751"/>
    <s v="余姚市恒利塑胶钢模有限公司"/>
    <x v="1"/>
    <x v="22"/>
    <n v="5"/>
    <n v="468.65000000000003"/>
    <n v="0"/>
    <n v="0"/>
    <n v="1"/>
    <n v="60.31"/>
    <n v="0"/>
    <n v="0"/>
    <x v="8"/>
  </r>
  <r>
    <n v="2752"/>
    <s v="余姚市启新塑料模具厂"/>
    <x v="1"/>
    <x v="22"/>
    <m/>
    <n v="0"/>
    <m/>
    <n v="0"/>
    <m/>
    <n v="0"/>
    <m/>
    <n v="0"/>
    <x v="17"/>
  </r>
  <r>
    <n v="2753"/>
    <s v="余姚市前程塑料厂"/>
    <x v="1"/>
    <x v="22"/>
    <m/>
    <n v="0"/>
    <m/>
    <n v="0"/>
    <m/>
    <n v="0"/>
    <m/>
    <n v="0"/>
    <x v="14"/>
  </r>
  <r>
    <n v="2754"/>
    <s v="余姚市正宁塑料模具厂"/>
    <x v="1"/>
    <x v="22"/>
    <n v="1.95"/>
    <n v="160.446"/>
    <n v="0.4"/>
    <n v="40.712000000000003"/>
    <n v="1.5"/>
    <n v="119.05500000000001"/>
    <n v="0.3"/>
    <n v="22.404"/>
    <x v="8"/>
  </r>
  <r>
    <n v="2755"/>
    <s v="台州市黄岩汉威塑料模具有限公司"/>
    <x v="1"/>
    <x v="22"/>
    <m/>
    <n v="0"/>
    <m/>
    <n v="0"/>
    <m/>
    <n v="0"/>
    <m/>
    <n v="0"/>
    <x v="292"/>
  </r>
  <r>
    <n v="2756"/>
    <s v="余姚市前诚塑料厂"/>
    <x v="1"/>
    <x v="22"/>
    <m/>
    <n v="0"/>
    <m/>
    <n v="0"/>
    <m/>
    <n v="0"/>
    <m/>
    <n v="0"/>
    <x v="20"/>
  </r>
  <r>
    <n v="2757"/>
    <s v="余姚市兴跃塑模有限公司"/>
    <x v="1"/>
    <x v="22"/>
    <n v="0"/>
    <n v="0"/>
    <n v="0.1"/>
    <n v="-2.516"/>
    <n v="0.22500000000000001"/>
    <n v="-24.4755"/>
    <n v="7.4999999999999997E-2"/>
    <n v="10.62"/>
    <x v="17"/>
  </r>
  <r>
    <n v="2758"/>
    <s v="温州宏泰模具有限公司"/>
    <x v="1"/>
    <x v="22"/>
    <n v="0"/>
    <n v="0"/>
    <n v="0"/>
    <n v="0"/>
    <n v="0"/>
    <n v="0"/>
    <n v="1.35"/>
    <n v="137.16"/>
    <x v="853"/>
  </r>
  <r>
    <n v="2759"/>
    <s v="宁波语方模塑有限公司"/>
    <x v="14"/>
    <x v="22"/>
    <n v="0"/>
    <n v="0"/>
    <n v="0"/>
    <n v="0"/>
    <n v="0"/>
    <n v="0"/>
    <n v="0.1"/>
    <n v="10.4"/>
    <x v="730"/>
  </r>
  <r>
    <n v="2760"/>
    <s v="霸州市南孟顺国五金塑料加工厂"/>
    <x v="1"/>
    <x v="22"/>
    <m/>
    <n v="0"/>
    <m/>
    <n v="0"/>
    <m/>
    <n v="0"/>
    <m/>
    <n v="0"/>
    <x v="20"/>
  </r>
  <r>
    <n v="2761"/>
    <s v="余姚市余姚镇汇丰塑料模具厂"/>
    <x v="1"/>
    <x v="22"/>
    <n v="0"/>
    <n v="0"/>
    <n v="0"/>
    <n v="0"/>
    <n v="2.0750000000000002"/>
    <n v="278.714"/>
    <n v="0.55000000000000004"/>
    <n v="49.670500000000004"/>
    <x v="446"/>
  </r>
  <r>
    <n v="2762"/>
    <s v="余姚市杭敏塑料厂"/>
    <x v="1"/>
    <x v="22"/>
    <n v="0"/>
    <n v="0"/>
    <n v="0"/>
    <n v="0"/>
    <n v="2.5"/>
    <n v="154.125"/>
    <n v="1.9"/>
    <n v="235.94200000000001"/>
    <x v="854"/>
  </r>
  <r>
    <n v="2763"/>
    <s v="宁波兴利模具有限公司"/>
    <x v="1"/>
    <x v="22"/>
    <n v="1.075"/>
    <n v="714.33749999999998"/>
    <n v="0.5"/>
    <n v="60.954999999999998"/>
    <n v="2.0249999999999999"/>
    <n v="428.55074999999999"/>
    <n v="1.6"/>
    <n v="178.8"/>
    <x v="22"/>
  </r>
  <r>
    <n v="2764"/>
    <s v="余姚市昌士达塑料模具厂"/>
    <x v="1"/>
    <x v="22"/>
    <n v="0"/>
    <n v="0"/>
    <n v="11.25"/>
    <n v="1403.8875"/>
    <n v="10.5"/>
    <n v="1253.175"/>
    <n v="14.1"/>
    <n v="2074.3919999999998"/>
    <x v="855"/>
  </r>
  <r>
    <n v="2765"/>
    <s v="宁波保亚模具有限公司"/>
    <x v="1"/>
    <x v="22"/>
    <m/>
    <n v="0"/>
    <m/>
    <n v="0"/>
    <m/>
    <n v="0"/>
    <m/>
    <n v="0"/>
    <x v="856"/>
  </r>
  <r>
    <n v="2766"/>
    <s v="余姚市余姚镇方圆塑料模具厂"/>
    <x v="1"/>
    <x v="22"/>
    <n v="0"/>
    <n v="0"/>
    <n v="3.125"/>
    <n v="372.6875"/>
    <n v="13.375"/>
    <n v="1209.9024999999999"/>
    <n v="2.5"/>
    <n v="197.125"/>
    <x v="857"/>
  </r>
  <r>
    <n v="2767"/>
    <s v="余姚市来泰塑料模具厂"/>
    <x v="1"/>
    <x v="22"/>
    <n v="0.27500000000000002"/>
    <n v="56.4465"/>
    <n v="0.35"/>
    <n v="28.1785"/>
    <n v="9.85"/>
    <n v="643.30349999999999"/>
    <n v="0.45"/>
    <n v="43.100999999999999"/>
    <x v="722"/>
  </r>
  <r>
    <n v="2768"/>
    <s v="慈溪阿模地塑料制品有限公司"/>
    <x v="1"/>
    <x v="22"/>
    <n v="0.1"/>
    <n v="25.254000000000001"/>
    <n v="0.15"/>
    <n v="23.107500000000002"/>
    <n v="2.9750000000000001"/>
    <n v="294.04900000000004"/>
    <n v="0.7"/>
    <n v="76.453999999999994"/>
    <x v="79"/>
  </r>
  <r>
    <n v="2769"/>
    <s v="台州市椒江协通五金塑模厂"/>
    <x v="1"/>
    <x v="22"/>
    <m/>
    <n v="0"/>
    <m/>
    <n v="0"/>
    <m/>
    <n v="0"/>
    <m/>
    <n v="0"/>
    <x v="23"/>
  </r>
  <r>
    <n v="2770"/>
    <s v="余姚市佳型塑料模具厂"/>
    <x v="1"/>
    <x v="22"/>
    <n v="0"/>
    <n v="0"/>
    <n v="0"/>
    <n v="0"/>
    <n v="0"/>
    <n v="0"/>
    <n v="0.25"/>
    <n v="21.947500000000002"/>
    <x v="858"/>
  </r>
  <r>
    <n v="2771"/>
    <s v="嘉善宏泰模具有限公司"/>
    <x v="3"/>
    <x v="22"/>
    <m/>
    <n v="0"/>
    <m/>
    <n v="0"/>
    <m/>
    <n v="0"/>
    <m/>
    <n v="0"/>
    <x v="90"/>
  </r>
  <r>
    <n v="2772"/>
    <s v="昆山创誉五金塑料有限公司"/>
    <x v="1"/>
    <x v="22"/>
    <n v="11.15"/>
    <n v="551.59050000000002"/>
    <n v="1.5"/>
    <n v="86.864999999999995"/>
    <n v="70"/>
    <n v="6786.5"/>
    <n v="23.824999999999999"/>
    <n v="2326.2730000000001"/>
    <x v="859"/>
  </r>
  <r>
    <n v="2773"/>
    <s v="余姚市众友橡塑冲件厂（普通合伙）"/>
    <x v="2"/>
    <x v="22"/>
    <n v="0"/>
    <n v="0"/>
    <n v="0"/>
    <n v="0"/>
    <n v="1.65"/>
    <n v="216.36449999999999"/>
    <n v="12.15"/>
    <n v="1089.4905000000001"/>
    <x v="860"/>
  </r>
  <r>
    <n v="2774"/>
    <s v="上海铭昶模塑科技有限公司"/>
    <x v="1"/>
    <x v="22"/>
    <m/>
    <n v="0"/>
    <m/>
    <n v="0"/>
    <m/>
    <n v="0"/>
    <m/>
    <n v="0"/>
    <x v="2"/>
  </r>
  <r>
    <n v="2775"/>
    <s v="余姚市宏凯塑模厂"/>
    <x v="1"/>
    <x v="22"/>
    <n v="15.5"/>
    <n v="1782.345"/>
    <n v="18"/>
    <n v="2345.58"/>
    <n v="8.5"/>
    <n v="1068.79"/>
    <n v="14.074999999999999"/>
    <n v="1279.8397500000001"/>
    <x v="861"/>
  </r>
  <r>
    <n v="2776"/>
    <s v="余姚市多成塑料制品厂"/>
    <x v="1"/>
    <x v="22"/>
    <n v="0"/>
    <n v="0"/>
    <n v="2"/>
    <n v="306.02"/>
    <n v="3"/>
    <n v="295.14"/>
    <n v="2.5"/>
    <n v="310.07499999999999"/>
    <x v="0"/>
  </r>
  <r>
    <n v="2777"/>
    <s v="余姚市立凯塑料模具厂"/>
    <x v="1"/>
    <x v="22"/>
    <m/>
    <n v="0"/>
    <m/>
    <n v="0"/>
    <m/>
    <n v="0"/>
    <m/>
    <n v="0"/>
    <x v="326"/>
  </r>
  <r>
    <n v="2778"/>
    <s v="慈溪诚毅模具有限公司"/>
    <x v="1"/>
    <x v="22"/>
    <m/>
    <n v="0"/>
    <m/>
    <n v="0"/>
    <m/>
    <n v="0"/>
    <m/>
    <n v="0"/>
    <x v="17"/>
  </r>
  <r>
    <n v="2779"/>
    <s v="余姚市福达塑模厂"/>
    <x v="1"/>
    <x v="22"/>
    <n v="0"/>
    <n v="0"/>
    <n v="2"/>
    <n v="232.5"/>
    <n v="0"/>
    <n v="0"/>
    <n v="1"/>
    <n v="74"/>
    <x v="20"/>
  </r>
  <r>
    <n v="2780"/>
    <s v="余姚市武邦电器配件厂"/>
    <x v="1"/>
    <x v="22"/>
    <m/>
    <n v="0"/>
    <m/>
    <n v="0"/>
    <m/>
    <n v="0"/>
    <m/>
    <n v="0"/>
    <x v="22"/>
  </r>
  <r>
    <n v="2781"/>
    <s v="余姚市卓盈塑料模具厂"/>
    <x v="1"/>
    <x v="22"/>
    <n v="0"/>
    <n v="0"/>
    <n v="0"/>
    <n v="0"/>
    <n v="1"/>
    <n v="96.83"/>
    <n v="0.5"/>
    <n v="37.340000000000003"/>
    <x v="20"/>
  </r>
  <r>
    <n v="2782"/>
    <s v="余姚逸想塑料模具厂"/>
    <x v="3"/>
    <x v="22"/>
    <n v="0.2"/>
    <n v="12.016"/>
    <n v="0"/>
    <n v="0"/>
    <n v="8.1750000000000007"/>
    <n v="367.3845"/>
    <n v="1.95"/>
    <n v="162.20100000000002"/>
    <x v="33"/>
  </r>
  <r>
    <n v="2783"/>
    <s v="江阴市玉升磁塑有限公司"/>
    <x v="1"/>
    <x v="22"/>
    <m/>
    <n v="0"/>
    <m/>
    <n v="0"/>
    <m/>
    <n v="0"/>
    <m/>
    <n v="0"/>
    <x v="32"/>
  </r>
  <r>
    <n v="2784"/>
    <s v="衢州盛邦模具科技有限公司"/>
    <x v="1"/>
    <x v="22"/>
    <n v="0"/>
    <n v="0"/>
    <n v="6.5"/>
    <n v="922.09000000000015"/>
    <n v="7.0250000000000004"/>
    <n v="717.04174999999998"/>
    <n v="7"/>
    <n v="445.41"/>
    <x v="23"/>
  </r>
  <r>
    <n v="2785"/>
    <s v="余姚市城区舜东仪表厂"/>
    <x v="2"/>
    <x v="22"/>
    <n v="0"/>
    <n v="0"/>
    <n v="2"/>
    <n v="92.4"/>
    <n v="4.125"/>
    <n v="171.02250000000001"/>
    <n v="3.25"/>
    <n v="224.05500000000001"/>
    <x v="11"/>
  </r>
  <r>
    <n v="2786"/>
    <s v="上海佳谷模具有限公司"/>
    <x v="1"/>
    <x v="22"/>
    <m/>
    <n v="0"/>
    <m/>
    <n v="0"/>
    <m/>
    <n v="0"/>
    <m/>
    <n v="0"/>
    <x v="20"/>
  </r>
  <r>
    <n v="2787"/>
    <s v="慈溪市周巷镇伟定塑胶五金厂"/>
    <x v="1"/>
    <x v="22"/>
    <n v="2"/>
    <n v="302.58"/>
    <n v="6"/>
    <n v="380.94"/>
    <n v="41.5"/>
    <n v="2360.105"/>
    <n v="42.6"/>
    <n v="4170.1140000000005"/>
    <x v="132"/>
  </r>
  <r>
    <n v="2788"/>
    <s v="余姚市艾尔模具塑料厂"/>
    <x v="1"/>
    <x v="22"/>
    <m/>
    <n v="0"/>
    <m/>
    <n v="0"/>
    <m/>
    <n v="0"/>
    <m/>
    <n v="0"/>
    <x v="45"/>
  </r>
  <r>
    <n v="2789"/>
    <s v="宁海县华通模具制造有限公司"/>
    <x v="1"/>
    <x v="22"/>
    <m/>
    <n v="0"/>
    <m/>
    <n v="0"/>
    <m/>
    <n v="0"/>
    <m/>
    <n v="0"/>
    <x v="441"/>
  </r>
  <r>
    <n v="2790"/>
    <s v="奉化市楷隆塑料加工厂"/>
    <x v="1"/>
    <x v="22"/>
    <m/>
    <n v="0"/>
    <m/>
    <n v="0"/>
    <m/>
    <n v="0"/>
    <m/>
    <n v="0"/>
    <x v="33"/>
  </r>
  <r>
    <n v="2791"/>
    <s v="浙江泰坦科技有公司"/>
    <x v="1"/>
    <x v="26"/>
    <m/>
    <n v="0"/>
    <m/>
    <n v="0"/>
    <m/>
    <n v="0"/>
    <m/>
    <n v="0"/>
    <x v="8"/>
  </r>
  <r>
    <n v="2792"/>
    <s v="慈溪市赛美格针织器材有限公司"/>
    <x v="1"/>
    <x v="26"/>
    <n v="31"/>
    <n v="4154"/>
    <n v="82.674999999999997"/>
    <n v="8538.6739999999991"/>
    <n v="48.024999999999999"/>
    <n v="4027.8567499999999"/>
    <n v="64"/>
    <n v="8058.88"/>
    <x v="353"/>
  </r>
  <r>
    <n v="2793"/>
    <s v="余姚市诚信纺织机械配件厂"/>
    <x v="1"/>
    <x v="26"/>
    <n v="0"/>
    <n v="0"/>
    <n v="0.15"/>
    <n v="19.309499999999996"/>
    <n v="0.95"/>
    <n v="141.54050000000001"/>
    <n v="3.05"/>
    <n v="-1068.4759999999999"/>
    <x v="94"/>
  </r>
  <r>
    <n v="2794"/>
    <s v="慈溪市益体模具塑料有限公司"/>
    <x v="1"/>
    <x v="26"/>
    <n v="0"/>
    <n v="0"/>
    <n v="2"/>
    <n v="41.52"/>
    <n v="0"/>
    <n v="0"/>
    <n v="0.17499999999999999"/>
    <n v="20.242249999999999"/>
    <x v="20"/>
  </r>
  <r>
    <n v="2795"/>
    <s v="新昌县泰坦科技有限公司"/>
    <x v="1"/>
    <x v="26"/>
    <m/>
    <n v="0"/>
    <m/>
    <n v="0"/>
    <m/>
    <n v="0"/>
    <m/>
    <n v="0"/>
    <x v="34"/>
  </r>
  <r>
    <n v="2796"/>
    <s v="玉环县朗升机械有限公司"/>
    <x v="1"/>
    <x v="26"/>
    <m/>
    <n v="0"/>
    <m/>
    <n v="0"/>
    <m/>
    <n v="0"/>
    <m/>
    <n v="0"/>
    <x v="9"/>
  </r>
  <r>
    <n v="2797"/>
    <s v="余姚市弘星针织器材有限公司"/>
    <x v="1"/>
    <x v="26"/>
    <m/>
    <n v="0"/>
    <m/>
    <n v="0"/>
    <m/>
    <n v="0"/>
    <m/>
    <n v="0"/>
    <x v="20"/>
  </r>
  <r>
    <n v="2798"/>
    <s v="新昌县福太隆机械有限公司"/>
    <x v="1"/>
    <x v="26"/>
    <n v="25"/>
    <n v="1610.5"/>
    <n v="30"/>
    <n v="2622"/>
    <n v="29.5"/>
    <n v="4552.1450000000004"/>
    <n v="35"/>
    <n v="15890.699999999999"/>
    <x v="9"/>
  </r>
  <r>
    <n v="2799"/>
    <s v="余姚市精鸿纺机专件有限公司"/>
    <x v="1"/>
    <x v="26"/>
    <n v="0"/>
    <n v="0"/>
    <n v="0.6"/>
    <n v="57.018000000000001"/>
    <n v="6.55"/>
    <n v="1074.462"/>
    <n v="14.05"/>
    <n v="1384.768"/>
    <x v="862"/>
  </r>
  <r>
    <n v="2800"/>
    <s v="余姚市燎原纺织配件厂"/>
    <x v="1"/>
    <x v="26"/>
    <m/>
    <n v="0"/>
    <m/>
    <n v="0"/>
    <m/>
    <n v="0"/>
    <m/>
    <n v="0"/>
    <x v="23"/>
  </r>
  <r>
    <n v="2801"/>
    <s v="浙江泰坦科技有限公司"/>
    <x v="1"/>
    <x v="26"/>
    <m/>
    <n v="0"/>
    <m/>
    <n v="0"/>
    <m/>
    <n v="0"/>
    <m/>
    <n v="0"/>
    <x v="8"/>
  </r>
  <r>
    <n v="2802"/>
    <s v="慈溪市华晨电子有限公司"/>
    <x v="1"/>
    <x v="24"/>
    <m/>
    <n v="0"/>
    <m/>
    <n v="0"/>
    <m/>
    <n v="0"/>
    <m/>
    <n v="0"/>
    <x v="13"/>
  </r>
  <r>
    <n v="2803"/>
    <s v="海宁荣正灯饰有限公司"/>
    <x v="1"/>
    <x v="24"/>
    <n v="0"/>
    <n v="0"/>
    <n v="3"/>
    <n v="-20.82"/>
    <n v="0"/>
    <n v="0"/>
    <n v="0"/>
    <n v="0"/>
    <x v="8"/>
  </r>
  <r>
    <n v="2804"/>
    <s v="海盐县永新胶塑制品厂"/>
    <x v="1"/>
    <x v="24"/>
    <n v="0"/>
    <n v="0"/>
    <n v="2"/>
    <n v="-61.98"/>
    <n v="0"/>
    <n v="0"/>
    <n v="0.5"/>
    <n v="242.67500000000001"/>
    <x v="8"/>
  </r>
  <r>
    <n v="2805"/>
    <s v="嘉兴市豪顺塑业有限公司"/>
    <x v="1"/>
    <x v="24"/>
    <m/>
    <n v="0"/>
    <m/>
    <n v="0"/>
    <m/>
    <n v="0"/>
    <m/>
    <n v="0"/>
    <x v="37"/>
  </r>
  <r>
    <n v="2806"/>
    <s v="嘉兴市南湖区七星峰丰塑料五金厂"/>
    <x v="1"/>
    <x v="24"/>
    <n v="0"/>
    <n v="0"/>
    <n v="0"/>
    <n v="0"/>
    <n v="0"/>
    <n v="0"/>
    <n v="15"/>
    <n v="1296.1499999999999"/>
    <x v="8"/>
  </r>
  <r>
    <n v="2807"/>
    <s v="宁波百雪佳反射器有限公司"/>
    <x v="1"/>
    <x v="24"/>
    <n v="0"/>
    <n v="0"/>
    <n v="0"/>
    <n v="0"/>
    <n v="1"/>
    <n v="-12.41"/>
    <n v="0"/>
    <n v="0"/>
    <x v="8"/>
  </r>
  <r>
    <n v="2808"/>
    <s v="宁波卡斯特模塑科技发展有限公司"/>
    <x v="1"/>
    <x v="24"/>
    <n v="0"/>
    <n v="0"/>
    <n v="2.5000000000000001E-2"/>
    <n v="3.8390000000000004"/>
    <n v="12.675000000000001"/>
    <n v="1192.4639999999999"/>
    <n v="0"/>
    <n v="0"/>
    <x v="8"/>
  </r>
  <r>
    <n v="2809"/>
    <s v="宁波凯烨电器有限公司"/>
    <x v="1"/>
    <x v="24"/>
    <m/>
    <n v="0"/>
    <m/>
    <n v="0"/>
    <m/>
    <n v="0"/>
    <m/>
    <n v="0"/>
    <x v="148"/>
  </r>
  <r>
    <n v="2810"/>
    <s v="宁波明益鑫电子科技有限公司"/>
    <x v="1"/>
    <x v="24"/>
    <n v="0"/>
    <n v="0"/>
    <n v="0"/>
    <n v="0"/>
    <n v="0"/>
    <n v="0"/>
    <n v="14"/>
    <n v="2143.54"/>
    <x v="8"/>
  </r>
  <r>
    <n v="2811"/>
    <s v="宁波威涛电器有限公司"/>
    <x v="1"/>
    <x v="24"/>
    <n v="198.42500000000001"/>
    <n v="8421.1569999999992"/>
    <n v="35"/>
    <n v="2430.75"/>
    <n v="60"/>
    <n v="4473.6000000000004"/>
    <n v="5"/>
    <n v="318.15000000000003"/>
    <x v="8"/>
  </r>
  <r>
    <n v="2812"/>
    <s v="宁海和谐电器有限公司"/>
    <x v="1"/>
    <x v="24"/>
    <n v="0"/>
    <n v="0"/>
    <n v="0"/>
    <n v="0"/>
    <n v="0"/>
    <n v="0"/>
    <n v="21"/>
    <n v="1372.35"/>
    <x v="8"/>
  </r>
  <r>
    <n v="2813"/>
    <s v="宁海凯海模塑有限公司"/>
    <x v="1"/>
    <x v="24"/>
    <n v="0"/>
    <n v="0"/>
    <n v="0"/>
    <n v="0"/>
    <n v="1"/>
    <n v="31.76"/>
    <n v="4"/>
    <n v="809.28"/>
    <x v="8"/>
  </r>
  <r>
    <n v="2814"/>
    <s v="宁海县康圳电光源有限公司"/>
    <x v="1"/>
    <x v="24"/>
    <n v="0"/>
    <n v="0"/>
    <n v="0"/>
    <n v="0"/>
    <n v="3"/>
    <n v="387.72"/>
    <n v="2"/>
    <n v="266.48"/>
    <x v="8"/>
  </r>
  <r>
    <n v="2815"/>
    <s v="宁海县双方机电有限公司"/>
    <x v="1"/>
    <x v="24"/>
    <n v="56.3"/>
    <n v="5574.2629999999999"/>
    <n v="6.9249999999999998"/>
    <n v="1894.1259999999997"/>
    <n v="0"/>
    <n v="0"/>
    <n v="15"/>
    <n v="1101.8999999999999"/>
    <x v="8"/>
  </r>
  <r>
    <n v="2816"/>
    <s v="宁海县西店冠宏塑料制品厂"/>
    <x v="1"/>
    <x v="24"/>
    <n v="0"/>
    <n v="0"/>
    <n v="0"/>
    <n v="0"/>
    <n v="0"/>
    <n v="0"/>
    <n v="10"/>
    <n v="666.4"/>
    <x v="8"/>
  </r>
  <r>
    <n v="2817"/>
    <s v="宁海元浩电器有限公司"/>
    <x v="2"/>
    <x v="24"/>
    <n v="0"/>
    <n v="0"/>
    <n v="0"/>
    <n v="0"/>
    <n v="0"/>
    <n v="0"/>
    <n v="1.0249999999999999"/>
    <n v="113.74424999999999"/>
    <x v="8"/>
  </r>
  <r>
    <n v="2818"/>
    <s v="上海国荥灯具厂"/>
    <x v="2"/>
    <x v="24"/>
    <n v="0"/>
    <n v="0"/>
    <n v="0"/>
    <n v="0"/>
    <n v="0"/>
    <n v="0"/>
    <n v="70"/>
    <n v="4626.3"/>
    <x v="8"/>
  </r>
  <r>
    <n v="2819"/>
    <s v="上海庆和塑料制品有限公司"/>
    <x v="1"/>
    <x v="24"/>
    <m/>
    <n v="0"/>
    <m/>
    <n v="0"/>
    <m/>
    <n v="0"/>
    <m/>
    <n v="0"/>
    <x v="90"/>
  </r>
  <r>
    <n v="2820"/>
    <s v="绍兴市越城朱沈塑化厂"/>
    <x v="1"/>
    <x v="24"/>
    <m/>
    <n v="0"/>
    <m/>
    <n v="0"/>
    <m/>
    <n v="0"/>
    <m/>
    <n v="0"/>
    <x v="54"/>
  </r>
  <r>
    <n v="2821"/>
    <s v="嵊州市建辉电子有限公司"/>
    <x v="1"/>
    <x v="24"/>
    <n v="0"/>
    <n v="0"/>
    <n v="0"/>
    <n v="0"/>
    <n v="95"/>
    <n v="5490.05"/>
    <n v="110"/>
    <n v="7021.3"/>
    <x v="8"/>
  </r>
  <r>
    <n v="2822"/>
    <s v="嵊州市欣越圣诞礼品有限公司"/>
    <x v="3"/>
    <x v="24"/>
    <n v="132.02500000000001"/>
    <n v="6853.4177499999996"/>
    <n v="68"/>
    <n v="3784.2"/>
    <n v="2.5000000000000001E-2"/>
    <n v="-3.7170000000000005"/>
    <n v="15.025"/>
    <n v="1273.9697500000002"/>
    <x v="8"/>
  </r>
  <r>
    <n v="2823"/>
    <s v="苏州夜明珠光学科技有限公司"/>
    <x v="1"/>
    <x v="24"/>
    <n v="6"/>
    <n v="863.28"/>
    <n v="31"/>
    <n v="9210.41"/>
    <n v="29.5"/>
    <n v="5629.19"/>
    <n v="15"/>
    <n v="2124.6"/>
    <x v="8"/>
  </r>
  <r>
    <n v="2824"/>
    <s v="温岭市锦州灯具有限公司"/>
    <x v="1"/>
    <x v="24"/>
    <n v="0"/>
    <n v="0"/>
    <n v="0"/>
    <n v="0"/>
    <n v="0"/>
    <n v="0"/>
    <n v="37"/>
    <n v="3512.4100000000003"/>
    <x v="8"/>
  </r>
  <r>
    <n v="2825"/>
    <s v="象山恒昌塑胶制品有限公司"/>
    <x v="1"/>
    <x v="24"/>
    <n v="44"/>
    <n v="4181.76"/>
    <n v="27.05"/>
    <n v="1657.3535000000002"/>
    <n v="4"/>
    <n v="-19"/>
    <n v="8"/>
    <n v="572.24"/>
    <x v="8"/>
  </r>
  <r>
    <n v="2826"/>
    <s v="余姚市朗品电器有限公司"/>
    <x v="1"/>
    <x v="24"/>
    <n v="1.25"/>
    <n v="75.5"/>
    <n v="2"/>
    <n v="390.88"/>
    <n v="0"/>
    <n v="0"/>
    <n v="1"/>
    <n v="149.16999999999999"/>
    <x v="8"/>
  </r>
  <r>
    <n v="2827"/>
    <s v="余姚市迈格塑料制品有限公司"/>
    <x v="1"/>
    <x v="24"/>
    <m/>
    <n v="0"/>
    <m/>
    <n v="0"/>
    <m/>
    <n v="0"/>
    <m/>
    <n v="0"/>
    <x v="21"/>
  </r>
  <r>
    <n v="2828"/>
    <s v="余姚市泗门镇镇南五金塑料厂"/>
    <x v="1"/>
    <x v="24"/>
    <n v="16.25"/>
    <n v="1229.4749999999999"/>
    <n v="5.0250000000000004"/>
    <n v="599.48250000000007"/>
    <n v="7.0750000000000002"/>
    <n v="859.04650000000004"/>
    <n v="0"/>
    <n v="0"/>
    <x v="8"/>
  </r>
  <r>
    <n v="2829"/>
    <s v="浙江台塑光电科技有限公司"/>
    <x v="1"/>
    <x v="24"/>
    <m/>
    <n v="0"/>
    <m/>
    <n v="0"/>
    <m/>
    <n v="0"/>
    <m/>
    <n v="0"/>
    <x v="323"/>
  </r>
  <r>
    <n v="2830"/>
    <s v="杭州品悦电器有限公司"/>
    <x v="1"/>
    <x v="24"/>
    <m/>
    <n v="0"/>
    <m/>
    <n v="0"/>
    <m/>
    <n v="0"/>
    <m/>
    <n v="0"/>
    <x v="40"/>
  </r>
  <r>
    <n v="2831"/>
    <s v="慈溪飞诺斯电子科技有限公司"/>
    <x v="1"/>
    <x v="24"/>
    <m/>
    <n v="0"/>
    <m/>
    <n v="0"/>
    <m/>
    <n v="0"/>
    <m/>
    <n v="0"/>
    <x v="446"/>
  </r>
  <r>
    <n v="2832"/>
    <s v="浙江双宇电子科技有限公司"/>
    <x v="1"/>
    <x v="24"/>
    <m/>
    <n v="0"/>
    <m/>
    <n v="0"/>
    <m/>
    <n v="0"/>
    <m/>
    <n v="0"/>
    <x v="431"/>
  </r>
  <r>
    <n v="2833"/>
    <s v="上虞市丰惠通益五金塑料厂"/>
    <x v="1"/>
    <x v="24"/>
    <n v="2"/>
    <n v="342.3"/>
    <n v="2"/>
    <n v="164.42"/>
    <n v="8.5250000000000004"/>
    <n v="158.30925000000002"/>
    <n v="19.649999999999999"/>
    <n v="2577.2939999999999"/>
    <x v="863"/>
  </r>
  <r>
    <n v="2834"/>
    <s v="海宁鑫通塑胶有限公司"/>
    <x v="1"/>
    <x v="24"/>
    <m/>
    <n v="0"/>
    <m/>
    <n v="0"/>
    <m/>
    <n v="0"/>
    <m/>
    <n v="0"/>
    <x v="38"/>
  </r>
  <r>
    <n v="2835"/>
    <s v="浙江普照电器有限公司"/>
    <x v="1"/>
    <x v="24"/>
    <m/>
    <n v="0"/>
    <m/>
    <n v="0"/>
    <m/>
    <n v="0"/>
    <m/>
    <n v="0"/>
    <x v="91"/>
  </r>
  <r>
    <n v="2836"/>
    <s v="余姚市恒盛电子厂"/>
    <x v="1"/>
    <x v="24"/>
    <n v="0"/>
    <n v="0"/>
    <n v="0"/>
    <n v="0"/>
    <n v="0"/>
    <n v="0"/>
    <n v="0.75"/>
    <n v="95.91"/>
    <x v="864"/>
  </r>
  <r>
    <n v="2837"/>
    <s v="宁波圣烨电器有限公司"/>
    <x v="1"/>
    <x v="24"/>
    <n v="63"/>
    <n v="6411.5099999999993"/>
    <n v="3.3"/>
    <n v="280.66499999999996"/>
    <n v="17"/>
    <n v="1594.26"/>
    <n v="51.05"/>
    <n v="4635.3399999999992"/>
    <x v="326"/>
  </r>
  <r>
    <n v="2838"/>
    <s v="绍兴市上虞区丰惠通益五金塑料厂"/>
    <x v="1"/>
    <x v="24"/>
    <m/>
    <n v="0"/>
    <m/>
    <n v="0"/>
    <m/>
    <n v="0"/>
    <m/>
    <n v="0"/>
    <x v="865"/>
  </r>
  <r>
    <n v="2839"/>
    <s v="绍兴上虞全盛塑模有限公司"/>
    <x v="1"/>
    <x v="24"/>
    <m/>
    <n v="0"/>
    <m/>
    <n v="0"/>
    <m/>
    <n v="0"/>
    <m/>
    <n v="0"/>
    <x v="866"/>
  </r>
  <r>
    <n v="2840"/>
    <s v="上虞全盛塑模有限公司"/>
    <x v="1"/>
    <x v="24"/>
    <m/>
    <n v="0"/>
    <m/>
    <n v="0"/>
    <m/>
    <n v="0"/>
    <m/>
    <n v="0"/>
    <x v="20"/>
  </r>
  <r>
    <n v="2841"/>
    <s v="宁波泰格莱特灯具有限公司"/>
    <x v="1"/>
    <x v="24"/>
    <n v="0"/>
    <n v="0"/>
    <n v="0"/>
    <n v="0"/>
    <n v="0"/>
    <n v="0"/>
    <n v="8"/>
    <n v="716.56"/>
    <x v="867"/>
  </r>
  <r>
    <n v="2842"/>
    <s v="余姚市临山镇科烽电器厂"/>
    <x v="3"/>
    <x v="24"/>
    <m/>
    <n v="0"/>
    <m/>
    <n v="0"/>
    <m/>
    <n v="0"/>
    <m/>
    <n v="0"/>
    <x v="868"/>
  </r>
  <r>
    <n v="2843"/>
    <s v="江阴市水澄机械有限公司"/>
    <x v="1"/>
    <x v="24"/>
    <n v="0"/>
    <n v="0"/>
    <n v="0"/>
    <n v="0"/>
    <n v="0"/>
    <n v="0"/>
    <n v="1"/>
    <n v="170.18"/>
    <x v="47"/>
  </r>
  <r>
    <n v="2844"/>
    <s v="宁海县嘉诚电器厂"/>
    <x v="1"/>
    <x v="24"/>
    <n v="0"/>
    <n v="0"/>
    <n v="0"/>
    <n v="0"/>
    <n v="0.125"/>
    <n v="34.328749999999999"/>
    <n v="0.3"/>
    <n v="59.315999999999995"/>
    <x v="22"/>
  </r>
  <r>
    <n v="2845"/>
    <s v="宁波美光塑料制品有限公司"/>
    <x v="1"/>
    <x v="24"/>
    <n v="0"/>
    <n v="0"/>
    <n v="0"/>
    <n v="0"/>
    <n v="0"/>
    <n v="0"/>
    <n v="3"/>
    <n v="178.41"/>
    <x v="561"/>
  </r>
  <r>
    <n v="2846"/>
    <s v="宁波市鄞州海旭塑胶模具有限公司"/>
    <x v="1"/>
    <x v="24"/>
    <n v="68"/>
    <n v="4641"/>
    <n v="61.85"/>
    <n v="3607.0920000000001"/>
    <n v="69.05"/>
    <n v="12418.6425"/>
    <n v="18"/>
    <n v="6658.2"/>
    <x v="268"/>
  </r>
  <r>
    <n v="2847"/>
    <s v="上虞市小越中信塑料厂"/>
    <x v="1"/>
    <x v="24"/>
    <m/>
    <n v="0"/>
    <m/>
    <n v="0"/>
    <m/>
    <n v="0"/>
    <m/>
    <n v="0"/>
    <x v="24"/>
  </r>
  <r>
    <n v="2848"/>
    <s v="余姚市熠明塑料制品有限公司"/>
    <x v="1"/>
    <x v="24"/>
    <n v="23.125"/>
    <n v="2753.2625000000003"/>
    <n v="0"/>
    <n v="0"/>
    <n v="0"/>
    <n v="0"/>
    <n v="0"/>
    <n v="0"/>
    <x v="7"/>
  </r>
  <r>
    <n v="2849"/>
    <s v="宁波飞拓电器有限公司"/>
    <x v="1"/>
    <x v="24"/>
    <n v="0"/>
    <n v="0"/>
    <n v="0"/>
    <n v="0"/>
    <n v="0"/>
    <n v="0"/>
    <n v="58.35"/>
    <n v="13684.825500000001"/>
    <x v="869"/>
  </r>
  <r>
    <n v="2850"/>
    <s v="台州市广隆灯饰有限公司"/>
    <x v="1"/>
    <x v="24"/>
    <n v="0"/>
    <n v="0"/>
    <n v="0"/>
    <n v="0"/>
    <n v="0"/>
    <n v="0"/>
    <n v="7.4999999999999997E-2"/>
    <n v="7.9154999999999998"/>
    <x v="20"/>
  </r>
  <r>
    <n v="2851"/>
    <s v="余姚辽曼电器有限公司"/>
    <x v="1"/>
    <x v="24"/>
    <n v="0"/>
    <n v="0"/>
    <n v="0"/>
    <n v="0"/>
    <n v="11.025"/>
    <n v="1191.4717499999999"/>
    <n v="8.85"/>
    <n v="1910.2724999999998"/>
    <x v="870"/>
  </r>
  <r>
    <n v="2852"/>
    <s v="嘉兴市秀洲区明顺塑料五金厂"/>
    <x v="1"/>
    <x v="24"/>
    <n v="2"/>
    <n v="122.22"/>
    <n v="2.5"/>
    <n v="454.67500000000001"/>
    <n v="16.625"/>
    <n v="1689.1"/>
    <n v="3"/>
    <n v="374.58"/>
    <x v="871"/>
  </r>
  <r>
    <n v="2853"/>
    <s v="宁波爱森电器有限公司"/>
    <x v="1"/>
    <x v="24"/>
    <n v="63.55"/>
    <n v="7163.9915000000001"/>
    <n v="42.024999999999999"/>
    <n v="3804.1029999999996"/>
    <n v="86.5"/>
    <n v="10537.43"/>
    <n v="122.5"/>
    <n v="22249.674999999999"/>
    <x v="500"/>
  </r>
  <r>
    <n v="2854"/>
    <s v="慈溪市泰元电子有限公司"/>
    <x v="1"/>
    <x v="24"/>
    <m/>
    <n v="0"/>
    <m/>
    <n v="0"/>
    <m/>
    <n v="0"/>
    <m/>
    <n v="0"/>
    <x v="872"/>
  </r>
  <r>
    <n v="2855"/>
    <s v="慈溪市景联电子科技有限公司"/>
    <x v="1"/>
    <x v="24"/>
    <m/>
    <n v="0"/>
    <m/>
    <n v="0"/>
    <m/>
    <n v="0"/>
    <m/>
    <n v="0"/>
    <x v="53"/>
  </r>
  <r>
    <n v="2856"/>
    <s v="台州市尚远塑业灯饰有限公司"/>
    <x v="1"/>
    <x v="24"/>
    <n v="0"/>
    <n v="0"/>
    <n v="0"/>
    <n v="0"/>
    <n v="0"/>
    <n v="0"/>
    <n v="139"/>
    <n v="15991.949999999999"/>
    <x v="53"/>
  </r>
  <r>
    <n v="2857"/>
    <s v="宁波甬光照明电器有限公司"/>
    <x v="1"/>
    <x v="24"/>
    <n v="0"/>
    <n v="0"/>
    <n v="0"/>
    <n v="0"/>
    <n v="0"/>
    <n v="0"/>
    <n v="7"/>
    <n v="932.05000000000007"/>
    <x v="58"/>
  </r>
  <r>
    <n v="2858"/>
    <s v="宁波双童电器有限公司"/>
    <x v="1"/>
    <x v="24"/>
    <n v="0"/>
    <n v="0"/>
    <n v="0"/>
    <n v="0"/>
    <n v="0"/>
    <n v="0"/>
    <n v="20"/>
    <n v="3950"/>
    <x v="45"/>
  </r>
  <r>
    <n v="2859"/>
    <s v="嘉兴德浦光电科技有限公司"/>
    <x v="1"/>
    <x v="24"/>
    <m/>
    <n v="0"/>
    <m/>
    <n v="0"/>
    <m/>
    <n v="0"/>
    <m/>
    <n v="0"/>
    <x v="40"/>
  </r>
  <r>
    <n v="2860"/>
    <s v="宁波新起点电器有限公司"/>
    <x v="1"/>
    <x v="24"/>
    <m/>
    <n v="0"/>
    <m/>
    <n v="0"/>
    <m/>
    <n v="0"/>
    <m/>
    <n v="0"/>
    <x v="71"/>
  </r>
  <r>
    <n v="2861"/>
    <s v="余姚市临山镇前进电器厂"/>
    <x v="1"/>
    <x v="24"/>
    <n v="0"/>
    <n v="0"/>
    <n v="1.25"/>
    <n v="100.60000000000001"/>
    <n v="0.5"/>
    <n v="69.775000000000006"/>
    <n v="2.35"/>
    <n v="142.01050000000001"/>
    <x v="63"/>
  </r>
  <r>
    <n v="2862"/>
    <s v="余姚市世绒塑料厂"/>
    <x v="1"/>
    <x v="24"/>
    <m/>
    <n v="0"/>
    <m/>
    <n v="0"/>
    <m/>
    <n v="0"/>
    <m/>
    <n v="0"/>
    <x v="0"/>
  </r>
  <r>
    <n v="2863"/>
    <s v="余姚市竣凯电器厂"/>
    <x v="1"/>
    <x v="24"/>
    <n v="0"/>
    <n v="0"/>
    <n v="0"/>
    <n v="0"/>
    <n v="0"/>
    <n v="0"/>
    <n v="10.675000000000001"/>
    <n v="1400.8802499999999"/>
    <x v="381"/>
  </r>
  <r>
    <n v="2864"/>
    <s v="绍兴市晶棱车用反射器厂"/>
    <x v="1"/>
    <x v="24"/>
    <n v="27.5"/>
    <n v="4920.8500000000004"/>
    <n v="10"/>
    <n v="967.6"/>
    <n v="8.5"/>
    <n v="546.21"/>
    <n v="17"/>
    <n v="1911.65"/>
    <x v="90"/>
  </r>
  <r>
    <n v="2865"/>
    <s v="余姚市聚辉照明科技有限公司"/>
    <x v="1"/>
    <x v="24"/>
    <m/>
    <n v="0"/>
    <m/>
    <n v="0"/>
    <m/>
    <n v="0"/>
    <m/>
    <n v="0"/>
    <x v="9"/>
  </r>
  <r>
    <n v="2866"/>
    <s v="宁波金佳照明科技有限公司"/>
    <x v="1"/>
    <x v="24"/>
    <m/>
    <n v="0"/>
    <m/>
    <n v="0"/>
    <m/>
    <n v="0"/>
    <m/>
    <n v="0"/>
    <x v="9"/>
  </r>
  <r>
    <n v="2867"/>
    <s v="余姚市银邦电器塑料厂"/>
    <x v="1"/>
    <x v="24"/>
    <n v="0"/>
    <n v="0"/>
    <n v="6.5"/>
    <n v="651.23500000000001"/>
    <n v="9"/>
    <n v="635.66999999999996"/>
    <n v="0"/>
    <n v="0"/>
    <x v="9"/>
  </r>
  <r>
    <n v="2868"/>
    <s v="余姚市亚佳电器有限公司"/>
    <x v="1"/>
    <x v="24"/>
    <n v="185.65"/>
    <n v="11122.291499999999"/>
    <n v="326"/>
    <n v="22891.72"/>
    <n v="316"/>
    <n v="27580.48"/>
    <n v="305.52499999999998"/>
    <n v="30873.301249999997"/>
    <x v="873"/>
  </r>
  <r>
    <n v="2869"/>
    <s v="浙江拜斯特工艺有限公司"/>
    <x v="1"/>
    <x v="24"/>
    <n v="1"/>
    <n v="14.69"/>
    <n v="0"/>
    <n v="0"/>
    <n v="0.7"/>
    <n v="-1.1339999999999999"/>
    <n v="1.6"/>
    <n v="86.864000000000004"/>
    <x v="22"/>
  </r>
  <r>
    <n v="2870"/>
    <s v="宁波雅科电器有限公司"/>
    <x v="1"/>
    <x v="24"/>
    <n v="0"/>
    <n v="0"/>
    <n v="0"/>
    <n v="0"/>
    <n v="0"/>
    <n v="0"/>
    <n v="5"/>
    <n v="576.70000000000005"/>
    <x v="9"/>
  </r>
  <r>
    <n v="2871"/>
    <s v="宁波菲莱特交通设施科技有限公司"/>
    <x v="1"/>
    <x v="24"/>
    <n v="0"/>
    <n v="0"/>
    <n v="0"/>
    <n v="0"/>
    <n v="19"/>
    <n v="1385.1000000000001"/>
    <n v="17"/>
    <n v="1683"/>
    <x v="874"/>
  </r>
  <r>
    <n v="2872"/>
    <s v="临安市康虹照明电器有限公司"/>
    <x v="1"/>
    <x v="24"/>
    <n v="0"/>
    <n v="0"/>
    <n v="0"/>
    <n v="0"/>
    <n v="0"/>
    <n v="0"/>
    <n v="8.0500000000000007"/>
    <n v="1614.5080000000003"/>
    <x v="36"/>
  </r>
  <r>
    <n v="2873"/>
    <s v="台州市泰格信号设备有限公司"/>
    <x v="1"/>
    <x v="24"/>
    <m/>
    <n v="0"/>
    <m/>
    <n v="0"/>
    <m/>
    <n v="0"/>
    <m/>
    <n v="0"/>
    <x v="32"/>
  </r>
  <r>
    <n v="2874"/>
    <s v="余姚市达华灯具有限公司"/>
    <x v="1"/>
    <x v="24"/>
    <n v="0"/>
    <n v="0"/>
    <n v="3"/>
    <n v="339.99"/>
    <n v="19"/>
    <n v="2014.19"/>
    <n v="5"/>
    <n v="573.9"/>
    <x v="875"/>
  </r>
  <r>
    <n v="2875"/>
    <s v="杭州捷丰灯饰有限公司"/>
    <x v="1"/>
    <x v="24"/>
    <n v="20"/>
    <n v="1413.1999999999998"/>
    <n v="0"/>
    <n v="0"/>
    <n v="0"/>
    <n v="0"/>
    <n v="153"/>
    <n v="14908.32"/>
    <x v="876"/>
  </r>
  <r>
    <n v="2876"/>
    <s v="上虞市海太塑业有限公司"/>
    <x v="1"/>
    <x v="24"/>
    <n v="39"/>
    <n v="3687.0600000000004"/>
    <n v="98"/>
    <n v="10189.06"/>
    <n v="95"/>
    <n v="6951.1500000000005"/>
    <n v="145.5"/>
    <n v="10881.945000000002"/>
    <x v="129"/>
  </r>
  <r>
    <n v="2877"/>
    <s v="宁波旭阳电子照明有限公司"/>
    <x v="1"/>
    <x v="24"/>
    <n v="31"/>
    <n v="2282.2200000000003"/>
    <n v="28"/>
    <n v="3186.4"/>
    <n v="22"/>
    <n v="2728.66"/>
    <n v="31"/>
    <n v="3954.6699999999996"/>
    <x v="37"/>
  </r>
  <r>
    <n v="2878"/>
    <s v="宁海县西店高泽电器厂"/>
    <x v="1"/>
    <x v="24"/>
    <m/>
    <n v="0"/>
    <m/>
    <n v="0"/>
    <m/>
    <n v="0"/>
    <m/>
    <n v="0"/>
    <x v="182"/>
  </r>
  <r>
    <n v="2879"/>
    <s v="余姚市燎格电器厂"/>
    <x v="3"/>
    <x v="24"/>
    <n v="0"/>
    <n v="0"/>
    <n v="0"/>
    <n v="0"/>
    <n v="0"/>
    <n v="0"/>
    <n v="0.25"/>
    <n v="18.9175"/>
    <x v="20"/>
  </r>
  <r>
    <n v="2880"/>
    <s v="昆山市锦溪塑胶制品有限公司"/>
    <x v="1"/>
    <x v="24"/>
    <n v="130"/>
    <n v="13244.4"/>
    <n v="85"/>
    <n v="16917.55"/>
    <n v="55"/>
    <n v="19130.649999999998"/>
    <n v="40"/>
    <n v="5263.2000000000007"/>
    <x v="230"/>
  </r>
  <r>
    <n v="2881"/>
    <s v="杭州圣欧光电科技有限公司"/>
    <x v="1"/>
    <x v="24"/>
    <n v="0"/>
    <n v="0"/>
    <n v="0"/>
    <n v="0"/>
    <n v="7.2"/>
    <n v="-407.66399999999999"/>
    <n v="6"/>
    <n v="672.84"/>
    <x v="877"/>
  </r>
  <r>
    <n v="2882"/>
    <s v="宁波明禾新能源科技有限公司"/>
    <x v="1"/>
    <x v="24"/>
    <m/>
    <n v="0"/>
    <m/>
    <n v="0"/>
    <m/>
    <n v="0"/>
    <m/>
    <n v="0"/>
    <x v="35"/>
  </r>
  <r>
    <n v="2883"/>
    <s v="桐乡巨成灯饰有限公司"/>
    <x v="1"/>
    <x v="24"/>
    <n v="0"/>
    <n v="0"/>
    <n v="0"/>
    <n v="0"/>
    <n v="21.05"/>
    <n v="4500.2794999999996"/>
    <n v="120.02500000000001"/>
    <n v="9502.37925"/>
    <x v="878"/>
  </r>
  <r>
    <n v="2884"/>
    <s v="绍兴舜盛电器有限公司"/>
    <x v="1"/>
    <x v="24"/>
    <m/>
    <n v="0"/>
    <m/>
    <n v="0"/>
    <m/>
    <n v="0"/>
    <m/>
    <n v="0"/>
    <x v="879"/>
  </r>
  <r>
    <n v="2885"/>
    <s v="余姚市建发电器厂"/>
    <x v="1"/>
    <x v="24"/>
    <n v="21"/>
    <n v="1230.81"/>
    <n v="6"/>
    <n v="271.32"/>
    <n v="14"/>
    <n v="761.46"/>
    <n v="1"/>
    <n v="116.5"/>
    <x v="56"/>
  </r>
  <r>
    <n v="2886"/>
    <s v="慈溪市长河扬名电器厂"/>
    <x v="1"/>
    <x v="24"/>
    <m/>
    <n v="0"/>
    <m/>
    <n v="0"/>
    <m/>
    <n v="0"/>
    <m/>
    <n v="0"/>
    <x v="20"/>
  </r>
  <r>
    <n v="2887"/>
    <s v="台州市黄岩丁升安全器材有限公司"/>
    <x v="1"/>
    <x v="24"/>
    <n v="106.825"/>
    <n v="1997.6275000000001"/>
    <n v="30"/>
    <n v="2514.6"/>
    <n v="107"/>
    <n v="10982.48"/>
    <n v="188"/>
    <n v="12573.439999999999"/>
    <x v="255"/>
  </r>
  <r>
    <n v="2888"/>
    <s v="宁波裳城纺织制品有限公司"/>
    <x v="1"/>
    <x v="24"/>
    <m/>
    <n v="0"/>
    <m/>
    <n v="0"/>
    <m/>
    <n v="0"/>
    <m/>
    <n v="0"/>
    <x v="9"/>
  </r>
  <r>
    <n v="2889"/>
    <s v="临海市万鑫灯饰有限公司"/>
    <x v="1"/>
    <x v="24"/>
    <n v="0"/>
    <n v="0"/>
    <n v="80.174999999999997"/>
    <n v="4104.1582499999995"/>
    <n v="130"/>
    <n v="5718.7"/>
    <n v="47"/>
    <n v="2901.78"/>
    <x v="880"/>
  </r>
  <r>
    <n v="2890"/>
    <s v="余姚市欧雅电器厂（普通合伙）"/>
    <x v="1"/>
    <x v="24"/>
    <n v="0"/>
    <n v="0"/>
    <n v="0"/>
    <n v="0"/>
    <n v="8"/>
    <n v="571.52"/>
    <n v="0"/>
    <n v="0"/>
    <x v="0"/>
  </r>
  <r>
    <n v="2891"/>
    <s v="宁波市弘光照明有限公司"/>
    <x v="1"/>
    <x v="24"/>
    <n v="0"/>
    <n v="0"/>
    <n v="0"/>
    <n v="0"/>
    <n v="0"/>
    <n v="0"/>
    <n v="11.425000000000001"/>
    <n v="915.59950000000003"/>
    <x v="318"/>
  </r>
  <r>
    <n v="2892"/>
    <s v="宁波市北仑区浩明户外用品有限公司"/>
    <x v="1"/>
    <x v="24"/>
    <n v="0"/>
    <n v="0"/>
    <n v="0"/>
    <n v="0"/>
    <n v="0"/>
    <n v="0"/>
    <n v="1.65"/>
    <n v="175.98899999999998"/>
    <x v="563"/>
  </r>
  <r>
    <n v="2893"/>
    <s v="余姚市黄家埠凯立塑料厂"/>
    <x v="1"/>
    <x v="24"/>
    <n v="5.75"/>
    <n v="609.61500000000001"/>
    <n v="3"/>
    <n v="269.67"/>
    <n v="3.4"/>
    <n v="287.98"/>
    <n v="4.875"/>
    <n v="366.21000000000004"/>
    <x v="615"/>
  </r>
  <r>
    <n v="2894"/>
    <s v="宁波泰威特电器有限公司"/>
    <x v="1"/>
    <x v="24"/>
    <n v="155.85"/>
    <n v="3611.0445"/>
    <n v="48"/>
    <n v="4559.5199999999995"/>
    <n v="4"/>
    <n v="494.04"/>
    <n v="0"/>
    <n v="0"/>
    <x v="54"/>
  </r>
  <r>
    <n v="2895"/>
    <s v="宁海县武氏新能源电器有限公司"/>
    <x v="1"/>
    <x v="24"/>
    <m/>
    <n v="0"/>
    <m/>
    <n v="0"/>
    <m/>
    <n v="0"/>
    <m/>
    <n v="0"/>
    <x v="11"/>
  </r>
  <r>
    <n v="2896"/>
    <s v="余姚市才昔塑料制品厂"/>
    <x v="1"/>
    <x v="24"/>
    <n v="0"/>
    <n v="0"/>
    <n v="0"/>
    <n v="0"/>
    <n v="1.325"/>
    <n v="171.72"/>
    <n v="1.2250000000000001"/>
    <n v="109.15975"/>
    <x v="78"/>
  </r>
  <r>
    <n v="2897"/>
    <s v="杭州正义塑料五金有限公司"/>
    <x v="3"/>
    <x v="24"/>
    <m/>
    <n v="0"/>
    <m/>
    <n v="0"/>
    <m/>
    <n v="0"/>
    <m/>
    <n v="0"/>
    <x v="77"/>
  </r>
  <r>
    <n v="2898"/>
    <s v="无锡蜜蜂照明科技有限公司"/>
    <x v="1"/>
    <x v="24"/>
    <m/>
    <n v="0"/>
    <m/>
    <n v="0"/>
    <m/>
    <n v="0"/>
    <m/>
    <n v="0"/>
    <x v="881"/>
  </r>
  <r>
    <n v="2899"/>
    <s v="慈溪市超莱电器厂"/>
    <x v="1"/>
    <x v="24"/>
    <m/>
    <n v="0"/>
    <m/>
    <n v="0"/>
    <m/>
    <n v="0"/>
    <m/>
    <n v="0"/>
    <x v="882"/>
  </r>
  <r>
    <n v="2900"/>
    <s v="余姚市低塘创艺电子厂"/>
    <x v="1"/>
    <x v="24"/>
    <n v="3"/>
    <n v="29.22"/>
    <n v="0"/>
    <n v="0"/>
    <n v="0"/>
    <n v="0"/>
    <n v="0"/>
    <n v="0"/>
    <x v="20"/>
  </r>
  <r>
    <n v="2901"/>
    <s v="宁海县伟国塑料厂"/>
    <x v="1"/>
    <x v="24"/>
    <n v="4"/>
    <n v="297.8"/>
    <n v="0"/>
    <n v="0"/>
    <n v="36.049999999999997"/>
    <n v="6112.2775000000001"/>
    <n v="16"/>
    <n v="2078.2399999999998"/>
    <x v="90"/>
  </r>
  <r>
    <n v="2902"/>
    <s v="余姚市辰华塑料厂"/>
    <x v="1"/>
    <x v="24"/>
    <m/>
    <n v="0"/>
    <m/>
    <n v="0"/>
    <m/>
    <n v="0"/>
    <m/>
    <n v="0"/>
    <x v="883"/>
  </r>
  <r>
    <n v="2903"/>
    <s v="余姚市得来宝电器有限公司"/>
    <x v="1"/>
    <x v="24"/>
    <n v="0"/>
    <n v="0"/>
    <n v="12"/>
    <n v="1537.56"/>
    <n v="27"/>
    <n v="3354.21"/>
    <n v="7"/>
    <n v="705.74"/>
    <x v="91"/>
  </r>
  <r>
    <n v="2904"/>
    <s v="宁海县西店程鹰塑料电器厂"/>
    <x v="1"/>
    <x v="24"/>
    <n v="0"/>
    <n v="0"/>
    <n v="0"/>
    <n v="0"/>
    <n v="6"/>
    <n v="394.74"/>
    <n v="43.274999999999999"/>
    <n v="3412.2337499999994"/>
    <x v="26"/>
  </r>
  <r>
    <n v="2905"/>
    <s v="上虞舜盛电器有限公司"/>
    <x v="1"/>
    <x v="24"/>
    <m/>
    <n v="0"/>
    <m/>
    <n v="0"/>
    <m/>
    <n v="0"/>
    <m/>
    <n v="0"/>
    <x v="21"/>
  </r>
  <r>
    <n v="2906"/>
    <s v="宁波三峰电器有限公司"/>
    <x v="1"/>
    <x v="24"/>
    <n v="27.05"/>
    <n v="3619.8310000000001"/>
    <n v="13"/>
    <n v="629.07000000000005"/>
    <n v="23.625"/>
    <n v="1502.55"/>
    <n v="23.5"/>
    <n v="2133.7999999999997"/>
    <x v="208"/>
  </r>
  <r>
    <n v="2907"/>
    <s v="余姚市海彬电器有限公司"/>
    <x v="1"/>
    <x v="24"/>
    <n v="6.5"/>
    <n v="600.86"/>
    <n v="1"/>
    <n v="103.42"/>
    <n v="14.05"/>
    <n v="1485.366"/>
    <n v="8"/>
    <n v="735.76"/>
    <x v="2"/>
  </r>
  <r>
    <n v="2908"/>
    <s v="浙江阿林斯普能源科技有限公司"/>
    <x v="1"/>
    <x v="24"/>
    <n v="0"/>
    <n v="0"/>
    <n v="0"/>
    <n v="0"/>
    <n v="55"/>
    <n v="2255"/>
    <n v="30"/>
    <n v="2134.1999999999998"/>
    <x v="884"/>
  </r>
  <r>
    <n v="2909"/>
    <s v="余姚市泗门镇银华塑模厂"/>
    <x v="1"/>
    <x v="24"/>
    <n v="0"/>
    <n v="0"/>
    <n v="0"/>
    <n v="0"/>
    <n v="2"/>
    <n v="125.62"/>
    <n v="5.5250000000000004"/>
    <n v="260.44850000000002"/>
    <x v="20"/>
  </r>
  <r>
    <n v="2910"/>
    <s v="宁海县佳迪电器有限公司"/>
    <x v="1"/>
    <x v="24"/>
    <n v="24.824999999999999"/>
    <n v="2266.2742499999999"/>
    <n v="0"/>
    <n v="0"/>
    <n v="0"/>
    <n v="0"/>
    <n v="22"/>
    <n v="1545.72"/>
    <x v="9"/>
  </r>
  <r>
    <n v="2911"/>
    <s v="余姚市英菲照明灯饰有限公司"/>
    <x v="1"/>
    <x v="24"/>
    <m/>
    <n v="0"/>
    <m/>
    <n v="0"/>
    <m/>
    <n v="0"/>
    <m/>
    <n v="0"/>
    <x v="23"/>
  </r>
  <r>
    <n v="2912"/>
    <s v="宁海县西店希顿塑料五金厂"/>
    <x v="1"/>
    <x v="24"/>
    <n v="0"/>
    <n v="0"/>
    <n v="0"/>
    <n v="0"/>
    <n v="0"/>
    <n v="0"/>
    <n v="53.35"/>
    <n v="3576.5840000000003"/>
    <x v="91"/>
  </r>
  <r>
    <n v="2913"/>
    <s v="慈溪市友通电器有限公司"/>
    <x v="1"/>
    <x v="24"/>
    <n v="0"/>
    <n v="0"/>
    <n v="0"/>
    <n v="0"/>
    <n v="0"/>
    <n v="0"/>
    <n v="7"/>
    <n v="402.84999999999997"/>
    <x v="885"/>
  </r>
  <r>
    <n v="2914"/>
    <s v="余姚市宏亮电器有限公司"/>
    <x v="1"/>
    <x v="24"/>
    <m/>
    <n v="0"/>
    <m/>
    <n v="0"/>
    <m/>
    <n v="0"/>
    <m/>
    <n v="0"/>
    <x v="886"/>
  </r>
  <r>
    <n v="2915"/>
    <s v="浙江海太塑业有限公司"/>
    <x v="1"/>
    <x v="24"/>
    <m/>
    <n v="0"/>
    <m/>
    <n v="0"/>
    <m/>
    <n v="0"/>
    <m/>
    <n v="0"/>
    <x v="887"/>
  </r>
  <r>
    <n v="2916"/>
    <s v="宁海县宝翔塑料制品有限公司"/>
    <x v="1"/>
    <x v="24"/>
    <n v="0"/>
    <n v="0"/>
    <n v="0"/>
    <n v="0"/>
    <n v="0"/>
    <n v="0"/>
    <n v="2.6749999999999998"/>
    <n v="208.16849999999997"/>
    <x v="20"/>
  </r>
  <r>
    <n v="2917"/>
    <s v="宁波盛麟电器有限公司"/>
    <x v="1"/>
    <x v="24"/>
    <m/>
    <n v="0"/>
    <m/>
    <n v="0"/>
    <m/>
    <n v="0"/>
    <m/>
    <n v="0"/>
    <x v="714"/>
  </r>
  <r>
    <n v="2918"/>
    <s v="慈溪市远普照明电器有限公司"/>
    <x v="3"/>
    <x v="24"/>
    <n v="8"/>
    <n v="812.88"/>
    <n v="0"/>
    <n v="0"/>
    <n v="0"/>
    <n v="0"/>
    <n v="0.05"/>
    <n v="17.887"/>
    <x v="8"/>
  </r>
  <r>
    <n v="2919"/>
    <s v="昆山拓安塑料制品有限公司"/>
    <x v="19"/>
    <x v="27"/>
    <n v="0"/>
    <n v="0"/>
    <n v="216"/>
    <n v="12592.8"/>
    <n v="126"/>
    <n v="6354.18"/>
    <n v="0"/>
    <n v="0"/>
    <x v="590"/>
  </r>
  <r>
    <n v="2920"/>
    <s v="LG化学（重庆）工程塑料有限公司"/>
    <x v="3"/>
    <x v="28"/>
    <m/>
    <n v="0"/>
    <m/>
    <n v="0"/>
    <m/>
    <n v="0"/>
    <m/>
    <n v="0"/>
    <x v="77"/>
  </r>
  <r>
    <n v="2921"/>
    <s v="伯升塑胶（昆山）有限公司"/>
    <x v="3"/>
    <x v="28"/>
    <m/>
    <n v="0"/>
    <m/>
    <n v="0"/>
    <m/>
    <n v="0"/>
    <m/>
    <n v="0"/>
    <x v="21"/>
  </r>
  <r>
    <n v="2922"/>
    <s v="常熟市恒瑞塑胶有限公司"/>
    <x v="3"/>
    <x v="28"/>
    <m/>
    <n v="0"/>
    <m/>
    <n v="0"/>
    <m/>
    <n v="0"/>
    <m/>
    <n v="0"/>
    <x v="20"/>
  </r>
  <r>
    <n v="2923"/>
    <s v="福洛塑胶（昆山）有限公司"/>
    <x v="17"/>
    <x v="28"/>
    <m/>
    <n v="0"/>
    <m/>
    <n v="0"/>
    <m/>
    <n v="0"/>
    <m/>
    <n v="0"/>
    <x v="77"/>
  </r>
  <r>
    <n v="2924"/>
    <s v="海尔科化工程塑料国家工程研究中心股份有限公司"/>
    <x v="3"/>
    <x v="28"/>
    <n v="0"/>
    <n v="0"/>
    <n v="0"/>
    <n v="0"/>
    <n v="0.25"/>
    <n v="118.8175"/>
    <n v="20.100000000000001"/>
    <n v="4451.9490000000005"/>
    <x v="8"/>
  </r>
  <r>
    <n v="2925"/>
    <s v="恒明（苏州）塑胶贸易有限公司"/>
    <x v="3"/>
    <x v="28"/>
    <n v="0"/>
    <n v="0"/>
    <n v="0"/>
    <n v="0"/>
    <n v="0"/>
    <n v="0"/>
    <n v="2.5000000000000001E-2"/>
    <n v="7.2147499999999996"/>
    <x v="8"/>
  </r>
  <r>
    <n v="2926"/>
    <s v="昆山华益达包装材料有限公司"/>
    <x v="3"/>
    <x v="28"/>
    <n v="0"/>
    <n v="0"/>
    <n v="0.96"/>
    <n v="137.0976"/>
    <n v="31"/>
    <n v="2207.5099999999998"/>
    <n v="2"/>
    <n v="431.82"/>
    <x v="8"/>
  </r>
  <r>
    <n v="2927"/>
    <s v="南京聚隆科技股份有限公司"/>
    <x v="3"/>
    <x v="28"/>
    <n v="0"/>
    <n v="0"/>
    <n v="112"/>
    <n v="6396.32"/>
    <n v="308.39999999999998"/>
    <n v="42059.591999999997"/>
    <n v="180.05"/>
    <n v="19909.929"/>
    <x v="8"/>
  </r>
  <r>
    <n v="2928"/>
    <s v="南京宁聚材料科技有限公司"/>
    <x v="5"/>
    <x v="28"/>
    <n v="0"/>
    <n v="0"/>
    <n v="0"/>
    <n v="0"/>
    <n v="0"/>
    <n v="0"/>
    <n v="1"/>
    <n v="1044.76"/>
    <x v="8"/>
  </r>
  <r>
    <n v="2929"/>
    <s v="沁阳市佳杰塑料制品有限公司"/>
    <x v="0"/>
    <x v="28"/>
    <m/>
    <n v="0"/>
    <m/>
    <n v="0"/>
    <m/>
    <n v="0"/>
    <m/>
    <n v="0"/>
    <x v="77"/>
  </r>
  <r>
    <n v="2930"/>
    <s v="青岛东岳塑料有限公司"/>
    <x v="6"/>
    <x v="28"/>
    <n v="0"/>
    <n v="0"/>
    <n v="0"/>
    <n v="0"/>
    <n v="29"/>
    <n v="-1910.81"/>
    <n v="7.5750000000000002"/>
    <n v="759.77250000000004"/>
    <x v="8"/>
  </r>
  <r>
    <n v="2931"/>
    <s v="汕头市奇亨塑化有限公司"/>
    <x v="2"/>
    <x v="28"/>
    <m/>
    <n v="0"/>
    <m/>
    <n v="0"/>
    <m/>
    <n v="0"/>
    <m/>
    <n v="0"/>
    <x v="21"/>
  </r>
  <r>
    <n v="2932"/>
    <s v="上海东旭化学有限公司"/>
    <x v="2"/>
    <x v="28"/>
    <m/>
    <n v="0"/>
    <m/>
    <n v="0"/>
    <m/>
    <n v="0"/>
    <m/>
    <n v="0"/>
    <x v="134"/>
  </r>
  <r>
    <n v="2933"/>
    <s v="上海贯安化工有限公司"/>
    <x v="2"/>
    <x v="28"/>
    <n v="0"/>
    <n v="0"/>
    <n v="0"/>
    <n v="0"/>
    <n v="0"/>
    <n v="0"/>
    <n v="17.05"/>
    <n v="2655.3670000000002"/>
    <x v="8"/>
  </r>
  <r>
    <n v="2934"/>
    <s v="上海金发科技发展有限公司"/>
    <x v="3"/>
    <x v="28"/>
    <n v="5"/>
    <n v="336.3"/>
    <n v="0"/>
    <n v="0"/>
    <n v="0"/>
    <n v="0"/>
    <n v="0"/>
    <n v="0"/>
    <x v="84"/>
  </r>
  <r>
    <n v="2935"/>
    <s v="苏州昶力旭电子有限公司"/>
    <x v="3"/>
    <x v="28"/>
    <n v="0"/>
    <n v="0"/>
    <n v="0"/>
    <n v="0"/>
    <n v="0"/>
    <n v="0"/>
    <n v="1"/>
    <n v="77.540000000000006"/>
    <x v="8"/>
  </r>
  <r>
    <n v="2936"/>
    <s v="苏州俄邦工程塑胶有限公司"/>
    <x v="3"/>
    <x v="28"/>
    <n v="38"/>
    <n v="2725.7400000000002"/>
    <n v="0"/>
    <n v="0"/>
    <n v="0"/>
    <n v="0"/>
    <n v="0"/>
    <n v="0"/>
    <x v="2"/>
  </r>
  <r>
    <n v="2937"/>
    <s v="苏州杰仕达塑胶科技有限公司"/>
    <x v="3"/>
    <x v="28"/>
    <m/>
    <n v="0"/>
    <m/>
    <n v="0"/>
    <m/>
    <n v="0"/>
    <m/>
    <n v="0"/>
    <x v="20"/>
  </r>
  <r>
    <n v="2938"/>
    <s v="苏州科聚塑料贸易有限公司"/>
    <x v="3"/>
    <x v="28"/>
    <n v="0"/>
    <n v="0"/>
    <n v="0"/>
    <n v="0"/>
    <n v="0"/>
    <n v="0"/>
    <n v="3.05"/>
    <n v="450.48499999999996"/>
    <x v="8"/>
  </r>
  <r>
    <n v="2939"/>
    <s v="苏州迈胜塑胶材料有限公司"/>
    <x v="3"/>
    <x v="28"/>
    <n v="0"/>
    <n v="0"/>
    <n v="0"/>
    <n v="0"/>
    <n v="0"/>
    <n v="0"/>
    <n v="6"/>
    <n v="789"/>
    <x v="8"/>
  </r>
  <r>
    <n v="2940"/>
    <s v="苏州千吉塑料科技有限公司"/>
    <x v="3"/>
    <x v="28"/>
    <m/>
    <n v="0"/>
    <m/>
    <n v="0"/>
    <m/>
    <n v="0"/>
    <m/>
    <n v="0"/>
    <x v="11"/>
  </r>
  <r>
    <n v="2941"/>
    <s v="宿迁市东升颜料科技有限公司"/>
    <x v="3"/>
    <x v="28"/>
    <m/>
    <n v="0"/>
    <m/>
    <n v="0"/>
    <m/>
    <n v="0"/>
    <m/>
    <n v="0"/>
    <x v="90"/>
  </r>
  <r>
    <n v="2942"/>
    <s v="宿迁市亚兴塑业有限公司"/>
    <x v="1"/>
    <x v="28"/>
    <m/>
    <n v="0"/>
    <m/>
    <n v="0"/>
    <m/>
    <n v="0"/>
    <m/>
    <n v="0"/>
    <x v="34"/>
  </r>
  <r>
    <n v="2943"/>
    <s v="长兴思达园林环卫用具厂"/>
    <x v="1"/>
    <x v="28"/>
    <n v="0"/>
    <n v="0"/>
    <n v="0"/>
    <n v="0"/>
    <n v="0"/>
    <n v="0"/>
    <n v="4"/>
    <n v="41.2"/>
    <x v="8"/>
  </r>
  <r>
    <n v="2944"/>
    <s v="长兴县永泰塑料包装厂"/>
    <x v="1"/>
    <x v="28"/>
    <n v="0"/>
    <n v="0"/>
    <n v="0"/>
    <n v="0"/>
    <n v="9"/>
    <n v="29.43"/>
    <n v="5"/>
    <n v="45.599999999999994"/>
    <x v="8"/>
  </r>
  <r>
    <n v="2945"/>
    <s v="长兴悦成塑料制品有限公司"/>
    <x v="2"/>
    <x v="28"/>
    <n v="0"/>
    <n v="0"/>
    <n v="0"/>
    <n v="0"/>
    <n v="0"/>
    <n v="0"/>
    <n v="40"/>
    <n v="3444"/>
    <x v="8"/>
  </r>
  <r>
    <n v="2946"/>
    <s v="中广核俊尔（上海）新材料有限公司"/>
    <x v="1"/>
    <x v="28"/>
    <m/>
    <n v="0"/>
    <m/>
    <n v="0"/>
    <m/>
    <n v="0"/>
    <m/>
    <n v="0"/>
    <x v="4"/>
  </r>
  <r>
    <n v="2947"/>
    <s v="平湖市伟宏塑料高分子改性厂"/>
    <x v="1"/>
    <x v="28"/>
    <n v="0"/>
    <n v="0"/>
    <n v="2.4"/>
    <n v="781.89600000000007"/>
    <n v="38.880000000000003"/>
    <n v="16364.2032"/>
    <n v="117.02"/>
    <n v="284311.79199999996"/>
    <x v="888"/>
  </r>
  <r>
    <n v="2948"/>
    <s v="平湖阿莱德实业有限公司"/>
    <x v="3"/>
    <x v="28"/>
    <m/>
    <n v="0"/>
    <m/>
    <n v="0"/>
    <m/>
    <n v="0"/>
    <m/>
    <n v="0"/>
    <x v="889"/>
  </r>
  <r>
    <n v="2949"/>
    <s v="苏州俊欧塑料贸易有限公司"/>
    <x v="3"/>
    <x v="28"/>
    <n v="0"/>
    <n v="0"/>
    <n v="6.46"/>
    <n v="597.6146"/>
    <n v="42.36"/>
    <n v="6816.9948000000004"/>
    <n v="41.44"/>
    <n v="10580.046399999999"/>
    <x v="890"/>
  </r>
  <r>
    <n v="2950"/>
    <s v="金湖岩松塑业有限公司"/>
    <x v="6"/>
    <x v="28"/>
    <n v="0"/>
    <n v="0"/>
    <n v="0"/>
    <n v="0"/>
    <n v="1"/>
    <n v="54.77"/>
    <n v="9.2750000000000004"/>
    <n v="3972.0187500000002"/>
    <x v="20"/>
  </r>
  <r>
    <n v="2951"/>
    <s v="卡博特（中国）投资有限公司"/>
    <x v="7"/>
    <x v="28"/>
    <m/>
    <n v="0"/>
    <m/>
    <n v="0"/>
    <m/>
    <n v="0"/>
    <m/>
    <n v="0"/>
    <x v="18"/>
  </r>
  <r>
    <n v="2952"/>
    <s v="合肥义江塑胶有限公司"/>
    <x v="1"/>
    <x v="28"/>
    <n v="0"/>
    <n v="0"/>
    <n v="0"/>
    <n v="0"/>
    <n v="0"/>
    <n v="0"/>
    <n v="0.5"/>
    <n v="219.34"/>
    <x v="158"/>
  </r>
  <r>
    <n v="2953"/>
    <s v="长兴县白阜李氏塑业加工厂"/>
    <x v="1"/>
    <x v="28"/>
    <n v="0"/>
    <n v="0"/>
    <n v="0"/>
    <n v="0"/>
    <n v="4"/>
    <n v="773.12"/>
    <n v="20.100000000000001"/>
    <n v="1429.9140000000002"/>
    <x v="9"/>
  </r>
  <r>
    <n v="2954"/>
    <s v="宁波乐金甬兴化工有限公司"/>
    <x v="3"/>
    <x v="28"/>
    <n v="0"/>
    <n v="0"/>
    <n v="0"/>
    <n v="0"/>
    <n v="158.54"/>
    <n v="6869.5381999999991"/>
    <n v="70.55"/>
    <n v="31165.462499999998"/>
    <x v="891"/>
  </r>
  <r>
    <n v="2955"/>
    <s v="昆山永兴塑胶有限公司"/>
    <x v="1"/>
    <x v="28"/>
    <n v="10.199999999999999"/>
    <n v="196.85999999999999"/>
    <n v="0"/>
    <n v="0"/>
    <n v="1.05"/>
    <n v="83.359499999999997"/>
    <n v="9.15"/>
    <n v="1148.5995"/>
    <x v="480"/>
  </r>
  <r>
    <n v="2956"/>
    <s v="慈溪市江盛塑化有限公司"/>
    <x v="1"/>
    <x v="28"/>
    <n v="0"/>
    <n v="0"/>
    <n v="0"/>
    <n v="0"/>
    <n v="12"/>
    <n v="734.04"/>
    <n v="6.1"/>
    <n v="145.79"/>
    <x v="99"/>
  </r>
  <r>
    <n v="2957"/>
    <s v="宁波普尔塑胶工贸有限公司"/>
    <x v="7"/>
    <x v="28"/>
    <n v="0"/>
    <n v="0"/>
    <n v="0"/>
    <n v="0"/>
    <n v="15"/>
    <n v="1000.8"/>
    <n v="46.8"/>
    <n v="6614.7119999999995"/>
    <x v="892"/>
  </r>
  <r>
    <n v="2958"/>
    <s v="合肥会通新材料有限公司"/>
    <x v="1"/>
    <x v="28"/>
    <n v="0"/>
    <n v="0"/>
    <n v="30.5"/>
    <n v="2248.1549999999997"/>
    <n v="85.224999999999994"/>
    <n v="8397.2192500000001"/>
    <n v="366.85"/>
    <n v="17638.148000000001"/>
    <x v="893"/>
  </r>
  <r>
    <n v="2959"/>
    <s v="长兴小浦晓明塑料加工厂"/>
    <x v="2"/>
    <x v="28"/>
    <n v="0"/>
    <n v="0"/>
    <n v="0"/>
    <n v="0"/>
    <n v="0"/>
    <n v="0"/>
    <n v="5"/>
    <n v="-7.35"/>
    <x v="21"/>
  </r>
  <r>
    <n v="2960"/>
    <s v="上海中镭新材料科技有限公司"/>
    <x v="1"/>
    <x v="28"/>
    <n v="0"/>
    <n v="0"/>
    <n v="0"/>
    <n v="0"/>
    <n v="0"/>
    <n v="0"/>
    <n v="0.48"/>
    <n v="442.79039999999998"/>
    <x v="894"/>
  </r>
  <r>
    <n v="2961"/>
    <s v="长兴一帆塑料制品有限公司"/>
    <x v="3"/>
    <x v="28"/>
    <n v="0"/>
    <n v="0"/>
    <n v="0"/>
    <n v="0"/>
    <n v="0"/>
    <n v="0"/>
    <n v="25"/>
    <n v="1851.5"/>
    <x v="637"/>
  </r>
  <r>
    <n v="2962"/>
    <s v="苏州聚环科技有限公司"/>
    <x v="3"/>
    <x v="28"/>
    <n v="0"/>
    <n v="0"/>
    <n v="0"/>
    <n v="0"/>
    <n v="27.2"/>
    <n v="5792.7839999999997"/>
    <n v="13.36"/>
    <n v="-877.08400000000006"/>
    <x v="895"/>
  </r>
  <r>
    <n v="2963"/>
    <s v="昆山金科电子有限公司"/>
    <x v="7"/>
    <x v="28"/>
    <n v="0"/>
    <n v="0"/>
    <n v="0"/>
    <n v="0"/>
    <n v="0"/>
    <n v="0"/>
    <n v="4"/>
    <n v="958.12"/>
    <x v="23"/>
  </r>
  <r>
    <n v="2964"/>
    <s v="界首市华超塑料包装厂"/>
    <x v="1"/>
    <x v="28"/>
    <m/>
    <n v="0"/>
    <m/>
    <n v="0"/>
    <m/>
    <n v="0"/>
    <m/>
    <n v="0"/>
    <x v="896"/>
  </r>
  <r>
    <n v="2965"/>
    <s v="长兴小浦惠森塑料粒子加工厂"/>
    <x v="3"/>
    <x v="28"/>
    <n v="0"/>
    <n v="0"/>
    <n v="0"/>
    <n v="0"/>
    <n v="0"/>
    <n v="0"/>
    <n v="5"/>
    <n v="243.15"/>
    <x v="9"/>
  </r>
  <r>
    <n v="2966"/>
    <s v="昆山天雄贸易有限公司"/>
    <x v="0"/>
    <x v="28"/>
    <n v="0"/>
    <n v="0"/>
    <n v="0"/>
    <n v="0"/>
    <n v="0"/>
    <n v="0"/>
    <n v="6"/>
    <n v="2693.34"/>
    <x v="23"/>
  </r>
  <r>
    <n v="2967"/>
    <s v="青岛润兴塑料新材料有限公司"/>
    <x v="3"/>
    <x v="28"/>
    <n v="0"/>
    <n v="0"/>
    <n v="0"/>
    <n v="0"/>
    <n v="0"/>
    <n v="0"/>
    <n v="44.05"/>
    <n v="7351.0639999999994"/>
    <x v="49"/>
  </r>
  <r>
    <n v="2968"/>
    <s v="淮安市三盛塑胶有限公司"/>
    <x v="3"/>
    <x v="28"/>
    <m/>
    <n v="0"/>
    <m/>
    <n v="0"/>
    <m/>
    <n v="0"/>
    <m/>
    <n v="0"/>
    <x v="664"/>
  </r>
  <r>
    <n v="2969"/>
    <s v="吴江乔登贸易有限公司"/>
    <x v="0"/>
    <x v="28"/>
    <n v="50"/>
    <n v="14572"/>
    <n v="26.574999999999999"/>
    <n v="3482.9195"/>
    <n v="105.175"/>
    <n v="26229.593249999998"/>
    <n v="398.45"/>
    <n v="204173.74899999998"/>
    <x v="196"/>
  </r>
  <r>
    <n v="2970"/>
    <s v="山东道恩高分子材料股份有限公司"/>
    <x v="2"/>
    <x v="28"/>
    <n v="293.25"/>
    <n v="25937.962500000001"/>
    <n v="100.22499999999999"/>
    <n v="7697.2799999999988"/>
    <n v="24.324999999999999"/>
    <n v="3043.3007499999999"/>
    <n v="57.15"/>
    <n v="7910.7029999999995"/>
    <x v="345"/>
  </r>
  <r>
    <n v="2971"/>
    <s v="上海红京印实业有限公司"/>
    <x v="1"/>
    <x v="28"/>
    <n v="239"/>
    <n v="20324.560000000001"/>
    <n v="82.3"/>
    <n v="11697.298999999999"/>
    <n v="3.2570000000000001"/>
    <n v="2328.2013100000004"/>
    <n v="4.95"/>
    <n v="296.70299999999997"/>
    <x v="897"/>
  </r>
  <r>
    <n v="2972"/>
    <s v="长兴盛能塑业有限公司"/>
    <x v="3"/>
    <x v="28"/>
    <n v="0"/>
    <n v="0"/>
    <n v="0"/>
    <n v="0"/>
    <n v="5"/>
    <n v="40.450000000000003"/>
    <n v="11.025"/>
    <n v="645.73424999999997"/>
    <x v="229"/>
  </r>
  <r>
    <n v="2973"/>
    <s v="昆山市新力强塑料科技有限公司"/>
    <x v="3"/>
    <x v="28"/>
    <n v="0"/>
    <n v="0"/>
    <n v="0"/>
    <n v="0"/>
    <n v="0"/>
    <n v="0"/>
    <n v="6.05"/>
    <n v="4281.2824999999993"/>
    <x v="49"/>
  </r>
  <r>
    <n v="2974"/>
    <s v="宿迁百强塑业有限公司"/>
    <x v="3"/>
    <x v="28"/>
    <n v="0"/>
    <n v="0"/>
    <n v="20"/>
    <n v="13259"/>
    <n v="0"/>
    <n v="0"/>
    <n v="10"/>
    <n v="844.59999999999991"/>
    <x v="21"/>
  </r>
  <r>
    <n v="2975"/>
    <s v="苏州润佳工程塑料股份有限公司"/>
    <x v="2"/>
    <x v="28"/>
    <n v="0"/>
    <n v="0"/>
    <n v="11"/>
    <n v="138.05000000000001"/>
    <n v="25.5"/>
    <n v="4366.1099999999997"/>
    <n v="41.75"/>
    <n v="8501.1350000000002"/>
    <x v="752"/>
  </r>
  <r>
    <n v="2976"/>
    <s v="上海靖辉塑料制品有限公司"/>
    <x v="1"/>
    <x v="28"/>
    <m/>
    <n v="0"/>
    <m/>
    <n v="0"/>
    <m/>
    <n v="0"/>
    <m/>
    <n v="0"/>
    <x v="23"/>
  </r>
  <r>
    <n v="2977"/>
    <s v="长兴旺胜塑料制品厂"/>
    <x v="3"/>
    <x v="28"/>
    <n v="0"/>
    <n v="0"/>
    <n v="0"/>
    <n v="0"/>
    <n v="0"/>
    <n v="0"/>
    <n v="15"/>
    <n v="2268.3000000000002"/>
    <x v="269"/>
  </r>
  <r>
    <n v="2978"/>
    <s v="宿迁市东豪塑胶有限公司"/>
    <x v="3"/>
    <x v="28"/>
    <n v="0"/>
    <n v="0"/>
    <n v="0"/>
    <n v="0"/>
    <n v="0"/>
    <n v="0"/>
    <n v="50"/>
    <n v="2983"/>
    <x v="229"/>
  </r>
  <r>
    <n v="2979"/>
    <s v="志达塑胶（太仓）有限公司"/>
    <x v="11"/>
    <x v="28"/>
    <n v="0"/>
    <n v="0"/>
    <n v="20.024999999999999"/>
    <n v="1520.6984999999997"/>
    <n v="28.1"/>
    <n v="4757.6109999999999"/>
    <n v="84.025000000000006"/>
    <n v="21498.636500000004"/>
    <x v="898"/>
  </r>
  <r>
    <n v="2980"/>
    <s v="江西新奥塑料制品有限公司"/>
    <x v="2"/>
    <x v="28"/>
    <m/>
    <n v="0"/>
    <m/>
    <n v="0"/>
    <m/>
    <n v="0"/>
    <m/>
    <n v="0"/>
    <x v="899"/>
  </r>
  <r>
    <n v="2981"/>
    <s v="乐金化学（中国）投资有限公司上海分公司"/>
    <x v="0"/>
    <x v="28"/>
    <n v="0"/>
    <n v="0"/>
    <n v="0.1"/>
    <n v="39.900000000000006"/>
    <n v="0.05"/>
    <n v="22.086500000000001"/>
    <n v="0.1"/>
    <n v="33.788000000000004"/>
    <x v="54"/>
  </r>
  <r>
    <n v="2982"/>
    <s v="道恩集团有限公司"/>
    <x v="3"/>
    <x v="28"/>
    <n v="96.5"/>
    <n v="9150.1299999999992"/>
    <n v="292.2"/>
    <n v="18493.338"/>
    <n v="430.8"/>
    <n v="41623.896000000001"/>
    <n v="337.7"/>
    <n v="21832.305"/>
    <x v="900"/>
  </r>
  <r>
    <n v="2983"/>
    <s v="苏州旭光聚合物有限公司"/>
    <x v="1"/>
    <x v="28"/>
    <n v="861.17499999999995"/>
    <n v="194410.25624999998"/>
    <n v="1127.1500000000001"/>
    <n v="310856.69850000006"/>
    <n v="1690.22"/>
    <n v="324910.99059999996"/>
    <n v="1932.92"/>
    <n v="454738.75919999997"/>
    <x v="901"/>
  </r>
  <r>
    <n v="2984"/>
    <s v="宁波晟泽国际贸易有限公司"/>
    <x v="3"/>
    <x v="28"/>
    <n v="0"/>
    <n v="0"/>
    <n v="0"/>
    <n v="0"/>
    <n v="0"/>
    <n v="0"/>
    <n v="4"/>
    <n v="2001.44"/>
    <x v="250"/>
  </r>
  <r>
    <n v="2985"/>
    <s v="昆山协诚塑料有限公司"/>
    <x v="7"/>
    <x v="28"/>
    <m/>
    <n v="0"/>
    <m/>
    <n v="0"/>
    <m/>
    <n v="0"/>
    <m/>
    <n v="0"/>
    <x v="242"/>
  </r>
  <r>
    <n v="2986"/>
    <s v="合肥会通节能材料有限公司"/>
    <x v="1"/>
    <x v="28"/>
    <n v="0"/>
    <n v="0"/>
    <n v="271"/>
    <n v="10671.980000000001"/>
    <n v="542.85"/>
    <n v="60495.203999999998"/>
    <n v="267.45"/>
    <n v="29173.446"/>
    <x v="129"/>
  </r>
  <r>
    <n v="2987"/>
    <s v="长兴小浦政宏塑料制品厂"/>
    <x v="2"/>
    <x v="28"/>
    <n v="0"/>
    <n v="0"/>
    <n v="0"/>
    <n v="0"/>
    <n v="0"/>
    <n v="0"/>
    <n v="35"/>
    <n v="2947.35"/>
    <x v="9"/>
  </r>
  <r>
    <n v="2988"/>
    <s v="锦湖石油化学贸易（上海）有限公司"/>
    <x v="11"/>
    <x v="28"/>
    <n v="0"/>
    <n v="0"/>
    <n v="0"/>
    <n v="0"/>
    <n v="0.05"/>
    <n v="-24.093000000000004"/>
    <n v="0"/>
    <n v="0"/>
    <x v="17"/>
  </r>
  <r>
    <n v="2989"/>
    <s v="宜丰旭派塑业有限公司"/>
    <x v="3"/>
    <x v="28"/>
    <m/>
    <n v="0"/>
    <m/>
    <n v="0"/>
    <m/>
    <n v="0"/>
    <m/>
    <n v="0"/>
    <x v="7"/>
  </r>
  <r>
    <n v="2990"/>
    <s v="苏州惠业化轻工业有限公司"/>
    <x v="1"/>
    <x v="28"/>
    <n v="0"/>
    <n v="0"/>
    <n v="14"/>
    <n v="866.04"/>
    <n v="198.7"/>
    <n v="23545.949999999997"/>
    <n v="223.35"/>
    <n v="38485.438499999997"/>
    <x v="902"/>
  </r>
  <r>
    <n v="2991"/>
    <s v="长兴佳盛废旧塑料加工有限公司"/>
    <x v="3"/>
    <x v="28"/>
    <n v="0"/>
    <n v="0"/>
    <n v="0"/>
    <n v="0"/>
    <n v="0"/>
    <n v="0"/>
    <n v="40"/>
    <n v="2306.8000000000002"/>
    <x v="140"/>
  </r>
  <r>
    <n v="2992"/>
    <s v="南京宁源塑胶科技有限公司"/>
    <x v="6"/>
    <x v="28"/>
    <n v="0"/>
    <n v="0"/>
    <n v="0"/>
    <n v="0"/>
    <n v="0"/>
    <n v="0"/>
    <n v="1.45"/>
    <n v="190.55899999999997"/>
    <x v="903"/>
  </r>
  <r>
    <n v="2993"/>
    <s v="广东锦湖日丽高分子材料有限公司"/>
    <x v="2"/>
    <x v="28"/>
    <m/>
    <n v="0"/>
    <m/>
    <n v="0"/>
    <m/>
    <n v="0"/>
    <m/>
    <n v="0"/>
    <x v="904"/>
  </r>
  <r>
    <n v="2994"/>
    <s v="上海大赛璐塑料工业有限公司"/>
    <x v="3"/>
    <x v="28"/>
    <n v="2.7250000000000001"/>
    <n v="156.16975000000002"/>
    <n v="2.0499999999999998"/>
    <n v="368.01599999999996"/>
    <n v="30"/>
    <n v="1660.2"/>
    <n v="33"/>
    <n v="4574.79"/>
    <x v="26"/>
  </r>
  <r>
    <n v="2995"/>
    <s v="柏力开米复合塑料（昆山）有限公司"/>
    <x v="1"/>
    <x v="28"/>
    <n v="63"/>
    <n v="9419.1299999999992"/>
    <n v="32"/>
    <n v="612.16"/>
    <n v="90.05"/>
    <n v="5916.2849999999999"/>
    <n v="321.5"/>
    <n v="60744.21"/>
    <x v="905"/>
  </r>
  <r>
    <n v="2996"/>
    <s v="慈溪市江成塑料实业有限公司"/>
    <x v="3"/>
    <x v="28"/>
    <n v="0"/>
    <n v="0"/>
    <n v="0"/>
    <n v="0"/>
    <n v="0"/>
    <n v="0"/>
    <n v="76"/>
    <n v="6767.8"/>
    <x v="26"/>
  </r>
  <r>
    <n v="2997"/>
    <s v="苏州百福盛电子材料有限公司"/>
    <x v="7"/>
    <x v="28"/>
    <m/>
    <n v="0"/>
    <m/>
    <n v="0"/>
    <m/>
    <n v="0"/>
    <m/>
    <n v="0"/>
    <x v="49"/>
  </r>
  <r>
    <n v="2998"/>
    <s v="合肥圆融供应链管理有限公司"/>
    <x v="7"/>
    <x v="28"/>
    <m/>
    <n v="0"/>
    <m/>
    <n v="0"/>
    <m/>
    <n v="0"/>
    <m/>
    <n v="0"/>
    <x v="286"/>
  </r>
  <r>
    <n v="2999"/>
    <s v="合肥圆融材料有限公司"/>
    <x v="1"/>
    <x v="28"/>
    <n v="0"/>
    <n v="0"/>
    <n v="0"/>
    <n v="0"/>
    <n v="7.0250000000000004"/>
    <n v="680.23075000000006"/>
    <n v="35.85"/>
    <n v="4646.8770000000004"/>
    <x v="2"/>
  </r>
  <r>
    <n v="3000"/>
    <s v="宁波台甬工程塑料有限公司"/>
    <x v="2"/>
    <x v="28"/>
    <n v="18"/>
    <n v="4237.0199999999995"/>
    <n v="0"/>
    <n v="0"/>
    <n v="0"/>
    <n v="0"/>
    <n v="4.0750000000000002"/>
    <n v="303.22075000000001"/>
    <x v="906"/>
  </r>
  <r>
    <n v="3001"/>
    <s v="上海俊尔新材料有限公司"/>
    <x v="3"/>
    <x v="28"/>
    <n v="0"/>
    <n v="0"/>
    <n v="65"/>
    <n v="4260.1000000000004"/>
    <n v="77.724999999999994"/>
    <n v="6886.4349999999995"/>
    <n v="114.05"/>
    <n v="22987.918000000001"/>
    <x v="907"/>
  </r>
  <r>
    <n v="3002"/>
    <s v="南京立汉化学有限公司"/>
    <x v="2"/>
    <x v="28"/>
    <n v="0"/>
    <n v="0"/>
    <n v="1"/>
    <n v="218.88"/>
    <n v="167"/>
    <n v="20980.21"/>
    <n v="87.025000000000006"/>
    <n v="4224.1935000000003"/>
    <x v="744"/>
  </r>
  <r>
    <n v="3003"/>
    <s v="龙韬（上海）化工科技中心"/>
    <x v="0"/>
    <x v="28"/>
    <n v="1"/>
    <n v="71.61"/>
    <n v="17.05"/>
    <n v="1531.431"/>
    <n v="36.725000000000001"/>
    <n v="1372.4132500000001"/>
    <n v="70.924999999999997"/>
    <n v="7986.8642499999996"/>
    <x v="908"/>
  </r>
  <r>
    <n v="3004"/>
    <s v="青岛中新华美塑料有限公司"/>
    <x v="3"/>
    <x v="28"/>
    <n v="203.27500000000001"/>
    <n v="15637.945750000003"/>
    <n v="194.05"/>
    <n v="11223.852000000001"/>
    <n v="254.35"/>
    <n v="17028.732500000002"/>
    <n v="125.875"/>
    <n v="13946.949999999999"/>
    <x v="909"/>
  </r>
  <r>
    <n v="3005"/>
    <s v="滨海长兴塑业有限公司"/>
    <x v="3"/>
    <x v="28"/>
    <m/>
    <n v="0"/>
    <m/>
    <n v="0"/>
    <m/>
    <n v="0"/>
    <m/>
    <n v="0"/>
    <x v="910"/>
  </r>
  <r>
    <n v="3006"/>
    <s v="苏州思博锐塑业有限公司"/>
    <x v="3"/>
    <x v="28"/>
    <n v="0"/>
    <n v="0"/>
    <n v="3.85"/>
    <n v="90.282499999999999"/>
    <n v="2.4500000000000002"/>
    <n v="457.68450000000001"/>
    <n v="29.074999999999999"/>
    <n v="3062.4697499999997"/>
    <x v="911"/>
  </r>
  <r>
    <n v="3007"/>
    <s v="苏州佳炎森电子科技有限公司"/>
    <x v="2"/>
    <x v="28"/>
    <m/>
    <n v="0"/>
    <m/>
    <n v="0"/>
    <m/>
    <n v="0"/>
    <m/>
    <n v="0"/>
    <x v="912"/>
  </r>
  <r>
    <n v="3008"/>
    <s v="上海锦湖日丽塑料有限公司"/>
    <x v="0"/>
    <x v="28"/>
    <n v="84.075000000000003"/>
    <n v="5939.8987500000003"/>
    <n v="206.52500000000001"/>
    <n v="22461.659000000003"/>
    <n v="211"/>
    <n v="30827.1"/>
    <n v="311.39999999999998"/>
    <n v="46183.733999999997"/>
    <x v="913"/>
  </r>
  <r>
    <n v="3009"/>
    <s v="青岛国恩科技股份有限公司"/>
    <x v="1"/>
    <x v="28"/>
    <n v="0"/>
    <n v="0"/>
    <n v="4"/>
    <n v="423.68"/>
    <n v="14"/>
    <n v="1605.8"/>
    <n v="48.6"/>
    <n v="7758.9900000000007"/>
    <x v="914"/>
  </r>
  <r>
    <n v="3010"/>
    <s v="宁波经济技术开发区法莱新塑化有限公司"/>
    <x v="1"/>
    <x v="28"/>
    <n v="7.05"/>
    <n v="370.19549999999998"/>
    <n v="17"/>
    <n v="1122.17"/>
    <n v="0"/>
    <n v="0"/>
    <n v="0"/>
    <n v="0"/>
    <x v="295"/>
  </r>
  <r>
    <n v="3011"/>
    <s v="宁波色母粒有限公司"/>
    <x v="3"/>
    <x v="28"/>
    <n v="0"/>
    <n v="0"/>
    <n v="0"/>
    <n v="0"/>
    <n v="54"/>
    <n v="3816.1800000000003"/>
    <n v="98"/>
    <n v="12317.619999999999"/>
    <x v="915"/>
  </r>
  <r>
    <n v="3012"/>
    <s v="苏州展益化工科技有限公司"/>
    <x v="0"/>
    <x v="28"/>
    <n v="0"/>
    <n v="0"/>
    <n v="0"/>
    <n v="0"/>
    <n v="62.674999999999997"/>
    <n v="6412.905999999999"/>
    <n v="107.25"/>
    <n v="8667.9449999999997"/>
    <x v="916"/>
  </r>
  <r>
    <n v="3013"/>
    <s v="青岛同发新材料研发有限公司"/>
    <x v="1"/>
    <x v="28"/>
    <n v="174.625"/>
    <n v="14018.895"/>
    <n v="286.2"/>
    <n v="21559.446"/>
    <n v="194"/>
    <n v="13420.920000000002"/>
    <n v="162.19999999999999"/>
    <n v="12945.181999999999"/>
    <x v="546"/>
  </r>
  <r>
    <n v="3014"/>
    <s v="慈溪市法莱新塑料厂"/>
    <x v="3"/>
    <x v="28"/>
    <n v="7.1"/>
    <n v="748.34"/>
    <n v="5"/>
    <n v="306.45"/>
    <n v="70.599999999999994"/>
    <n v="6790.308"/>
    <n v="113"/>
    <n v="12068.4"/>
    <x v="917"/>
  </r>
  <r>
    <n v="3015"/>
    <s v="苏州博云塑业有限公司"/>
    <x v="3"/>
    <x v="28"/>
    <n v="98.2"/>
    <n v="6549.9400000000005"/>
    <n v="0"/>
    <n v="0"/>
    <n v="11.775"/>
    <n v="203.00099999999998"/>
    <n v="29.175000000000001"/>
    <n v="4260.1335000000008"/>
    <x v="918"/>
  </r>
  <r>
    <n v="3016"/>
    <s v="昆山九扬塑料科技有限公司"/>
    <x v="3"/>
    <x v="28"/>
    <n v="0"/>
    <n v="0"/>
    <n v="0"/>
    <n v="0"/>
    <n v="48.125"/>
    <n v="4857.2562500000004"/>
    <n v="27.7"/>
    <n v="3406.8229999999999"/>
    <x v="919"/>
  </r>
  <r>
    <n v="3017"/>
    <s v="苏州丰盈工程塑胶有限公司"/>
    <x v="3"/>
    <x v="28"/>
    <n v="211.55"/>
    <n v="14199.236000000003"/>
    <n v="206"/>
    <n v="18280.439999999999"/>
    <n v="293.72500000000002"/>
    <n v="19318.293249999999"/>
    <n v="241.25"/>
    <n v="23613.55"/>
    <x v="920"/>
  </r>
  <r>
    <n v="3018"/>
    <s v="昆山茂高塑胶科技有限公司"/>
    <x v="3"/>
    <x v="28"/>
    <m/>
    <n v="0"/>
    <m/>
    <n v="0"/>
    <m/>
    <n v="0"/>
    <m/>
    <n v="0"/>
    <x v="66"/>
  </r>
  <r>
    <n v="3019"/>
    <s v="苏州工业园区持盈进出口有限公司"/>
    <x v="2"/>
    <x v="28"/>
    <n v="0"/>
    <n v="0"/>
    <n v="0"/>
    <n v="0"/>
    <n v="0"/>
    <n v="0"/>
    <n v="157.5"/>
    <n v="14800.275"/>
    <x v="921"/>
  </r>
  <r>
    <n v="3020"/>
    <s v="上海兆希实业有限公司"/>
    <x v="2"/>
    <x v="28"/>
    <n v="0"/>
    <n v="0"/>
    <n v="0"/>
    <n v="0"/>
    <n v="0"/>
    <n v="0"/>
    <n v="2.5000000000000001E-2"/>
    <n v="3.0307500000000003"/>
    <x v="7"/>
  </r>
  <r>
    <n v="3021"/>
    <s v="上海伊藤忠商事有限公司"/>
    <x v="1"/>
    <x v="28"/>
    <m/>
    <n v="0"/>
    <m/>
    <n v="0"/>
    <m/>
    <n v="0"/>
    <m/>
    <n v="0"/>
    <x v="922"/>
  </r>
  <r>
    <n v="3022"/>
    <s v="宁波玛斯特塑料新材料有限公司"/>
    <x v="3"/>
    <x v="28"/>
    <n v="0"/>
    <n v="0"/>
    <n v="29"/>
    <n v="2996.57"/>
    <n v="7"/>
    <n v="672.63"/>
    <n v="0"/>
    <n v="0"/>
    <x v="180"/>
  </r>
  <r>
    <n v="3023"/>
    <s v="苏州工业园区佳乐塑料染料有限公司"/>
    <x v="2"/>
    <x v="28"/>
    <n v="52.8"/>
    <n v="4225.0559999999996"/>
    <n v="210.55"/>
    <n v="16321.835999999999"/>
    <n v="153.27500000000001"/>
    <n v="6923.4317500000006"/>
    <n v="207.07499999999999"/>
    <n v="15681.78975"/>
    <x v="923"/>
  </r>
  <r>
    <n v="3024"/>
    <s v="上海臻觉塑胶科技有限公司"/>
    <x v="3"/>
    <x v="28"/>
    <n v="0"/>
    <n v="0"/>
    <n v="0"/>
    <n v="0"/>
    <n v="0"/>
    <n v="0"/>
    <n v="8"/>
    <n v="779.12"/>
    <x v="642"/>
  </r>
  <r>
    <n v="3025"/>
    <s v="南京利佳塑料发展有限公司"/>
    <x v="2"/>
    <x v="28"/>
    <n v="1"/>
    <n v="-204.9"/>
    <n v="0"/>
    <n v="0"/>
    <n v="0"/>
    <n v="0"/>
    <n v="0"/>
    <n v="0"/>
    <x v="924"/>
  </r>
  <r>
    <n v="3026"/>
    <s v="中广核俊尔新材料有限公司"/>
    <x v="2"/>
    <x v="28"/>
    <n v="0"/>
    <n v="0"/>
    <n v="0"/>
    <n v="0"/>
    <n v="0"/>
    <n v="0"/>
    <n v="113.575"/>
    <n v="12498.928749999999"/>
    <x v="925"/>
  </r>
  <r>
    <n v="3027"/>
    <s v="上海金昌工程塑料有限公司"/>
    <x v="3"/>
    <x v="28"/>
    <n v="111.575"/>
    <n v="2810.5742500000001"/>
    <n v="181.5"/>
    <n v="12496.275"/>
    <n v="25.074999999999999"/>
    <n v="-30.089999999999996"/>
    <n v="0"/>
    <n v="0"/>
    <x v="926"/>
  </r>
  <r>
    <n v="3028"/>
    <s v="昆山华康塑胶有限公司"/>
    <x v="7"/>
    <x v="28"/>
    <n v="0"/>
    <n v="0"/>
    <n v="72.025000000000006"/>
    <n v="8039.4305000000013"/>
    <n v="272.39999999999998"/>
    <n v="19471.151999999998"/>
    <n v="325.64999999999998"/>
    <n v="42458.246999999996"/>
    <x v="70"/>
  </r>
  <r>
    <n v="3029"/>
    <s v="安徽鞅安塑材科技有限公司"/>
    <x v="7"/>
    <x v="28"/>
    <n v="0"/>
    <n v="0"/>
    <n v="0"/>
    <n v="0"/>
    <n v="0"/>
    <n v="0"/>
    <n v="16"/>
    <n v="4436"/>
    <x v="678"/>
  </r>
  <r>
    <n v="3030"/>
    <s v="合肥欣鼎化工科技有限公司"/>
    <x v="7"/>
    <x v="28"/>
    <m/>
    <n v="0"/>
    <m/>
    <n v="0"/>
    <m/>
    <n v="0"/>
    <m/>
    <n v="0"/>
    <x v="9"/>
  </r>
  <r>
    <n v="3031"/>
    <s v="合肥杰事杰新材料股份有限公司"/>
    <x v="3"/>
    <x v="28"/>
    <n v="93.825000000000003"/>
    <n v="-4426.6634999999997"/>
    <n v="625.70000000000005"/>
    <n v="48260.241000000002"/>
    <n v="179.07499999999999"/>
    <n v="7753.9474999999993"/>
    <n v="29.024999999999999"/>
    <n v="7133.1839999999993"/>
    <x v="9"/>
  </r>
  <r>
    <n v="3032"/>
    <s v="南京利华工程塑料有限公司"/>
    <x v="3"/>
    <x v="28"/>
    <n v="0"/>
    <n v="0"/>
    <n v="2.5000000000000001E-2"/>
    <n v="3.0310000000000001"/>
    <n v="83.525000000000006"/>
    <n v="2113.1825000000003"/>
    <n v="66.95"/>
    <n v="5403.5344999999998"/>
    <x v="927"/>
  </r>
  <r>
    <n v="3033"/>
    <s v="苏州新华美塑料有限公司"/>
    <x v="1"/>
    <x v="28"/>
    <n v="349.65"/>
    <n v="26220.253499999995"/>
    <n v="282.42500000000001"/>
    <n v="24850.57575"/>
    <n v="208.35"/>
    <n v="22912.249499999998"/>
    <n v="36"/>
    <n v="4959"/>
    <x v="928"/>
  </r>
  <r>
    <n v="3034"/>
    <s v="宁波梅山保税港区奥克姆塑化有限公司"/>
    <x v="3"/>
    <x v="28"/>
    <n v="0"/>
    <n v="0"/>
    <n v="2"/>
    <n v="343"/>
    <n v="2"/>
    <n v="149.22"/>
    <n v="3.5"/>
    <n v="903.45499999999993"/>
    <x v="121"/>
  </r>
  <r>
    <n v="3035"/>
    <s v="昆山禾光塑料有限公司"/>
    <x v="14"/>
    <x v="28"/>
    <n v="0"/>
    <n v="0"/>
    <n v="0"/>
    <n v="0"/>
    <n v="1.05"/>
    <n v="46.840499999999999"/>
    <n v="8"/>
    <n v="2172.2399999999998"/>
    <x v="929"/>
  </r>
  <r>
    <n v="3036"/>
    <s v="新河县精锐塑胶有限公司"/>
    <x v="11"/>
    <x v="28"/>
    <m/>
    <n v="0"/>
    <m/>
    <n v="0"/>
    <m/>
    <n v="0"/>
    <m/>
    <n v="0"/>
    <x v="5"/>
  </r>
  <r>
    <n v="3037"/>
    <s v="宜丰县永晟塑料制品有限公司"/>
    <x v="1"/>
    <x v="28"/>
    <m/>
    <n v="0"/>
    <m/>
    <n v="0"/>
    <m/>
    <n v="0"/>
    <m/>
    <n v="0"/>
    <x v="9"/>
  </r>
  <r>
    <n v="3038"/>
    <s v="长兴顺森木业有限公司"/>
    <x v="1"/>
    <x v="28"/>
    <m/>
    <n v="0"/>
    <m/>
    <n v="0"/>
    <m/>
    <n v="0"/>
    <m/>
    <n v="0"/>
    <x v="689"/>
  </r>
  <r>
    <n v="3039"/>
    <s v="慈溪市德威塑料制品厂"/>
    <x v="1"/>
    <x v="27"/>
    <m/>
    <n v="0"/>
    <m/>
    <n v="0"/>
    <m/>
    <n v="0"/>
    <m/>
    <n v="0"/>
    <x v="9"/>
  </r>
  <r>
    <n v="3040"/>
    <s v="慈溪市横河龙腾模具厂（普通合伙）"/>
    <x v="1"/>
    <x v="27"/>
    <m/>
    <n v="0"/>
    <m/>
    <n v="0"/>
    <m/>
    <n v="0"/>
    <m/>
    <n v="0"/>
    <x v="65"/>
  </r>
  <r>
    <n v="3041"/>
    <s v="慈溪市美乐电器有限公司"/>
    <x v="1"/>
    <x v="27"/>
    <m/>
    <n v="0"/>
    <m/>
    <n v="0"/>
    <m/>
    <n v="0"/>
    <m/>
    <n v="0"/>
    <x v="77"/>
  </r>
  <r>
    <n v="3042"/>
    <s v="慈溪市五洲工贸有限公司"/>
    <x v="1"/>
    <x v="27"/>
    <m/>
    <n v="0"/>
    <m/>
    <n v="0"/>
    <m/>
    <n v="0"/>
    <m/>
    <n v="0"/>
    <x v="21"/>
  </r>
  <r>
    <n v="3043"/>
    <s v="慈溪市远征达电器厂"/>
    <x v="6"/>
    <x v="27"/>
    <n v="101.55"/>
    <n v="3580.6529999999998"/>
    <n v="50.125"/>
    <n v="1577.9349999999999"/>
    <n v="0"/>
    <n v="0"/>
    <n v="20"/>
    <n v="1944.6000000000001"/>
    <x v="8"/>
  </r>
  <r>
    <n v="3044"/>
    <s v="广州丽豹汽车配件有限公司"/>
    <x v="1"/>
    <x v="27"/>
    <n v="0"/>
    <n v="0"/>
    <n v="0"/>
    <n v="0"/>
    <n v="0"/>
    <n v="0"/>
    <n v="16"/>
    <n v="1261.28"/>
    <x v="8"/>
  </r>
  <r>
    <n v="3045"/>
    <s v="杭州优顺电子电器有限公司"/>
    <x v="3"/>
    <x v="27"/>
    <n v="0"/>
    <n v="0"/>
    <n v="0"/>
    <n v="0"/>
    <n v="0"/>
    <n v="0"/>
    <n v="2.0499999999999998"/>
    <n v="295.36399999999998"/>
    <x v="8"/>
  </r>
  <r>
    <n v="3046"/>
    <s v="江苏恒联车业有限公司"/>
    <x v="1"/>
    <x v="27"/>
    <n v="0"/>
    <n v="0"/>
    <n v="0"/>
    <n v="0"/>
    <n v="0"/>
    <n v="0"/>
    <n v="1"/>
    <n v="51.59"/>
    <x v="8"/>
  </r>
  <r>
    <n v="3047"/>
    <s v="宁波杭州湾新区涌金车业有限公司"/>
    <x v="1"/>
    <x v="27"/>
    <n v="0"/>
    <n v="0"/>
    <n v="0"/>
    <n v="0"/>
    <n v="0"/>
    <n v="0"/>
    <n v="3.5"/>
    <n v="136.745"/>
    <x v="8"/>
  </r>
  <r>
    <n v="3048"/>
    <s v="宁波华阳之汽车内饰件有限公司"/>
    <x v="1"/>
    <x v="27"/>
    <m/>
    <n v="0"/>
    <m/>
    <n v="0"/>
    <m/>
    <n v="0"/>
    <m/>
    <n v="0"/>
    <x v="9"/>
  </r>
  <r>
    <n v="3049"/>
    <s v="宁波市鄞州汇通汽车配件厂（普通合伙）"/>
    <x v="1"/>
    <x v="27"/>
    <n v="0"/>
    <n v="0"/>
    <n v="7"/>
    <n v="299.59999999999997"/>
    <n v="5"/>
    <n v="239.20000000000002"/>
    <n v="24"/>
    <n v="2862"/>
    <x v="8"/>
  </r>
  <r>
    <n v="3050"/>
    <s v="宁波钰豪塑业有限公司"/>
    <x v="1"/>
    <x v="27"/>
    <m/>
    <n v="0"/>
    <m/>
    <n v="0"/>
    <m/>
    <n v="0"/>
    <m/>
    <n v="0"/>
    <x v="930"/>
  </r>
  <r>
    <n v="3051"/>
    <s v="平湖市固帝汽车配件有限公司"/>
    <x v="2"/>
    <x v="27"/>
    <n v="0"/>
    <n v="0"/>
    <n v="0"/>
    <n v="0"/>
    <n v="0"/>
    <n v="0"/>
    <n v="1.1000000000000001"/>
    <n v="533.01600000000008"/>
    <x v="8"/>
  </r>
  <r>
    <n v="3052"/>
    <s v="上海广合汽车电子有限公司"/>
    <x v="1"/>
    <x v="27"/>
    <n v="6.4"/>
    <n v="1005.5040000000001"/>
    <n v="4.4249999999999998"/>
    <n v="460.28849999999994"/>
    <n v="1.7"/>
    <n v="334.28799999999995"/>
    <n v="9.35"/>
    <n v="1365.7544999999998"/>
    <x v="8"/>
  </r>
  <r>
    <n v="3053"/>
    <s v="台州市黄岩新大陆塑料厂（普通合伙）"/>
    <x v="1"/>
    <x v="27"/>
    <n v="0"/>
    <n v="0"/>
    <n v="0"/>
    <n v="0"/>
    <n v="0"/>
    <n v="0"/>
    <n v="10"/>
    <n v="798.3"/>
    <x v="8"/>
  </r>
  <r>
    <n v="3054"/>
    <s v="台州市奇龙汽车部件有限公司"/>
    <x v="10"/>
    <x v="27"/>
    <n v="0"/>
    <n v="0"/>
    <n v="0"/>
    <n v="0"/>
    <n v="1"/>
    <n v="168.18"/>
    <n v="0"/>
    <n v="0"/>
    <x v="8"/>
  </r>
  <r>
    <n v="3055"/>
    <s v="天津市日晟天成电子有限公司"/>
    <x v="7"/>
    <x v="27"/>
    <n v="0"/>
    <n v="0"/>
    <n v="0"/>
    <n v="0"/>
    <n v="0"/>
    <n v="0"/>
    <n v="2"/>
    <n v="564.55999999999995"/>
    <x v="8"/>
  </r>
  <r>
    <n v="3056"/>
    <s v="铜陵汇能科技有限公司"/>
    <x v="1"/>
    <x v="27"/>
    <m/>
    <n v="0"/>
    <m/>
    <n v="0"/>
    <m/>
    <n v="0"/>
    <m/>
    <n v="0"/>
    <x v="8"/>
  </r>
  <r>
    <n v="3057"/>
    <s v="象山天星汽配有限责任公司"/>
    <x v="1"/>
    <x v="27"/>
    <n v="0"/>
    <n v="0"/>
    <n v="0"/>
    <n v="0"/>
    <n v="6"/>
    <n v="129.24"/>
    <n v="12"/>
    <n v="1102.32"/>
    <x v="8"/>
  </r>
  <r>
    <n v="3058"/>
    <s v="余姚市昌利汽车配件厂"/>
    <x v="1"/>
    <x v="27"/>
    <n v="0"/>
    <n v="0"/>
    <n v="0"/>
    <n v="0"/>
    <n v="13.15"/>
    <n v="2119.7799999999997"/>
    <n v="1"/>
    <n v="46.1"/>
    <x v="8"/>
  </r>
  <r>
    <n v="3059"/>
    <s v="余姚市航亿电器有限公司"/>
    <x v="1"/>
    <x v="27"/>
    <m/>
    <n v="0"/>
    <m/>
    <n v="0"/>
    <m/>
    <n v="0"/>
    <m/>
    <n v="0"/>
    <x v="20"/>
  </r>
  <r>
    <n v="3060"/>
    <s v="余姚市佳怡汽车零部件有限公司"/>
    <x v="1"/>
    <x v="27"/>
    <n v="0"/>
    <n v="0"/>
    <n v="21"/>
    <n v="1880.76"/>
    <n v="17"/>
    <n v="1473.0500000000002"/>
    <n v="5.05"/>
    <n v="551.10649999999998"/>
    <x v="8"/>
  </r>
  <r>
    <n v="3061"/>
    <s v="余姚市壹点塑料制品厂"/>
    <x v="1"/>
    <x v="27"/>
    <n v="0"/>
    <n v="0"/>
    <n v="101"/>
    <n v="11635.2"/>
    <n v="53.05"/>
    <n v="4560.7084999999997"/>
    <n v="0"/>
    <n v="0"/>
    <x v="8"/>
  </r>
  <r>
    <n v="3062"/>
    <s v="浙江华嘉汽车部件有限公司"/>
    <x v="1"/>
    <x v="27"/>
    <n v="0"/>
    <n v="0"/>
    <n v="0"/>
    <n v="0"/>
    <n v="10.5"/>
    <n v="568.05000000000007"/>
    <n v="0.15"/>
    <n v="141.29249999999999"/>
    <x v="8"/>
  </r>
  <r>
    <n v="3063"/>
    <s v="浙江金业汽车部件有限公司"/>
    <x v="1"/>
    <x v="27"/>
    <n v="0"/>
    <n v="0"/>
    <n v="0"/>
    <n v="0"/>
    <n v="17"/>
    <n v="1272.1099999999999"/>
    <n v="25"/>
    <n v="2071.75"/>
    <x v="8"/>
  </r>
  <r>
    <n v="3064"/>
    <s v="浙江立通新能源汽车有限公司"/>
    <x v="1"/>
    <x v="27"/>
    <n v="0"/>
    <n v="0"/>
    <n v="0"/>
    <n v="0"/>
    <n v="4.4000000000000004"/>
    <n v="355.34400000000005"/>
    <n v="0"/>
    <n v="0"/>
    <x v="8"/>
  </r>
  <r>
    <n v="3065"/>
    <s v="浙江天翀车灯集团有限公司"/>
    <x v="1"/>
    <x v="27"/>
    <n v="24.5"/>
    <n v="3365.5650000000001"/>
    <n v="152.69999999999999"/>
    <n v="15256.256999999998"/>
    <n v="0"/>
    <n v="0"/>
    <n v="0.1"/>
    <n v="90.466999999999999"/>
    <x v="8"/>
  </r>
  <r>
    <n v="3066"/>
    <s v="浙江天合车灯有限公司"/>
    <x v="1"/>
    <x v="27"/>
    <n v="34"/>
    <n v="2986.8999999999996"/>
    <n v="10"/>
    <n v="1046.0999999999999"/>
    <n v="4"/>
    <n v="309.60000000000002"/>
    <n v="0"/>
    <n v="0"/>
    <x v="8"/>
  </r>
  <r>
    <n v="3067"/>
    <s v="浙江祥盛汽车配件有限公司"/>
    <x v="19"/>
    <x v="27"/>
    <m/>
    <n v="0"/>
    <m/>
    <n v="0"/>
    <m/>
    <n v="0"/>
    <m/>
    <n v="0"/>
    <x v="134"/>
  </r>
  <r>
    <n v="3068"/>
    <s v="重庆丰铁模具有限公司"/>
    <x v="19"/>
    <x v="27"/>
    <n v="10.199999999999999"/>
    <n v="220.01399999999998"/>
    <n v="0"/>
    <n v="0"/>
    <n v="0"/>
    <n v="0"/>
    <n v="5"/>
    <n v="2132.85"/>
    <x v="8"/>
  </r>
  <r>
    <n v="3069"/>
    <s v="重庆熠美实业发展有限公司"/>
    <x v="1"/>
    <x v="27"/>
    <n v="0"/>
    <n v="0"/>
    <n v="0"/>
    <n v="0"/>
    <n v="0"/>
    <n v="0"/>
    <n v="13.1"/>
    <n v="1957.5330000000001"/>
    <x v="8"/>
  </r>
  <r>
    <n v="3070"/>
    <s v="余姚市格舜塑料制品厂（普通合伙）"/>
    <x v="1"/>
    <x v="27"/>
    <n v="0"/>
    <n v="0"/>
    <n v="15"/>
    <n v="2142.75"/>
    <n v="0"/>
    <n v="0"/>
    <n v="0.32500000000000001"/>
    <n v="33.325500000000005"/>
    <x v="158"/>
  </r>
  <r>
    <n v="3071"/>
    <s v="杭州沃达塑业有限公司"/>
    <x v="1"/>
    <x v="27"/>
    <n v="2.5"/>
    <n v="240.55"/>
    <n v="4.7"/>
    <n v="385.96400000000006"/>
    <n v="2"/>
    <n v="432.22"/>
    <n v="1.6"/>
    <n v="200.27200000000002"/>
    <x v="931"/>
  </r>
  <r>
    <n v="3072"/>
    <s v="杭州锐嵌科技有限公司"/>
    <x v="1"/>
    <x v="27"/>
    <m/>
    <n v="0"/>
    <m/>
    <n v="0"/>
    <m/>
    <n v="0"/>
    <m/>
    <n v="0"/>
    <x v="292"/>
  </r>
  <r>
    <n v="3073"/>
    <s v="余姚市蓝天塑模有限公司"/>
    <x v="1"/>
    <x v="27"/>
    <n v="1.5"/>
    <n v="364.09499999999997"/>
    <n v="1.7"/>
    <n v="47.26"/>
    <n v="1.75"/>
    <n v="100.57249999999999"/>
    <n v="2.0499999999999998"/>
    <n v="240.34199999999996"/>
    <x v="94"/>
  </r>
  <r>
    <n v="3074"/>
    <s v="嵊州市同创汽车配件厂"/>
    <x v="1"/>
    <x v="27"/>
    <n v="0.25"/>
    <n v="65.167500000000004"/>
    <n v="4.3"/>
    <n v="820.9129999999999"/>
    <n v="5.5750000000000002"/>
    <n v="915.35924999999997"/>
    <n v="2.15"/>
    <n v="531.78099999999995"/>
    <x v="17"/>
  </r>
  <r>
    <n v="3075"/>
    <s v="杭州润晓光伏科技有限公司"/>
    <x v="1"/>
    <x v="27"/>
    <n v="0"/>
    <n v="0"/>
    <n v="0"/>
    <n v="0"/>
    <n v="0"/>
    <n v="0"/>
    <n v="5.0999999999999996"/>
    <n v="824.66999999999985"/>
    <x v="563"/>
  </r>
  <r>
    <n v="3076"/>
    <s v="余姚市贝蒂电器有限公司"/>
    <x v="3"/>
    <x v="27"/>
    <n v="0"/>
    <n v="0"/>
    <n v="0"/>
    <n v="0"/>
    <n v="0"/>
    <n v="0"/>
    <n v="0.25"/>
    <n v="48.7425"/>
    <x v="447"/>
  </r>
  <r>
    <n v="3077"/>
    <s v="丹阳市福跃汽配有限公司"/>
    <x v="1"/>
    <x v="27"/>
    <m/>
    <n v="0"/>
    <m/>
    <n v="0"/>
    <m/>
    <n v="0"/>
    <m/>
    <n v="0"/>
    <x v="152"/>
  </r>
  <r>
    <n v="3078"/>
    <s v="余姚市双叶塑胶制品厂"/>
    <x v="1"/>
    <x v="27"/>
    <n v="0"/>
    <n v="0"/>
    <n v="0"/>
    <n v="0"/>
    <n v="0"/>
    <n v="0"/>
    <n v="1"/>
    <n v="96.76"/>
    <x v="932"/>
  </r>
  <r>
    <n v="3079"/>
    <s v="象山乔易塑胶制品有限公司"/>
    <x v="1"/>
    <x v="27"/>
    <n v="0"/>
    <n v="0"/>
    <n v="0"/>
    <n v="0"/>
    <n v="0"/>
    <n v="0"/>
    <n v="5.6"/>
    <n v="646.35199999999998"/>
    <x v="861"/>
  </r>
  <r>
    <n v="3080"/>
    <s v="浙江普礼汽配制造有限公司"/>
    <x v="2"/>
    <x v="27"/>
    <n v="0.5"/>
    <n v="70.825000000000003"/>
    <n v="0"/>
    <n v="0"/>
    <n v="1"/>
    <n v="847.95"/>
    <n v="1"/>
    <n v="564.29"/>
    <x v="20"/>
  </r>
  <r>
    <n v="3081"/>
    <s v="上海二仑塑料五金厂"/>
    <x v="1"/>
    <x v="27"/>
    <n v="30.2"/>
    <n v="1293.4659999999999"/>
    <n v="29"/>
    <n v="2187.7599999999998"/>
    <n v="12.525"/>
    <n v="-707.66250000000002"/>
    <n v="13.5"/>
    <n v="1334.3400000000001"/>
    <x v="39"/>
  </r>
  <r>
    <n v="3082"/>
    <s v="宁波市鄞州高桥裕燊模具塑料厂"/>
    <x v="2"/>
    <x v="27"/>
    <n v="69.349999999999994"/>
    <n v="8059.8569999999991"/>
    <n v="25.875"/>
    <n v="3079.6424999999999"/>
    <n v="43.25"/>
    <n v="3449.1875"/>
    <n v="36.075000000000003"/>
    <n v="2739.8962500000002"/>
    <x v="158"/>
  </r>
  <r>
    <n v="3083"/>
    <s v="上海旭立轻工机械有限公司"/>
    <x v="1"/>
    <x v="27"/>
    <n v="0"/>
    <n v="0"/>
    <n v="0"/>
    <n v="0"/>
    <n v="0.375"/>
    <n v="65.568749999999994"/>
    <n v="1.2"/>
    <n v="946.68"/>
    <x v="322"/>
  </r>
  <r>
    <n v="3084"/>
    <s v="宁波诚德兴塑胶有限公司"/>
    <x v="1"/>
    <x v="27"/>
    <n v="57.5"/>
    <n v="9768.1"/>
    <n v="18"/>
    <n v="5862.9600000000009"/>
    <n v="0"/>
    <n v="0"/>
    <n v="6"/>
    <n v="1206.3600000000001"/>
    <x v="23"/>
  </r>
  <r>
    <n v="3085"/>
    <s v="余姚市威科自控设备厂"/>
    <x v="1"/>
    <x v="27"/>
    <n v="0"/>
    <n v="0"/>
    <n v="0.2"/>
    <n v="6.8920000000000003"/>
    <n v="0"/>
    <n v="0"/>
    <n v="0"/>
    <n v="0"/>
    <x v="933"/>
  </r>
  <r>
    <n v="3086"/>
    <s v="余姚市亚江电器厂"/>
    <x v="3"/>
    <x v="27"/>
    <n v="0"/>
    <n v="0"/>
    <n v="0"/>
    <n v="0"/>
    <n v="0"/>
    <n v="0"/>
    <n v="1.05"/>
    <n v="115.15350000000001"/>
    <x v="9"/>
  </r>
  <r>
    <n v="3087"/>
    <s v="丹阳市中远车灯有限公司"/>
    <x v="1"/>
    <x v="27"/>
    <n v="0"/>
    <n v="0"/>
    <n v="0"/>
    <n v="0"/>
    <n v="0"/>
    <n v="0"/>
    <n v="2"/>
    <n v="415.16"/>
    <x v="219"/>
  </r>
  <r>
    <n v="3088"/>
    <s v="合兴集团汽车电子有限公司"/>
    <x v="1"/>
    <x v="27"/>
    <n v="0"/>
    <n v="0"/>
    <n v="0"/>
    <n v="0"/>
    <n v="0"/>
    <n v="0"/>
    <n v="2.8"/>
    <n v="906.91999999999985"/>
    <x v="11"/>
  </r>
  <r>
    <n v="3089"/>
    <s v="温州市蓝盾安全器材厂"/>
    <x v="3"/>
    <x v="27"/>
    <n v="0"/>
    <n v="0"/>
    <n v="3"/>
    <n v="-105.44999999999999"/>
    <n v="28"/>
    <n v="4659.7599999999993"/>
    <n v="19"/>
    <n v="2527.7599999999998"/>
    <x v="150"/>
  </r>
  <r>
    <n v="3090"/>
    <s v="丹阳市跃越汽配有限公司"/>
    <x v="1"/>
    <x v="27"/>
    <m/>
    <n v="0"/>
    <m/>
    <n v="0"/>
    <m/>
    <n v="0"/>
    <m/>
    <n v="0"/>
    <x v="21"/>
  </r>
  <r>
    <n v="3091"/>
    <s v="浙江龙鼎车业有限公司"/>
    <x v="1"/>
    <x v="27"/>
    <n v="5"/>
    <n v="4935.9500000000007"/>
    <n v="2"/>
    <n v="3051.08"/>
    <n v="4"/>
    <n v="3172.8"/>
    <n v="11"/>
    <n v="2210.23"/>
    <x v="2"/>
  </r>
  <r>
    <n v="3092"/>
    <s v="象山县瑞鑫塑业有限公司"/>
    <x v="1"/>
    <x v="27"/>
    <n v="0"/>
    <n v="0"/>
    <n v="0"/>
    <n v="0"/>
    <n v="0"/>
    <n v="0"/>
    <n v="12.824999999999999"/>
    <n v="951.23024999999996"/>
    <x v="11"/>
  </r>
  <r>
    <n v="3093"/>
    <s v="温州鸿云塑业有限公司"/>
    <x v="3"/>
    <x v="27"/>
    <n v="0"/>
    <n v="0"/>
    <n v="0"/>
    <n v="0"/>
    <n v="0"/>
    <n v="0"/>
    <n v="3"/>
    <n v="385.98"/>
    <x v="21"/>
  </r>
  <r>
    <n v="3094"/>
    <s v="南京博士朗电子技术有限公司"/>
    <x v="1"/>
    <x v="27"/>
    <n v="19.45"/>
    <n v="4092.6689999999994"/>
    <n v="34.549999999999997"/>
    <n v="7892.601999999999"/>
    <n v="27"/>
    <n v="4943.7"/>
    <n v="18"/>
    <n v="4874.76"/>
    <x v="32"/>
  </r>
  <r>
    <n v="3095"/>
    <s v="余姚市兴泽汽车电器厂"/>
    <x v="1"/>
    <x v="27"/>
    <m/>
    <n v="0"/>
    <m/>
    <n v="0"/>
    <m/>
    <n v="0"/>
    <m/>
    <n v="0"/>
    <x v="17"/>
  </r>
  <r>
    <n v="3096"/>
    <s v="余姚市振航塑料电器厂"/>
    <x v="1"/>
    <x v="27"/>
    <m/>
    <n v="0"/>
    <m/>
    <n v="0"/>
    <m/>
    <n v="0"/>
    <m/>
    <n v="0"/>
    <x v="439"/>
  </r>
  <r>
    <n v="3097"/>
    <s v="余姚市泗门镇虹桥塑料制笔厂"/>
    <x v="1"/>
    <x v="27"/>
    <n v="15"/>
    <n v="2813.85"/>
    <n v="10"/>
    <n v="904.30000000000007"/>
    <n v="23.5"/>
    <n v="-1025.54"/>
    <n v="47.575000000000003"/>
    <n v="5653.3372500000005"/>
    <x v="53"/>
  </r>
  <r>
    <n v="3098"/>
    <s v="奉化市雪彪塑料元件厂"/>
    <x v="1"/>
    <x v="27"/>
    <m/>
    <n v="0"/>
    <m/>
    <n v="0"/>
    <m/>
    <n v="0"/>
    <m/>
    <n v="0"/>
    <x v="934"/>
  </r>
  <r>
    <n v="3099"/>
    <s v="浙江怡越塑业有限公司"/>
    <x v="3"/>
    <x v="27"/>
    <n v="0.22500000000000001"/>
    <n v="41.577750000000002"/>
    <n v="17.149999999999999"/>
    <n v="2078.2370000000001"/>
    <n v="9.6750000000000007"/>
    <n v="899.38800000000003"/>
    <n v="8.1"/>
    <n v="925.82999999999993"/>
    <x v="0"/>
  </r>
  <r>
    <n v="3100"/>
    <s v="无锡齐恩科技有限公司"/>
    <x v="1"/>
    <x v="27"/>
    <n v="0"/>
    <n v="0"/>
    <n v="0"/>
    <n v="0"/>
    <n v="0"/>
    <n v="0"/>
    <n v="4.9000000000000004"/>
    <n v="1390.9630000000002"/>
    <x v="480"/>
  </r>
  <r>
    <n v="3101"/>
    <s v="余姚市骏涛电器厂"/>
    <x v="1"/>
    <x v="27"/>
    <n v="0"/>
    <n v="0"/>
    <n v="0"/>
    <n v="0"/>
    <n v="0.72499999999999998"/>
    <n v="98.650749999999988"/>
    <n v="1.125"/>
    <n v="132.94125"/>
    <x v="61"/>
  </r>
  <r>
    <n v="3102"/>
    <s v="慈溪市崇寿精宇电器配件厂（普通合伙）"/>
    <x v="1"/>
    <x v="27"/>
    <n v="7.4"/>
    <n v="630.11000000000013"/>
    <n v="28.25"/>
    <n v="4104.16"/>
    <n v="25.65"/>
    <n v="2356.2089999999998"/>
    <n v="5.75"/>
    <n v="656.70749999999998"/>
    <x v="41"/>
  </r>
  <r>
    <n v="3103"/>
    <s v="余姚市永兴汽车零部件有限公司"/>
    <x v="1"/>
    <x v="27"/>
    <n v="0"/>
    <n v="0"/>
    <n v="0"/>
    <n v="0"/>
    <n v="0"/>
    <n v="0"/>
    <n v="2"/>
    <n v="140.38"/>
    <x v="56"/>
  </r>
  <r>
    <n v="3104"/>
    <s v="浙江亨达塑料模具有限公司"/>
    <x v="1"/>
    <x v="27"/>
    <n v="136.125"/>
    <n v="5227.2"/>
    <n v="118"/>
    <n v="2749.4"/>
    <n v="51"/>
    <n v="3239.0099999999998"/>
    <n v="55.9"/>
    <n v="8887.5410000000011"/>
    <x v="190"/>
  </r>
  <r>
    <n v="3105"/>
    <s v="慈溪市横河镇正大塑件厂"/>
    <x v="3"/>
    <x v="27"/>
    <n v="40"/>
    <n v="4762"/>
    <n v="32.6"/>
    <n v="2631.7980000000002"/>
    <n v="43.375"/>
    <n v="3406.6725000000001"/>
    <n v="43.2"/>
    <n v="4559.76"/>
    <x v="91"/>
  </r>
  <r>
    <n v="3106"/>
    <s v="丹阳凯利斯特实业有限公司"/>
    <x v="1"/>
    <x v="27"/>
    <n v="34.024999999999999"/>
    <n v="2139.8322499999999"/>
    <n v="72.099999999999994"/>
    <n v="7814.9189999999999"/>
    <n v="8"/>
    <n v="1139.04"/>
    <n v="0"/>
    <n v="0"/>
    <x v="58"/>
  </r>
  <r>
    <n v="3107"/>
    <s v="三阳机车工业有限公司"/>
    <x v="1"/>
    <x v="27"/>
    <n v="118.9"/>
    <n v="9387.1550000000007"/>
    <n v="213"/>
    <n v="20484.21"/>
    <n v="93"/>
    <n v="7280.04"/>
    <n v="169"/>
    <n v="11539.32"/>
    <x v="935"/>
  </r>
  <r>
    <n v="3108"/>
    <s v="宁波天升嘉华塑胶制品有限公司"/>
    <x v="2"/>
    <x v="27"/>
    <m/>
    <n v="0"/>
    <m/>
    <n v="0"/>
    <m/>
    <n v="0"/>
    <m/>
    <n v="0"/>
    <x v="936"/>
  </r>
  <r>
    <n v="3109"/>
    <s v="上海辛野模具有限公司"/>
    <x v="1"/>
    <x v="27"/>
    <n v="14.5"/>
    <n v="315.375"/>
    <n v="15.5"/>
    <n v="3450.9199999999996"/>
    <n v="61.924999999999997"/>
    <n v="8169.7652500000004"/>
    <n v="83.825000000000003"/>
    <n v="13251.056000000002"/>
    <x v="23"/>
  </r>
  <r>
    <n v="3110"/>
    <s v="慈溪市金百纳电器有限公司"/>
    <x v="1"/>
    <x v="27"/>
    <n v="4.3"/>
    <n v="537.54300000000001"/>
    <n v="5.55"/>
    <n v="488.06699999999995"/>
    <n v="13.725"/>
    <n v="1066.9814999999999"/>
    <n v="19.125"/>
    <n v="2497.3425000000002"/>
    <x v="473"/>
  </r>
  <r>
    <n v="3111"/>
    <s v="海盐协力汽配有限公司"/>
    <x v="1"/>
    <x v="27"/>
    <n v="0"/>
    <n v="0"/>
    <n v="0"/>
    <n v="0"/>
    <n v="0"/>
    <n v="0"/>
    <n v="5"/>
    <n v="655.95"/>
    <x v="56"/>
  </r>
  <r>
    <n v="3112"/>
    <s v="余姚市腾飞中空塑料模具厂"/>
    <x v="1"/>
    <x v="27"/>
    <m/>
    <n v="0"/>
    <m/>
    <n v="0"/>
    <m/>
    <n v="0"/>
    <m/>
    <n v="0"/>
    <x v="40"/>
  </r>
  <r>
    <n v="3113"/>
    <s v="余姚市利得汽车附件有限公司"/>
    <x v="11"/>
    <x v="27"/>
    <n v="0"/>
    <n v="0"/>
    <n v="0"/>
    <n v="0"/>
    <n v="0"/>
    <n v="0"/>
    <n v="0.5"/>
    <n v="55.13"/>
    <x v="20"/>
  </r>
  <r>
    <n v="3114"/>
    <s v="临猗县飞宇机车配件有限公司"/>
    <x v="0"/>
    <x v="27"/>
    <n v="0"/>
    <n v="0"/>
    <n v="0"/>
    <n v="0"/>
    <n v="0"/>
    <n v="0"/>
    <n v="1.175"/>
    <n v="119.19200000000001"/>
    <x v="78"/>
  </r>
  <r>
    <n v="3115"/>
    <s v="青岛耐尔欣贸易有限公司"/>
    <x v="2"/>
    <x v="27"/>
    <n v="0"/>
    <n v="0"/>
    <n v="0"/>
    <n v="0"/>
    <n v="0"/>
    <n v="0"/>
    <n v="5"/>
    <n v="499.85"/>
    <x v="47"/>
  </r>
  <r>
    <n v="3116"/>
    <s v="上海茸阳塑料制品有限公司"/>
    <x v="1"/>
    <x v="27"/>
    <n v="12"/>
    <n v="1714.08"/>
    <n v="127.925"/>
    <n v="11421.144"/>
    <n v="92.45"/>
    <n v="3234.8255000000004"/>
    <n v="36"/>
    <n v="3128.04"/>
    <x v="2"/>
  </r>
  <r>
    <n v="3117"/>
    <s v="宁波德普光电科技有限公司"/>
    <x v="1"/>
    <x v="27"/>
    <m/>
    <n v="0"/>
    <m/>
    <n v="0"/>
    <m/>
    <n v="0"/>
    <m/>
    <n v="0"/>
    <x v="53"/>
  </r>
  <r>
    <n v="3118"/>
    <s v="余姚市广迎塑模厂（普通合伙）"/>
    <x v="1"/>
    <x v="27"/>
    <n v="0"/>
    <n v="0"/>
    <n v="0.9"/>
    <n v="174.93300000000002"/>
    <n v="0.35"/>
    <n v="25.878999999999998"/>
    <n v="0"/>
    <n v="0"/>
    <x v="22"/>
  </r>
  <r>
    <n v="3119"/>
    <s v="宁波诚德兴汽车饰件有限公司"/>
    <x v="1"/>
    <x v="27"/>
    <m/>
    <n v="0"/>
    <m/>
    <n v="0"/>
    <m/>
    <n v="0"/>
    <m/>
    <n v="0"/>
    <x v="263"/>
  </r>
  <r>
    <n v="3120"/>
    <s v="余姚市丈亭汽车电器附件厂"/>
    <x v="3"/>
    <x v="27"/>
    <n v="0"/>
    <n v="0"/>
    <n v="0"/>
    <n v="0"/>
    <n v="14.95"/>
    <n v="672.60050000000001"/>
    <n v="10"/>
    <n v="726.59999999999991"/>
    <x v="41"/>
  </r>
  <r>
    <n v="3121"/>
    <s v="南通龙海电子科技有限公司"/>
    <x v="1"/>
    <x v="27"/>
    <n v="0.4"/>
    <n v="21.664000000000001"/>
    <n v="0.57499999999999996"/>
    <n v="9.3782499999999978"/>
    <n v="0.5"/>
    <n v="98.564999999999998"/>
    <n v="5.15"/>
    <n v="526.63900000000001"/>
    <x v="937"/>
  </r>
  <r>
    <n v="3122"/>
    <s v="慈溪市三北丰裕塑料制品厂（普通合伙）"/>
    <x v="1"/>
    <x v="27"/>
    <n v="0"/>
    <n v="0"/>
    <n v="0"/>
    <n v="0"/>
    <n v="0"/>
    <n v="0"/>
    <n v="1"/>
    <n v="51.4"/>
    <x v="938"/>
  </r>
  <r>
    <n v="3123"/>
    <s v="台州欧辰汽车零部件有限公司"/>
    <x v="1"/>
    <x v="27"/>
    <m/>
    <n v="0"/>
    <m/>
    <n v="0"/>
    <m/>
    <n v="0"/>
    <m/>
    <n v="0"/>
    <x v="585"/>
  </r>
  <r>
    <n v="3124"/>
    <s v="慈溪市范市志强塑料制品厂"/>
    <x v="1"/>
    <x v="27"/>
    <n v="0"/>
    <n v="0"/>
    <n v="3.15"/>
    <n v="317.77199999999999"/>
    <n v="16.600000000000001"/>
    <n v="1390.4160000000002"/>
    <n v="23.05"/>
    <n v="1782.2259999999999"/>
    <x v="47"/>
  </r>
  <r>
    <n v="3125"/>
    <s v="余姚市马渚镇铭洲电器厂"/>
    <x v="3"/>
    <x v="27"/>
    <n v="0"/>
    <n v="0"/>
    <n v="0.1"/>
    <n v="32.717000000000006"/>
    <n v="3"/>
    <n v="291.95999999999998"/>
    <n v="5.25"/>
    <n v="671.42250000000001"/>
    <x v="307"/>
  </r>
  <r>
    <n v="3126"/>
    <s v="常州市源茂车辆配件有限公司"/>
    <x v="1"/>
    <x v="27"/>
    <n v="0"/>
    <n v="0"/>
    <n v="0"/>
    <n v="0"/>
    <n v="0"/>
    <n v="0"/>
    <n v="111.5"/>
    <n v="14435.905000000001"/>
    <x v="508"/>
  </r>
  <r>
    <n v="3127"/>
    <s v="慈溪市阿波罗电子有限公司"/>
    <x v="1"/>
    <x v="27"/>
    <n v="0"/>
    <n v="0"/>
    <n v="0.55000000000000004"/>
    <n v="27.912500000000001"/>
    <n v="0"/>
    <n v="0"/>
    <n v="0"/>
    <n v="0"/>
    <x v="54"/>
  </r>
  <r>
    <n v="3128"/>
    <s v="慈溪市德亚汽车内饰件有限公司"/>
    <x v="1"/>
    <x v="27"/>
    <m/>
    <n v="0"/>
    <m/>
    <n v="0"/>
    <m/>
    <n v="0"/>
    <m/>
    <n v="0"/>
    <x v="58"/>
  </r>
  <r>
    <n v="3129"/>
    <s v="宁波明佳汽车内饰有限公司"/>
    <x v="3"/>
    <x v="27"/>
    <n v="24.5"/>
    <n v="3196.7599999999998"/>
    <n v="33.9"/>
    <n v="3004.5569999999998"/>
    <n v="61.1"/>
    <n v="3891.4589999999998"/>
    <n v="211.7"/>
    <n v="16961.403999999999"/>
    <x v="867"/>
  </r>
  <r>
    <n v="3130"/>
    <s v="江苏梓苏德车灯科技有限公司"/>
    <x v="3"/>
    <x v="27"/>
    <m/>
    <n v="0"/>
    <m/>
    <n v="0"/>
    <m/>
    <n v="0"/>
    <m/>
    <n v="0"/>
    <x v="939"/>
  </r>
  <r>
    <n v="3131"/>
    <s v="丹阳市金杯塑业有限公司"/>
    <x v="1"/>
    <x v="27"/>
    <n v="20"/>
    <n v="1953.1999999999998"/>
    <n v="0"/>
    <n v="0"/>
    <n v="6"/>
    <n v="610.98"/>
    <n v="26.05"/>
    <n v="1486.6735000000001"/>
    <x v="11"/>
  </r>
  <r>
    <n v="3132"/>
    <s v="宁波余通电器有限公司"/>
    <x v="1"/>
    <x v="27"/>
    <n v="0"/>
    <n v="0"/>
    <n v="4.25"/>
    <n v="325.67750000000001"/>
    <n v="129.77500000000001"/>
    <n v="18073.764250000004"/>
    <n v="111.5"/>
    <n v="8885.4349999999995"/>
    <x v="940"/>
  </r>
  <r>
    <n v="3133"/>
    <s v="余姚市陆怡汽配厂（普通合伙）"/>
    <x v="1"/>
    <x v="27"/>
    <m/>
    <n v="0"/>
    <m/>
    <n v="0"/>
    <m/>
    <n v="0"/>
    <m/>
    <n v="0"/>
    <x v="11"/>
  </r>
  <r>
    <n v="3134"/>
    <s v="嵊州市松华电器有限公司"/>
    <x v="1"/>
    <x v="27"/>
    <n v="0"/>
    <n v="0"/>
    <n v="0"/>
    <n v="0"/>
    <n v="0"/>
    <n v="0"/>
    <n v="8"/>
    <n v="593.36"/>
    <x v="90"/>
  </r>
  <r>
    <n v="3135"/>
    <s v="慈溪市长胜电讯厂"/>
    <x v="1"/>
    <x v="27"/>
    <n v="0.95"/>
    <n v="91.39"/>
    <n v="0"/>
    <n v="0"/>
    <n v="0"/>
    <n v="0"/>
    <n v="0"/>
    <n v="0"/>
    <x v="736"/>
  </r>
  <r>
    <n v="3136"/>
    <s v="余姚市泰卓塑料制品厂"/>
    <x v="1"/>
    <x v="27"/>
    <n v="0"/>
    <n v="0"/>
    <n v="0"/>
    <n v="0"/>
    <n v="1.25"/>
    <n v="179.36250000000001"/>
    <n v="2"/>
    <n v="198"/>
    <x v="941"/>
  </r>
  <r>
    <n v="3137"/>
    <s v="宁波晟业汽车零部件有限公司"/>
    <x v="1"/>
    <x v="27"/>
    <m/>
    <n v="0"/>
    <m/>
    <n v="0"/>
    <m/>
    <n v="0"/>
    <m/>
    <n v="0"/>
    <x v="942"/>
  </r>
  <r>
    <n v="3138"/>
    <s v="嵊州市恒基汽车配件厂"/>
    <x v="1"/>
    <x v="27"/>
    <m/>
    <n v="0"/>
    <m/>
    <n v="0"/>
    <m/>
    <n v="0"/>
    <m/>
    <n v="0"/>
    <x v="11"/>
  </r>
  <r>
    <n v="3139"/>
    <s v="余姚市马渚川泽塑料制品厂（普通合伙）"/>
    <x v="2"/>
    <x v="27"/>
    <n v="0"/>
    <n v="0"/>
    <n v="0"/>
    <n v="0"/>
    <n v="0.75"/>
    <n v="-3.0149999999999997"/>
    <n v="0.4"/>
    <n v="44.180000000000007"/>
    <x v="0"/>
  </r>
  <r>
    <n v="3140"/>
    <s v="罄铎实业发展（上海)有限公司"/>
    <x v="2"/>
    <x v="27"/>
    <m/>
    <n v="0"/>
    <m/>
    <n v="0"/>
    <m/>
    <n v="0"/>
    <m/>
    <n v="0"/>
    <x v="9"/>
  </r>
  <r>
    <n v="3141"/>
    <s v="上海诚忠塑料有限公司深圳分公司"/>
    <x v="1"/>
    <x v="27"/>
    <n v="0"/>
    <n v="0"/>
    <n v="4.4749999999999996"/>
    <n v="745.75874999999996"/>
    <n v="11.1"/>
    <n v="1963.0349999999999"/>
    <n v="16"/>
    <n v="2152.16"/>
    <x v="79"/>
  </r>
  <r>
    <n v="3142"/>
    <s v="宁波婷微电子科技有限公司"/>
    <x v="1"/>
    <x v="27"/>
    <n v="61.424999999999997"/>
    <n v="1814.4944999999998"/>
    <n v="23"/>
    <n v="2497.1099999999997"/>
    <n v="86"/>
    <n v="7582.62"/>
    <n v="120.65"/>
    <n v="10809.033500000001"/>
    <x v="943"/>
  </r>
  <r>
    <n v="3143"/>
    <s v="宁海县天阳电子有限公司"/>
    <x v="1"/>
    <x v="27"/>
    <m/>
    <n v="0"/>
    <m/>
    <n v="0"/>
    <m/>
    <n v="0"/>
    <m/>
    <n v="0"/>
    <x v="45"/>
  </r>
  <r>
    <n v="3144"/>
    <s v="宁波邦诺汽车部件有限公司"/>
    <x v="1"/>
    <x v="27"/>
    <n v="0"/>
    <n v="0"/>
    <n v="0"/>
    <n v="0"/>
    <n v="0"/>
    <n v="0"/>
    <n v="7"/>
    <n v="1347.92"/>
    <x v="49"/>
  </r>
  <r>
    <n v="3145"/>
    <s v="慈溪市宗汉拓发机械配件厂"/>
    <x v="1"/>
    <x v="27"/>
    <m/>
    <n v="0"/>
    <m/>
    <n v="0"/>
    <m/>
    <n v="0"/>
    <m/>
    <n v="0"/>
    <x v="77"/>
  </r>
  <r>
    <n v="3146"/>
    <s v="慈溪市三佩机械有限公司"/>
    <x v="1"/>
    <x v="27"/>
    <n v="19.125"/>
    <n v="1572.4575"/>
    <n v="57"/>
    <n v="4218"/>
    <n v="52.5"/>
    <n v="5415.9"/>
    <n v="5"/>
    <n v="2831.95"/>
    <x v="56"/>
  </r>
  <r>
    <n v="3147"/>
    <s v="奉化市巨丰模具塑料厂"/>
    <x v="1"/>
    <x v="27"/>
    <n v="1.5"/>
    <n v="59.25"/>
    <n v="2"/>
    <n v="76.36"/>
    <n v="2"/>
    <n v="114.08"/>
    <n v="24.824999999999999"/>
    <n v="2410.2592500000001"/>
    <x v="361"/>
  </r>
  <r>
    <n v="3148"/>
    <s v="余姚市艾盛塑业有限公司"/>
    <x v="3"/>
    <x v="27"/>
    <n v="0"/>
    <n v="0"/>
    <n v="0"/>
    <n v="0"/>
    <n v="0"/>
    <n v="0"/>
    <n v="18.25"/>
    <n v="1215.4499999999998"/>
    <x v="34"/>
  </r>
  <r>
    <n v="3149"/>
    <s v="南通华正模塑有限公司"/>
    <x v="1"/>
    <x v="27"/>
    <m/>
    <n v="0"/>
    <m/>
    <n v="0"/>
    <m/>
    <n v="0"/>
    <m/>
    <n v="0"/>
    <x v="0"/>
  </r>
  <r>
    <n v="3150"/>
    <s v="宁波市鄞州坤毅机电制造有限公司"/>
    <x v="1"/>
    <x v="27"/>
    <n v="0"/>
    <n v="0"/>
    <n v="0"/>
    <n v="0"/>
    <n v="0"/>
    <n v="0"/>
    <n v="2"/>
    <n v="98.96"/>
    <x v="56"/>
  </r>
  <r>
    <n v="3151"/>
    <s v="金华普瑞玛汽车零部件有限公司"/>
    <x v="1"/>
    <x v="27"/>
    <n v="0"/>
    <n v="0"/>
    <n v="0"/>
    <n v="0"/>
    <n v="0"/>
    <n v="0"/>
    <n v="53.524999999999999"/>
    <n v="4311.9740000000002"/>
    <x v="944"/>
  </r>
  <r>
    <n v="3152"/>
    <s v="浙江模具厂"/>
    <x v="2"/>
    <x v="27"/>
    <n v="5.9"/>
    <n v="1437.2990000000002"/>
    <n v="0.82499999999999996"/>
    <n v="72.45975"/>
    <n v="2.8"/>
    <n v="110.17999999999999"/>
    <n v="34.6"/>
    <n v="1057.376"/>
    <x v="122"/>
  </r>
  <r>
    <n v="3153"/>
    <s v="上海来祥贸易商行"/>
    <x v="1"/>
    <x v="27"/>
    <n v="0"/>
    <n v="0"/>
    <n v="0"/>
    <n v="0"/>
    <n v="0"/>
    <n v="0"/>
    <n v="30"/>
    <n v="683.69999999999993"/>
    <x v="2"/>
  </r>
  <r>
    <n v="3154"/>
    <s v="宁波万隆模塑成型有限公司"/>
    <x v="1"/>
    <x v="27"/>
    <n v="0"/>
    <n v="0"/>
    <n v="0"/>
    <n v="0"/>
    <n v="0"/>
    <n v="0"/>
    <n v="25"/>
    <n v="1184.25"/>
    <x v="10"/>
  </r>
  <r>
    <n v="3155"/>
    <s v="浙江永峰塑业有限公司"/>
    <x v="1"/>
    <x v="27"/>
    <n v="16.024999999999999"/>
    <n v="1732.1422499999999"/>
    <n v="3.125"/>
    <n v="3.15625"/>
    <n v="0"/>
    <n v="0"/>
    <n v="0"/>
    <n v="0"/>
    <x v="23"/>
  </r>
  <r>
    <n v="3156"/>
    <s v="温州市丽豹汽车配件有限公司"/>
    <x v="1"/>
    <x v="27"/>
    <n v="0"/>
    <n v="0"/>
    <n v="0"/>
    <n v="0"/>
    <n v="64.099999999999994"/>
    <n v="3429.35"/>
    <n v="5"/>
    <n v="197.8"/>
    <x v="41"/>
  </r>
  <r>
    <n v="3157"/>
    <s v="台州市重发汽车部件有限公司"/>
    <x v="1"/>
    <x v="27"/>
    <m/>
    <n v="0"/>
    <m/>
    <n v="0"/>
    <m/>
    <n v="0"/>
    <m/>
    <n v="0"/>
    <x v="21"/>
  </r>
  <r>
    <n v="3158"/>
    <s v="浙江金驹汽车零部件有限公司"/>
    <x v="1"/>
    <x v="27"/>
    <m/>
    <n v="0"/>
    <m/>
    <n v="0"/>
    <m/>
    <n v="0"/>
    <m/>
    <n v="0"/>
    <x v="727"/>
  </r>
  <r>
    <n v="3159"/>
    <s v="瑞安市奔泰汽车部件有限公司"/>
    <x v="1"/>
    <x v="27"/>
    <m/>
    <n v="0"/>
    <m/>
    <n v="0"/>
    <m/>
    <n v="0"/>
    <m/>
    <n v="0"/>
    <x v="8"/>
  </r>
  <r>
    <n v="3160"/>
    <s v="余姚市宏铭汽车用品有限公司"/>
    <x v="1"/>
    <x v="27"/>
    <m/>
    <n v="0"/>
    <m/>
    <n v="0"/>
    <m/>
    <n v="0"/>
    <m/>
    <n v="0"/>
    <x v="23"/>
  </r>
  <r>
    <n v="3161"/>
    <s v="台州汉东汽车零部件有限公司"/>
    <x v="1"/>
    <x v="27"/>
    <m/>
    <n v="0"/>
    <m/>
    <n v="0"/>
    <m/>
    <n v="0"/>
    <m/>
    <n v="0"/>
    <x v="23"/>
  </r>
  <r>
    <n v="3162"/>
    <s v="慈溪市三环汽车配件厂（普通合伙）"/>
    <x v="1"/>
    <x v="27"/>
    <n v="0"/>
    <n v="0"/>
    <n v="0"/>
    <n v="0"/>
    <n v="22.824999999999999"/>
    <n v="832.88425000000007"/>
    <n v="19.524999999999999"/>
    <n v="899.71199999999988"/>
    <x v="945"/>
  </r>
  <r>
    <n v="3163"/>
    <s v="金华博凯摩配有限公司"/>
    <x v="1"/>
    <x v="29"/>
    <m/>
    <n v="0"/>
    <m/>
    <n v="0"/>
    <m/>
    <n v="0"/>
    <m/>
    <n v="0"/>
    <x v="9"/>
  </r>
  <r>
    <n v="3164"/>
    <s v="绍兴市宏泰摩托车配件有限公司"/>
    <x v="1"/>
    <x v="29"/>
    <m/>
    <n v="0"/>
    <m/>
    <n v="0"/>
    <m/>
    <n v="0"/>
    <m/>
    <n v="0"/>
    <x v="20"/>
  </r>
  <r>
    <n v="3165"/>
    <s v="台州市星源车辆部件有限公司"/>
    <x v="1"/>
    <x v="29"/>
    <n v="40"/>
    <n v="3366.3999999999996"/>
    <n v="0"/>
    <n v="0"/>
    <n v="0"/>
    <n v="0"/>
    <n v="12"/>
    <n v="1928.52"/>
    <x v="8"/>
  </r>
  <r>
    <n v="3166"/>
    <s v="温州市雄鹰头盔有限公司"/>
    <x v="1"/>
    <x v="29"/>
    <n v="0"/>
    <n v="0"/>
    <n v="0"/>
    <n v="0"/>
    <n v="8"/>
    <n v="754.56"/>
    <n v="30.024999999999999"/>
    <n v="2433.2260000000001"/>
    <x v="8"/>
  </r>
  <r>
    <n v="3167"/>
    <s v="浙江美宇运动用品有限公司"/>
    <x v="1"/>
    <x v="29"/>
    <n v="9"/>
    <n v="868.68"/>
    <n v="2"/>
    <n v="289.94"/>
    <n v="3"/>
    <n v="541.62"/>
    <n v="1.675"/>
    <n v="992.99025000000006"/>
    <x v="8"/>
  </r>
  <r>
    <n v="3168"/>
    <s v="台州市天则塑业有限公司"/>
    <x v="1"/>
    <x v="29"/>
    <n v="13.75"/>
    <n v="2980.0374999999999"/>
    <n v="2.7"/>
    <n v="215.298"/>
    <n v="0"/>
    <n v="0"/>
    <n v="0"/>
    <n v="0"/>
    <x v="158"/>
  </r>
  <r>
    <n v="3169"/>
    <s v="浙江黄岩三叶集团有限公司"/>
    <x v="1"/>
    <x v="29"/>
    <n v="116"/>
    <n v="6583"/>
    <n v="33"/>
    <n v="5414.3099999999995"/>
    <n v="25"/>
    <n v="3193.75"/>
    <n v="71"/>
    <n v="10382.33"/>
    <x v="2"/>
  </r>
  <r>
    <n v="3170"/>
    <s v="余姚低塘舜利电器厂"/>
    <x v="1"/>
    <x v="29"/>
    <n v="0"/>
    <n v="0"/>
    <n v="4"/>
    <n v="553.04"/>
    <n v="4.05"/>
    <n v="426.14099999999996"/>
    <n v="7"/>
    <n v="1156.8900000000001"/>
    <x v="54"/>
  </r>
  <r>
    <n v="3171"/>
    <s v="浙江奥林车业有限公司"/>
    <x v="3"/>
    <x v="29"/>
    <n v="0"/>
    <n v="0"/>
    <n v="0"/>
    <n v="0"/>
    <n v="8"/>
    <n v="1003.6"/>
    <n v="0"/>
    <n v="0"/>
    <x v="148"/>
  </r>
  <r>
    <n v="3172"/>
    <s v="无锡市环球仪表机箱模具厂"/>
    <x v="1"/>
    <x v="29"/>
    <n v="0"/>
    <n v="0"/>
    <n v="1.25"/>
    <n v="184.96250000000001"/>
    <n v="1"/>
    <n v="96.41"/>
    <n v="1.5"/>
    <n v="223.92000000000002"/>
    <x v="11"/>
  </r>
  <r>
    <n v="3173"/>
    <s v="台州黄岩鼎盛机动车有限公司"/>
    <x v="1"/>
    <x v="29"/>
    <n v="0"/>
    <n v="0"/>
    <n v="6"/>
    <n v="443.82"/>
    <n v="10"/>
    <n v="1167.9000000000001"/>
    <n v="10.5"/>
    <n v="1156.8900000000001"/>
    <x v="946"/>
  </r>
  <r>
    <n v="3174"/>
    <s v="金华市华盾摩托车用品有限公司"/>
    <x v="1"/>
    <x v="29"/>
    <n v="0"/>
    <n v="0"/>
    <n v="1.5"/>
    <n v="300.52499999999998"/>
    <n v="0"/>
    <n v="0"/>
    <n v="1"/>
    <n v="90.45"/>
    <x v="9"/>
  </r>
  <r>
    <n v="3175"/>
    <s v="浙江富尔康摩配有限公司"/>
    <x v="1"/>
    <x v="29"/>
    <n v="74"/>
    <n v="10850.619999999999"/>
    <n v="0"/>
    <n v="0"/>
    <n v="42"/>
    <n v="3678.78"/>
    <n v="53.8"/>
    <n v="6148.2640000000001"/>
    <x v="24"/>
  </r>
  <r>
    <n v="3176"/>
    <s v="浙江吉祥摩托车配件有限公司"/>
    <x v="1"/>
    <x v="29"/>
    <n v="0"/>
    <n v="0"/>
    <n v="73.05"/>
    <n v="2612.2679999999996"/>
    <n v="139.47499999999999"/>
    <n v="9598.6694999999982"/>
    <n v="131.25"/>
    <n v="7805.4375"/>
    <x v="114"/>
  </r>
  <r>
    <n v="3177"/>
    <s v="温州百德安全用品有限公司"/>
    <x v="1"/>
    <x v="29"/>
    <n v="0"/>
    <n v="0"/>
    <n v="0"/>
    <n v="0"/>
    <n v="0"/>
    <n v="0"/>
    <n v="32"/>
    <n v="2773.12"/>
    <x v="45"/>
  </r>
  <r>
    <n v="3178"/>
    <s v="温州雷盾头盔制造有限公司"/>
    <x v="1"/>
    <x v="29"/>
    <m/>
    <n v="0"/>
    <m/>
    <n v="0"/>
    <m/>
    <n v="0"/>
    <m/>
    <n v="0"/>
    <x v="47"/>
  </r>
  <r>
    <n v="3179"/>
    <s v="温州美德摩配有限公司"/>
    <x v="1"/>
    <x v="29"/>
    <n v="0"/>
    <n v="0"/>
    <n v="0"/>
    <n v="0"/>
    <n v="5"/>
    <n v="657.65"/>
    <n v="0"/>
    <n v="0"/>
    <x v="9"/>
  </r>
  <r>
    <n v="3180"/>
    <s v="浙江瑞意得汽摩配件有限公司"/>
    <x v="1"/>
    <x v="29"/>
    <m/>
    <n v="0"/>
    <m/>
    <n v="0"/>
    <m/>
    <n v="0"/>
    <m/>
    <n v="0"/>
    <x v="50"/>
  </r>
  <r>
    <n v="3181"/>
    <s v="浙江威力特塑胶有限公司"/>
    <x v="1"/>
    <x v="29"/>
    <n v="0"/>
    <n v="0"/>
    <n v="0"/>
    <n v="0"/>
    <n v="24"/>
    <n v="2168.88"/>
    <n v="37"/>
    <n v="2539.6799999999998"/>
    <x v="84"/>
  </r>
  <r>
    <n v="3182"/>
    <s v="浙江百利得摩配有限公司"/>
    <x v="1"/>
    <x v="29"/>
    <n v="45"/>
    <n v="1030.95"/>
    <n v="94"/>
    <n v="10553.38"/>
    <n v="92"/>
    <n v="8948.84"/>
    <n v="103"/>
    <n v="7891.8600000000006"/>
    <x v="106"/>
  </r>
  <r>
    <n v="3183"/>
    <s v="上虞市正凯摩托车配件有限公司"/>
    <x v="21"/>
    <x v="29"/>
    <n v="0"/>
    <n v="0"/>
    <n v="0"/>
    <n v="0"/>
    <n v="10"/>
    <n v="821.4"/>
    <n v="14.5"/>
    <n v="1275.4199999999998"/>
    <x v="8"/>
  </r>
  <r>
    <n v="3184"/>
    <s v="成都飞亚化工有限公司"/>
    <x v="21"/>
    <x v="6"/>
    <n v="0"/>
    <n v="0"/>
    <n v="6"/>
    <n v="1034.82"/>
    <n v="5"/>
    <n v="1979.75"/>
    <n v="2"/>
    <n v="304.62"/>
    <x v="8"/>
  </r>
  <r>
    <n v="3185"/>
    <s v="绵阳德广贸易有限公司"/>
    <x v="2"/>
    <x v="6"/>
    <n v="0"/>
    <n v="0"/>
    <n v="9"/>
    <n v="1162.98"/>
    <n v="31.5"/>
    <n v="1865.43"/>
    <n v="23"/>
    <n v="1361.14"/>
    <x v="8"/>
  </r>
  <r>
    <n v="3186"/>
    <s v="上海登隆国际贸易有限公司"/>
    <x v="19"/>
    <x v="6"/>
    <n v="0"/>
    <n v="0"/>
    <n v="0"/>
    <n v="0"/>
    <n v="0"/>
    <n v="0"/>
    <n v="20"/>
    <n v="1564.1999999999998"/>
    <x v="8"/>
  </r>
  <r>
    <n v="3187"/>
    <s v="重庆保汇工贸有限公司"/>
    <x v="19"/>
    <x v="6"/>
    <n v="0"/>
    <n v="0"/>
    <n v="0"/>
    <n v="0"/>
    <n v="0"/>
    <n v="0"/>
    <n v="3.25"/>
    <n v="2305.0949999999998"/>
    <x v="45"/>
  </r>
  <r>
    <n v="3188"/>
    <s v="重庆飞恩贸易有限公司"/>
    <x v="19"/>
    <x v="6"/>
    <n v="0"/>
    <n v="0"/>
    <n v="0"/>
    <n v="0"/>
    <n v="0"/>
    <n v="0"/>
    <n v="70.5"/>
    <n v="11554.244999999999"/>
    <x v="9"/>
  </r>
  <r>
    <n v="3189"/>
    <s v="重庆五喜塑料有限公司"/>
    <x v="21"/>
    <x v="6"/>
    <n v="0"/>
    <n v="0"/>
    <n v="0"/>
    <n v="0"/>
    <n v="2"/>
    <n v="267.60000000000002"/>
    <n v="14.7"/>
    <n v="2107.098"/>
    <x v="947"/>
  </r>
  <r>
    <n v="3190"/>
    <s v="成都市广进实业有限责任公司"/>
    <x v="19"/>
    <x v="6"/>
    <n v="6"/>
    <n v="782.28"/>
    <n v="11.5"/>
    <n v="1740.9849999999999"/>
    <n v="3"/>
    <n v="-3432.7799999999997"/>
    <n v="7.7"/>
    <n v="3966.2700000000004"/>
    <x v="33"/>
  </r>
  <r>
    <n v="3191"/>
    <s v="重庆锋狐科技有限公司"/>
    <x v="19"/>
    <x v="6"/>
    <n v="0"/>
    <n v="0"/>
    <n v="0.2"/>
    <n v="45.572000000000003"/>
    <n v="3.7"/>
    <n v="978.98299999999995"/>
    <n v="12.2"/>
    <n v="3435.886"/>
    <x v="47"/>
  </r>
  <r>
    <n v="3192"/>
    <s v="重庆华洲塑料有限公司"/>
    <x v="21"/>
    <x v="6"/>
    <n v="3.5"/>
    <n v="508.58500000000004"/>
    <n v="28.824999999999999"/>
    <n v="3426.7159999999999"/>
    <n v="10.4"/>
    <n v="1190.904"/>
    <n v="22.8"/>
    <n v="2392.4040000000005"/>
    <x v="318"/>
  </r>
  <r>
    <n v="3193"/>
    <s v="成都春鼎商贸有限公司"/>
    <x v="3"/>
    <x v="6"/>
    <n v="0"/>
    <n v="0"/>
    <n v="0"/>
    <n v="0"/>
    <n v="0"/>
    <n v="0"/>
    <n v="39.1"/>
    <n v="4469.13"/>
    <x v="13"/>
  </r>
  <r>
    <n v="3194"/>
    <s v="精亮科技（苏州）有限公司"/>
    <x v="12"/>
    <x v="6"/>
    <n v="134.5"/>
    <n v="6033.67"/>
    <n v="143.82499999999999"/>
    <n v="11182.393749999999"/>
    <n v="156.32499999999999"/>
    <n v="9420.1444999999985"/>
    <n v="123.1"/>
    <n v="9502.0889999999999"/>
    <x v="948"/>
  </r>
  <r>
    <n v="3195"/>
    <s v="武汉合聚塑化新材料有限公司"/>
    <x v="7"/>
    <x v="6"/>
    <n v="22.074999999999999"/>
    <n v="1437.0824999999998"/>
    <n v="13.1"/>
    <n v="234.88299999999998"/>
    <n v="9"/>
    <n v="667.80000000000007"/>
    <n v="4"/>
    <n v="320.08"/>
    <x v="158"/>
  </r>
  <r>
    <n v="3196"/>
    <s v="安徽时代创新科技投资发展有限公司"/>
    <x v="19"/>
    <x v="6"/>
    <n v="0"/>
    <n v="0"/>
    <n v="0"/>
    <n v="0"/>
    <n v="55"/>
    <n v="3249.9500000000003"/>
    <n v="74.75"/>
    <n v="8594.0074999999997"/>
    <x v="637"/>
  </r>
  <r>
    <n v="3197"/>
    <s v="重庆富盈塑料有限公司"/>
    <x v="19"/>
    <x v="6"/>
    <n v="0"/>
    <n v="0"/>
    <n v="0"/>
    <n v="0"/>
    <n v="0"/>
    <n v="0"/>
    <n v="1"/>
    <n v="1.0900000000000001"/>
    <x v="949"/>
  </r>
  <r>
    <n v="3198"/>
    <s v="重庆浙宁塑料有限公司"/>
    <x v="21"/>
    <x v="6"/>
    <n v="0"/>
    <n v="0"/>
    <n v="1"/>
    <n v="114.3"/>
    <n v="0"/>
    <n v="0"/>
    <n v="0"/>
    <n v="0"/>
    <x v="32"/>
  </r>
  <r>
    <n v="3199"/>
    <s v="成都巨新实业有限公司"/>
    <x v="7"/>
    <x v="6"/>
    <n v="0"/>
    <n v="0"/>
    <n v="0"/>
    <n v="0"/>
    <n v="0"/>
    <n v="0"/>
    <n v="5"/>
    <n v="1544.95"/>
    <x v="9"/>
  </r>
  <r>
    <n v="3200"/>
    <s v="安徽集虹材料科技有限公司"/>
    <x v="3"/>
    <x v="28"/>
    <n v="0"/>
    <n v="0"/>
    <n v="0"/>
    <n v="0"/>
    <n v="4.0999999999999996"/>
    <n v="411.72199999999998"/>
    <n v="0.05"/>
    <n v="16.278500000000001"/>
    <x v="8"/>
  </r>
  <r>
    <n v="3201"/>
    <s v="常州友鑫塑胶制品有限公司"/>
    <x v="21"/>
    <x v="28"/>
    <n v="0"/>
    <n v="0"/>
    <n v="0"/>
    <n v="0"/>
    <n v="0"/>
    <n v="0"/>
    <n v="5"/>
    <n v="426.59999999999997"/>
    <x v="8"/>
  </r>
  <r>
    <n v="3202"/>
    <s v="成都国立塑胶制品有限公司"/>
    <x v="1"/>
    <x v="28"/>
    <n v="0"/>
    <n v="0"/>
    <n v="0"/>
    <n v="0"/>
    <n v="38"/>
    <n v="4719.22"/>
    <n v="10"/>
    <n v="1087.8"/>
    <x v="8"/>
  </r>
  <r>
    <n v="3203"/>
    <s v="杭州奥克光电设备有限公司"/>
    <x v="7"/>
    <x v="28"/>
    <n v="66.599999999999994"/>
    <n v="5100.8940000000002"/>
    <n v="112"/>
    <n v="8190.5599999999995"/>
    <n v="5"/>
    <n v="757.6"/>
    <n v="39"/>
    <n v="4231.1099999999997"/>
    <x v="8"/>
  </r>
  <r>
    <n v="3204"/>
    <s v="合肥坚创复合材料有限公司"/>
    <x v="3"/>
    <x v="28"/>
    <m/>
    <n v="0"/>
    <m/>
    <n v="0"/>
    <m/>
    <n v="0"/>
    <m/>
    <n v="0"/>
    <x v="20"/>
  </r>
  <r>
    <n v="3205"/>
    <s v="江苏金发科技新材料有限公司"/>
    <x v="3"/>
    <x v="28"/>
    <n v="0"/>
    <n v="0"/>
    <n v="0"/>
    <n v="0"/>
    <n v="0"/>
    <n v="0"/>
    <n v="84.9"/>
    <n v="3363.7379999999998"/>
    <x v="8"/>
  </r>
  <r>
    <n v="3206"/>
    <s v="昆山兴启迎塑胶五金有限公司"/>
    <x v="3"/>
    <x v="28"/>
    <n v="0"/>
    <n v="0"/>
    <n v="0"/>
    <n v="0"/>
    <n v="0"/>
    <n v="0"/>
    <n v="7"/>
    <n v="713.71999999999991"/>
    <x v="8"/>
  </r>
  <r>
    <n v="3207"/>
    <s v="南京嘉格化工科技有限公司"/>
    <x v="1"/>
    <x v="28"/>
    <n v="0"/>
    <n v="0"/>
    <n v="0"/>
    <n v="0"/>
    <n v="0"/>
    <n v="0"/>
    <n v="10"/>
    <n v="1114.4000000000001"/>
    <x v="8"/>
  </r>
  <r>
    <n v="3208"/>
    <s v="宁波金富亮塑料科技有限公司"/>
    <x v="1"/>
    <x v="28"/>
    <n v="20.5"/>
    <n v="2264.6349999999998"/>
    <n v="0"/>
    <n v="0"/>
    <n v="10"/>
    <n v="1306.2"/>
    <n v="5"/>
    <n v="1300.6500000000001"/>
    <x v="8"/>
  </r>
  <r>
    <n v="3209"/>
    <s v="宁波市集虹材料科技有限公司"/>
    <x v="1"/>
    <x v="28"/>
    <n v="0"/>
    <n v="0"/>
    <n v="0.3"/>
    <n v="11.526"/>
    <n v="8.4"/>
    <n v="849.15600000000006"/>
    <n v="0"/>
    <n v="0"/>
    <x v="8"/>
  </r>
  <r>
    <n v="3210"/>
    <s v="宁波市鄞州卓峰塑胶有限公司"/>
    <x v="2"/>
    <x v="28"/>
    <n v="0"/>
    <n v="0"/>
    <n v="0"/>
    <n v="0"/>
    <n v="0"/>
    <n v="0"/>
    <n v="0.12"/>
    <n v="29.320799999999998"/>
    <x v="8"/>
  </r>
  <r>
    <n v="3211"/>
    <s v="上海幻彩塑胶有限公司"/>
    <x v="2"/>
    <x v="28"/>
    <n v="0"/>
    <n v="0"/>
    <n v="3.5"/>
    <n v="429.03"/>
    <n v="7"/>
    <n v="658.77"/>
    <n v="6"/>
    <n v="586.68000000000006"/>
    <x v="8"/>
  </r>
  <r>
    <n v="3212"/>
    <s v="上海嘉远锦磁国际贸易有限公司"/>
    <x v="3"/>
    <x v="28"/>
    <n v="0"/>
    <n v="0"/>
    <n v="0"/>
    <n v="0"/>
    <n v="5"/>
    <n v="406.9"/>
    <n v="0"/>
    <n v="0"/>
    <x v="8"/>
  </r>
  <r>
    <n v="3213"/>
    <s v="上海卡帝德塑料制品有限公司"/>
    <x v="2"/>
    <x v="28"/>
    <n v="0"/>
    <n v="0"/>
    <n v="0"/>
    <n v="0"/>
    <n v="3"/>
    <n v="1248.33"/>
    <n v="2"/>
    <n v="157.12"/>
    <x v="8"/>
  </r>
  <r>
    <n v="3214"/>
    <s v="上海敏晟塑料有限公司"/>
    <x v="2"/>
    <x v="28"/>
    <n v="0"/>
    <n v="0"/>
    <n v="0"/>
    <n v="0"/>
    <n v="0"/>
    <n v="0"/>
    <n v="7.25"/>
    <n v="1873.9075000000003"/>
    <x v="8"/>
  </r>
  <r>
    <n v="3215"/>
    <s v="上海纽克新材料科技有限公司"/>
    <x v="2"/>
    <x v="28"/>
    <n v="0"/>
    <n v="0"/>
    <n v="0"/>
    <n v="0"/>
    <n v="1.95"/>
    <n v="387.58199999999999"/>
    <n v="7.7750000000000004"/>
    <n v="3764.8105000000005"/>
    <x v="8"/>
  </r>
  <r>
    <n v="3216"/>
    <s v="上海协超工程塑料有限公司"/>
    <x v="21"/>
    <x v="28"/>
    <n v="29"/>
    <n v="2420.0500000000002"/>
    <n v="6.5"/>
    <n v="1295.97"/>
    <n v="1.3"/>
    <n v="506.61"/>
    <n v="1"/>
    <n v="154.87"/>
    <x v="8"/>
  </r>
  <r>
    <n v="3217"/>
    <s v="四川中物材料有限责任公司"/>
    <x v="3"/>
    <x v="28"/>
    <n v="0"/>
    <n v="0"/>
    <n v="1.5"/>
    <n v="132.79500000000002"/>
    <n v="13.2"/>
    <n v="1312.212"/>
    <n v="0"/>
    <n v="0"/>
    <x v="8"/>
  </r>
  <r>
    <n v="3218"/>
    <s v="苏州傲业塑胶科技有限公司"/>
    <x v="3"/>
    <x v="28"/>
    <n v="0"/>
    <n v="0"/>
    <n v="0"/>
    <n v="0"/>
    <n v="0"/>
    <n v="0"/>
    <n v="10"/>
    <n v="959.5"/>
    <x v="8"/>
  </r>
  <r>
    <n v="3219"/>
    <s v="苏州昊超精密模塑有限公司"/>
    <x v="3"/>
    <x v="28"/>
    <n v="0"/>
    <n v="0"/>
    <n v="0"/>
    <n v="0"/>
    <n v="22.1"/>
    <n v="1637.1680000000001"/>
    <n v="10"/>
    <n v="554.79999999999995"/>
    <x v="8"/>
  </r>
  <r>
    <n v="3220"/>
    <s v="苏州杰超塑业有限公司"/>
    <x v="3"/>
    <x v="28"/>
    <n v="0"/>
    <n v="0"/>
    <n v="0"/>
    <n v="0"/>
    <n v="0"/>
    <n v="0"/>
    <n v="8.3000000000000007"/>
    <n v="1371.2430000000002"/>
    <x v="8"/>
  </r>
  <r>
    <n v="3221"/>
    <s v="苏州贤聚科技有限公司"/>
    <x v="3"/>
    <x v="28"/>
    <n v="0"/>
    <n v="0"/>
    <n v="0"/>
    <n v="0"/>
    <n v="0"/>
    <n v="0"/>
    <n v="11"/>
    <n v="1491.38"/>
    <x v="8"/>
  </r>
  <r>
    <n v="3222"/>
    <s v="苏州晓益塑业有限公司"/>
    <x v="3"/>
    <x v="28"/>
    <n v="0"/>
    <n v="0"/>
    <n v="0"/>
    <n v="0"/>
    <n v="0"/>
    <n v="0"/>
    <n v="0.625"/>
    <n v="132.86250000000001"/>
    <x v="8"/>
  </r>
  <r>
    <n v="3223"/>
    <s v="苏州新宏隆工程塑料有限公司"/>
    <x v="3"/>
    <x v="28"/>
    <n v="0"/>
    <n v="0"/>
    <n v="0"/>
    <n v="0"/>
    <n v="67.075000000000003"/>
    <n v="-8108.0259999999998"/>
    <n v="22.5"/>
    <n v="-34794"/>
    <x v="8"/>
  </r>
  <r>
    <n v="3224"/>
    <s v="太仓朗日新型建材有限公司"/>
    <x v="1"/>
    <x v="28"/>
    <n v="0"/>
    <n v="0"/>
    <n v="2"/>
    <n v="34.119999999999997"/>
    <n v="1.5"/>
    <n v="-34.589999999999996"/>
    <n v="20"/>
    <n v="1160.2"/>
    <x v="8"/>
  </r>
  <r>
    <n v="3225"/>
    <s v="温州澳浦实业有限公司"/>
    <x v="3"/>
    <x v="28"/>
    <n v="0"/>
    <n v="0"/>
    <n v="0"/>
    <n v="0"/>
    <n v="6"/>
    <n v="506.46"/>
    <n v="3"/>
    <n v="53.25"/>
    <x v="8"/>
  </r>
  <r>
    <n v="3226"/>
    <s v="无锡鸿凯工程塑料有限公司"/>
    <x v="2"/>
    <x v="28"/>
    <n v="0"/>
    <n v="0"/>
    <n v="0"/>
    <n v="0"/>
    <n v="0"/>
    <n v="0"/>
    <n v="4.7"/>
    <n v="1666.9020000000003"/>
    <x v="8"/>
  </r>
  <r>
    <n v="3227"/>
    <s v="毅兴工程塑料（上海）有限公司"/>
    <x v="1"/>
    <x v="28"/>
    <n v="0"/>
    <n v="0"/>
    <n v="0"/>
    <n v="0"/>
    <n v="0"/>
    <n v="0"/>
    <n v="24.95"/>
    <n v="3075.8359999999998"/>
    <x v="8"/>
  </r>
  <r>
    <n v="3228"/>
    <s v="浙江明江新材料科技有限公司"/>
    <x v="1"/>
    <x v="28"/>
    <m/>
    <n v="0"/>
    <m/>
    <n v="0"/>
    <m/>
    <n v="0"/>
    <m/>
    <n v="0"/>
    <x v="20"/>
  </r>
  <r>
    <n v="3229"/>
    <s v="浙江汪洋高分子材料有限公司"/>
    <x v="1"/>
    <x v="28"/>
    <m/>
    <n v="0"/>
    <m/>
    <n v="0"/>
    <m/>
    <n v="0"/>
    <m/>
    <n v="0"/>
    <x v="11"/>
  </r>
  <r>
    <n v="3230"/>
    <s v="浙江亿舜电子科技有限公司"/>
    <x v="1"/>
    <x v="28"/>
    <m/>
    <n v="0"/>
    <m/>
    <n v="0"/>
    <m/>
    <n v="0"/>
    <m/>
    <n v="0"/>
    <x v="20"/>
  </r>
  <r>
    <n v="3231"/>
    <s v="慈溪康吉新材料有限公司"/>
    <x v="1"/>
    <x v="28"/>
    <m/>
    <n v="0"/>
    <m/>
    <n v="0"/>
    <m/>
    <n v="0"/>
    <m/>
    <n v="0"/>
    <x v="20"/>
  </r>
  <r>
    <n v="3232"/>
    <s v="余姚市传承塑业有限公司"/>
    <x v="1"/>
    <x v="28"/>
    <m/>
    <n v="0"/>
    <m/>
    <n v="0"/>
    <m/>
    <n v="0"/>
    <m/>
    <n v="0"/>
    <x v="20"/>
  </r>
  <r>
    <n v="3233"/>
    <s v="宁波康德新材料有限公司"/>
    <x v="1"/>
    <x v="28"/>
    <n v="0"/>
    <n v="0"/>
    <n v="0"/>
    <n v="0"/>
    <n v="0"/>
    <n v="0"/>
    <n v="1.645"/>
    <n v="1435.6244000000002"/>
    <x v="950"/>
  </r>
  <r>
    <n v="3234"/>
    <s v="宁波优美塑材有限公司"/>
    <x v="7"/>
    <x v="28"/>
    <m/>
    <n v="0"/>
    <m/>
    <n v="0"/>
    <m/>
    <n v="0"/>
    <m/>
    <n v="0"/>
    <x v="951"/>
  </r>
  <r>
    <n v="3235"/>
    <s v="安徽天亚电器科技有限公司"/>
    <x v="3"/>
    <x v="28"/>
    <n v="0"/>
    <n v="0"/>
    <n v="0"/>
    <n v="0"/>
    <n v="5"/>
    <n v="1661.1000000000001"/>
    <n v="0"/>
    <n v="0"/>
    <x v="20"/>
  </r>
  <r>
    <n v="3236"/>
    <s v="江苏双钦新材料科技有限公司"/>
    <x v="1"/>
    <x v="28"/>
    <n v="0"/>
    <n v="0"/>
    <n v="0"/>
    <n v="0"/>
    <n v="52.125"/>
    <n v="6807.5249999999996"/>
    <n v="34.375"/>
    <n v="6562.1875"/>
    <x v="952"/>
  </r>
  <r>
    <n v="3237"/>
    <s v="宁波福天新材料科技有限公司"/>
    <x v="3"/>
    <x v="28"/>
    <n v="7.0250000000000004"/>
    <n v="441.52125000000001"/>
    <n v="0.25"/>
    <n v="58.975000000000001"/>
    <n v="7.4999999999999997E-2"/>
    <n v="11.650499999999999"/>
    <n v="1"/>
    <n v="66.61"/>
    <x v="45"/>
  </r>
  <r>
    <n v="3238"/>
    <s v="苏州宝乾塑胶制品有限公司"/>
    <x v="1"/>
    <x v="28"/>
    <m/>
    <n v="0"/>
    <m/>
    <n v="0"/>
    <m/>
    <n v="0"/>
    <m/>
    <n v="0"/>
    <x v="54"/>
  </r>
  <r>
    <n v="3239"/>
    <s v="余姚市哲宇塑胶厂"/>
    <x v="6"/>
    <x v="28"/>
    <n v="0"/>
    <n v="0"/>
    <n v="0"/>
    <n v="0"/>
    <n v="0"/>
    <n v="0"/>
    <n v="1"/>
    <n v="150.94"/>
    <x v="322"/>
  </r>
  <r>
    <n v="3240"/>
    <s v="东莞市雄越塑胶科技有限公司"/>
    <x v="3"/>
    <x v="28"/>
    <m/>
    <n v="0"/>
    <m/>
    <n v="0"/>
    <m/>
    <n v="0"/>
    <m/>
    <n v="0"/>
    <x v="953"/>
  </r>
  <r>
    <n v="3241"/>
    <s v="苏州新区华盛工程塑胶有限公司"/>
    <x v="3"/>
    <x v="28"/>
    <n v="0"/>
    <n v="0"/>
    <n v="0"/>
    <n v="0"/>
    <n v="0"/>
    <n v="0"/>
    <n v="2"/>
    <n v="1057.78"/>
    <x v="45"/>
  </r>
  <r>
    <n v="3242"/>
    <s v="昆山市源海塑胶制品有限公司"/>
    <x v="1"/>
    <x v="28"/>
    <m/>
    <n v="0"/>
    <m/>
    <n v="0"/>
    <m/>
    <n v="0"/>
    <m/>
    <n v="0"/>
    <x v="0"/>
  </r>
  <r>
    <n v="3243"/>
    <s v="余姚市凡伟工程塑料有限公司"/>
    <x v="3"/>
    <x v="28"/>
    <n v="0"/>
    <n v="0"/>
    <n v="0"/>
    <n v="0"/>
    <n v="0"/>
    <n v="0"/>
    <n v="3.2749999999999999"/>
    <n v="539.55624999999998"/>
    <x v="64"/>
  </r>
  <r>
    <n v="3244"/>
    <s v="常州汉邦工程塑料股份有限公司"/>
    <x v="2"/>
    <x v="28"/>
    <n v="0"/>
    <n v="0"/>
    <n v="0"/>
    <n v="0"/>
    <n v="0"/>
    <n v="0"/>
    <n v="12"/>
    <n v="4537.7999999999993"/>
    <x v="193"/>
  </r>
  <r>
    <n v="3245"/>
    <s v="上海塑锐达复合材料有限公司"/>
    <x v="1"/>
    <x v="28"/>
    <n v="0"/>
    <n v="0"/>
    <n v="0"/>
    <n v="0"/>
    <n v="6.0750000000000002"/>
    <n v="808.58249999999998"/>
    <n v="4"/>
    <n v="2273.7199999999998"/>
    <x v="157"/>
  </r>
  <r>
    <n v="3246"/>
    <s v="宁波仁烽塑业有限公司"/>
    <x v="1"/>
    <x v="28"/>
    <n v="0"/>
    <n v="0"/>
    <n v="0"/>
    <n v="0"/>
    <n v="0"/>
    <n v="0"/>
    <n v="5.125"/>
    <n v="958.01625000000001"/>
    <x v="47"/>
  </r>
  <r>
    <n v="3247"/>
    <s v="宁波江北嘉瑞特塑胶工贸有限公司"/>
    <x v="2"/>
    <x v="28"/>
    <m/>
    <n v="0"/>
    <m/>
    <n v="0"/>
    <m/>
    <n v="0"/>
    <m/>
    <n v="0"/>
    <x v="38"/>
  </r>
  <r>
    <n v="3248"/>
    <s v="上海华合复合材料有限公司"/>
    <x v="1"/>
    <x v="28"/>
    <n v="0"/>
    <n v="0"/>
    <n v="0"/>
    <n v="0"/>
    <n v="0"/>
    <n v="0"/>
    <n v="14"/>
    <n v="2779"/>
    <x v="20"/>
  </r>
  <r>
    <n v="3249"/>
    <s v="宁波城玲贸易有限公司"/>
    <x v="3"/>
    <x v="28"/>
    <m/>
    <n v="0"/>
    <m/>
    <n v="0"/>
    <m/>
    <n v="0"/>
    <m/>
    <n v="0"/>
    <x v="20"/>
  </r>
  <r>
    <n v="3250"/>
    <s v="丹阳市华宸塑染有限公司"/>
    <x v="2"/>
    <x v="28"/>
    <n v="0"/>
    <n v="0"/>
    <n v="0"/>
    <n v="0"/>
    <n v="1"/>
    <n v="310.54000000000002"/>
    <n v="5"/>
    <n v="3375.7999999999997"/>
    <x v="23"/>
  </r>
  <r>
    <n v="3251"/>
    <s v="上海杰铭工程塑料有限公司"/>
    <x v="3"/>
    <x v="28"/>
    <n v="0"/>
    <n v="0"/>
    <n v="180"/>
    <n v="16549.2"/>
    <n v="0"/>
    <n v="0"/>
    <n v="14.025"/>
    <n v="2808.9270000000001"/>
    <x v="58"/>
  </r>
  <r>
    <n v="3252"/>
    <s v="无锡康烯塑料科技有限公司"/>
    <x v="2"/>
    <x v="28"/>
    <m/>
    <n v="0"/>
    <m/>
    <n v="0"/>
    <m/>
    <n v="0"/>
    <m/>
    <n v="0"/>
    <x v="20"/>
  </r>
  <r>
    <n v="3253"/>
    <s v="上海莫克塑料制品有限公司"/>
    <x v="8"/>
    <x v="28"/>
    <n v="0"/>
    <n v="0"/>
    <n v="0"/>
    <n v="0"/>
    <n v="0"/>
    <n v="0"/>
    <n v="0.125"/>
    <n v="34.838749999999997"/>
    <x v="0"/>
  </r>
  <r>
    <n v="3254"/>
    <s v="厦门本润科技有限公司"/>
    <x v="1"/>
    <x v="28"/>
    <m/>
    <n v="0"/>
    <m/>
    <n v="0"/>
    <m/>
    <n v="0"/>
    <m/>
    <n v="0"/>
    <x v="158"/>
  </r>
  <r>
    <n v="3255"/>
    <s v="嘉善博科塑料有限公司"/>
    <x v="3"/>
    <x v="28"/>
    <n v="0"/>
    <n v="0"/>
    <n v="0"/>
    <n v="0"/>
    <n v="2"/>
    <n v="169.64"/>
    <n v="6.0250000000000004"/>
    <n v="1213.3145"/>
    <x v="22"/>
  </r>
  <r>
    <n v="3256"/>
    <s v="无锡中科富邦改性工程塑料有限公司"/>
    <x v="2"/>
    <x v="28"/>
    <m/>
    <n v="0"/>
    <m/>
    <n v="0"/>
    <m/>
    <n v="0"/>
    <m/>
    <n v="0"/>
    <x v="11"/>
  </r>
  <r>
    <n v="3257"/>
    <s v="上海长伟锦磁工程塑料有限公司"/>
    <x v="2"/>
    <x v="28"/>
    <n v="0"/>
    <n v="0"/>
    <n v="0"/>
    <n v="0"/>
    <n v="90.8"/>
    <n v="17404.544000000002"/>
    <n v="461.185"/>
    <n v="30650.355099999997"/>
    <x v="954"/>
  </r>
  <r>
    <n v="3258"/>
    <s v="上海汉特工程塑料有限公司"/>
    <x v="1"/>
    <x v="28"/>
    <n v="0"/>
    <n v="0"/>
    <n v="6"/>
    <n v="427.91999999999996"/>
    <n v="2"/>
    <n v="106.84"/>
    <n v="0"/>
    <n v="0"/>
    <x v="90"/>
  </r>
  <r>
    <n v="3259"/>
    <s v="宁波绿昌塑业有限公司"/>
    <x v="2"/>
    <x v="28"/>
    <n v="0"/>
    <n v="0"/>
    <n v="0"/>
    <n v="0"/>
    <n v="0"/>
    <n v="0"/>
    <n v="60"/>
    <n v="3798.6000000000004"/>
    <x v="33"/>
  </r>
  <r>
    <n v="3260"/>
    <s v="三养工程塑料（上海）有限公司"/>
    <x v="3"/>
    <x v="28"/>
    <n v="0"/>
    <n v="0"/>
    <n v="28"/>
    <n v="5178.5999999999995"/>
    <n v="63"/>
    <n v="29409.66"/>
    <n v="21"/>
    <n v="5572.77"/>
    <x v="534"/>
  </r>
  <r>
    <n v="3261"/>
    <s v="苏州沪谯塑胶五金有限公司"/>
    <x v="3"/>
    <x v="28"/>
    <n v="0"/>
    <n v="0"/>
    <n v="0"/>
    <n v="0"/>
    <n v="0"/>
    <n v="0"/>
    <n v="17.55"/>
    <n v="1581.4305000000002"/>
    <x v="955"/>
  </r>
  <r>
    <n v="3262"/>
    <s v="上海卡帝德新材料科技有限公司"/>
    <x v="3"/>
    <x v="28"/>
    <n v="0"/>
    <n v="0"/>
    <n v="0"/>
    <n v="0"/>
    <n v="0"/>
    <n v="0"/>
    <n v="29.95"/>
    <n v="1954.537"/>
    <x v="387"/>
  </r>
  <r>
    <n v="3263"/>
    <s v="苏州沃克塑胶有限公司"/>
    <x v="1"/>
    <x v="28"/>
    <n v="0"/>
    <n v="0"/>
    <n v="11.4"/>
    <n v="790.13400000000001"/>
    <n v="21.65"/>
    <n v="270.625"/>
    <n v="17.125"/>
    <n v="1593.48125"/>
    <x v="322"/>
  </r>
  <r>
    <n v="3264"/>
    <s v="浙江通力改性工程塑料有限公司"/>
    <x v="1"/>
    <x v="28"/>
    <n v="0"/>
    <n v="0"/>
    <n v="0"/>
    <n v="0"/>
    <n v="0"/>
    <n v="0"/>
    <n v="34.325000000000003"/>
    <n v="4243.9430000000002"/>
    <x v="956"/>
  </r>
  <r>
    <n v="3265"/>
    <s v="慈溪市群鑫塑料有限公司"/>
    <x v="3"/>
    <x v="28"/>
    <m/>
    <n v="0"/>
    <m/>
    <n v="0"/>
    <m/>
    <n v="0"/>
    <m/>
    <n v="0"/>
    <x v="684"/>
  </r>
  <r>
    <n v="3266"/>
    <s v="苏州工业园区科强塑染有限公司"/>
    <x v="3"/>
    <x v="28"/>
    <n v="121.8"/>
    <n v="4121.7120000000004"/>
    <n v="63.875"/>
    <n v="5307.3737500000007"/>
    <n v="5.35"/>
    <n v="371.50399999999996"/>
    <n v="1.75"/>
    <n v="308.9975"/>
    <x v="563"/>
  </r>
  <r>
    <n v="3267"/>
    <s v="苏州诚辉塑胶有限公司"/>
    <x v="3"/>
    <x v="28"/>
    <n v="0"/>
    <n v="0"/>
    <n v="0"/>
    <n v="0"/>
    <n v="4.5"/>
    <n v="967.5"/>
    <n v="24.8"/>
    <n v="4110.1040000000003"/>
    <x v="83"/>
  </r>
  <r>
    <n v="3268"/>
    <s v="苏州吉利普电子科技有限公司"/>
    <x v="3"/>
    <x v="28"/>
    <n v="0"/>
    <n v="0"/>
    <n v="0"/>
    <n v="0"/>
    <n v="0"/>
    <n v="0"/>
    <n v="1.5"/>
    <n v="86.789999999999992"/>
    <x v="264"/>
  </r>
  <r>
    <n v="3269"/>
    <s v="苏州贝齐特塑料有限公司"/>
    <x v="2"/>
    <x v="28"/>
    <n v="95.924999999999997"/>
    <n v="9982.9147499999999"/>
    <n v="162.55000000000001"/>
    <n v="11619.074000000002"/>
    <n v="20"/>
    <n v="2070"/>
    <n v="18.05"/>
    <n v="1568.5450000000001"/>
    <x v="40"/>
  </r>
  <r>
    <n v="3270"/>
    <s v="五行科技股份有限公司"/>
    <x v="3"/>
    <x v="28"/>
    <m/>
    <n v="0"/>
    <m/>
    <n v="0"/>
    <m/>
    <n v="0"/>
    <m/>
    <n v="0"/>
    <x v="957"/>
  </r>
  <r>
    <n v="3271"/>
    <s v="苏州聚冠复合材料有限公司"/>
    <x v="2"/>
    <x v="28"/>
    <n v="0"/>
    <n v="0"/>
    <n v="0"/>
    <n v="0"/>
    <n v="9.9"/>
    <n v="1479.6540000000002"/>
    <n v="109.575"/>
    <n v="16266.408749999999"/>
    <x v="122"/>
  </r>
  <r>
    <n v="3272"/>
    <s v="上海一添塑胶制品有限公司"/>
    <x v="2"/>
    <x v="28"/>
    <n v="0"/>
    <n v="0"/>
    <n v="13.5"/>
    <n v="419.85"/>
    <n v="41.774999999999999"/>
    <n v="4967.0474999999997"/>
    <n v="18.625"/>
    <n v="7955.8550000000005"/>
    <x v="958"/>
  </r>
  <r>
    <n v="3273"/>
    <s v="上海浩殷新材料有限公司"/>
    <x v="8"/>
    <x v="28"/>
    <m/>
    <n v="0"/>
    <m/>
    <n v="0"/>
    <m/>
    <n v="0"/>
    <m/>
    <n v="0"/>
    <x v="959"/>
  </r>
  <r>
    <n v="3274"/>
    <s v="厦门德丰行塑胶工业有限公司"/>
    <x v="3"/>
    <x v="28"/>
    <n v="0"/>
    <n v="0"/>
    <n v="5"/>
    <n v="300.79999999999995"/>
    <n v="98.692999999999998"/>
    <n v="-3634.8631899999996"/>
    <n v="35.85"/>
    <n v="-24961.996500000001"/>
    <x v="198"/>
  </r>
  <r>
    <n v="3275"/>
    <s v="太仓市华鼎塑料有限公司"/>
    <x v="3"/>
    <x v="28"/>
    <n v="12.1"/>
    <n v="-983.24599999999998"/>
    <n v="1"/>
    <n v="76.87"/>
    <n v="0.1"/>
    <n v="28.167000000000002"/>
    <n v="4.5"/>
    <n v="625.27499999999998"/>
    <x v="960"/>
  </r>
  <r>
    <n v="3276"/>
    <s v="南京嘉垚塑胶制品有限公司"/>
    <x v="1"/>
    <x v="28"/>
    <m/>
    <n v="0"/>
    <m/>
    <n v="0"/>
    <m/>
    <n v="0"/>
    <m/>
    <n v="0"/>
    <x v="21"/>
  </r>
  <r>
    <n v="3277"/>
    <s v="宁波梅山保税港区合键塑化有限公司"/>
    <x v="3"/>
    <x v="28"/>
    <n v="0"/>
    <n v="0"/>
    <n v="0.15"/>
    <n v="17.5275"/>
    <n v="0"/>
    <n v="0"/>
    <n v="5.2"/>
    <n v="439.81600000000003"/>
    <x v="0"/>
  </r>
  <r>
    <n v="3278"/>
    <s v="苏州和庚丽塑胶科技有限公司"/>
    <x v="3"/>
    <x v="28"/>
    <m/>
    <n v="0"/>
    <m/>
    <n v="0"/>
    <m/>
    <n v="0"/>
    <m/>
    <n v="0"/>
    <x v="11"/>
  </r>
  <r>
    <n v="3279"/>
    <s v="苏州新区华士达工程塑胶有限公司"/>
    <x v="3"/>
    <x v="28"/>
    <n v="22.2"/>
    <n v="1343.7660000000001"/>
    <n v="15"/>
    <n v="-283.95"/>
    <n v="24.024999999999999"/>
    <n v="1772.5645"/>
    <n v="12"/>
    <n v="1415.76"/>
    <x v="175"/>
  </r>
  <r>
    <n v="3280"/>
    <s v="苏州佳幸塑胶有限公司"/>
    <x v="2"/>
    <x v="28"/>
    <n v="0"/>
    <n v="0"/>
    <n v="0"/>
    <n v="0"/>
    <n v="0"/>
    <n v="0"/>
    <n v="5.0999999999999996"/>
    <n v="565.23299999999995"/>
    <x v="21"/>
  </r>
  <r>
    <n v="3281"/>
    <s v="上海湘咏塑胶制品有限公司"/>
    <x v="8"/>
    <x v="28"/>
    <n v="0"/>
    <n v="0"/>
    <n v="0"/>
    <n v="0"/>
    <n v="14.7"/>
    <n v="2018.6039999999998"/>
    <n v="20.225000000000001"/>
    <n v="3265.5285000000003"/>
    <x v="961"/>
  </r>
  <r>
    <n v="3282"/>
    <s v="福建华塑新材料有限公司"/>
    <x v="10"/>
    <x v="28"/>
    <m/>
    <n v="0"/>
    <m/>
    <n v="0"/>
    <m/>
    <n v="0"/>
    <m/>
    <n v="0"/>
    <x v="165"/>
  </r>
  <r>
    <n v="3283"/>
    <s v="天津乐天高新塑料有限公司"/>
    <x v="6"/>
    <x v="28"/>
    <m/>
    <n v="0"/>
    <m/>
    <n v="0"/>
    <m/>
    <n v="0"/>
    <m/>
    <n v="0"/>
    <x v="962"/>
  </r>
  <r>
    <n v="3284"/>
    <s v="东莞乐天高新恺美科塑料有限公司"/>
    <x v="10"/>
    <x v="28"/>
    <m/>
    <n v="0"/>
    <m/>
    <n v="0"/>
    <m/>
    <n v="0"/>
    <m/>
    <n v="0"/>
    <x v="963"/>
  </r>
  <r>
    <n v="3285"/>
    <s v="天津三星高新塑料有限公司"/>
    <x v="1"/>
    <x v="28"/>
    <n v="0"/>
    <n v="0"/>
    <n v="0"/>
    <n v="0"/>
    <n v="378"/>
    <n v="78378.3"/>
    <n v="1012"/>
    <n v="246644.63999999998"/>
    <x v="964"/>
  </r>
  <r>
    <n v="3286"/>
    <s v="德清县振威塑料厂"/>
    <x v="12"/>
    <x v="28"/>
    <n v="0"/>
    <n v="0"/>
    <n v="0.5"/>
    <n v="62.265000000000001"/>
    <n v="2"/>
    <n v="171.64"/>
    <n v="0"/>
    <n v="0"/>
    <x v="20"/>
  </r>
  <r>
    <n v="3287"/>
    <s v="孝感市易生新材料有限公司"/>
    <x v="3"/>
    <x v="28"/>
    <n v="0"/>
    <n v="0"/>
    <n v="0"/>
    <n v="0"/>
    <n v="0"/>
    <n v="0"/>
    <n v="10"/>
    <n v="887.5"/>
    <x v="412"/>
  </r>
  <r>
    <n v="3288"/>
    <s v="舒尔曼塑料（苏州）有限公司"/>
    <x v="3"/>
    <x v="28"/>
    <m/>
    <n v="0"/>
    <m/>
    <n v="0"/>
    <m/>
    <n v="0"/>
    <m/>
    <n v="0"/>
    <x v="47"/>
  </r>
  <r>
    <n v="3289"/>
    <s v="泰州杰瑞高分子材料科技有限公司"/>
    <x v="3"/>
    <x v="28"/>
    <n v="0"/>
    <n v="0"/>
    <n v="0"/>
    <n v="0"/>
    <n v="13.5"/>
    <n v="645.84"/>
    <n v="7.7"/>
    <n v="1075.3820000000001"/>
    <x v="45"/>
  </r>
  <r>
    <n v="3290"/>
    <s v="苏州塞路斯塑胶科技有限公司"/>
    <x v="3"/>
    <x v="28"/>
    <n v="0"/>
    <n v="0"/>
    <n v="0"/>
    <n v="0"/>
    <n v="13.15"/>
    <n v="2035.2255000000002"/>
    <n v="0"/>
    <n v="0"/>
    <x v="195"/>
  </r>
  <r>
    <n v="3291"/>
    <s v="常州赛锦纳米科技有限公司"/>
    <x v="1"/>
    <x v="28"/>
    <n v="0"/>
    <n v="0"/>
    <n v="0"/>
    <n v="0"/>
    <n v="2.1"/>
    <n v="340.05300000000005"/>
    <n v="84.9"/>
    <n v="11790.912"/>
    <x v="965"/>
  </r>
  <r>
    <n v="3292"/>
    <s v="宁波顶亮高分子材料科技有限公司"/>
    <x v="6"/>
    <x v="28"/>
    <n v="0"/>
    <n v="0"/>
    <n v="28.85"/>
    <n v="2627.6579999999999"/>
    <n v="51.85"/>
    <n v="2353.4715000000001"/>
    <n v="96.9"/>
    <n v="6620.2079999999996"/>
    <x v="966"/>
  </r>
  <r>
    <n v="3293"/>
    <s v="东莞三星高新塑料有限公司"/>
    <x v="2"/>
    <x v="28"/>
    <n v="0"/>
    <n v="0"/>
    <n v="0"/>
    <n v="0"/>
    <n v="0"/>
    <n v="0"/>
    <n v="352"/>
    <n v="77281.600000000006"/>
    <x v="967"/>
  </r>
  <r>
    <n v="3294"/>
    <s v="上海伯远泰诚化工科技有限公司"/>
    <x v="2"/>
    <x v="28"/>
    <n v="0"/>
    <n v="0"/>
    <n v="0"/>
    <n v="0"/>
    <n v="0"/>
    <n v="0"/>
    <n v="3"/>
    <n v="248.25"/>
    <x v="158"/>
  </r>
  <r>
    <n v="3295"/>
    <s v="上海协禧精细化工有限公司"/>
    <x v="2"/>
    <x v="28"/>
    <n v="0.45"/>
    <n v="185.328"/>
    <n v="0.42499999999999999"/>
    <n v="57.366499999999995"/>
    <n v="0.2"/>
    <n v="7.5540000000000012"/>
    <n v="0.8"/>
    <n v="148.76"/>
    <x v="44"/>
  </r>
  <r>
    <n v="3296"/>
    <s v="上海继尔新材料科技有限公司"/>
    <x v="2"/>
    <x v="28"/>
    <n v="42.274999999999999"/>
    <n v="1144.3842500000001"/>
    <n v="137.80000000000001"/>
    <n v="8589.0740000000005"/>
    <n v="97.1"/>
    <n v="7285.4129999999996"/>
    <n v="72.844999999999999"/>
    <n v="7784.2166999999999"/>
    <x v="968"/>
  </r>
  <r>
    <n v="3297"/>
    <s v="上海梓美实业有限公司"/>
    <x v="1"/>
    <x v="28"/>
    <n v="0"/>
    <n v="0"/>
    <n v="0"/>
    <n v="0"/>
    <n v="2.5"/>
    <n v="243.42500000000001"/>
    <n v="8.4"/>
    <n v="2075.0520000000001"/>
    <x v="38"/>
  </r>
  <r>
    <n v="3298"/>
    <s v="宁波市顶亮塑染有限公司"/>
    <x v="2"/>
    <x v="28"/>
    <n v="0"/>
    <n v="0"/>
    <n v="0"/>
    <n v="0"/>
    <n v="5"/>
    <n v="306.2"/>
    <n v="23.4"/>
    <n v="1560.78"/>
    <x v="561"/>
  </r>
  <r>
    <n v="3299"/>
    <s v="上海鑫通塑胶颜料有限公司"/>
    <x v="3"/>
    <x v="28"/>
    <n v="32.924999999999997"/>
    <n v="1732.84275"/>
    <n v="10.775"/>
    <n v="1504.7287500000002"/>
    <n v="30"/>
    <n v="1921.5"/>
    <n v="6.5"/>
    <n v="1070.7449999999999"/>
    <x v="969"/>
  </r>
  <r>
    <n v="3300"/>
    <s v="苏州志华塑业有限公司"/>
    <x v="2"/>
    <x v="28"/>
    <n v="0"/>
    <n v="0"/>
    <n v="10"/>
    <n v="1591.6"/>
    <n v="108"/>
    <n v="8686.44"/>
    <n v="20"/>
    <n v="1794.1999999999998"/>
    <x v="34"/>
  </r>
  <r>
    <n v="3301"/>
    <s v="上海普利特复合材料股份有限公司"/>
    <x v="3"/>
    <x v="28"/>
    <n v="565.02499999999998"/>
    <n v="39941.617249999996"/>
    <n v="728.22500000000002"/>
    <n v="52366.659749999999"/>
    <n v="266.07499999999999"/>
    <n v="4786.6892499999994"/>
    <n v="622.25"/>
    <n v="71888.542499999996"/>
    <x v="970"/>
  </r>
  <r>
    <n v="3302"/>
    <s v="苏州创新达成塑胶模具有限公司"/>
    <x v="1"/>
    <x v="28"/>
    <n v="3.25"/>
    <n v="273.39"/>
    <n v="5"/>
    <n v="376.8"/>
    <n v="38.6"/>
    <n v="3262.8580000000002"/>
    <n v="17.574999999999999"/>
    <n v="2158.913"/>
    <x v="113"/>
  </r>
  <r>
    <n v="3303"/>
    <s v="宁波龙洋塑化科技有限公司"/>
    <x v="2"/>
    <x v="28"/>
    <n v="0"/>
    <n v="0"/>
    <n v="50.1"/>
    <n v="4706.3940000000002"/>
    <n v="239.52500000000001"/>
    <n v="25988.462500000001"/>
    <n v="1064.75"/>
    <n v="96998.724999999991"/>
    <x v="971"/>
  </r>
  <r>
    <n v="3304"/>
    <s v="上海亿彩塑料有限公司"/>
    <x v="1"/>
    <x v="28"/>
    <n v="22.2"/>
    <n v="2336.328"/>
    <n v="29.2"/>
    <n v="2569.8920000000003"/>
    <n v="26.5"/>
    <n v="2001.28"/>
    <n v="37.4"/>
    <n v="4769.9960000000001"/>
    <x v="972"/>
  </r>
  <r>
    <n v="3305"/>
    <s v="金华市金鹿包装有限公司"/>
    <x v="3"/>
    <x v="28"/>
    <m/>
    <n v="0"/>
    <m/>
    <n v="0"/>
    <m/>
    <n v="0"/>
    <m/>
    <n v="0"/>
    <x v="90"/>
  </r>
  <r>
    <n v="3306"/>
    <s v="扬州东塑科技有限公司"/>
    <x v="1"/>
    <x v="28"/>
    <m/>
    <n v="0"/>
    <m/>
    <n v="0"/>
    <m/>
    <n v="0"/>
    <m/>
    <n v="0"/>
    <x v="11"/>
  </r>
  <r>
    <n v="3307"/>
    <s v="浙江诺日士新材料科技有限公司"/>
    <x v="2"/>
    <x v="28"/>
    <n v="0"/>
    <n v="0"/>
    <n v="0"/>
    <n v="0"/>
    <n v="0"/>
    <n v="0"/>
    <n v="0.1"/>
    <n v="14.183000000000002"/>
    <x v="973"/>
  </r>
  <r>
    <n v="3308"/>
    <s v="锐保新材料科技（上海）有限公司"/>
    <x v="1"/>
    <x v="28"/>
    <n v="0"/>
    <n v="0"/>
    <n v="0"/>
    <n v="0"/>
    <n v="0"/>
    <n v="0"/>
    <n v="16.579999999999998"/>
    <n v="4767.0815999999995"/>
    <x v="974"/>
  </r>
  <r>
    <n v="3309"/>
    <s v="宁波恒盛新材料有限公司"/>
    <x v="2"/>
    <x v="28"/>
    <n v="5.7750000000000004"/>
    <n v="-230.13375000000002"/>
    <n v="0"/>
    <n v="0"/>
    <n v="14.055"/>
    <n v="845.54879999999991"/>
    <n v="15"/>
    <n v="4966.5"/>
    <x v="975"/>
  </r>
  <r>
    <n v="3310"/>
    <s v="上海希畅复合材料有限公司"/>
    <x v="3"/>
    <x v="28"/>
    <n v="11.75"/>
    <n v="437.33499999999998"/>
    <n v="14.05"/>
    <n v="840.33050000000003"/>
    <n v="21.225000000000001"/>
    <n v="1597.6057499999999"/>
    <n v="41.524999999999999"/>
    <n v="3719.3942499999994"/>
    <x v="976"/>
  </r>
  <r>
    <n v="3311"/>
    <s v="苏州井村塑料科技有限公司"/>
    <x v="1"/>
    <x v="28"/>
    <n v="0"/>
    <n v="0"/>
    <n v="0"/>
    <n v="0"/>
    <n v="0"/>
    <n v="0"/>
    <n v="10.025"/>
    <n v="1563.3987499999998"/>
    <x v="9"/>
  </r>
  <r>
    <n v="3312"/>
    <s v="宁波力达得为高分子科技有限公司"/>
    <x v="3"/>
    <x v="28"/>
    <n v="0"/>
    <n v="0"/>
    <n v="0"/>
    <n v="0"/>
    <n v="2"/>
    <n v="6.02"/>
    <n v="18.12"/>
    <n v="2807.694"/>
    <x v="122"/>
  </r>
  <r>
    <n v="3313"/>
    <s v="常州大湖工程塑料有限公司"/>
    <x v="1"/>
    <x v="28"/>
    <n v="0"/>
    <n v="0"/>
    <n v="0"/>
    <n v="0"/>
    <n v="0"/>
    <n v="0"/>
    <n v="10"/>
    <n v="1000.1999999999999"/>
    <x v="148"/>
  </r>
  <r>
    <n v="3314"/>
    <s v="上虞市精亮工贸有限公司"/>
    <x v="3"/>
    <x v="28"/>
    <n v="64"/>
    <n v="4608"/>
    <n v="72.2"/>
    <n v="7183.9000000000005"/>
    <n v="187.5"/>
    <n v="14773.125000000002"/>
    <n v="151.05000000000001"/>
    <n v="13537.101000000002"/>
    <x v="977"/>
  </r>
  <r>
    <n v="3315"/>
    <s v="苏州市精卓塑胶有限公司"/>
    <x v="3"/>
    <x v="28"/>
    <m/>
    <n v="0"/>
    <m/>
    <n v="0"/>
    <m/>
    <n v="0"/>
    <m/>
    <n v="0"/>
    <x v="21"/>
  </r>
  <r>
    <n v="3316"/>
    <s v="盐城朗日新材料科技有限公司"/>
    <x v="3"/>
    <x v="28"/>
    <n v="0"/>
    <n v="0"/>
    <n v="0"/>
    <n v="0"/>
    <n v="0"/>
    <n v="0"/>
    <n v="15"/>
    <n v="877.19999999999993"/>
    <x v="77"/>
  </r>
  <r>
    <n v="3317"/>
    <s v="苏州兴海塑胶科技有限公司"/>
    <x v="1"/>
    <x v="28"/>
    <m/>
    <n v="0"/>
    <m/>
    <n v="0"/>
    <m/>
    <n v="0"/>
    <m/>
    <n v="0"/>
    <x v="978"/>
  </r>
  <r>
    <n v="3318"/>
    <s v="宁波汉鸿新材料科技有限公司"/>
    <x v="1"/>
    <x v="28"/>
    <n v="0"/>
    <n v="0"/>
    <n v="1.65"/>
    <n v="146.09100000000001"/>
    <n v="0.5"/>
    <n v="-57.744999999999997"/>
    <n v="0.2"/>
    <n v="19.292000000000002"/>
    <x v="158"/>
  </r>
  <r>
    <n v="3319"/>
    <s v="宁波斯波达工程塑料有限公司"/>
    <x v="3"/>
    <x v="28"/>
    <n v="0"/>
    <n v="0"/>
    <n v="0"/>
    <n v="0"/>
    <n v="0"/>
    <n v="0"/>
    <n v="74"/>
    <n v="5117.1000000000004"/>
    <x v="979"/>
  </r>
  <r>
    <n v="3320"/>
    <s v="苏州工业园区科创橡塑有限公司"/>
    <x v="1"/>
    <x v="28"/>
    <n v="28.55"/>
    <n v="3195.0304999999998"/>
    <n v="50.424999999999997"/>
    <n v="6549.7032499999987"/>
    <n v="73"/>
    <n v="4075.5899999999997"/>
    <n v="55"/>
    <n v="5849.25"/>
    <x v="980"/>
  </r>
  <r>
    <n v="3321"/>
    <s v="奉化楠科塑料厂"/>
    <x v="3"/>
    <x v="28"/>
    <m/>
    <n v="0"/>
    <m/>
    <n v="0"/>
    <m/>
    <n v="0"/>
    <m/>
    <n v="0"/>
    <x v="17"/>
  </r>
  <r>
    <n v="3322"/>
    <s v="昆山幻彩塑胶科技有限公司"/>
    <x v="2"/>
    <x v="28"/>
    <n v="0"/>
    <n v="0"/>
    <n v="0"/>
    <n v="0"/>
    <n v="3"/>
    <n v="280.64999999999998"/>
    <n v="4"/>
    <n v="572.20000000000005"/>
    <x v="23"/>
  </r>
  <r>
    <n v="3323"/>
    <s v="上海浩殷塑胶颜料有限公司"/>
    <x v="1"/>
    <x v="28"/>
    <n v="11.175000000000001"/>
    <n v="510.13875000000002"/>
    <n v="16.625"/>
    <n v="1267.1575"/>
    <n v="35.5"/>
    <n v="1826.83"/>
    <n v="62.725000000000001"/>
    <n v="9423.8040000000001"/>
    <x v="981"/>
  </r>
  <r>
    <n v="3324"/>
    <s v="宁波市普立泰科新材料有限公司"/>
    <x v="8"/>
    <x v="28"/>
    <n v="0"/>
    <n v="0"/>
    <n v="0"/>
    <n v="0"/>
    <n v="0"/>
    <n v="0"/>
    <n v="14.025"/>
    <n v="1301.09925"/>
    <x v="763"/>
  </r>
  <r>
    <n v="3325"/>
    <s v="厦门金邦科技股份有限公司"/>
    <x v="3"/>
    <x v="28"/>
    <m/>
    <n v="0"/>
    <m/>
    <n v="0"/>
    <m/>
    <n v="0"/>
    <m/>
    <n v="0"/>
    <x v="982"/>
  </r>
  <r>
    <n v="3326"/>
    <s v="菱翔光电（苏州）有限公司"/>
    <x v="3"/>
    <x v="28"/>
    <n v="0"/>
    <n v="0"/>
    <n v="0.05"/>
    <n v="-1370"/>
    <n v="0"/>
    <n v="0"/>
    <n v="0"/>
    <n v="0"/>
    <x v="983"/>
  </r>
  <r>
    <n v="3327"/>
    <s v="常州乔丰复合材料科技有限公司"/>
    <x v="3"/>
    <x v="28"/>
    <n v="0"/>
    <n v="0"/>
    <n v="1.0249999999999999"/>
    <n v="81.569499999999991"/>
    <n v="8"/>
    <n v="839.68"/>
    <n v="27"/>
    <n v="2808.81"/>
    <x v="239"/>
  </r>
  <r>
    <n v="3328"/>
    <s v="南京运昶高分子材料有限公司"/>
    <x v="1"/>
    <x v="28"/>
    <m/>
    <n v="0"/>
    <m/>
    <n v="0"/>
    <m/>
    <n v="0"/>
    <m/>
    <n v="0"/>
    <x v="134"/>
  </r>
  <r>
    <n v="3329"/>
    <s v="浙江普利特新材料有限公司"/>
    <x v="1"/>
    <x v="28"/>
    <n v="0"/>
    <n v="0"/>
    <n v="10"/>
    <n v="-255.6"/>
    <n v="9"/>
    <n v="356.67"/>
    <n v="50"/>
    <n v="8546"/>
    <x v="9"/>
  </r>
  <r>
    <n v="3330"/>
    <s v="宁波市精亮塑染有限公司"/>
    <x v="1"/>
    <x v="28"/>
    <m/>
    <n v="0"/>
    <m/>
    <n v="0"/>
    <m/>
    <n v="0"/>
    <m/>
    <n v="0"/>
    <x v="11"/>
  </r>
  <r>
    <n v="3331"/>
    <s v="余姚彩博塑料色母粒有限公司"/>
    <x v="8"/>
    <x v="28"/>
    <n v="0"/>
    <n v="0"/>
    <n v="0"/>
    <n v="0"/>
    <n v="0"/>
    <n v="0"/>
    <n v="0.75"/>
    <n v="127.7475"/>
    <x v="99"/>
  </r>
  <r>
    <n v="3332"/>
    <s v="厦门集优新材料有限公司"/>
    <x v="3"/>
    <x v="28"/>
    <n v="1"/>
    <n v="140.44"/>
    <n v="1"/>
    <n v="29.64"/>
    <n v="1"/>
    <n v="201.25"/>
    <n v="14.025"/>
    <n v="1416.8054999999999"/>
    <x v="4"/>
  </r>
  <r>
    <n v="3333"/>
    <s v="苏州灿日塑胶有限公司"/>
    <x v="3"/>
    <x v="28"/>
    <n v="0"/>
    <n v="0"/>
    <n v="0"/>
    <n v="0"/>
    <n v="0"/>
    <n v="0"/>
    <n v="16.95"/>
    <n v="4055.1179999999999"/>
    <x v="984"/>
  </r>
  <r>
    <n v="3334"/>
    <s v="苏州市安美材料科技有限公司"/>
    <x v="2"/>
    <x v="28"/>
    <n v="0"/>
    <n v="0"/>
    <n v="0"/>
    <n v="0"/>
    <n v="0"/>
    <n v="0"/>
    <n v="3"/>
    <n v="33.269999999999996"/>
    <x v="9"/>
  </r>
  <r>
    <n v="3335"/>
    <s v="上海伯昂图新材料科技有限公司"/>
    <x v="3"/>
    <x v="28"/>
    <n v="0"/>
    <n v="0"/>
    <n v="0"/>
    <n v="0"/>
    <n v="2"/>
    <n v="221.38"/>
    <n v="62.5"/>
    <n v="11370.625"/>
    <x v="21"/>
  </r>
  <r>
    <n v="3336"/>
    <s v="苏州芬尼克斯塑胶科技有限公司"/>
    <x v="1"/>
    <x v="28"/>
    <m/>
    <n v="0"/>
    <m/>
    <n v="0"/>
    <m/>
    <n v="0"/>
    <m/>
    <n v="0"/>
    <x v="985"/>
  </r>
  <r>
    <n v="3337"/>
    <s v="宁波威克丽特功能塑料有限公司"/>
    <x v="2"/>
    <x v="28"/>
    <n v="0"/>
    <n v="0"/>
    <n v="0"/>
    <n v="0"/>
    <n v="5"/>
    <n v="449.4"/>
    <n v="3.625"/>
    <n v="294.96625"/>
    <x v="979"/>
  </r>
  <r>
    <n v="3338"/>
    <s v="上海确翔塑胶制品有限公司"/>
    <x v="2"/>
    <x v="28"/>
    <n v="3.15"/>
    <n v="36.445500000000003"/>
    <n v="0"/>
    <n v="0"/>
    <n v="4"/>
    <n v="217.36"/>
    <n v="37.475000000000001"/>
    <n v="3736.6322500000001"/>
    <x v="986"/>
  </r>
  <r>
    <n v="3339"/>
    <s v="上海奔流化工技术有限公司"/>
    <x v="1"/>
    <x v="28"/>
    <n v="110.45"/>
    <n v="8999.4660000000003"/>
    <n v="71.099999999999994"/>
    <n v="4637.8530000000001"/>
    <n v="49.9"/>
    <n v="3357.2719999999999"/>
    <n v="49"/>
    <n v="3038.98"/>
    <x v="276"/>
  </r>
  <r>
    <n v="3340"/>
    <s v="宁波和美塑业有限公司"/>
    <x v="1"/>
    <x v="28"/>
    <n v="0"/>
    <n v="0"/>
    <n v="6"/>
    <n v="413.40000000000003"/>
    <n v="2"/>
    <n v="-113.98"/>
    <n v="8"/>
    <n v="701.6"/>
    <x v="10"/>
  </r>
  <r>
    <n v="3341"/>
    <s v="余姚市施美塑料浓色母粒有限公司"/>
    <x v="2"/>
    <x v="28"/>
    <n v="0"/>
    <n v="0"/>
    <n v="0"/>
    <n v="0"/>
    <n v="5"/>
    <n v="323.10000000000002"/>
    <n v="55"/>
    <n v="4605.7"/>
    <x v="77"/>
  </r>
  <r>
    <n v="3342"/>
    <s v="上海晶彩化工有限公司"/>
    <x v="1"/>
    <x v="28"/>
    <n v="0"/>
    <n v="0"/>
    <n v="0"/>
    <n v="0"/>
    <n v="5.7"/>
    <n v="723.38700000000006"/>
    <n v="11.35"/>
    <n v="1527.2560000000001"/>
    <x v="735"/>
  </r>
  <r>
    <n v="3343"/>
    <s v="余姚市精亮商贸有限公司"/>
    <x v="3"/>
    <x v="28"/>
    <n v="191.5"/>
    <n v="9373.9250000000011"/>
    <n v="186.1"/>
    <n v="6394.3959999999997"/>
    <n v="297.05"/>
    <n v="9841.2665000000015"/>
    <n v="49.125"/>
    <n v="6961.0124999999998"/>
    <x v="987"/>
  </r>
  <r>
    <n v="3344"/>
    <s v="昆山富利森高分子材料有限公司"/>
    <x v="1"/>
    <x v="28"/>
    <m/>
    <n v="0"/>
    <m/>
    <n v="0"/>
    <m/>
    <n v="0"/>
    <m/>
    <n v="0"/>
    <x v="36"/>
  </r>
  <r>
    <n v="3345"/>
    <s v="余姚市腾钶塑料厂"/>
    <x v="1"/>
    <x v="28"/>
    <m/>
    <n v="0"/>
    <m/>
    <n v="0"/>
    <m/>
    <n v="0"/>
    <m/>
    <n v="0"/>
    <x v="79"/>
  </r>
  <r>
    <n v="3346"/>
    <s v="余姚市英姿塑料厂（普通合伙）"/>
    <x v="2"/>
    <x v="28"/>
    <n v="0"/>
    <n v="0"/>
    <n v="0"/>
    <n v="0"/>
    <n v="5.875"/>
    <n v="201.80625000000001"/>
    <n v="0.5"/>
    <n v="95.96"/>
    <x v="988"/>
  </r>
  <r>
    <n v="3347"/>
    <s v="上海平川塑料工程有限公司"/>
    <x v="3"/>
    <x v="28"/>
    <n v="0"/>
    <n v="0"/>
    <n v="0"/>
    <n v="0"/>
    <n v="7"/>
    <n v="840.63"/>
    <n v="16"/>
    <n v="1954.88"/>
    <x v="989"/>
  </r>
  <r>
    <n v="3348"/>
    <s v="昆山普立斯特聚合材料有限公司"/>
    <x v="1"/>
    <x v="28"/>
    <m/>
    <n v="0"/>
    <m/>
    <n v="0"/>
    <m/>
    <n v="0"/>
    <m/>
    <n v="0"/>
    <x v="990"/>
  </r>
  <r>
    <n v="3349"/>
    <s v="宁波市镇海超信塑料制品厂"/>
    <x v="3"/>
    <x v="28"/>
    <n v="1"/>
    <n v="82.29"/>
    <n v="5.2"/>
    <n v="242.42400000000001"/>
    <n v="2.5"/>
    <n v="226.875"/>
    <n v="2"/>
    <n v="149.56"/>
    <x v="20"/>
  </r>
  <r>
    <n v="3350"/>
    <s v="南京欣阳新能源科技有限公司"/>
    <x v="1"/>
    <x v="28"/>
    <m/>
    <n v="0"/>
    <m/>
    <n v="0"/>
    <m/>
    <n v="0"/>
    <m/>
    <n v="0"/>
    <x v="852"/>
  </r>
  <r>
    <n v="3351"/>
    <s v="宁波塑之华塑化有限公司"/>
    <x v="1"/>
    <x v="28"/>
    <m/>
    <n v="0"/>
    <m/>
    <n v="0"/>
    <m/>
    <n v="0"/>
    <m/>
    <n v="0"/>
    <x v="991"/>
  </r>
  <r>
    <n v="3352"/>
    <s v="宁波市鄞州五乡恒旭塑料制品厂"/>
    <x v="3"/>
    <x v="28"/>
    <n v="0"/>
    <n v="0"/>
    <n v="0"/>
    <n v="0"/>
    <n v="0"/>
    <n v="0"/>
    <n v="140"/>
    <n v="7840"/>
    <x v="590"/>
  </r>
  <r>
    <n v="3353"/>
    <s v="丹阳新华美塑料有限公司"/>
    <x v="3"/>
    <x v="28"/>
    <n v="0"/>
    <n v="0"/>
    <n v="0"/>
    <n v="0"/>
    <n v="0"/>
    <n v="0"/>
    <n v="32.15"/>
    <n v="2158.2294999999999"/>
    <x v="11"/>
  </r>
  <r>
    <n v="3354"/>
    <s v="昆山西比斯高分子材料有限公司"/>
    <x v="1"/>
    <x v="28"/>
    <m/>
    <n v="0"/>
    <m/>
    <n v="0"/>
    <m/>
    <n v="0"/>
    <m/>
    <n v="0"/>
    <x v="152"/>
  </r>
  <r>
    <n v="3355"/>
    <s v="嘉兴市南湖区硕创塑料五金厂"/>
    <x v="2"/>
    <x v="28"/>
    <n v="0"/>
    <n v="0"/>
    <n v="5.5"/>
    <n v="374.82500000000005"/>
    <n v="9"/>
    <n v="974.69999999999993"/>
    <n v="0"/>
    <n v="0"/>
    <x v="11"/>
  </r>
  <r>
    <n v="3356"/>
    <s v="毅工工程塑料（上海）有限公司"/>
    <x v="0"/>
    <x v="28"/>
    <n v="0"/>
    <n v="0"/>
    <n v="0"/>
    <n v="0"/>
    <n v="0"/>
    <n v="0"/>
    <n v="59.9"/>
    <n v="6009.1679999999997"/>
    <x v="992"/>
  </r>
  <r>
    <n v="3357"/>
    <s v="青岛亿普丰新材料有限公司"/>
    <x v="3"/>
    <x v="28"/>
    <m/>
    <n v="0"/>
    <m/>
    <n v="0"/>
    <m/>
    <n v="0"/>
    <m/>
    <n v="0"/>
    <x v="2"/>
  </r>
  <r>
    <n v="3358"/>
    <s v="昆山卡帝德塑料制品有限公司"/>
    <x v="3"/>
    <x v="28"/>
    <n v="0"/>
    <n v="0"/>
    <n v="0"/>
    <n v="0"/>
    <n v="0"/>
    <n v="0"/>
    <n v="20"/>
    <n v="1498.6000000000001"/>
    <x v="47"/>
  </r>
  <r>
    <n v="3359"/>
    <s v="苏州荣昌复合材料有限公司"/>
    <x v="3"/>
    <x v="28"/>
    <m/>
    <n v="0"/>
    <m/>
    <n v="0"/>
    <m/>
    <n v="0"/>
    <m/>
    <n v="0"/>
    <x v="993"/>
  </r>
  <r>
    <n v="3360"/>
    <s v="江苏吉泰塑料有限公司"/>
    <x v="3"/>
    <x v="28"/>
    <n v="0"/>
    <n v="0"/>
    <n v="6"/>
    <n v="-161.88"/>
    <n v="0"/>
    <n v="0"/>
    <n v="43.8"/>
    <n v="-549.68999999999994"/>
    <x v="994"/>
  </r>
  <r>
    <n v="3361"/>
    <s v="苏州埃迪尔新材料科技有限公司"/>
    <x v="3"/>
    <x v="28"/>
    <m/>
    <n v="0"/>
    <m/>
    <n v="0"/>
    <m/>
    <n v="0"/>
    <m/>
    <n v="0"/>
    <x v="995"/>
  </r>
  <r>
    <n v="3362"/>
    <s v="启东市科恩特塑料制品有限公司"/>
    <x v="1"/>
    <x v="28"/>
    <n v="0"/>
    <n v="0"/>
    <n v="0"/>
    <n v="0"/>
    <n v="0"/>
    <n v="0"/>
    <n v="1"/>
    <n v="20.18"/>
    <x v="9"/>
  </r>
  <r>
    <n v="3363"/>
    <s v="慈溪市横河镇佳丽塑料厂"/>
    <x v="6"/>
    <x v="28"/>
    <n v="0"/>
    <n v="0"/>
    <n v="13"/>
    <n v="1421.1599999999999"/>
    <n v="2"/>
    <n v="50.54"/>
    <n v="0"/>
    <n v="0"/>
    <x v="20"/>
  </r>
  <r>
    <n v="3364"/>
    <s v="深圳市惠华诚电子有限公司"/>
    <x v="7"/>
    <x v="28"/>
    <m/>
    <n v="0"/>
    <m/>
    <n v="0"/>
    <m/>
    <n v="0"/>
    <m/>
    <n v="0"/>
    <x v="23"/>
  </r>
  <r>
    <n v="3365"/>
    <s v="合肥普特化轻材料有限公司"/>
    <x v="2"/>
    <x v="28"/>
    <m/>
    <n v="0"/>
    <m/>
    <n v="0"/>
    <m/>
    <n v="0"/>
    <m/>
    <n v="0"/>
    <x v="40"/>
  </r>
  <r>
    <n v="3366"/>
    <s v="上海嘉远拜力投资管理有限公司"/>
    <x v="3"/>
    <x v="28"/>
    <n v="0"/>
    <n v="0"/>
    <n v="0"/>
    <n v="0"/>
    <n v="0"/>
    <n v="0"/>
    <n v="0.6"/>
    <n v="40.056000000000004"/>
    <x v="79"/>
  </r>
  <r>
    <n v="3367"/>
    <s v="常州宁新微型车灯厂"/>
    <x v="3"/>
    <x v="27"/>
    <n v="0"/>
    <n v="0"/>
    <n v="0"/>
    <n v="0"/>
    <n v="23"/>
    <n v="963.93"/>
    <n v="0"/>
    <n v="0"/>
    <x v="8"/>
  </r>
  <r>
    <n v="3368"/>
    <s v="常州市龙笑汽车电器有限公司"/>
    <x v="1"/>
    <x v="27"/>
    <m/>
    <n v="0"/>
    <m/>
    <n v="0"/>
    <m/>
    <n v="0"/>
    <m/>
    <n v="0"/>
    <x v="23"/>
  </r>
  <r>
    <n v="3369"/>
    <s v="慈溪市华驰汽车零部件有限公司"/>
    <x v="1"/>
    <x v="27"/>
    <n v="0"/>
    <n v="0"/>
    <n v="0"/>
    <n v="0"/>
    <n v="0.5"/>
    <n v="77.55"/>
    <n v="0.5"/>
    <n v="37.29"/>
    <x v="8"/>
  </r>
  <r>
    <n v="3370"/>
    <s v="慈溪市祁杰模具有限公司"/>
    <x v="1"/>
    <x v="27"/>
    <m/>
    <n v="0"/>
    <m/>
    <n v="0"/>
    <m/>
    <n v="0"/>
    <m/>
    <n v="0"/>
    <x v="47"/>
  </r>
  <r>
    <n v="3371"/>
    <s v="慈溪市悦驰塑料制品有限公司"/>
    <x v="1"/>
    <x v="27"/>
    <n v="0"/>
    <n v="0"/>
    <n v="0"/>
    <n v="0"/>
    <n v="28"/>
    <n v="3140.48"/>
    <n v="7"/>
    <n v="611.17000000000007"/>
    <x v="8"/>
  </r>
  <r>
    <n v="3372"/>
    <s v="杭州广裕模具科技有限公司"/>
    <x v="1"/>
    <x v="27"/>
    <m/>
    <n v="0"/>
    <m/>
    <n v="0"/>
    <m/>
    <n v="0"/>
    <m/>
    <n v="0"/>
    <x v="90"/>
  </r>
  <r>
    <n v="3373"/>
    <s v="华楷麦尔汽车系统（宁波）有限公司"/>
    <x v="10"/>
    <x v="27"/>
    <m/>
    <n v="0"/>
    <m/>
    <n v="0"/>
    <m/>
    <n v="0"/>
    <m/>
    <n v="0"/>
    <x v="23"/>
  </r>
  <r>
    <n v="3374"/>
    <s v="基力（天津）商贸有限公司"/>
    <x v="1"/>
    <x v="27"/>
    <m/>
    <n v="0"/>
    <m/>
    <n v="0"/>
    <m/>
    <n v="0"/>
    <m/>
    <n v="0"/>
    <x v="23"/>
  </r>
  <r>
    <n v="3375"/>
    <s v="嘉兴星程电子有限公司"/>
    <x v="1"/>
    <x v="27"/>
    <m/>
    <n v="0"/>
    <m/>
    <n v="0"/>
    <m/>
    <n v="0"/>
    <m/>
    <n v="0"/>
    <x v="49"/>
  </r>
  <r>
    <n v="3376"/>
    <s v="建德市五星金属表面处理厂"/>
    <x v="11"/>
    <x v="27"/>
    <n v="5.5750000000000002"/>
    <n v="1131.7807499999999"/>
    <n v="4.2"/>
    <n v="1048.3620000000001"/>
    <n v="13"/>
    <n v="2881.71"/>
    <n v="0"/>
    <n v="0"/>
    <x v="8"/>
  </r>
  <r>
    <n v="3377"/>
    <s v="江西鸿景复合材料有限公司"/>
    <x v="1"/>
    <x v="27"/>
    <m/>
    <n v="0"/>
    <m/>
    <n v="0"/>
    <m/>
    <n v="0"/>
    <m/>
    <n v="0"/>
    <x v="8"/>
  </r>
  <r>
    <n v="3378"/>
    <s v="宁波百德汽车饰件有限公司"/>
    <x v="1"/>
    <x v="27"/>
    <n v="0"/>
    <n v="0"/>
    <n v="9"/>
    <n v="1033.6499999999999"/>
    <n v="33"/>
    <n v="2825.46"/>
    <n v="18"/>
    <n v="1193.7599999999998"/>
    <x v="8"/>
  </r>
  <r>
    <n v="3379"/>
    <s v="宁波九鑫汽车配件有限公司"/>
    <x v="1"/>
    <x v="27"/>
    <m/>
    <n v="0"/>
    <m/>
    <n v="0"/>
    <m/>
    <n v="0"/>
    <m/>
    <n v="0"/>
    <x v="11"/>
  </r>
  <r>
    <n v="3380"/>
    <s v="宁波市亿嘉汽车电器有限公司"/>
    <x v="1"/>
    <x v="27"/>
    <n v="40.024999999999999"/>
    <n v="1324.4272500000002"/>
    <n v="42"/>
    <n v="1304.52"/>
    <n v="27"/>
    <n v="1525.5"/>
    <n v="12.125"/>
    <n v="2343.2774999999997"/>
    <x v="8"/>
  </r>
  <r>
    <n v="3381"/>
    <s v="宁波兴邦电器有限公司"/>
    <x v="1"/>
    <x v="27"/>
    <m/>
    <n v="0"/>
    <m/>
    <n v="0"/>
    <m/>
    <n v="0"/>
    <m/>
    <n v="0"/>
    <x v="2"/>
  </r>
  <r>
    <n v="3382"/>
    <s v="宁波烨达汽车零部件有限公司"/>
    <x v="2"/>
    <x v="27"/>
    <n v="14.175000000000001"/>
    <n v="268.04925000000003"/>
    <n v="0"/>
    <n v="0"/>
    <n v="0"/>
    <n v="0"/>
    <n v="73.05"/>
    <n v="4521.7950000000001"/>
    <x v="8"/>
  </r>
  <r>
    <n v="3383"/>
    <s v="上海宝鹿车业有限公司"/>
    <x v="1"/>
    <x v="27"/>
    <n v="0"/>
    <n v="0"/>
    <n v="0"/>
    <n v="0"/>
    <n v="25"/>
    <n v="2300.25"/>
    <n v="12.5"/>
    <n v="763"/>
    <x v="8"/>
  </r>
  <r>
    <n v="3384"/>
    <s v="绍兴市凡泰数码摄影器材有限公司"/>
    <x v="1"/>
    <x v="27"/>
    <m/>
    <n v="0"/>
    <m/>
    <n v="0"/>
    <m/>
    <n v="0"/>
    <m/>
    <n v="0"/>
    <x v="11"/>
  </r>
  <r>
    <n v="3385"/>
    <s v="余姚北台模具有限公司"/>
    <x v="1"/>
    <x v="27"/>
    <n v="0"/>
    <n v="0"/>
    <n v="0"/>
    <n v="0"/>
    <n v="20"/>
    <n v="1605"/>
    <n v="26.725000000000001"/>
    <n v="3942.7392500000001"/>
    <x v="8"/>
  </r>
  <r>
    <n v="3386"/>
    <s v="余姚市瑞德汽配有限公司"/>
    <x v="1"/>
    <x v="27"/>
    <n v="31.05"/>
    <n v="4188.0240000000003"/>
    <n v="20.149999999999999"/>
    <n v="3233.0674999999997"/>
    <n v="12"/>
    <n v="772.08"/>
    <n v="114.5"/>
    <n v="11011.465"/>
    <x v="8"/>
  </r>
  <r>
    <n v="3387"/>
    <s v="余姚市万里橡塑工艺品厂"/>
    <x v="1"/>
    <x v="27"/>
    <m/>
    <n v="0"/>
    <m/>
    <n v="0"/>
    <m/>
    <n v="0"/>
    <m/>
    <n v="0"/>
    <x v="56"/>
  </r>
  <r>
    <n v="3388"/>
    <s v="余姚市亚尔斯塑业有限公司"/>
    <x v="3"/>
    <x v="27"/>
    <m/>
    <n v="0"/>
    <m/>
    <n v="0"/>
    <m/>
    <n v="0"/>
    <m/>
    <n v="0"/>
    <x v="996"/>
  </r>
  <r>
    <n v="3389"/>
    <s v="张家港星海博天贸易有限公司"/>
    <x v="16"/>
    <x v="27"/>
    <n v="0"/>
    <n v="0"/>
    <n v="0"/>
    <n v="0"/>
    <n v="707.52499999999998"/>
    <n v="59594.830750000001"/>
    <n v="68.099999999999994"/>
    <n v="5297.4989999999998"/>
    <x v="8"/>
  </r>
  <r>
    <n v="3390"/>
    <s v="长春一汽富晟长泰汽车塑料制品有限公司"/>
    <x v="19"/>
    <x v="27"/>
    <n v="0"/>
    <n v="0"/>
    <n v="0"/>
    <n v="0"/>
    <n v="2"/>
    <n v="190"/>
    <n v="8"/>
    <n v="4416.4799999999996"/>
    <x v="8"/>
  </r>
  <r>
    <n v="3391"/>
    <s v="重庆市涪陵区金龙有限公司"/>
    <x v="19"/>
    <x v="27"/>
    <n v="0"/>
    <n v="0"/>
    <n v="1"/>
    <n v="69.790000000000006"/>
    <n v="160"/>
    <n v="97321.600000000006"/>
    <n v="190"/>
    <n v="350567.1"/>
    <x v="8"/>
  </r>
  <r>
    <n v="3392"/>
    <s v="重庆讯通精密模具有限公司"/>
    <x v="1"/>
    <x v="27"/>
    <n v="0"/>
    <n v="0"/>
    <n v="0"/>
    <n v="0"/>
    <n v="0"/>
    <n v="0"/>
    <n v="18"/>
    <n v="-3914.64"/>
    <x v="8"/>
  </r>
  <r>
    <n v="3393"/>
    <s v="余姚市和兴汽车零部件有限公司"/>
    <x v="7"/>
    <x v="27"/>
    <n v="0"/>
    <n v="0"/>
    <n v="0"/>
    <n v="0"/>
    <n v="2.85"/>
    <n v="324.41550000000001"/>
    <n v="7.9249999999999998"/>
    <n v="5120.7387499999995"/>
    <x v="412"/>
  </r>
  <r>
    <n v="3394"/>
    <s v="宁国市万宁汽车零部件有限公司"/>
    <x v="1"/>
    <x v="27"/>
    <m/>
    <n v="0"/>
    <m/>
    <n v="0"/>
    <m/>
    <n v="0"/>
    <m/>
    <n v="0"/>
    <x v="33"/>
  </r>
  <r>
    <n v="3395"/>
    <s v="宁波汉高电子有限公司"/>
    <x v="1"/>
    <x v="27"/>
    <n v="0.05"/>
    <n v="11.466000000000001"/>
    <n v="0"/>
    <n v="0"/>
    <n v="0"/>
    <n v="0"/>
    <n v="20.5"/>
    <n v="1297.6499999999999"/>
    <x v="226"/>
  </r>
  <r>
    <n v="3396"/>
    <s v="余姚市辰华汽车电器有限公司"/>
    <x v="12"/>
    <x v="27"/>
    <n v="5"/>
    <n v="1038.55"/>
    <n v="5"/>
    <n v="294.10000000000002"/>
    <n v="3"/>
    <n v="311.70000000000005"/>
    <n v="2"/>
    <n v="1427.76"/>
    <x v="11"/>
  </r>
  <r>
    <n v="3397"/>
    <s v="武汉市佰利安特汽车零部件制造有限公司"/>
    <x v="1"/>
    <x v="27"/>
    <n v="0"/>
    <n v="0"/>
    <n v="0"/>
    <n v="0"/>
    <n v="0"/>
    <n v="0"/>
    <n v="5"/>
    <n v="2906.5"/>
    <x v="20"/>
  </r>
  <r>
    <n v="3398"/>
    <s v="普善汽配制造（嘉兴）有限公司"/>
    <x v="7"/>
    <x v="27"/>
    <n v="3.5"/>
    <n v="433.33500000000004"/>
    <n v="6"/>
    <n v="1513.8600000000001"/>
    <n v="3"/>
    <n v="209.91"/>
    <n v="5"/>
    <n v="1715.6999999999998"/>
    <x v="23"/>
  </r>
  <r>
    <n v="3399"/>
    <s v="顺达（芜湖）汽车饰件有限公司"/>
    <x v="2"/>
    <x v="27"/>
    <n v="0"/>
    <n v="0"/>
    <n v="0"/>
    <n v="0"/>
    <n v="0"/>
    <n v="0"/>
    <n v="2.0499999999999998"/>
    <n v="1511.9979999999998"/>
    <x v="56"/>
  </r>
  <r>
    <n v="3400"/>
    <s v="上海意瑞装饰材料有限公司"/>
    <x v="1"/>
    <x v="27"/>
    <m/>
    <n v="0"/>
    <m/>
    <n v="0"/>
    <m/>
    <n v="0"/>
    <m/>
    <n v="0"/>
    <x v="79"/>
  </r>
  <r>
    <n v="3401"/>
    <s v="宁波华昊汽车饰件有限公司"/>
    <x v="10"/>
    <x v="27"/>
    <n v="14.9"/>
    <n v="599.72500000000002"/>
    <n v="4.0999999999999996"/>
    <n v="259.44799999999998"/>
    <n v="76"/>
    <n v="6866.5999999999995"/>
    <n v="0"/>
    <n v="0"/>
    <x v="17"/>
  </r>
  <r>
    <n v="3402"/>
    <s v="天津恒远杰尔科技有限公司"/>
    <x v="7"/>
    <x v="27"/>
    <m/>
    <n v="0"/>
    <m/>
    <n v="0"/>
    <m/>
    <n v="0"/>
    <m/>
    <n v="0"/>
    <x v="28"/>
  </r>
  <r>
    <n v="3403"/>
    <s v="芜湖福赛科技有限公司"/>
    <x v="10"/>
    <x v="27"/>
    <n v="8.8000000000000007"/>
    <n v="1562.2640000000001"/>
    <n v="17.5"/>
    <n v="8290.4500000000007"/>
    <n v="14"/>
    <n v="1895.74"/>
    <n v="7"/>
    <n v="1759.45"/>
    <x v="478"/>
  </r>
  <r>
    <n v="3404"/>
    <s v="天津德迈特汽车零部件有限公司"/>
    <x v="1"/>
    <x v="27"/>
    <m/>
    <n v="0"/>
    <m/>
    <n v="0"/>
    <m/>
    <n v="0"/>
    <m/>
    <n v="0"/>
    <x v="137"/>
  </r>
  <r>
    <n v="3405"/>
    <s v="慈溪升辉模具厂"/>
    <x v="19"/>
    <x v="27"/>
    <n v="0"/>
    <n v="0"/>
    <n v="0"/>
    <n v="0"/>
    <n v="2.6"/>
    <n v="396.29199999999997"/>
    <n v="0"/>
    <n v="0"/>
    <x v="17"/>
  </r>
  <r>
    <n v="3406"/>
    <s v="重庆持恒模具有限公司"/>
    <x v="1"/>
    <x v="27"/>
    <n v="0"/>
    <n v="0"/>
    <n v="0"/>
    <n v="0"/>
    <n v="5.5"/>
    <n v="2834.3700000000003"/>
    <n v="5"/>
    <n v="1791.9"/>
    <x v="193"/>
  </r>
  <r>
    <n v="3407"/>
    <s v="宁波富诚汽车饰件有限公司"/>
    <x v="1"/>
    <x v="27"/>
    <n v="17"/>
    <n v="1690.65"/>
    <n v="21"/>
    <n v="2488.92"/>
    <n v="0"/>
    <n v="0"/>
    <n v="0"/>
    <n v="0"/>
    <x v="623"/>
  </r>
  <r>
    <n v="3408"/>
    <s v="宁波誉立精密模具有限公司"/>
    <x v="1"/>
    <x v="27"/>
    <n v="29"/>
    <n v="2451.6600000000003"/>
    <n v="0"/>
    <n v="0"/>
    <n v="0"/>
    <n v="0"/>
    <n v="109.3"/>
    <n v="13827.543"/>
    <x v="997"/>
  </r>
  <r>
    <n v="3409"/>
    <s v="余姚市华丹汽车部件有限公司"/>
    <x v="1"/>
    <x v="27"/>
    <n v="0"/>
    <n v="0"/>
    <n v="0"/>
    <n v="0"/>
    <n v="4"/>
    <n v="350.16"/>
    <n v="53"/>
    <n v="7295.98"/>
    <x v="998"/>
  </r>
  <r>
    <n v="3410"/>
    <s v="杭州中好电子有限公司"/>
    <x v="2"/>
    <x v="27"/>
    <n v="0"/>
    <n v="0"/>
    <n v="0"/>
    <n v="0"/>
    <n v="0"/>
    <n v="0"/>
    <n v="11"/>
    <n v="1991.77"/>
    <x v="149"/>
  </r>
  <r>
    <n v="3411"/>
    <s v="恩喜（上海）塑胶贸易有限公司"/>
    <x v="11"/>
    <x v="27"/>
    <n v="0"/>
    <n v="0"/>
    <n v="0"/>
    <n v="0"/>
    <n v="5"/>
    <n v="652.04999999999995"/>
    <n v="36"/>
    <n v="8605.44"/>
    <x v="999"/>
  </r>
  <r>
    <n v="3412"/>
    <s v="鹰潭市科速达电子塑胶有限公司"/>
    <x v="3"/>
    <x v="27"/>
    <n v="0"/>
    <n v="0"/>
    <n v="0"/>
    <n v="0"/>
    <n v="0"/>
    <n v="0"/>
    <n v="1"/>
    <n v="122.44"/>
    <x v="1000"/>
  </r>
  <r>
    <n v="3413"/>
    <s v="太仓金塑汽车配件有限公司"/>
    <x v="1"/>
    <x v="27"/>
    <m/>
    <n v="0"/>
    <m/>
    <n v="0"/>
    <m/>
    <n v="0"/>
    <m/>
    <n v="0"/>
    <x v="21"/>
  </r>
  <r>
    <n v="3414"/>
    <s v="慈溪市横河中兴汽车零部件有限公司"/>
    <x v="11"/>
    <x v="27"/>
    <m/>
    <n v="0"/>
    <m/>
    <n v="0"/>
    <m/>
    <n v="0"/>
    <m/>
    <n v="0"/>
    <x v="198"/>
  </r>
  <r>
    <n v="3415"/>
    <s v="鸿景高新技术股份有限公司"/>
    <x v="10"/>
    <x v="27"/>
    <m/>
    <n v="0"/>
    <m/>
    <n v="0"/>
    <m/>
    <n v="0"/>
    <m/>
    <n v="0"/>
    <x v="58"/>
  </r>
  <r>
    <n v="3416"/>
    <s v="苍蓝海（天津）商贸有限公司"/>
    <x v="3"/>
    <x v="27"/>
    <n v="0"/>
    <n v="0"/>
    <n v="0"/>
    <n v="0"/>
    <n v="24.5"/>
    <n v="3967.2850000000003"/>
    <n v="30.25"/>
    <n v="6036.6900000000005"/>
    <x v="1001"/>
  </r>
  <r>
    <n v="3417"/>
    <s v="常州地英汽车部件有限公司"/>
    <x v="19"/>
    <x v="27"/>
    <m/>
    <n v="0"/>
    <m/>
    <n v="0"/>
    <m/>
    <n v="0"/>
    <m/>
    <n v="0"/>
    <x v="21"/>
  </r>
  <r>
    <n v="3418"/>
    <s v="重庆先创汽车配件有限公司"/>
    <x v="1"/>
    <x v="27"/>
    <n v="2"/>
    <n v="150.16"/>
    <n v="6"/>
    <n v="880.31999999999994"/>
    <n v="11"/>
    <n v="2787.84"/>
    <n v="0"/>
    <n v="0"/>
    <x v="11"/>
  </r>
  <r>
    <n v="3419"/>
    <s v="宁波市北仑区霞浦博辉模具塑胶厂"/>
    <x v="3"/>
    <x v="27"/>
    <n v="0"/>
    <n v="0"/>
    <n v="0"/>
    <n v="0"/>
    <n v="5.4749999999999996"/>
    <n v="545.36474999999996"/>
    <n v="6.9249999999999998"/>
    <n v="1913.5159999999998"/>
    <x v="735"/>
  </r>
  <r>
    <n v="3420"/>
    <s v="常州罗林塑料制品有限公司"/>
    <x v="1"/>
    <x v="27"/>
    <n v="0"/>
    <n v="0"/>
    <n v="0"/>
    <n v="0"/>
    <n v="0"/>
    <n v="0"/>
    <n v="9"/>
    <n v="1330.02"/>
    <x v="23"/>
  </r>
  <r>
    <n v="3421"/>
    <s v="宁波南方汽车零部件有限公司"/>
    <x v="1"/>
    <x v="27"/>
    <m/>
    <n v="0"/>
    <m/>
    <n v="0"/>
    <m/>
    <n v="0"/>
    <m/>
    <n v="0"/>
    <x v="149"/>
  </r>
  <r>
    <n v="3422"/>
    <s v="富诚汽车零部件有限公司"/>
    <x v="7"/>
    <x v="27"/>
    <n v="0"/>
    <n v="0"/>
    <n v="39"/>
    <n v="5324.67"/>
    <n v="136.19999999999999"/>
    <n v="10144.175999999999"/>
    <n v="103.05"/>
    <n v="16184.002500000001"/>
    <x v="9"/>
  </r>
  <r>
    <n v="3423"/>
    <s v="黄山金马股份有限公司"/>
    <x v="1"/>
    <x v="27"/>
    <n v="49"/>
    <n v="10421.32"/>
    <n v="80"/>
    <n v="6747.2000000000007"/>
    <n v="103"/>
    <n v="449.08000000000004"/>
    <n v="133"/>
    <n v="20822.48"/>
    <x v="912"/>
  </r>
  <r>
    <n v="3424"/>
    <s v="奉化市大堰万事达塑料齿轮厂"/>
    <x v="6"/>
    <x v="27"/>
    <n v="0"/>
    <n v="0"/>
    <n v="0"/>
    <n v="0"/>
    <n v="0"/>
    <n v="0"/>
    <n v="2"/>
    <n v="400.8"/>
    <x v="56"/>
  </r>
  <r>
    <n v="3425"/>
    <s v="江门市科达仪表有限公司"/>
    <x v="7"/>
    <x v="27"/>
    <n v="94"/>
    <n v="15001.460000000001"/>
    <n v="109.5"/>
    <n v="11799.720000000001"/>
    <n v="88.05"/>
    <n v="2520.8714999999997"/>
    <n v="126"/>
    <n v="18374.580000000002"/>
    <x v="599"/>
  </r>
  <r>
    <n v="3426"/>
    <s v="黄山市鼎鸿汽配有限责任公司"/>
    <x v="2"/>
    <x v="27"/>
    <m/>
    <n v="0"/>
    <m/>
    <n v="0"/>
    <m/>
    <n v="0"/>
    <m/>
    <n v="0"/>
    <x v="20"/>
  </r>
  <r>
    <n v="3427"/>
    <s v="上海绿展实业有限公司"/>
    <x v="1"/>
    <x v="27"/>
    <m/>
    <n v="0"/>
    <m/>
    <n v="0"/>
    <m/>
    <n v="0"/>
    <m/>
    <n v="0"/>
    <x v="11"/>
  </r>
  <r>
    <n v="3428"/>
    <s v="宁波精成车业有限公司"/>
    <x v="1"/>
    <x v="27"/>
    <n v="0"/>
    <n v="0"/>
    <n v="134.72499999999999"/>
    <n v="15386.942249999998"/>
    <n v="164.65"/>
    <n v="23199.185000000001"/>
    <n v="124"/>
    <n v="17604.28"/>
    <x v="1002"/>
  </r>
  <r>
    <n v="3429"/>
    <s v="宁波科达仪表有限公司"/>
    <x v="3"/>
    <x v="27"/>
    <n v="0"/>
    <n v="0"/>
    <n v="0"/>
    <n v="0"/>
    <n v="21.8"/>
    <n v="705.66599999999994"/>
    <n v="49"/>
    <n v="6957.0199999999995"/>
    <x v="1003"/>
  </r>
  <r>
    <n v="3430"/>
    <s v="汉桑(南京）科技有限公司"/>
    <x v="1"/>
    <x v="27"/>
    <n v="0"/>
    <n v="0"/>
    <n v="0"/>
    <n v="0"/>
    <n v="0"/>
    <n v="0"/>
    <n v="19.55"/>
    <n v="1803.4875"/>
    <x v="1004"/>
  </r>
  <r>
    <n v="3431"/>
    <s v="嘉兴市捷豪清洁用品有限公司"/>
    <x v="0"/>
    <x v="27"/>
    <n v="0"/>
    <n v="0"/>
    <n v="0"/>
    <n v="0"/>
    <n v="30"/>
    <n v="1156.2"/>
    <n v="0"/>
    <n v="0"/>
    <x v="7"/>
  </r>
  <r>
    <n v="3432"/>
    <s v="阜城县程路汽车配件有限公司"/>
    <x v="1"/>
    <x v="27"/>
    <n v="27.25"/>
    <n v="3410.8825000000002"/>
    <n v="4"/>
    <n v="626.08000000000004"/>
    <n v="1"/>
    <n v="80.260000000000005"/>
    <n v="9"/>
    <n v="865.17"/>
    <x v="8"/>
  </r>
  <r>
    <n v="3433"/>
    <s v="宁波锦辉指针有限公司"/>
    <x v="1"/>
    <x v="27"/>
    <n v="0"/>
    <n v="0"/>
    <n v="6.0250000000000004"/>
    <n v="1057.6285"/>
    <n v="0"/>
    <n v="0"/>
    <n v="3.9"/>
    <n v="212.511"/>
    <x v="437"/>
  </r>
  <r>
    <n v="3434"/>
    <s v="宁波凯来顿汽车部件有限公司"/>
    <x v="1"/>
    <x v="27"/>
    <n v="0"/>
    <n v="0"/>
    <n v="0"/>
    <n v="0"/>
    <n v="0"/>
    <n v="0"/>
    <n v="35"/>
    <n v="3827.9500000000003"/>
    <x v="1005"/>
  </r>
  <r>
    <n v="3435"/>
    <s v="象山威林汽配有限公司"/>
    <x v="3"/>
    <x v="27"/>
    <n v="0"/>
    <n v="0"/>
    <n v="0"/>
    <n v="0"/>
    <n v="0"/>
    <n v="0"/>
    <n v="2"/>
    <n v="189.66"/>
    <x v="23"/>
  </r>
  <r>
    <n v="3436"/>
    <s v="苏州楷尔利塑料制品有限公司"/>
    <x v="3"/>
    <x v="27"/>
    <n v="0"/>
    <n v="0"/>
    <n v="140.5"/>
    <n v="9881.3649999999998"/>
    <n v="414.3"/>
    <n v="29705.31"/>
    <n v="344.15"/>
    <n v="37980.394"/>
    <x v="1006"/>
  </r>
  <r>
    <n v="3437"/>
    <s v="太仓市施美电镀有限公司"/>
    <x v="19"/>
    <x v="27"/>
    <n v="80.275000000000006"/>
    <n v="6666.036000000001"/>
    <n v="64.099999999999994"/>
    <n v="3593.4459999999999"/>
    <n v="39"/>
    <n v="1047.93"/>
    <n v="8"/>
    <n v="709.44"/>
    <x v="90"/>
  </r>
  <r>
    <n v="3438"/>
    <s v="重庆永塑商贸有限公司"/>
    <x v="1"/>
    <x v="27"/>
    <m/>
    <n v="0"/>
    <m/>
    <n v="0"/>
    <m/>
    <n v="0"/>
    <m/>
    <n v="0"/>
    <x v="209"/>
  </r>
  <r>
    <n v="3439"/>
    <s v="宁波永佳汽车零部件有限公司"/>
    <x v="1"/>
    <x v="27"/>
    <n v="3.125"/>
    <n v="99.6875"/>
    <n v="226"/>
    <n v="17496.920000000002"/>
    <n v="325.5"/>
    <n v="9393.93"/>
    <n v="155"/>
    <n v="12359.699999999999"/>
    <x v="1007"/>
  </r>
  <r>
    <n v="3440"/>
    <s v="慈溪市快乐汽车零部件有限公司"/>
    <x v="1"/>
    <x v="27"/>
    <n v="0"/>
    <n v="0"/>
    <n v="18.5"/>
    <n v="2537.83"/>
    <n v="13"/>
    <n v="1216.54"/>
    <n v="25.5"/>
    <n v="4073.625"/>
    <x v="1008"/>
  </r>
  <r>
    <n v="3441"/>
    <s v="杭州飞尔达精密模具有限公司"/>
    <x v="1"/>
    <x v="27"/>
    <n v="3.6"/>
    <n v="360.86399999999998"/>
    <n v="0"/>
    <n v="0"/>
    <n v="4"/>
    <n v="266.2"/>
    <n v="23.5"/>
    <n v="2359.4"/>
    <x v="326"/>
  </r>
  <r>
    <n v="3442"/>
    <s v="余姚嘉哲电器有限公司"/>
    <x v="1"/>
    <x v="27"/>
    <n v="13.2"/>
    <n v="1410.9479999999999"/>
    <n v="63.6"/>
    <n v="6768.9480000000003"/>
    <n v="80.849999999999994"/>
    <n v="10424.798999999999"/>
    <n v="62"/>
    <n v="10078.1"/>
    <x v="1009"/>
  </r>
  <r>
    <n v="3443"/>
    <s v="宁波昊天汽车零部件有限公司"/>
    <x v="7"/>
    <x v="27"/>
    <m/>
    <n v="0"/>
    <m/>
    <n v="0"/>
    <m/>
    <n v="0"/>
    <m/>
    <n v="0"/>
    <x v="152"/>
  </r>
  <r>
    <n v="3444"/>
    <s v="安徽毅昌科技有限公司"/>
    <x v="1"/>
    <x v="27"/>
    <n v="0"/>
    <n v="0"/>
    <n v="0"/>
    <n v="0"/>
    <n v="10"/>
    <n v="579.20000000000005"/>
    <n v="2.95"/>
    <n v="215.35000000000002"/>
    <x v="1010"/>
  </r>
  <r>
    <n v="3445"/>
    <s v="宁波鹏程车灯电器有限公司"/>
    <x v="3"/>
    <x v="27"/>
    <n v="7.2"/>
    <n v="733.68000000000006"/>
    <n v="0"/>
    <n v="0"/>
    <n v="13.5"/>
    <n v="482.89500000000004"/>
    <n v="28.5"/>
    <n v="3091.395"/>
    <x v="1011"/>
  </r>
  <r>
    <n v="3446"/>
    <s v="南京万欧汽车零部件有限公司"/>
    <x v="1"/>
    <x v="27"/>
    <n v="3"/>
    <n v="318.33"/>
    <n v="2"/>
    <n v="263.7"/>
    <n v="6"/>
    <n v="508.74"/>
    <n v="6"/>
    <n v="709.08"/>
    <x v="56"/>
  </r>
  <r>
    <n v="3447"/>
    <s v="宁波辰申塑业有限公司"/>
    <x v="1"/>
    <x v="27"/>
    <n v="15.025"/>
    <n v="1436.54025"/>
    <n v="1"/>
    <n v="112.28"/>
    <n v="1"/>
    <n v="93.54"/>
    <n v="0"/>
    <n v="0"/>
    <x v="95"/>
  </r>
  <r>
    <n v="3448"/>
    <s v="宁波希贵塑料制品有限公司"/>
    <x v="1"/>
    <x v="27"/>
    <n v="0"/>
    <n v="0"/>
    <n v="0"/>
    <n v="0"/>
    <n v="0"/>
    <n v="0"/>
    <n v="19"/>
    <n v="2296.34"/>
    <x v="295"/>
  </r>
  <r>
    <n v="3449"/>
    <s v="富阳新科电子器材有限公司"/>
    <x v="3"/>
    <x v="27"/>
    <n v="0"/>
    <n v="0"/>
    <n v="0"/>
    <n v="0"/>
    <n v="31.7"/>
    <n v="2618.4199999999996"/>
    <n v="73"/>
    <n v="7977.4400000000005"/>
    <x v="666"/>
  </r>
  <r>
    <n v="3450"/>
    <s v="常州模威科技有限公司"/>
    <x v="3"/>
    <x v="27"/>
    <m/>
    <n v="0"/>
    <m/>
    <n v="0"/>
    <m/>
    <n v="0"/>
    <m/>
    <n v="0"/>
    <x v="77"/>
  </r>
  <r>
    <n v="3451"/>
    <s v="昆山鑫铭源电子材料有限公司"/>
    <x v="1"/>
    <x v="27"/>
    <m/>
    <n v="0"/>
    <m/>
    <n v="0"/>
    <m/>
    <n v="0"/>
    <m/>
    <n v="0"/>
    <x v="230"/>
  </r>
  <r>
    <n v="3452"/>
    <s v="浙江宏盛通信技术有限公司"/>
    <x v="1"/>
    <x v="27"/>
    <n v="0"/>
    <n v="0"/>
    <n v="0"/>
    <n v="0"/>
    <n v="16"/>
    <n v="1116.48"/>
    <n v="79.974999999999994"/>
    <n v="7316.9127499999995"/>
    <x v="77"/>
  </r>
  <r>
    <n v="3453"/>
    <s v="奉化市东欣仪表有限公司"/>
    <x v="1"/>
    <x v="27"/>
    <n v="0"/>
    <n v="0"/>
    <n v="0"/>
    <n v="0"/>
    <n v="9"/>
    <n v="364.05"/>
    <n v="0"/>
    <n v="0"/>
    <x v="20"/>
  </r>
  <r>
    <n v="3454"/>
    <s v="宁波华德汽车零部件有限公司"/>
    <x v="1"/>
    <x v="27"/>
    <n v="0"/>
    <n v="0"/>
    <n v="5"/>
    <n v="520.20000000000005"/>
    <n v="12"/>
    <n v="840.24"/>
    <n v="32"/>
    <n v="2770.88"/>
    <x v="104"/>
  </r>
  <r>
    <n v="3455"/>
    <s v="杭州政宏塑胶电子有限公司"/>
    <x v="1"/>
    <x v="27"/>
    <n v="0.5"/>
    <n v="25.07"/>
    <n v="17.5"/>
    <n v="1051.75"/>
    <n v="71.375"/>
    <n v="8235.2474999999995"/>
    <n v="81.075000000000003"/>
    <n v="10738.383749999999"/>
    <x v="1012"/>
  </r>
  <r>
    <n v="3456"/>
    <s v="余姚市西蒙房车电器有限公司"/>
    <x v="2"/>
    <x v="27"/>
    <n v="0"/>
    <n v="0"/>
    <n v="0"/>
    <n v="0"/>
    <n v="0"/>
    <n v="0"/>
    <n v="10"/>
    <n v="654.5"/>
    <x v="106"/>
  </r>
  <r>
    <n v="3457"/>
    <s v="上海望尚汽车配件厂"/>
    <x v="3"/>
    <x v="27"/>
    <n v="0"/>
    <n v="0"/>
    <n v="0"/>
    <n v="0"/>
    <n v="0"/>
    <n v="0"/>
    <n v="140.80000000000001"/>
    <n v="17209.984"/>
    <x v="1013"/>
  </r>
  <r>
    <n v="3458"/>
    <s v="苏州东凌塑胶制品有限公司"/>
    <x v="1"/>
    <x v="27"/>
    <n v="0"/>
    <n v="0"/>
    <n v="87.5"/>
    <n v="6960.625"/>
    <n v="98.62"/>
    <n v="8262.383600000001"/>
    <n v="25.5"/>
    <n v="2262.105"/>
    <x v="1014"/>
  </r>
  <r>
    <n v="3459"/>
    <s v="宁波市鄞州佳致塑胶有限公司"/>
    <x v="1"/>
    <x v="27"/>
    <n v="0"/>
    <n v="0"/>
    <n v="6.5"/>
    <n v="362.83"/>
    <n v="79.95"/>
    <n v="3828.8055000000004"/>
    <n v="73.775000000000006"/>
    <n v="4661.1045000000004"/>
    <x v="1015"/>
  </r>
  <r>
    <n v="3460"/>
    <s v="浙江华楷汽车零部件有限公司"/>
    <x v="1"/>
    <x v="27"/>
    <n v="0"/>
    <n v="0"/>
    <n v="0"/>
    <n v="0"/>
    <n v="0"/>
    <n v="0"/>
    <n v="30"/>
    <n v="2761.5"/>
    <x v="84"/>
  </r>
  <r>
    <n v="3461"/>
    <s v="杭州易钭标牌有限公司"/>
    <x v="2"/>
    <x v="27"/>
    <n v="0"/>
    <n v="0"/>
    <n v="0"/>
    <n v="0"/>
    <n v="0"/>
    <n v="0"/>
    <n v="37"/>
    <n v="4112.55"/>
    <x v="24"/>
  </r>
  <r>
    <n v="3462"/>
    <s v="上海羿翡汽车配件有限公司"/>
    <x v="1"/>
    <x v="27"/>
    <n v="0"/>
    <n v="0"/>
    <n v="0"/>
    <n v="0"/>
    <n v="2"/>
    <n v="298.66000000000003"/>
    <n v="6"/>
    <n v="976.44"/>
    <x v="56"/>
  </r>
  <r>
    <n v="3463"/>
    <s v="宁波市泰泰爱电器有限公司"/>
    <x v="3"/>
    <x v="27"/>
    <m/>
    <n v="0"/>
    <m/>
    <n v="0"/>
    <m/>
    <n v="0"/>
    <m/>
    <n v="0"/>
    <x v="129"/>
  </r>
  <r>
    <n v="3464"/>
    <s v="常州市立亚泰科五金制品有限公司"/>
    <x v="10"/>
    <x v="27"/>
    <n v="77.625"/>
    <n v="5863.7925000000005"/>
    <n v="57.8"/>
    <n v="7196.6779999999999"/>
    <n v="58"/>
    <n v="7059.1799999999994"/>
    <n v="40.524999999999999"/>
    <n v="4617.8237499999996"/>
    <x v="62"/>
  </r>
  <r>
    <n v="3465"/>
    <s v="天津市南开区天洋汽车配件五金电器经营部"/>
    <x v="1"/>
    <x v="27"/>
    <n v="77.424999999999997"/>
    <n v="6821.142499999999"/>
    <n v="99.5"/>
    <n v="15130.965"/>
    <n v="95.7"/>
    <n v="11134.695"/>
    <n v="118"/>
    <n v="10667.2"/>
    <x v="267"/>
  </r>
  <r>
    <n v="3466"/>
    <s v="台州美能达模塑有限公司"/>
    <x v="1"/>
    <x v="27"/>
    <n v="41.5"/>
    <n v="3532.48"/>
    <n v="78.5"/>
    <n v="6530.415"/>
    <n v="12"/>
    <n v="690.12"/>
    <n v="5.5"/>
    <n v="452.65"/>
    <x v="11"/>
  </r>
  <r>
    <n v="3467"/>
    <s v="杭州金日汽车零部件有限公司"/>
    <x v="1"/>
    <x v="27"/>
    <n v="26"/>
    <n v="2434.12"/>
    <n v="19.5"/>
    <n v="1973.4"/>
    <n v="19"/>
    <n v="1839.77"/>
    <n v="19"/>
    <n v="2031.67"/>
    <x v="47"/>
  </r>
  <r>
    <n v="3468"/>
    <s v="杭州九玖机电有限公司"/>
    <x v="3"/>
    <x v="27"/>
    <m/>
    <n v="0"/>
    <m/>
    <n v="0"/>
    <m/>
    <n v="0"/>
    <m/>
    <n v="0"/>
    <x v="147"/>
  </r>
  <r>
    <n v="3469"/>
    <s v="苏州科嘉益电子有限公司"/>
    <x v="2"/>
    <x v="27"/>
    <n v="29.425000000000001"/>
    <n v="2718.2815000000001"/>
    <n v="102.85"/>
    <n v="10899.014499999999"/>
    <n v="78.45"/>
    <n v="5422.4640000000009"/>
    <n v="124.925"/>
    <n v="14114.0265"/>
    <x v="1016"/>
  </r>
  <r>
    <n v="3470"/>
    <s v="上海倍盛精密模具有限公司"/>
    <x v="1"/>
    <x v="27"/>
    <n v="0"/>
    <n v="0"/>
    <n v="0"/>
    <n v="0"/>
    <n v="0"/>
    <n v="0"/>
    <n v="1.05"/>
    <n v="115.7835"/>
    <x v="454"/>
  </r>
  <r>
    <n v="3471"/>
    <s v="慈溪市京龙实业有限公司"/>
    <x v="19"/>
    <x v="27"/>
    <n v="0"/>
    <n v="0"/>
    <n v="2"/>
    <n v="162.1"/>
    <n v="8"/>
    <n v="442.16"/>
    <n v="10.525"/>
    <n v="759.79975000000002"/>
    <x v="90"/>
  </r>
  <r>
    <n v="3472"/>
    <s v="重庆图雷工贸有限公司"/>
    <x v="1"/>
    <x v="27"/>
    <m/>
    <n v="0"/>
    <m/>
    <n v="0"/>
    <m/>
    <n v="0"/>
    <m/>
    <n v="0"/>
    <x v="49"/>
  </r>
  <r>
    <n v="3473"/>
    <s v="余姚科光塑料制品有限公司"/>
    <x v="1"/>
    <x v="27"/>
    <n v="0"/>
    <n v="0"/>
    <n v="0"/>
    <n v="0"/>
    <n v="0"/>
    <n v="0"/>
    <n v="3.0249999999999999"/>
    <n v="238.85399999999998"/>
    <x v="23"/>
  </r>
  <r>
    <n v="3474"/>
    <s v="台州爱尔乐汽车配件制造有限公司"/>
    <x v="1"/>
    <x v="27"/>
    <n v="0"/>
    <n v="0"/>
    <n v="0"/>
    <n v="0"/>
    <n v="0"/>
    <n v="0"/>
    <n v="23"/>
    <n v="2170.7399999999998"/>
    <x v="4"/>
  </r>
  <r>
    <n v="3475"/>
    <s v="浙江黄岩振天塑料模具厂"/>
    <x v="1"/>
    <x v="27"/>
    <n v="0"/>
    <n v="0"/>
    <n v="5"/>
    <n v="156.69999999999999"/>
    <n v="56"/>
    <n v="1410.64"/>
    <n v="58"/>
    <n v="2939.44"/>
    <x v="50"/>
  </r>
  <r>
    <n v="3476"/>
    <s v="慈溪市卓益汽车部件有限公司"/>
    <x v="2"/>
    <x v="27"/>
    <n v="0"/>
    <n v="0"/>
    <n v="15"/>
    <n v="2240.6999999999998"/>
    <n v="33"/>
    <n v="3272.2799999999997"/>
    <n v="17"/>
    <n v="970.53000000000009"/>
    <x v="91"/>
  </r>
  <r>
    <n v="3477"/>
    <s v="上海霍费贝特汽车部件有限公司"/>
    <x v="1"/>
    <x v="27"/>
    <n v="25.8"/>
    <n v="2244.8580000000002"/>
    <n v="124.55"/>
    <n v="11290.4575"/>
    <n v="102.85"/>
    <n v="8573.5759999999991"/>
    <n v="66.7"/>
    <n v="10970.149000000001"/>
    <x v="1017"/>
  </r>
  <r>
    <n v="3478"/>
    <s v="杭州浩萌科技有限公司"/>
    <x v="1"/>
    <x v="27"/>
    <n v="0"/>
    <n v="0"/>
    <n v="23.55"/>
    <n v="2781.7260000000001"/>
    <n v="19.25"/>
    <n v="1883.8050000000001"/>
    <n v="34"/>
    <n v="3342.8799999999997"/>
    <x v="11"/>
  </r>
  <r>
    <n v="3479"/>
    <s v="浙江新潮电气有限公司"/>
    <x v="3"/>
    <x v="27"/>
    <n v="31"/>
    <n v="1180.17"/>
    <n v="41.5"/>
    <n v="3027.0099999999998"/>
    <n v="42"/>
    <n v="2768.22"/>
    <n v="46"/>
    <n v="2851.54"/>
    <x v="1018"/>
  </r>
  <r>
    <n v="3480"/>
    <s v="南京宜高汽车零部件有限公司"/>
    <x v="1"/>
    <x v="27"/>
    <n v="9.6"/>
    <n v="1781.376"/>
    <n v="20.7"/>
    <n v="2130.2370000000001"/>
    <n v="89.5"/>
    <n v="7125.0950000000003"/>
    <n v="85.5"/>
    <n v="6220.9800000000005"/>
    <x v="263"/>
  </r>
  <r>
    <n v="3481"/>
    <s v="台州市黄岩金日汽车零部件有限公司"/>
    <x v="1"/>
    <x v="27"/>
    <n v="0"/>
    <n v="0"/>
    <n v="26"/>
    <n v="2317.64"/>
    <n v="152.5"/>
    <n v="10331.875"/>
    <n v="164.75"/>
    <n v="15298.684999999999"/>
    <x v="1019"/>
  </r>
  <r>
    <n v="3482"/>
    <s v="慈溪市振惠转向器后视镜有限公司"/>
    <x v="3"/>
    <x v="27"/>
    <n v="0"/>
    <n v="0"/>
    <n v="0"/>
    <n v="0"/>
    <n v="0"/>
    <n v="0"/>
    <n v="21.55"/>
    <n v="2409.9365000000003"/>
    <x v="1020"/>
  </r>
  <r>
    <n v="3483"/>
    <s v="苏州万隆汽车零部件股份有限公司"/>
    <x v="1"/>
    <x v="27"/>
    <n v="491.2"/>
    <n v="39914.912000000004"/>
    <n v="190"/>
    <n v="15986.6"/>
    <n v="80.25"/>
    <n v="6522.72"/>
    <n v="204.5"/>
    <n v="11112.53"/>
    <x v="786"/>
  </r>
  <r>
    <n v="3484"/>
    <s v="平湖天工汽车部件有限公司"/>
    <x v="3"/>
    <x v="27"/>
    <n v="11.05"/>
    <n v="317.24550000000005"/>
    <n v="12.775"/>
    <n v="1017.9120000000001"/>
    <n v="2.5499999999999998"/>
    <n v="135.48150000000001"/>
    <n v="9.25"/>
    <n v="600.60250000000008"/>
    <x v="58"/>
  </r>
  <r>
    <n v="3485"/>
    <s v="苏州恒达塑料工业有限公司"/>
    <x v="1"/>
    <x v="27"/>
    <n v="0"/>
    <n v="0"/>
    <n v="0"/>
    <n v="0"/>
    <n v="5"/>
    <n v="277.39999999999998"/>
    <n v="27"/>
    <n v="1893.5099999999998"/>
    <x v="91"/>
  </r>
  <r>
    <n v="3486"/>
    <s v="宁波锦礼新材料科技有限公司"/>
    <x v="1"/>
    <x v="27"/>
    <m/>
    <n v="0"/>
    <m/>
    <n v="0"/>
    <m/>
    <n v="0"/>
    <m/>
    <n v="0"/>
    <x v="592"/>
  </r>
  <r>
    <n v="3487"/>
    <s v="宁海县乾顺塑料厂"/>
    <x v="1"/>
    <x v="27"/>
    <m/>
    <n v="0"/>
    <m/>
    <n v="0"/>
    <m/>
    <n v="0"/>
    <m/>
    <n v="0"/>
    <x v="56"/>
  </r>
  <r>
    <n v="3488"/>
    <s v="杭州人人集团有限公司"/>
    <x v="3"/>
    <x v="27"/>
    <n v="0"/>
    <n v="0"/>
    <n v="0"/>
    <n v="0"/>
    <n v="0"/>
    <n v="0"/>
    <n v="10.55"/>
    <n v="1336.2630000000001"/>
    <x v="45"/>
  </r>
  <r>
    <n v="3489"/>
    <s v="南京宏程电器有限公司"/>
    <x v="3"/>
    <x v="27"/>
    <n v="15"/>
    <n v="1006.8000000000001"/>
    <n v="28"/>
    <n v="3199.84"/>
    <n v="22"/>
    <n v="2211.88"/>
    <n v="23"/>
    <n v="1662.44"/>
    <x v="91"/>
  </r>
  <r>
    <n v="3490"/>
    <s v="张家港中天精密模塑有限公司"/>
    <x v="1"/>
    <x v="27"/>
    <n v="20"/>
    <n v="1509.1999999999998"/>
    <n v="357.97500000000002"/>
    <n v="37562.316750000005"/>
    <n v="109"/>
    <n v="8391.91"/>
    <n v="134.1"/>
    <n v="10945.242"/>
    <x v="1021"/>
  </r>
  <r>
    <n v="3491"/>
    <s v="余姚市余姚镇刚辉塑胶模具厂"/>
    <x v="3"/>
    <x v="27"/>
    <n v="26.524999999999999"/>
    <n v="3506.6049999999996"/>
    <n v="29"/>
    <n v="891.45999999999992"/>
    <n v="33"/>
    <n v="2050.62"/>
    <n v="22.9"/>
    <n v="3264.1659999999997"/>
    <x v="4"/>
  </r>
  <r>
    <n v="3492"/>
    <s v="常州东镀汽车部件有限公司"/>
    <x v="3"/>
    <x v="27"/>
    <m/>
    <n v="0"/>
    <m/>
    <n v="0"/>
    <m/>
    <n v="0"/>
    <m/>
    <n v="0"/>
    <x v="1022"/>
  </r>
  <r>
    <n v="3493"/>
    <s v="常州市永光车业有限公司"/>
    <x v="2"/>
    <x v="27"/>
    <n v="60"/>
    <n v="6912"/>
    <n v="98"/>
    <n v="6817.86"/>
    <n v="106.35"/>
    <n v="9886.2959999999985"/>
    <n v="270.67500000000001"/>
    <n v="19886.492249999999"/>
    <x v="1023"/>
  </r>
  <r>
    <n v="3494"/>
    <s v="上海发辉塑业有限公司"/>
    <x v="10"/>
    <x v="27"/>
    <n v="47"/>
    <n v="2862.2999999999997"/>
    <n v="38"/>
    <n v="3201.88"/>
    <n v="28"/>
    <n v="1554.5600000000002"/>
    <n v="32"/>
    <n v="2087.04"/>
    <x v="7"/>
  </r>
  <r>
    <n v="3495"/>
    <s v="天津天系汽车零部件有限公司"/>
    <x v="22"/>
    <x v="27"/>
    <n v="0"/>
    <n v="0"/>
    <n v="148.1"/>
    <n v="15403.880999999999"/>
    <n v="154.19999999999999"/>
    <n v="15111.599999999999"/>
    <n v="155.5"/>
    <n v="9302.01"/>
    <x v="251"/>
  </r>
  <r>
    <n v="3496"/>
    <s v="海南瑞应鑫汽车配件有限公司"/>
    <x v="3"/>
    <x v="27"/>
    <n v="0"/>
    <n v="0"/>
    <n v="70"/>
    <n v="5726"/>
    <n v="50"/>
    <n v="1379"/>
    <n v="30.024999999999999"/>
    <n v="189.1575"/>
    <x v="21"/>
  </r>
  <r>
    <n v="3497"/>
    <s v="常州秀田车辆部件有限公司"/>
    <x v="2"/>
    <x v="27"/>
    <n v="153"/>
    <n v="14265.72"/>
    <n v="46.075000000000003"/>
    <n v="3937.5695000000001"/>
    <n v="218"/>
    <n v="17156.600000000002"/>
    <n v="214"/>
    <n v="12899.92"/>
    <x v="552"/>
  </r>
  <r>
    <n v="3498"/>
    <s v="上海奏凯汽车配件有限公司"/>
    <x v="1"/>
    <x v="27"/>
    <n v="88.474999999999994"/>
    <n v="10414.392249999999"/>
    <n v="134"/>
    <n v="13274.04"/>
    <n v="120.5"/>
    <n v="11642.710000000001"/>
    <n v="97"/>
    <n v="7531.08"/>
    <x v="1024"/>
  </r>
  <r>
    <n v="3499"/>
    <s v="华日控股集团有限公司"/>
    <x v="2"/>
    <x v="29"/>
    <m/>
    <n v="0"/>
    <m/>
    <n v="0"/>
    <m/>
    <n v="0"/>
    <m/>
    <n v="0"/>
    <x v="21"/>
  </r>
  <r>
    <n v="3500"/>
    <s v="上海韩德工程塑料制品有限公司"/>
    <x v="1"/>
    <x v="29"/>
    <m/>
    <n v="0"/>
    <m/>
    <n v="0"/>
    <m/>
    <n v="0"/>
    <m/>
    <n v="0"/>
    <x v="1025"/>
  </r>
  <r>
    <n v="3501"/>
    <s v="绍兴锐风运动用品有限公司"/>
    <x v="1"/>
    <x v="29"/>
    <n v="0"/>
    <n v="0"/>
    <n v="0"/>
    <n v="0"/>
    <n v="3"/>
    <n v="472.77"/>
    <n v="5.125"/>
    <n v="743.79124999999999"/>
    <x v="8"/>
  </r>
  <r>
    <n v="3502"/>
    <s v="浙江腾飞实业有限公司"/>
    <x v="1"/>
    <x v="29"/>
    <n v="46.5"/>
    <n v="3536.79"/>
    <n v="40.25"/>
    <n v="3263.47"/>
    <n v="56.575000000000003"/>
    <n v="6893.6637499999997"/>
    <n v="90"/>
    <n v="7159.5"/>
    <x v="8"/>
  </r>
  <r>
    <n v="3503"/>
    <s v="兰溪市野马摩托配件有限公司"/>
    <x v="1"/>
    <x v="29"/>
    <n v="22.5"/>
    <n v="1117.3499999999999"/>
    <n v="0"/>
    <n v="0"/>
    <n v="1"/>
    <n v="88.55"/>
    <n v="0"/>
    <n v="0"/>
    <x v="1026"/>
  </r>
  <r>
    <n v="3504"/>
    <s v="杭州华河科技有限公司"/>
    <x v="10"/>
    <x v="29"/>
    <m/>
    <n v="0"/>
    <m/>
    <n v="0"/>
    <m/>
    <n v="0"/>
    <m/>
    <n v="0"/>
    <x v="10"/>
  </r>
  <r>
    <n v="3505"/>
    <s v="天津瑞恩鼎汽车配件有限公司"/>
    <x v="2"/>
    <x v="29"/>
    <n v="0"/>
    <n v="0"/>
    <n v="95"/>
    <n v="7889.75"/>
    <n v="145"/>
    <n v="10136.949999999999"/>
    <n v="0"/>
    <n v="0"/>
    <x v="114"/>
  </r>
  <r>
    <n v="3506"/>
    <s v="新大洲本田摩托有限公司"/>
    <x v="1"/>
    <x v="29"/>
    <n v="756"/>
    <n v="-4188.24"/>
    <n v="693"/>
    <n v="31517.64"/>
    <n v="726"/>
    <n v="36851.760000000002"/>
    <n v="674"/>
    <n v="69314.16"/>
    <x v="1027"/>
  </r>
  <r>
    <n v="3507"/>
    <s v="丽水市东升汽车摩托车配件有限公司"/>
    <x v="1"/>
    <x v="29"/>
    <n v="0"/>
    <n v="0"/>
    <n v="0"/>
    <n v="0"/>
    <n v="20"/>
    <n v="1035.5999999999999"/>
    <n v="198"/>
    <n v="12418.56"/>
    <x v="1028"/>
  </r>
  <r>
    <n v="3508"/>
    <s v="乐清市麒麟摩配有限公司"/>
    <x v="19"/>
    <x v="29"/>
    <n v="205.47499999999999"/>
    <n v="14913.3755"/>
    <n v="223.27500000000001"/>
    <n v="19697.320500000002"/>
    <n v="219.92500000000001"/>
    <n v="19032.309500000003"/>
    <n v="218"/>
    <n v="13620.64"/>
    <x v="1029"/>
  </r>
  <r>
    <n v="3509"/>
    <s v="重庆瓦翔商贸有限公司"/>
    <x v="19"/>
    <x v="6"/>
    <n v="0"/>
    <n v="0"/>
    <n v="2.5499999999999998"/>
    <n v="277.23599999999999"/>
    <n v="12"/>
    <n v="1680"/>
    <n v="51.5"/>
    <n v="7162.1049999999996"/>
    <x v="311"/>
  </r>
  <r>
    <n v="3510"/>
    <s v="重庆丰收塑料有限公司"/>
    <x v="21"/>
    <x v="6"/>
    <n v="0"/>
    <n v="0"/>
    <n v="55"/>
    <n v="8033.3"/>
    <n v="43.5"/>
    <n v="5456.2049999999999"/>
    <n v="113.85"/>
    <n v="13176.998999999998"/>
    <x v="1030"/>
  </r>
  <r>
    <n v="3511"/>
    <s v="成都格莱德贸易有限公司"/>
    <x v="19"/>
    <x v="6"/>
    <n v="0"/>
    <n v="0"/>
    <n v="0"/>
    <n v="0"/>
    <n v="50"/>
    <n v="12520"/>
    <n v="138"/>
    <n v="23984.400000000001"/>
    <x v="288"/>
  </r>
  <r>
    <n v="3512"/>
    <s v="重庆道迈化工产品有限公司"/>
    <x v="2"/>
    <x v="6"/>
    <n v="2"/>
    <n v="184.44"/>
    <n v="28"/>
    <n v="3162.8799999999997"/>
    <n v="7"/>
    <n v="2335.34"/>
    <n v="20.5"/>
    <n v="1894.405"/>
    <x v="1031"/>
  </r>
  <r>
    <n v="3513"/>
    <s v="上海事塔塑料有限公司"/>
    <x v="3"/>
    <x v="28"/>
    <m/>
    <n v="0"/>
    <m/>
    <n v="0"/>
    <m/>
    <n v="0"/>
    <m/>
    <n v="0"/>
    <x v="11"/>
  </r>
  <r>
    <n v="3514"/>
    <s v="苏州杜昌工程塑胶有限公司"/>
    <x v="3"/>
    <x v="28"/>
    <m/>
    <n v="0"/>
    <m/>
    <n v="0"/>
    <m/>
    <n v="0"/>
    <m/>
    <n v="0"/>
    <x v="23"/>
  </r>
  <r>
    <n v="3515"/>
    <s v="苏州耀威新材料有限公司"/>
    <x v="7"/>
    <x v="28"/>
    <m/>
    <n v="0"/>
    <m/>
    <n v="0"/>
    <m/>
    <n v="0"/>
    <m/>
    <n v="0"/>
    <x v="1032"/>
  </r>
  <r>
    <n v="3516"/>
    <s v="芜湖纽麦特新材料有限公司"/>
    <x v="2"/>
    <x v="28"/>
    <n v="14.875"/>
    <n v="1434.5450000000001"/>
    <n v="16"/>
    <n v="1299.52"/>
    <n v="41.25"/>
    <n v="2582.6624999999999"/>
    <n v="45.725000000000001"/>
    <n v="3957.4987500000002"/>
    <x v="8"/>
  </r>
  <r>
    <n v="3517"/>
    <s v="上海恒图塑料科技有限公司"/>
    <x v="21"/>
    <x v="28"/>
    <n v="0"/>
    <n v="0"/>
    <n v="0"/>
    <n v="0"/>
    <n v="0"/>
    <n v="0"/>
    <n v="9.5"/>
    <n v="1369.33"/>
    <x v="49"/>
  </r>
  <r>
    <n v="3518"/>
    <s v="成都耀鑫塑料制品有限公司"/>
    <x v="14"/>
    <x v="28"/>
    <n v="0"/>
    <n v="0"/>
    <n v="0"/>
    <n v="0"/>
    <n v="0"/>
    <n v="0"/>
    <n v="0.5"/>
    <n v="34.395000000000003"/>
    <x v="11"/>
  </r>
  <r>
    <n v="3519"/>
    <s v="高碑店市双达铝塑制品厂"/>
    <x v="19"/>
    <x v="28"/>
    <m/>
    <n v="0"/>
    <m/>
    <n v="0"/>
    <m/>
    <n v="0"/>
    <m/>
    <n v="0"/>
    <x v="90"/>
  </r>
  <r>
    <n v="3520"/>
    <s v="重庆科聚孚工程塑料有限责任公司"/>
    <x v="2"/>
    <x v="28"/>
    <n v="0"/>
    <n v="0"/>
    <n v="35.200000000000003"/>
    <n v="5221.2160000000013"/>
    <n v="32.625"/>
    <n v="7435.2375000000002"/>
    <n v="130.80000000000001"/>
    <n v="46911.42"/>
    <x v="487"/>
  </r>
  <r>
    <n v="3521"/>
    <s v="上海金章高分子装饰材料有限公司"/>
    <x v="3"/>
    <x v="28"/>
    <n v="0"/>
    <n v="0"/>
    <n v="0"/>
    <n v="0"/>
    <n v="0"/>
    <n v="0"/>
    <n v="17.5"/>
    <n v="2188.7249999999999"/>
    <x v="512"/>
  </r>
  <r>
    <n v="3522"/>
    <s v="苏州卓创塑胶科技有限公司"/>
    <x v="1"/>
    <x v="28"/>
    <m/>
    <n v="0"/>
    <m/>
    <n v="0"/>
    <m/>
    <n v="0"/>
    <m/>
    <n v="0"/>
    <x v="1033"/>
  </r>
  <r>
    <n v="3523"/>
    <s v="余姚市禹田新材料有限公司"/>
    <x v="23"/>
    <x v="28"/>
    <m/>
    <n v="0"/>
    <m/>
    <n v="0"/>
    <m/>
    <n v="0"/>
    <m/>
    <n v="0"/>
    <x v="129"/>
  </r>
  <r>
    <n v="3524"/>
    <s v="贵州凯科特材料有限公司"/>
    <x v="1"/>
    <x v="28"/>
    <m/>
    <n v="0"/>
    <m/>
    <n v="0"/>
    <m/>
    <n v="0"/>
    <m/>
    <n v="0"/>
    <x v="1034"/>
  </r>
  <r>
    <n v="3525"/>
    <s v="奉化市旭日新材料有限公司"/>
    <x v="3"/>
    <x v="28"/>
    <m/>
    <n v="0"/>
    <m/>
    <n v="0"/>
    <m/>
    <n v="0"/>
    <m/>
    <n v="0"/>
    <x v="0"/>
  </r>
  <r>
    <n v="3526"/>
    <s v="苏州兆维塑料科技有限公司"/>
    <x v="7"/>
    <x v="28"/>
    <n v="0"/>
    <n v="0"/>
    <n v="0"/>
    <n v="0"/>
    <n v="0"/>
    <n v="0"/>
    <n v="2.5"/>
    <n v="95.225000000000009"/>
    <x v="189"/>
  </r>
  <r>
    <n v="3527"/>
    <s v="安徽纽麦特新材料科技股份有限公司"/>
    <x v="3"/>
    <x v="28"/>
    <n v="0"/>
    <n v="0"/>
    <n v="0"/>
    <n v="0"/>
    <n v="0"/>
    <n v="0"/>
    <n v="15"/>
    <n v="2186.5500000000002"/>
    <x v="1035"/>
  </r>
  <r>
    <n v="3528"/>
    <s v="苏州天禧塑业有限公司"/>
    <x v="3"/>
    <x v="28"/>
    <n v="0"/>
    <n v="0"/>
    <n v="0"/>
    <n v="0"/>
    <n v="0"/>
    <n v="0"/>
    <n v="32.024999999999999"/>
    <n v="2820.1214999999997"/>
    <x v="1036"/>
  </r>
  <r>
    <n v="3529"/>
    <s v="苏州新天宁塑料有限公司"/>
    <x v="1"/>
    <x v="28"/>
    <m/>
    <n v="0"/>
    <m/>
    <n v="0"/>
    <m/>
    <n v="0"/>
    <m/>
    <n v="0"/>
    <x v="523"/>
  </r>
  <r>
    <n v="3530"/>
    <s v="余姚市优诺新材料有限公司"/>
    <x v="3"/>
    <x v="28"/>
    <m/>
    <n v="0"/>
    <m/>
    <n v="0"/>
    <m/>
    <n v="0"/>
    <m/>
    <n v="0"/>
    <x v="11"/>
  </r>
  <r>
    <n v="3531"/>
    <s v="苏州濮史橡塑有限公司"/>
    <x v="10"/>
    <x v="28"/>
    <m/>
    <n v="0"/>
    <m/>
    <n v="0"/>
    <m/>
    <n v="0"/>
    <m/>
    <n v="0"/>
    <x v="9"/>
  </r>
  <r>
    <n v="3532"/>
    <s v="天津百塑行新材料科技开发有限公司"/>
    <x v="17"/>
    <x v="28"/>
    <n v="0"/>
    <n v="0"/>
    <n v="0"/>
    <n v="0"/>
    <n v="10"/>
    <n v="1057"/>
    <n v="68"/>
    <n v="4128.28"/>
    <x v="667"/>
  </r>
  <r>
    <n v="3533"/>
    <s v="北京固瑞特化工产品有限公司"/>
    <x v="17"/>
    <x v="28"/>
    <m/>
    <n v="0"/>
    <m/>
    <n v="0"/>
    <m/>
    <n v="0"/>
    <m/>
    <n v="0"/>
    <x v="21"/>
  </r>
  <r>
    <m/>
    <m/>
    <x v="24"/>
    <x v="30"/>
    <m/>
    <m/>
    <m/>
    <m/>
    <m/>
    <m/>
    <m/>
    <m/>
    <x v="1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>
  <location ref="AA1:BA34" firstHeaderRow="1" firstDataRow="2" firstDataCol="1"/>
  <pivotFields count="13">
    <pivotField showAll="0"/>
    <pivotField showAll="0"/>
    <pivotField axis="axisCol" showAll="0">
      <items count="26">
        <item x="7"/>
        <item x="17"/>
        <item x="8"/>
        <item x="6"/>
        <item x="15"/>
        <item x="23"/>
        <item x="22"/>
        <item x="14"/>
        <item x="5"/>
        <item x="18"/>
        <item x="12"/>
        <item x="13"/>
        <item x="16"/>
        <item x="3"/>
        <item x="11"/>
        <item x="9"/>
        <item x="0"/>
        <item x="4"/>
        <item x="2"/>
        <item x="21"/>
        <item x="10"/>
        <item x="20"/>
        <item x="1"/>
        <item x="19"/>
        <item x="24"/>
        <item t="default"/>
      </items>
    </pivotField>
    <pivotField axis="axisRow" showAll="0">
      <items count="32">
        <item x="4"/>
        <item x="3"/>
        <item x="25"/>
        <item x="17"/>
        <item x="24"/>
        <item x="2"/>
        <item x="1"/>
        <item x="26"/>
        <item x="28"/>
        <item x="16"/>
        <item x="13"/>
        <item x="7"/>
        <item x="0"/>
        <item x="12"/>
        <item x="23"/>
        <item x="6"/>
        <item x="22"/>
        <item x="29"/>
        <item x="27"/>
        <item x="14"/>
        <item x="15"/>
        <item x="21"/>
        <item x="11"/>
        <item x="20"/>
        <item x="10"/>
        <item x="19"/>
        <item x="18"/>
        <item x="5"/>
        <item x="9"/>
        <item x="8"/>
        <item x="3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1038">
        <item x="8"/>
        <item x="635"/>
        <item x="629"/>
        <item x="17"/>
        <item x="40"/>
        <item x="292"/>
        <item x="265"/>
        <item x="54"/>
        <item x="78"/>
        <item x="161"/>
        <item x="266"/>
        <item x="170"/>
        <item x="724"/>
        <item x="22"/>
        <item x="439"/>
        <item x="33"/>
        <item x="74"/>
        <item x="79"/>
        <item x="18"/>
        <item x="435"/>
        <item x="12"/>
        <item x="563"/>
        <item x="452"/>
        <item x="15"/>
        <item x="730"/>
        <item x="63"/>
        <item x="65"/>
        <item x="882"/>
        <item x="932"/>
        <item x="734"/>
        <item x="848"/>
        <item x="0"/>
        <item x="453"/>
        <item x="951"/>
        <item x="16"/>
        <item x="94"/>
        <item x="931"/>
        <item x="14"/>
        <item x="92"/>
        <item x="721"/>
        <item x="445"/>
        <item x="289"/>
        <item x="595"/>
        <item x="72"/>
        <item x="608"/>
        <item x="322"/>
        <item x="722"/>
        <item x="853"/>
        <item x="160"/>
        <item x="574"/>
        <item x="197"/>
        <item x="107"/>
        <item x="20"/>
        <item x="717"/>
        <item x="38"/>
        <item x="441"/>
        <item x="852"/>
        <item x="446"/>
        <item x="294"/>
        <item x="1032"/>
        <item x="31"/>
        <item x="198"/>
        <item x="431"/>
        <item x="731"/>
        <item x="182"/>
        <item x="839"/>
        <item x="76"/>
        <item x="727"/>
        <item x="719"/>
        <item x="120"/>
        <item x="158"/>
        <item x="51"/>
        <item x="736"/>
        <item x="440"/>
        <item x="996"/>
        <item x="209"/>
        <item x="849"/>
        <item x="615"/>
        <item x="596"/>
        <item x="171"/>
        <item x="325"/>
        <item x="904"/>
        <item x="64"/>
        <item x="305"/>
        <item x="885"/>
        <item x="421"/>
        <item x="11"/>
        <item x="784"/>
        <item x="559"/>
        <item x="725"/>
        <item x="13"/>
        <item x="988"/>
        <item x="561"/>
        <item x="315"/>
        <item x="310"/>
        <item x="297"/>
        <item x="447"/>
        <item x="61"/>
        <item x="464"/>
        <item x="527"/>
        <item x="300"/>
        <item x="326"/>
        <item x="71"/>
        <item x="933"/>
        <item x="99"/>
        <item x="178"/>
        <item x="858"/>
        <item x="630"/>
        <item x="941"/>
        <item x="881"/>
        <item x="723"/>
        <item x="23"/>
        <item x="323"/>
        <item x="531"/>
        <item x="39"/>
        <item x="437"/>
        <item x="474"/>
        <item x="950"/>
        <item x="264"/>
        <item x="516"/>
        <item x="477"/>
        <item x="945"/>
        <item x="984"/>
        <item x="44"/>
        <item x="864"/>
        <item x="473"/>
        <item x="555"/>
        <item x="605"/>
        <item x="426"/>
        <item x="438"/>
        <item x="861"/>
        <item x="716"/>
        <item x="854"/>
        <item x="56"/>
        <item x="307"/>
        <item x="862"/>
        <item x="628"/>
        <item x="313"/>
        <item x="841"/>
        <item x="303"/>
        <item x="507"/>
        <item x="273"/>
        <item x="987"/>
        <item x="883"/>
        <item x="238"/>
        <item x="808"/>
        <item x="93"/>
        <item x="430"/>
        <item x="57"/>
        <item x="894"/>
        <item x="231"/>
        <item x="981"/>
        <item x="856"/>
        <item x="157"/>
        <item x="449"/>
        <item x="83"/>
        <item x="480"/>
        <item x="937"/>
        <item x="42"/>
        <item x="427"/>
        <item x="217"/>
        <item x="475"/>
        <item x="428"/>
        <item x="9"/>
        <item x="280"/>
        <item x="245"/>
        <item x="942"/>
        <item x="633"/>
        <item x="978"/>
        <item x="974"/>
        <item x="938"/>
        <item x="433"/>
        <item x="455"/>
        <item x="733"/>
        <item x="37"/>
        <item x="89"/>
        <item x="718"/>
        <item x="327"/>
        <item x="227"/>
        <item x="216"/>
        <item x="456"/>
        <item x="857"/>
        <item x="501"/>
        <item x="890"/>
        <item x="735"/>
        <item x="2"/>
        <item x="726"/>
        <item x="52"/>
        <item x="947"/>
        <item x="277"/>
        <item x="863"/>
        <item x="620"/>
        <item x="41"/>
        <item x="537"/>
        <item x="468"/>
        <item x="860"/>
        <item x="45"/>
        <item x="872"/>
        <item x="121"/>
        <item x="952"/>
        <item x="436"/>
        <item x="164"/>
        <item x="466"/>
        <item x="113"/>
        <item x="429"/>
        <item x="817"/>
        <item x="291"/>
        <item x="564"/>
        <item x="481"/>
        <item x="463"/>
        <item x="493"/>
        <item x="958"/>
        <item x="851"/>
        <item x="90"/>
        <item x="167"/>
        <item x="465"/>
        <item x="25"/>
        <item x="270"/>
        <item x="865"/>
        <item x="472"/>
        <item x="58"/>
        <item x="131"/>
        <item x="67"/>
        <item x="96"/>
        <item x="889"/>
        <item x="1"/>
        <item x="169"/>
        <item x="471"/>
        <item x="318"/>
        <item x="423"/>
        <item x="469"/>
        <item x="496"/>
        <item x="547"/>
        <item x="939"/>
        <item x="419"/>
        <item x="21"/>
        <item x="166"/>
        <item x="930"/>
        <item x="669"/>
        <item x="476"/>
        <item x="979"/>
        <item x="720"/>
        <item x="293"/>
        <item x="458"/>
        <item x="871"/>
        <item x="995"/>
        <item x="268"/>
        <item x="127"/>
        <item x="870"/>
        <item x="282"/>
        <item x="118"/>
        <item x="47"/>
        <item x="425"/>
        <item x="880"/>
        <item x="226"/>
        <item x="29"/>
        <item x="460"/>
        <item x="46"/>
        <item x="30"/>
        <item x="175"/>
        <item x="444"/>
        <item x="934"/>
        <item x="960"/>
        <item x="953"/>
        <item x="32"/>
        <item x="150"/>
        <item x="48"/>
        <item x="906"/>
        <item x="165"/>
        <item x="461"/>
        <item x="459"/>
        <item x="69"/>
        <item x="467"/>
        <item x="732"/>
        <item x="728"/>
        <item x="424"/>
        <item x="91"/>
        <item x="956"/>
        <item x="479"/>
        <item x="497"/>
        <item x="1001"/>
        <item x="845"/>
        <item x="973"/>
        <item x="286"/>
        <item x="627"/>
        <item x="603"/>
        <item x="319"/>
        <item x="701"/>
        <item x="478"/>
        <item x="642"/>
        <item x="163"/>
        <item x="640"/>
        <item x="68"/>
        <item x="886"/>
        <item x="122"/>
        <item x="667"/>
        <item x="420"/>
        <item x="454"/>
        <item x="763"/>
        <item x="700"/>
        <item x="443"/>
        <item x="737"/>
        <item x="462"/>
        <item x="594"/>
        <item x="19"/>
        <item x="80"/>
        <item x="49"/>
        <item x="998"/>
        <item x="110"/>
        <item x="203"/>
        <item x="855"/>
        <item x="422"/>
        <item x="304"/>
        <item x="204"/>
        <item x="534"/>
        <item x="822"/>
        <item x="10"/>
        <item x="432"/>
        <item x="448"/>
        <item x="219"/>
        <item x="451"/>
        <item x="847"/>
        <item x="434"/>
        <item x="148"/>
        <item x="55"/>
        <item x="147"/>
        <item x="101"/>
        <item x="965"/>
        <item x="222"/>
        <item x="290"/>
        <item x="276"/>
        <item x="450"/>
        <item x="740"/>
        <item x="442"/>
        <item x="510"/>
        <item x="208"/>
        <item x="767"/>
        <item x="59"/>
        <item x="218"/>
        <item x="81"/>
        <item x="966"/>
        <item x="673"/>
        <item x="859"/>
        <item x="26"/>
        <item x="242"/>
        <item x="188"/>
        <item x="241"/>
        <item x="761"/>
        <item x="470"/>
        <item x="457"/>
        <item x="77"/>
        <item x="412"/>
        <item x="244"/>
        <item x="747"/>
        <item x="405"/>
        <item x="70"/>
        <item x="418"/>
        <item x="75"/>
        <item x="339"/>
        <item x="24"/>
        <item x="758"/>
        <item x="128"/>
        <item x="632"/>
        <item x="332"/>
        <item x="133"/>
        <item x="1015"/>
        <item x="382"/>
        <item x="624"/>
        <item x="295"/>
        <item x="240"/>
        <item x="212"/>
        <item x="578"/>
        <item x="337"/>
        <item x="357"/>
        <item x="867"/>
        <item x="366"/>
        <item x="193"/>
        <item x="846"/>
        <item x="85"/>
        <item x="333"/>
        <item x="34"/>
        <item x="601"/>
        <item x="82"/>
        <item x="108"/>
        <item x="196"/>
        <item x="394"/>
        <item x="759"/>
        <item x="831"/>
        <item x="4"/>
        <item x="60"/>
        <item x="260"/>
        <item x="1000"/>
        <item x="102"/>
        <item x="850"/>
        <item x="1035"/>
        <item x="177"/>
        <item x="814"/>
        <item x="387"/>
        <item x="274"/>
        <item x="250"/>
        <item x="239"/>
        <item x="349"/>
        <item x="504"/>
        <item x="513"/>
        <item x="149"/>
        <item x="230"/>
        <item x="1005"/>
        <item x="993"/>
        <item x="367"/>
        <item x="135"/>
        <item x="116"/>
        <item x="738"/>
        <item x="986"/>
        <item x="754"/>
        <item x="342"/>
        <item x="363"/>
        <item x="152"/>
        <item x="533"/>
        <item x="236"/>
        <item x="811"/>
        <item x="403"/>
        <item x="985"/>
        <item x="361"/>
        <item x="95"/>
        <item x="631"/>
        <item x="671"/>
        <item x="670"/>
        <item x="684"/>
        <item x="565"/>
        <item x="961"/>
        <item x="1033"/>
        <item x="908"/>
        <item x="229"/>
        <item x="62"/>
        <item x="1011"/>
        <item x="606"/>
        <item x="810"/>
        <item x="638"/>
        <item x="741"/>
        <item x="97"/>
        <item x="106"/>
        <item x="377"/>
        <item x="969"/>
        <item x="202"/>
        <item x="162"/>
        <item x="753"/>
        <item x="344"/>
        <item x="53"/>
        <item x="752"/>
        <item x="343"/>
        <item x="320"/>
        <item x="123"/>
        <item x="697"/>
        <item x="666"/>
        <item x="345"/>
        <item x="104"/>
        <item x="1020"/>
        <item x="189"/>
        <item x="600"/>
        <item x="206"/>
        <item x="815"/>
        <item x="114"/>
        <item x="709"/>
        <item x="999"/>
        <item x="330"/>
        <item x="195"/>
        <item x="1004"/>
        <item x="358"/>
        <item x="84"/>
        <item x="329"/>
        <item x="672"/>
        <item x="710"/>
        <item x="694"/>
        <item x="225"/>
        <item x="348"/>
        <item x="486"/>
        <item x="346"/>
        <item x="299"/>
        <item x="362"/>
        <item x="334"/>
        <item x="347"/>
        <item x="35"/>
        <item x="389"/>
        <item x="634"/>
        <item x="379"/>
        <item x="316"/>
        <item x="153"/>
        <item x="813"/>
        <item x="232"/>
        <item x="132"/>
        <item x="829"/>
        <item x="36"/>
        <item x="130"/>
        <item x="636"/>
        <item x="991"/>
        <item x="983"/>
        <item x="352"/>
        <item x="490"/>
        <item x="570"/>
        <item x="223"/>
        <item x="875"/>
        <item x="755"/>
        <item x="372"/>
        <item x="992"/>
        <item x="745"/>
        <item x="526"/>
        <item x="663"/>
        <item x="7"/>
        <item x="744"/>
        <item x="653"/>
        <item x="957"/>
        <item x="50"/>
        <item x="401"/>
        <item x="648"/>
        <item x="141"/>
        <item x="688"/>
        <item x="685"/>
        <item x="1003"/>
        <item x="749"/>
        <item x="954"/>
        <item x="66"/>
        <item x="762"/>
        <item x="569"/>
        <item x="512"/>
        <item x="946"/>
        <item x="680"/>
        <item x="539"/>
        <item x="585"/>
        <item x="944"/>
        <item x="955"/>
        <item x="380"/>
        <item x="311"/>
        <item x="136"/>
        <item x="5"/>
        <item x="112"/>
        <item x="982"/>
        <item x="972"/>
        <item x="807"/>
        <item x="975"/>
        <item x="593"/>
        <item x="690"/>
        <item x="651"/>
        <item x="866"/>
        <item x="503"/>
        <item x="976"/>
        <item x="655"/>
        <item x="269"/>
        <item x="224"/>
        <item x="959"/>
        <item x="796"/>
        <item x="487"/>
        <item x="874"/>
        <item x="328"/>
        <item x="842"/>
        <item x="781"/>
        <item x="990"/>
        <item x="989"/>
        <item x="583"/>
        <item x="134"/>
        <item x="895"/>
        <item x="221"/>
        <item x="360"/>
        <item x="707"/>
        <item x="806"/>
        <item x="491"/>
        <item x="374"/>
        <item x="678"/>
        <item x="598"/>
        <item x="911"/>
        <item x="331"/>
        <item x="353"/>
        <item x="1018"/>
        <item x="115"/>
        <item x="243"/>
        <item x="258"/>
        <item x="308"/>
        <item x="597"/>
        <item x="550"/>
        <item x="376"/>
        <item x="980"/>
        <item x="207"/>
        <item x="897"/>
        <item x="887"/>
        <item x="368"/>
        <item x="350"/>
        <item x="910"/>
        <item x="714"/>
        <item x="73"/>
        <item x="393"/>
        <item x="281"/>
        <item x="355"/>
        <item x="301"/>
        <item x="248"/>
        <item x="645"/>
        <item x="877"/>
        <item x="508"/>
        <item x="237"/>
        <item x="1017"/>
        <item x="354"/>
        <item x="1012"/>
        <item x="626"/>
        <item x="1026"/>
        <item x="414"/>
        <item x="298"/>
        <item x="566"/>
        <item x="639"/>
        <item x="296"/>
        <item x="637"/>
        <item x="390"/>
        <item x="712"/>
        <item x="210"/>
        <item x="782"/>
        <item x="868"/>
        <item x="388"/>
        <item x="623"/>
        <item x="818"/>
        <item x="285"/>
        <item x="892"/>
        <item x="3"/>
        <item x="173"/>
        <item x="373"/>
        <item x="994"/>
        <item x="381"/>
        <item x="395"/>
        <item x="613"/>
        <item x="545"/>
        <item x="560"/>
        <item x="125"/>
        <item x="554"/>
        <item x="364"/>
        <item x="659"/>
        <item x="263"/>
        <item x="400"/>
        <item x="968"/>
        <item x="500"/>
        <item x="1010"/>
        <item x="137"/>
        <item x="215"/>
        <item x="919"/>
        <item x="262"/>
        <item x="375"/>
        <item x="306"/>
        <item x="220"/>
        <item x="553"/>
        <item x="140"/>
        <item x="1034"/>
        <item x="6"/>
        <item x="43"/>
        <item x="1022"/>
        <item x="124"/>
        <item x="190"/>
        <item x="929"/>
        <item x="625"/>
        <item x="549"/>
        <item x="509"/>
        <item x="562"/>
        <item x="88"/>
        <item x="943"/>
        <item x="935"/>
        <item x="599"/>
        <item x="234"/>
        <item x="146"/>
        <item x="156"/>
        <item x="751"/>
        <item x="832"/>
        <item x="411"/>
        <item x="743"/>
        <item x="483"/>
        <item x="551"/>
        <item x="392"/>
        <item x="840"/>
        <item x="261"/>
        <item x="396"/>
        <item x="587"/>
        <item x="523"/>
        <item x="888"/>
        <item x="1025"/>
        <item x="117"/>
        <item x="928"/>
        <item x="129"/>
        <item x="246"/>
        <item x="924"/>
        <item x="949"/>
        <item x="729"/>
        <item x="1016"/>
        <item x="742"/>
        <item x="404"/>
        <item x="1031"/>
        <item x="654"/>
        <item x="580"/>
        <item x="1009"/>
        <item x="776"/>
        <item x="126"/>
        <item x="181"/>
        <item x="1024"/>
        <item x="568"/>
        <item x="899"/>
        <item x="708"/>
        <item x="616"/>
        <item x="111"/>
        <item x="340"/>
        <item x="927"/>
        <item x="511"/>
        <item x="997"/>
        <item x="878"/>
        <item x="711"/>
        <item x="399"/>
        <item x="251"/>
        <item x="312"/>
        <item x="664"/>
        <item x="256"/>
        <item x="918"/>
        <item x="378"/>
        <item x="228"/>
        <item x="837"/>
        <item x="683"/>
        <item x="644"/>
        <item x="180"/>
        <item x="650"/>
        <item x="356"/>
        <item x="579"/>
        <item x="488"/>
        <item x="1030"/>
        <item x="922"/>
        <item x="816"/>
        <item x="519"/>
        <item x="544"/>
        <item x="802"/>
        <item x="622"/>
        <item x="370"/>
        <item x="1008"/>
        <item x="28"/>
        <item x="801"/>
        <item x="272"/>
        <item x="385"/>
        <item x="391"/>
        <item x="341"/>
        <item x="535"/>
        <item x="876"/>
        <item x="27"/>
        <item x="255"/>
        <item x="824"/>
        <item x="538"/>
        <item x="384"/>
        <item x="338"/>
        <item x="611"/>
        <item x="681"/>
        <item x="844"/>
        <item x="704"/>
        <item x="713"/>
        <item x="249"/>
        <item x="548"/>
        <item x="706"/>
        <item x="398"/>
        <item x="191"/>
        <item x="576"/>
        <item x="369"/>
        <item x="288"/>
        <item x="408"/>
        <item x="903"/>
        <item x="558"/>
        <item x="917"/>
        <item x="977"/>
        <item x="186"/>
        <item x="809"/>
        <item x="233"/>
        <item x="546"/>
        <item x="913"/>
        <item x="689"/>
        <item x="602"/>
        <item x="144"/>
        <item x="275"/>
        <item x="525"/>
        <item x="506"/>
        <item x="530"/>
        <item x="665"/>
        <item x="803"/>
        <item x="838"/>
        <item x="1014"/>
        <item x="795"/>
        <item x="907"/>
        <item x="590"/>
        <item x="413"/>
        <item x="647"/>
        <item x="284"/>
        <item x="618"/>
        <item x="649"/>
        <item x="174"/>
        <item x="1006"/>
        <item x="567"/>
        <item x="155"/>
        <item x="194"/>
        <item x="254"/>
        <item x="692"/>
        <item x="773"/>
        <item x="543"/>
        <item x="798"/>
        <item x="621"/>
        <item x="505"/>
        <item x="267"/>
        <item x="902"/>
        <item x="86"/>
        <item x="703"/>
        <item x="869"/>
        <item x="748"/>
        <item x="407"/>
        <item x="386"/>
        <item x="151"/>
        <item x="529"/>
        <item x="646"/>
        <item x="658"/>
        <item x="656"/>
        <item x="168"/>
        <item x="771"/>
        <item x="205"/>
        <item x="314"/>
        <item x="575"/>
        <item x="760"/>
        <item x="912"/>
        <item x="517"/>
        <item x="948"/>
        <item x="828"/>
        <item x="936"/>
        <item x="657"/>
        <item x="1013"/>
        <item x="572"/>
        <item x="765"/>
        <item x="836"/>
        <item x="502"/>
        <item x="103"/>
        <item x="661"/>
        <item x="843"/>
        <item x="788"/>
        <item x="619"/>
        <item x="138"/>
        <item x="573"/>
        <item x="884"/>
        <item x="176"/>
        <item x="139"/>
        <item x="705"/>
        <item x="827"/>
        <item x="1002"/>
        <item x="812"/>
        <item x="896"/>
        <item x="1036"/>
        <item x="915"/>
        <item x="617"/>
        <item x="495"/>
        <item x="278"/>
        <item x="775"/>
        <item x="686"/>
        <item x="674"/>
        <item x="652"/>
        <item x="522"/>
        <item x="211"/>
        <item x="750"/>
        <item x="1019"/>
        <item x="699"/>
        <item x="925"/>
        <item x="1023"/>
        <item x="552"/>
        <item x="365"/>
        <item x="687"/>
        <item x="484"/>
        <item x="409"/>
        <item x="676"/>
        <item x="187"/>
        <item x="662"/>
        <item x="235"/>
        <item x="252"/>
        <item x="1029"/>
        <item x="679"/>
        <item x="514"/>
        <item x="417"/>
        <item x="641"/>
        <item x="556"/>
        <item x="253"/>
        <item x="715"/>
        <item x="909"/>
        <item x="105"/>
        <item x="279"/>
        <item x="1007"/>
        <item x="819"/>
        <item x="499"/>
        <item x="577"/>
        <item x="677"/>
        <item x="900"/>
        <item x="302"/>
        <item x="786"/>
        <item x="607"/>
        <item x="581"/>
        <item x="926"/>
        <item x="660"/>
        <item x="879"/>
        <item x="914"/>
        <item x="746"/>
        <item x="940"/>
        <item x="98"/>
        <item x="383"/>
        <item x="1021"/>
        <item x="873"/>
        <item x="119"/>
        <item x="612"/>
        <item x="668"/>
        <item x="898"/>
        <item x="416"/>
        <item x="143"/>
        <item x="336"/>
        <item x="100"/>
        <item x="410"/>
        <item x="371"/>
        <item x="643"/>
        <item x="214"/>
        <item x="415"/>
        <item x="787"/>
        <item x="800"/>
        <item x="756"/>
        <item x="532"/>
        <item x="257"/>
        <item x="696"/>
        <item x="541"/>
        <item x="830"/>
        <item x="536"/>
        <item x="920"/>
        <item x="321"/>
        <item x="891"/>
        <item x="142"/>
        <item x="789"/>
        <item x="769"/>
        <item x="766"/>
        <item x="921"/>
        <item x="794"/>
        <item x="247"/>
        <item x="109"/>
        <item x="1028"/>
        <item x="145"/>
        <item x="793"/>
        <item x="675"/>
        <item x="586"/>
        <item x="540"/>
        <item x="916"/>
        <item x="820"/>
        <item x="520"/>
        <item x="528"/>
        <item x="406"/>
        <item x="614"/>
        <item x="335"/>
        <item x="179"/>
        <item x="834"/>
        <item x="592"/>
        <item x="317"/>
        <item x="805"/>
        <item x="695"/>
        <item x="774"/>
        <item x="962"/>
        <item x="571"/>
        <item x="825"/>
        <item x="185"/>
        <item x="283"/>
        <item x="521"/>
        <item x="698"/>
        <item x="524"/>
        <item x="492"/>
        <item x="923"/>
        <item x="485"/>
        <item x="324"/>
        <item x="797"/>
        <item x="964"/>
        <item x="823"/>
        <item x="609"/>
        <item x="967"/>
        <item x="287"/>
        <item x="192"/>
        <item x="498"/>
        <item x="402"/>
        <item x="557"/>
        <item x="351"/>
        <item x="87"/>
        <item x="259"/>
        <item x="804"/>
        <item x="905"/>
        <item x="489"/>
        <item x="1027"/>
        <item x="518"/>
        <item x="271"/>
        <item x="764"/>
        <item x="515"/>
        <item x="790"/>
        <item x="184"/>
        <item x="826"/>
        <item x="963"/>
        <item x="757"/>
        <item x="682"/>
        <item x="359"/>
        <item x="691"/>
        <item x="799"/>
        <item x="779"/>
        <item x="482"/>
        <item x="777"/>
        <item x="494"/>
        <item x="591"/>
        <item x="397"/>
        <item x="201"/>
        <item x="783"/>
        <item x="309"/>
        <item x="154"/>
        <item x="693"/>
        <item x="542"/>
        <item x="739"/>
        <item x="172"/>
        <item x="821"/>
        <item x="893"/>
        <item x="768"/>
        <item x="199"/>
        <item x="833"/>
        <item x="780"/>
        <item x="785"/>
        <item x="604"/>
        <item x="183"/>
        <item x="791"/>
        <item x="792"/>
        <item x="778"/>
        <item x="835"/>
        <item x="200"/>
        <item x="589"/>
        <item x="770"/>
        <item x="971"/>
        <item x="213"/>
        <item x="159"/>
        <item x="582"/>
        <item x="610"/>
        <item x="970"/>
        <item x="772"/>
        <item x="901"/>
        <item x="702"/>
        <item x="584"/>
        <item x="588"/>
        <item t="default"/>
      </items>
    </pivotField>
  </pivotFields>
  <rowFields count="1">
    <field x="3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2"/>
  </colFields>
  <col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colItems>
  <dataFields count="1">
    <dataField name="求和项:15年数量" fld="10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4" minRefreshableVersion="3" useAutoFormatting="1" itemPrintTitles="1" createdVersion="4" indent="0" outline="1" outlineData="1" multipleFieldFilters="0">
  <location ref="O6:X12" firstHeaderRow="0" firstDataRow="1" firstDataCol="1" rowPageCount="1" colPageCount="1"/>
  <pivotFields count="12">
    <pivotField showAll="0"/>
    <pivotField axis="axisRow" showAll="0">
      <items count="25">
        <item x="7"/>
        <item x="17"/>
        <item x="8"/>
        <item x="6"/>
        <item x="15"/>
        <item x="23"/>
        <item x="22"/>
        <item x="14"/>
        <item x="5"/>
        <item x="18"/>
        <item x="12"/>
        <item x="13"/>
        <item x="16"/>
        <item x="3"/>
        <item x="11"/>
        <item x="9"/>
        <item x="0"/>
        <item x="4"/>
        <item x="2"/>
        <item x="21"/>
        <item x="10"/>
        <item x="20"/>
        <item x="1"/>
        <item x="19"/>
        <item t="default"/>
      </items>
    </pivotField>
    <pivotField axis="axisPage" showAll="0">
      <items count="31">
        <item x="4"/>
        <item x="3"/>
        <item x="25"/>
        <item x="17"/>
        <item x="24"/>
        <item x="2"/>
        <item x="1"/>
        <item x="26"/>
        <item x="28"/>
        <item x="16"/>
        <item x="13"/>
        <item x="7"/>
        <item x="0"/>
        <item x="12"/>
        <item x="23"/>
        <item x="6"/>
        <item x="22"/>
        <item x="29"/>
        <item x="27"/>
        <item x="14"/>
        <item x="15"/>
        <item x="21"/>
        <item x="11"/>
        <item x="20"/>
        <item x="10"/>
        <item x="19"/>
        <item x="18"/>
        <item x="5"/>
        <item x="9"/>
        <item x="8"/>
        <item t="default"/>
      </items>
    </pivotField>
    <pivotField dataField="1" showAll="0">
      <items count="603">
        <item x="2"/>
        <item x="136"/>
        <item x="242"/>
        <item x="60"/>
        <item x="268"/>
        <item x="236"/>
        <item x="425"/>
        <item x="163"/>
        <item x="9"/>
        <item x="61"/>
        <item x="33"/>
        <item x="275"/>
        <item x="38"/>
        <item x="17"/>
        <item x="346"/>
        <item x="551"/>
        <item x="263"/>
        <item x="62"/>
        <item x="24"/>
        <item x="485"/>
        <item x="260"/>
        <item x="479"/>
        <item x="15"/>
        <item x="159"/>
        <item x="366"/>
        <item x="13"/>
        <item x="409"/>
        <item x="165"/>
        <item x="502"/>
        <item x="164"/>
        <item x="106"/>
        <item x="176"/>
        <item x="497"/>
        <item x="19"/>
        <item x="153"/>
        <item x="259"/>
        <item x="476"/>
        <item x="170"/>
        <item x="501"/>
        <item x="7"/>
        <item x="115"/>
        <item x="80"/>
        <item x="222"/>
        <item x="53"/>
        <item x="28"/>
        <item x="372"/>
        <item x="42"/>
        <item x="245"/>
        <item x="77"/>
        <item x="6"/>
        <item x="529"/>
        <item x="345"/>
        <item x="37"/>
        <item x="489"/>
        <item x="85"/>
        <item x="265"/>
        <item x="572"/>
        <item x="376"/>
        <item x="566"/>
        <item x="31"/>
        <item x="430"/>
        <item x="481"/>
        <item x="243"/>
        <item x="119"/>
        <item x="171"/>
        <item x="36"/>
        <item x="237"/>
        <item x="247"/>
        <item x="224"/>
        <item x="271"/>
        <item x="550"/>
        <item x="482"/>
        <item x="125"/>
        <item x="161"/>
        <item x="373"/>
        <item x="480"/>
        <item x="274"/>
        <item x="30"/>
        <item x="266"/>
        <item x="249"/>
        <item x="495"/>
        <item x="427"/>
        <item x="438"/>
        <item x="267"/>
        <item x="371"/>
        <item x="252"/>
        <item x="186"/>
        <item x="575"/>
        <item x="155"/>
        <item x="519"/>
        <item x="567"/>
        <item x="404"/>
        <item x="486"/>
        <item x="301"/>
        <item x="139"/>
        <item x="219"/>
        <item x="174"/>
        <item x="304"/>
        <item x="175"/>
        <item x="540"/>
        <item x="522"/>
        <item x="477"/>
        <item x="318"/>
        <item x="168"/>
        <item x="59"/>
        <item x="111"/>
        <item x="484"/>
        <item x="483"/>
        <item x="585"/>
        <item x="361"/>
        <item x="303"/>
        <item x="177"/>
        <item x="273"/>
        <item x="57"/>
        <item x="491"/>
        <item x="439"/>
        <item x="82"/>
        <item x="142"/>
        <item x="70"/>
        <item x="49"/>
        <item x="334"/>
        <item x="580"/>
        <item x="229"/>
        <item x="50"/>
        <item x="144"/>
        <item x="285"/>
        <item x="258"/>
        <item x="592"/>
        <item x="44"/>
        <item x="244"/>
        <item x="524"/>
        <item x="11"/>
        <item x="342"/>
        <item x="185"/>
        <item x="261"/>
        <item x="365"/>
        <item x="248"/>
        <item x="594"/>
        <item x="239"/>
        <item x="503"/>
        <item x="571"/>
        <item x="123"/>
        <item x="428"/>
        <item x="190"/>
        <item x="158"/>
        <item x="568"/>
        <item x="432"/>
        <item x="5"/>
        <item x="228"/>
        <item x="256"/>
        <item x="316"/>
        <item x="277"/>
        <item x="34"/>
        <item x="422"/>
        <item x="584"/>
        <item x="29"/>
        <item x="335"/>
        <item x="310"/>
        <item x="555"/>
        <item x="20"/>
        <item x="306"/>
        <item x="494"/>
        <item x="577"/>
        <item x="99"/>
        <item x="426"/>
        <item x="160"/>
        <item x="601"/>
        <item x="579"/>
        <item x="100"/>
        <item x="586"/>
        <item x="294"/>
        <item x="78"/>
        <item x="146"/>
        <item x="181"/>
        <item x="180"/>
        <item x="212"/>
        <item x="22"/>
        <item x="211"/>
        <item x="238"/>
        <item x="107"/>
        <item x="554"/>
        <item x="112"/>
        <item x="234"/>
        <item x="509"/>
        <item x="232"/>
        <item x="307"/>
        <item x="408"/>
        <item x="1"/>
        <item x="441"/>
        <item x="496"/>
        <item x="40"/>
        <item x="442"/>
        <item x="423"/>
        <item x="337"/>
        <item x="18"/>
        <item x="364"/>
        <item x="411"/>
        <item x="280"/>
        <item x="118"/>
        <item x="500"/>
        <item x="553"/>
        <item x="129"/>
        <item x="546"/>
        <item x="110"/>
        <item x="317"/>
        <item x="205"/>
        <item x="67"/>
        <item x="262"/>
        <item x="370"/>
        <item x="12"/>
        <item x="492"/>
        <item x="91"/>
        <item x="293"/>
        <item x="154"/>
        <item x="121"/>
        <item x="558"/>
        <item x="562"/>
        <item x="434"/>
        <item x="130"/>
        <item x="8"/>
        <item x="25"/>
        <item x="512"/>
        <item x="52"/>
        <item x="286"/>
        <item x="81"/>
        <item x="362"/>
        <item x="347"/>
        <item x="58"/>
        <item x="541"/>
        <item x="86"/>
        <item x="523"/>
        <item x="264"/>
        <item x="35"/>
        <item x="445"/>
        <item x="46"/>
        <item x="195"/>
        <item x="226"/>
        <item x="591"/>
        <item x="141"/>
        <item x="595"/>
        <item x="43"/>
        <item x="10"/>
        <item x="521"/>
        <item x="257"/>
        <item x="582"/>
        <item x="514"/>
        <item x="206"/>
        <item x="128"/>
        <item x="47"/>
        <item x="32"/>
        <item x="570"/>
        <item x="418"/>
        <item x="220"/>
        <item x="14"/>
        <item x="230"/>
        <item x="590"/>
        <item x="302"/>
        <item x="126"/>
        <item x="178"/>
        <item x="543"/>
        <item x="216"/>
        <item x="16"/>
        <item x="156"/>
        <item x="504"/>
        <item x="578"/>
        <item x="278"/>
        <item x="151"/>
        <item x="95"/>
        <item x="312"/>
        <item x="197"/>
        <item x="564"/>
        <item x="98"/>
        <item x="410"/>
        <item x="447"/>
        <item x="283"/>
        <item x="240"/>
        <item x="217"/>
        <item x="542"/>
        <item x="548"/>
        <item x="287"/>
        <item x="449"/>
        <item x="210"/>
        <item x="63"/>
        <item x="105"/>
        <item x="321"/>
        <item x="336"/>
        <item x="279"/>
        <item x="145"/>
        <item x="108"/>
        <item x="288"/>
        <item x="227"/>
        <item x="421"/>
        <item x="117"/>
        <item x="290"/>
        <item x="488"/>
        <item x="377"/>
        <item x="324"/>
        <item x="516"/>
        <item x="166"/>
        <item x="433"/>
        <item x="172"/>
        <item x="576"/>
        <item x="189"/>
        <item x="233"/>
        <item x="48"/>
        <item x="443"/>
        <item x="498"/>
        <item x="589"/>
        <item x="386"/>
        <item x="315"/>
        <item x="424"/>
        <item x="143"/>
        <item x="563"/>
        <item x="322"/>
        <item x="137"/>
        <item x="470"/>
        <item x="120"/>
        <item x="508"/>
        <item x="352"/>
        <item x="446"/>
        <item x="393"/>
        <item x="598"/>
        <item x="437"/>
        <item x="413"/>
        <item x="254"/>
        <item x="374"/>
        <item x="96"/>
        <item x="412"/>
        <item x="201"/>
        <item x="187"/>
        <item x="382"/>
        <item x="255"/>
        <item x="383"/>
        <item x="200"/>
        <item x="21"/>
        <item x="363"/>
        <item x="398"/>
        <item x="282"/>
        <item x="101"/>
        <item x="407"/>
        <item x="419"/>
        <item x="535"/>
        <item x="467"/>
        <item x="204"/>
        <item x="251"/>
        <item x="23"/>
        <item x="209"/>
        <item x="169"/>
        <item x="4"/>
        <item x="367"/>
        <item x="150"/>
        <item x="338"/>
        <item x="429"/>
        <item x="490"/>
        <item x="114"/>
        <item x="223"/>
        <item x="506"/>
        <item x="397"/>
        <item x="134"/>
        <item x="475"/>
        <item x="545"/>
        <item x="402"/>
        <item x="39"/>
        <item x="330"/>
        <item x="450"/>
        <item x="73"/>
        <item x="207"/>
        <item x="353"/>
        <item x="360"/>
        <item x="45"/>
        <item x="149"/>
        <item x="193"/>
        <item x="83"/>
        <item x="552"/>
        <item x="414"/>
        <item x="487"/>
        <item x="182"/>
        <item x="510"/>
        <item x="157"/>
        <item x="513"/>
        <item x="417"/>
        <item x="569"/>
        <item x="162"/>
        <item x="235"/>
        <item x="295"/>
        <item x="499"/>
        <item x="369"/>
        <item x="55"/>
        <item x="435"/>
        <item x="559"/>
        <item x="511"/>
        <item x="26"/>
        <item x="79"/>
        <item x="544"/>
        <item x="221"/>
        <item x="276"/>
        <item x="138"/>
        <item x="225"/>
        <item x="208"/>
        <item x="51"/>
        <item x="332"/>
        <item x="269"/>
        <item x="339"/>
        <item x="327"/>
        <item x="148"/>
        <item x="147"/>
        <item x="588"/>
        <item x="587"/>
        <item x="284"/>
        <item x="473"/>
        <item x="253"/>
        <item x="122"/>
        <item x="241"/>
        <item x="113"/>
        <item x="3"/>
        <item x="184"/>
        <item x="69"/>
        <item x="394"/>
        <item x="341"/>
        <item x="583"/>
        <item x="214"/>
        <item x="329"/>
        <item x="457"/>
        <item x="478"/>
        <item x="349"/>
        <item x="531"/>
        <item x="272"/>
        <item x="231"/>
        <item x="116"/>
        <item x="597"/>
        <item x="328"/>
        <item x="298"/>
        <item x="311"/>
        <item x="124"/>
        <item x="27"/>
        <item x="415"/>
        <item x="400"/>
        <item x="537"/>
        <item x="581"/>
        <item x="440"/>
        <item x="375"/>
        <item x="385"/>
        <item x="420"/>
        <item x="355"/>
        <item x="65"/>
        <item x="561"/>
        <item x="458"/>
        <item x="527"/>
        <item x="173"/>
        <item x="533"/>
        <item x="350"/>
        <item x="436"/>
        <item x="387"/>
        <item x="539"/>
        <item x="381"/>
        <item x="392"/>
        <item x="399"/>
        <item x="192"/>
        <item x="74"/>
        <item x="94"/>
        <item x="281"/>
        <item x="518"/>
        <item x="344"/>
        <item x="390"/>
        <item x="194"/>
        <item x="451"/>
        <item x="573"/>
        <item x="536"/>
        <item x="323"/>
        <item x="401"/>
        <item x="103"/>
        <item x="54"/>
        <item x="388"/>
        <item x="556"/>
        <item x="463"/>
        <item x="549"/>
        <item x="460"/>
        <item x="68"/>
        <item x="464"/>
        <item x="104"/>
        <item x="560"/>
        <item x="444"/>
        <item x="97"/>
        <item x="391"/>
        <item x="215"/>
        <item x="75"/>
        <item x="299"/>
        <item x="471"/>
        <item x="152"/>
        <item x="384"/>
        <item x="380"/>
        <item x="183"/>
        <item x="517"/>
        <item x="351"/>
        <item x="507"/>
        <item x="218"/>
        <item x="557"/>
        <item x="71"/>
        <item x="213"/>
        <item x="389"/>
        <item x="84"/>
        <item x="547"/>
        <item x="340"/>
        <item x="250"/>
        <item x="203"/>
        <item x="76"/>
        <item x="333"/>
        <item x="72"/>
        <item x="93"/>
        <item x="87"/>
        <item x="469"/>
        <item x="354"/>
        <item x="41"/>
        <item x="596"/>
        <item x="131"/>
        <item x="140"/>
        <item x="133"/>
        <item x="520"/>
        <item x="127"/>
        <item x="64"/>
        <item x="379"/>
        <item x="196"/>
        <item x="56"/>
        <item x="493"/>
        <item x="454"/>
        <item x="309"/>
        <item x="191"/>
        <item x="331"/>
        <item x="532"/>
        <item x="403"/>
        <item x="305"/>
        <item x="356"/>
        <item x="396"/>
        <item x="515"/>
        <item x="313"/>
        <item x="461"/>
        <item x="574"/>
        <item x="368"/>
        <item x="308"/>
        <item x="320"/>
        <item x="505"/>
        <item x="530"/>
        <item x="600"/>
        <item x="199"/>
        <item x="188"/>
        <item x="534"/>
        <item x="167"/>
        <item x="198"/>
        <item x="468"/>
        <item x="270"/>
        <item x="395"/>
        <item x="452"/>
        <item x="66"/>
        <item x="526"/>
        <item x="405"/>
        <item x="202"/>
        <item x="292"/>
        <item x="348"/>
        <item x="448"/>
        <item x="466"/>
        <item x="319"/>
        <item x="431"/>
        <item x="109"/>
        <item x="90"/>
        <item x="297"/>
        <item x="456"/>
        <item x="89"/>
        <item x="314"/>
        <item x="358"/>
        <item x="525"/>
        <item x="132"/>
        <item x="357"/>
        <item x="291"/>
        <item x="300"/>
        <item x="246"/>
        <item x="92"/>
        <item x="459"/>
        <item x="538"/>
        <item x="289"/>
        <item x="462"/>
        <item x="378"/>
        <item x="416"/>
        <item x="296"/>
        <item x="325"/>
        <item x="472"/>
        <item x="102"/>
        <item x="343"/>
        <item x="453"/>
        <item x="474"/>
        <item x="593"/>
        <item x="326"/>
        <item x="565"/>
        <item x="179"/>
        <item x="88"/>
        <item x="455"/>
        <item x="406"/>
        <item x="135"/>
        <item x="0"/>
        <item x="599"/>
        <item x="465"/>
        <item x="528"/>
        <item x="359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6">
    <i>
      <x/>
    </i>
    <i>
      <x v="13"/>
    </i>
    <i>
      <x v="15"/>
    </i>
    <i>
      <x v="18"/>
    </i>
    <i>
      <x v="2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2" item="1" hier="-1"/>
  </pageFields>
  <dataFields count="9">
    <dataField name="2012年利润" fld="4" baseField="0" baseItem="0"/>
    <dataField name="2014年利润" fld="8" baseField="0" baseItem="0"/>
    <dataField name="求和项:15年利润" fld="10" baseField="0" baseItem="0"/>
    <dataField name="求和项:13年利润" fld="6" baseField="0" baseItem="0"/>
    <dataField name="求和项:12年数量" fld="3" baseField="1" baseItem="0"/>
    <dataField name="求和项:13年数量" fld="5" baseField="1" baseItem="0"/>
    <dataField name="求和项:16年1-10月销量" fld="11" baseField="1" baseItem="0"/>
    <dataField name="求和项:15年数量" fld="9" baseField="1" baseItem="0"/>
    <dataField name="求和项:14年数量" fld="7" baseField="1" baseItem="0"/>
  </dataFields>
  <formats count="10">
    <format dxfId="9">
      <pivotArea field="2" type="button" dataOnly="0" labelOnly="1" outline="0" axis="axisPage" fieldPosition="0"/>
    </format>
    <format dxfId="8">
      <pivotArea dataOnly="0" labelOnly="1" outline="0" fieldPosition="0">
        <references count="1">
          <reference field="2" count="1">
            <x v="1"/>
          </reference>
        </references>
      </pivotArea>
    </format>
    <format dxfId="7">
      <pivotArea field="2" type="button" dataOnly="0" labelOnly="1" outline="0" axis="axisPage" fieldPosition="0"/>
    </format>
    <format dxfId="6">
      <pivotArea dataOnly="0" labelOnly="1" outline="0" fieldPosition="0">
        <references count="1">
          <reference field="2" count="1">
            <x v="1"/>
          </reference>
        </references>
      </pivotArea>
    </format>
    <format dxfId="5">
      <pivotArea field="2" type="button" dataOnly="0" labelOnly="1" outline="0" axis="axisPage" fieldPosition="0"/>
    </format>
    <format dxfId="4">
      <pivotArea dataOnly="0" labelOnly="1" outline="0" fieldPosition="0">
        <references count="1">
          <reference field="2" count="1">
            <x v="1"/>
          </reference>
        </references>
      </pivotArea>
    </format>
    <format dxfId="3">
      <pivotArea field="2" type="button" dataOnly="0" labelOnly="1" outline="0" axis="axisPage" fieldPosition="0"/>
    </format>
    <format dxfId="2">
      <pivotArea dataOnly="0" labelOnly="1" outline="0" fieldPosition="0">
        <references count="1">
          <reference field="2" count="1">
            <x v="1"/>
          </reference>
        </references>
      </pivotArea>
    </format>
    <format dxfId="1">
      <pivotArea field="2" type="button" dataOnly="0" labelOnly="1" outline="0" axis="axisPage" fieldPosition="0"/>
    </format>
    <format dxfId="0">
      <pivotArea dataOnly="0" labelOnly="1" outline="0" fieldPosition="0">
        <references count="1">
          <reference field="2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" Type="http://schemas.openxmlformats.org/officeDocument/2006/relationships/ctrlProp" Target="../ctrlProps/ctrlProp4.xml"/><Relationship Id="rId21" Type="http://schemas.openxmlformats.org/officeDocument/2006/relationships/ctrlProp" Target="../ctrlProps/ctrlProp22.xml"/><Relationship Id="rId34" Type="http://schemas.openxmlformats.org/officeDocument/2006/relationships/ctrlProp" Target="../ctrlProps/ctrlProp35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29" Type="http://schemas.openxmlformats.org/officeDocument/2006/relationships/ctrlProp" Target="../ctrlProps/ctrlProp30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31" Type="http://schemas.openxmlformats.org/officeDocument/2006/relationships/ctrlProp" Target="../ctrlProps/ctrlProp3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42" Type="http://schemas.openxmlformats.org/officeDocument/2006/relationships/ctrlProp" Target="../ctrlProps/ctrlProp75.xml"/><Relationship Id="rId47" Type="http://schemas.openxmlformats.org/officeDocument/2006/relationships/ctrlProp" Target="../ctrlProps/ctrlProp80.xml"/><Relationship Id="rId50" Type="http://schemas.openxmlformats.org/officeDocument/2006/relationships/ctrlProp" Target="../ctrlProps/ctrlProp83.xml"/><Relationship Id="rId55" Type="http://schemas.openxmlformats.org/officeDocument/2006/relationships/ctrlProp" Target="../ctrlProps/ctrlProp88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46" Type="http://schemas.openxmlformats.org/officeDocument/2006/relationships/ctrlProp" Target="../ctrlProps/ctrlProp79.xml"/><Relationship Id="rId59" Type="http://schemas.openxmlformats.org/officeDocument/2006/relationships/ctrlProp" Target="../ctrlProps/ctrlProp9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41" Type="http://schemas.openxmlformats.org/officeDocument/2006/relationships/ctrlProp" Target="../ctrlProps/ctrlProp74.xml"/><Relationship Id="rId54" Type="http://schemas.openxmlformats.org/officeDocument/2006/relationships/ctrlProp" Target="../ctrlProps/ctrlProp87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40" Type="http://schemas.openxmlformats.org/officeDocument/2006/relationships/ctrlProp" Target="../ctrlProps/ctrlProp73.xml"/><Relationship Id="rId45" Type="http://schemas.openxmlformats.org/officeDocument/2006/relationships/ctrlProp" Target="../ctrlProps/ctrlProp78.xml"/><Relationship Id="rId53" Type="http://schemas.openxmlformats.org/officeDocument/2006/relationships/ctrlProp" Target="../ctrlProps/ctrlProp86.xml"/><Relationship Id="rId58" Type="http://schemas.openxmlformats.org/officeDocument/2006/relationships/ctrlProp" Target="../ctrlProps/ctrlProp91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49" Type="http://schemas.openxmlformats.org/officeDocument/2006/relationships/ctrlProp" Target="../ctrlProps/ctrlProp82.xml"/><Relationship Id="rId57" Type="http://schemas.openxmlformats.org/officeDocument/2006/relationships/ctrlProp" Target="../ctrlProps/ctrlProp90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4" Type="http://schemas.openxmlformats.org/officeDocument/2006/relationships/ctrlProp" Target="../ctrlProps/ctrlProp77.xml"/><Relationship Id="rId52" Type="http://schemas.openxmlformats.org/officeDocument/2006/relationships/ctrlProp" Target="../ctrlProps/ctrlProp85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43" Type="http://schemas.openxmlformats.org/officeDocument/2006/relationships/ctrlProp" Target="../ctrlProps/ctrlProp76.xml"/><Relationship Id="rId48" Type="http://schemas.openxmlformats.org/officeDocument/2006/relationships/ctrlProp" Target="../ctrlProps/ctrlProp81.xml"/><Relationship Id="rId56" Type="http://schemas.openxmlformats.org/officeDocument/2006/relationships/ctrlProp" Target="../ctrlProps/ctrlProp89.xml"/><Relationship Id="rId8" Type="http://schemas.openxmlformats.org/officeDocument/2006/relationships/ctrlProp" Target="../ctrlProps/ctrlProp41.xml"/><Relationship Id="rId51" Type="http://schemas.openxmlformats.org/officeDocument/2006/relationships/ctrlProp" Target="../ctrlProps/ctrlProp84.xml"/><Relationship Id="rId3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opLeftCell="A7" workbookViewId="0">
      <selection activeCell="C41" sqref="C41"/>
    </sheetView>
  </sheetViews>
  <sheetFormatPr defaultRowHeight="13.5"/>
  <sheetData/>
  <phoneticPr fontId="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0"/>
  </sheetPr>
  <dimension ref="A1:H7"/>
  <sheetViews>
    <sheetView showGridLines="0" workbookViewId="0">
      <selection activeCell="I2" sqref="I2"/>
    </sheetView>
  </sheetViews>
  <sheetFormatPr defaultColWidth="9" defaultRowHeight="13.5"/>
  <cols>
    <col min="1" max="1" width="19.75" customWidth="1"/>
    <col min="2" max="2" width="13.625" customWidth="1"/>
    <col min="3" max="3" width="16" customWidth="1"/>
    <col min="4" max="4" width="16.5" customWidth="1"/>
    <col min="5" max="5" width="16.625" customWidth="1"/>
    <col min="6" max="6" width="16.75" customWidth="1"/>
    <col min="7" max="7" width="14.125" customWidth="1"/>
    <col min="8" max="8" width="16" customWidth="1"/>
  </cols>
  <sheetData>
    <row r="1" spans="1:8" ht="30" customHeight="1">
      <c r="A1" s="93" t="s">
        <v>7</v>
      </c>
      <c r="B1" s="93"/>
      <c r="C1" s="93"/>
      <c r="D1" s="93"/>
      <c r="E1" s="93"/>
      <c r="F1" s="93"/>
      <c r="G1" s="93"/>
    </row>
    <row r="2" spans="1:8" ht="28.5" customHeight="1">
      <c r="A2" s="4" t="s">
        <v>1</v>
      </c>
      <c r="B2" s="4" t="s">
        <v>8</v>
      </c>
      <c r="C2" s="4" t="s">
        <v>9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</row>
    <row r="3" spans="1:8" ht="42" customHeight="1">
      <c r="A3" s="5" t="s">
        <v>2</v>
      </c>
      <c r="B3" s="6">
        <v>54538.495400000029</v>
      </c>
      <c r="C3" s="6">
        <v>70.027321461750446</v>
      </c>
      <c r="D3" s="6">
        <v>34.558211069167072</v>
      </c>
      <c r="E3" s="6">
        <v>79.49650614186173</v>
      </c>
      <c r="F3" s="7">
        <f>C3*$B3</f>
        <v>3819184.7494160002</v>
      </c>
      <c r="G3" s="7">
        <f t="shared" ref="G3:H3" si="0">D3*$B3</f>
        <v>1884752.8354279983</v>
      </c>
      <c r="H3" s="7">
        <f t="shared" si="0"/>
        <v>4335619.8345339997</v>
      </c>
    </row>
    <row r="4" spans="1:8" ht="42" customHeight="1">
      <c r="A4" s="5" t="s">
        <v>3</v>
      </c>
      <c r="B4" s="6">
        <v>72413.08500000005</v>
      </c>
      <c r="C4" s="6">
        <v>88.88813053814782</v>
      </c>
      <c r="D4" s="6">
        <v>28.985450952683454</v>
      </c>
      <c r="E4" s="6">
        <v>62.523539427991494</v>
      </c>
      <c r="F4" s="7">
        <f t="shared" ref="F4:F6" si="1">C4*$B4</f>
        <v>6436663.7521499982</v>
      </c>
      <c r="G4" s="7">
        <f t="shared" ref="G4:G6" si="2">D4*$B4</f>
        <v>2098925.9235999994</v>
      </c>
      <c r="H4" s="7">
        <f t="shared" ref="H4:H6" si="3">E4*$B4</f>
        <v>4527522.3751000026</v>
      </c>
    </row>
    <row r="5" spans="1:8" ht="42" customHeight="1">
      <c r="A5" s="5" t="s">
        <v>4</v>
      </c>
      <c r="B5" s="6">
        <v>98725.040999999968</v>
      </c>
      <c r="C5" s="6">
        <v>86.613337331913598</v>
      </c>
      <c r="D5" s="6">
        <v>25.050404917654106</v>
      </c>
      <c r="E5" s="6">
        <v>58.280270244141974</v>
      </c>
      <c r="F5" s="7">
        <f t="shared" si="1"/>
        <v>8550905.2792399973</v>
      </c>
      <c r="G5" s="7">
        <f t="shared" si="2"/>
        <v>2473102.2525620023</v>
      </c>
      <c r="H5" s="7">
        <f t="shared" si="3"/>
        <v>5753722.0693439944</v>
      </c>
    </row>
    <row r="6" spans="1:8" ht="42" customHeight="1">
      <c r="A6" s="5" t="s">
        <v>5</v>
      </c>
      <c r="B6" s="6">
        <v>136418.08889999977</v>
      </c>
      <c r="C6" s="6">
        <v>111.9054688669662</v>
      </c>
      <c r="D6" s="6">
        <v>16.291837862280751</v>
      </c>
      <c r="E6" s="6">
        <v>78.610450960034086</v>
      </c>
      <c r="F6" s="7">
        <f t="shared" si="1"/>
        <v>15265930.200289952</v>
      </c>
      <c r="G6" s="7">
        <f t="shared" si="2"/>
        <v>2222501.3858409976</v>
      </c>
      <c r="H6" s="7">
        <f t="shared" si="3"/>
        <v>10723887.487535002</v>
      </c>
    </row>
    <row r="7" spans="1:8" ht="42" customHeight="1">
      <c r="A7" s="5" t="s">
        <v>6</v>
      </c>
      <c r="B7" s="6">
        <v>136241.34299999985</v>
      </c>
      <c r="C7" s="6"/>
      <c r="D7" s="6"/>
      <c r="E7" s="6"/>
      <c r="F7" s="8"/>
      <c r="G7" s="8"/>
      <c r="H7" s="9"/>
    </row>
  </sheetData>
  <mergeCells count="1">
    <mergeCell ref="A1:G1"/>
  </mergeCells>
  <phoneticPr fontId="8" type="noConversion"/>
  <pageMargins left="0.69930555555555596" right="0.69930555555555596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indexed="10"/>
  </sheetPr>
  <dimension ref="A1:J14"/>
  <sheetViews>
    <sheetView showGridLines="0" topLeftCell="A4" workbookViewId="0">
      <selection activeCell="J15" sqref="J15"/>
    </sheetView>
  </sheetViews>
  <sheetFormatPr defaultColWidth="9" defaultRowHeight="13.5"/>
  <cols>
    <col min="1" max="1" width="17.875" customWidth="1"/>
    <col min="2" max="2" width="11.875" customWidth="1"/>
    <col min="3" max="3" width="16.5" customWidth="1"/>
    <col min="4" max="4" width="15.125" customWidth="1"/>
    <col min="5" max="5" width="15.625" customWidth="1"/>
    <col min="6" max="6" width="16.375" customWidth="1"/>
    <col min="7" max="7" width="14.375" customWidth="1"/>
    <col min="8" max="8" width="16.25" customWidth="1"/>
    <col min="10" max="10" width="10.5" customWidth="1"/>
  </cols>
  <sheetData>
    <row r="1" spans="1:10" ht="25.5">
      <c r="A1" s="94" t="s">
        <v>47</v>
      </c>
      <c r="B1" s="94"/>
      <c r="C1" s="94"/>
      <c r="D1" s="94"/>
      <c r="E1" s="94"/>
      <c r="F1" s="94"/>
      <c r="G1" s="94"/>
      <c r="H1" s="94"/>
    </row>
    <row r="2" spans="1:10">
      <c r="A2" s="2" t="s">
        <v>15</v>
      </c>
    </row>
    <row r="3" spans="1:10" ht="14.25">
      <c r="A3" s="3" t="str">
        <f>整体销售分析!A2</f>
        <v>时间</v>
      </c>
      <c r="B3" s="4" t="s">
        <v>8</v>
      </c>
      <c r="C3" s="4" t="s">
        <v>9</v>
      </c>
      <c r="D3" s="4" t="s">
        <v>10</v>
      </c>
      <c r="E3" s="4" t="s">
        <v>11</v>
      </c>
      <c r="F3" s="4" t="s">
        <v>12</v>
      </c>
      <c r="G3" s="4" t="s">
        <v>13</v>
      </c>
      <c r="H3" s="4" t="s">
        <v>14</v>
      </c>
      <c r="J3" s="10" t="s">
        <v>8</v>
      </c>
    </row>
    <row r="4" spans="1:10" ht="14.25">
      <c r="A4" s="3" t="str">
        <f>整体销售分析!A3</f>
        <v>2012年</v>
      </c>
      <c r="B4" s="18">
        <v>54538.495400000029</v>
      </c>
      <c r="C4" s="18">
        <v>70.027321461750446</v>
      </c>
      <c r="D4" s="18">
        <v>34.558211069167072</v>
      </c>
      <c r="E4" s="18">
        <v>79.49650614186173</v>
      </c>
      <c r="F4" s="18">
        <v>3819184.7494160002</v>
      </c>
      <c r="G4" s="18">
        <v>1884752.8354279983</v>
      </c>
      <c r="H4" s="18">
        <v>4335619.8345339997</v>
      </c>
      <c r="J4" s="10" t="s">
        <v>9</v>
      </c>
    </row>
    <row r="5" spans="1:10" ht="14.25">
      <c r="A5" s="3" t="str">
        <f>整体销售分析!A4</f>
        <v>2013年</v>
      </c>
      <c r="B5" s="18">
        <v>72413.08500000005</v>
      </c>
      <c r="C5" s="18">
        <v>88.88813053814782</v>
      </c>
      <c r="D5" s="18">
        <v>28.985450952683454</v>
      </c>
      <c r="E5" s="18">
        <v>62.523539427991494</v>
      </c>
      <c r="F5" s="18">
        <v>6436663.7521499982</v>
      </c>
      <c r="G5" s="18">
        <v>2098925.9235999994</v>
      </c>
      <c r="H5" s="18">
        <v>4527522.3751000026</v>
      </c>
      <c r="J5" s="10" t="s">
        <v>10</v>
      </c>
    </row>
    <row r="6" spans="1:10" ht="14.25">
      <c r="A6" s="3" t="str">
        <f>整体销售分析!A5</f>
        <v>2014年</v>
      </c>
      <c r="B6" s="18">
        <v>98725.040999999968</v>
      </c>
      <c r="C6" s="18">
        <v>86.613337331913598</v>
      </c>
      <c r="D6" s="18">
        <v>25.050404917654106</v>
      </c>
      <c r="E6" s="18">
        <v>58.280270244141974</v>
      </c>
      <c r="F6" s="18">
        <v>8550905.2792399973</v>
      </c>
      <c r="G6" s="18">
        <v>2473102.2525620023</v>
      </c>
      <c r="H6" s="18">
        <v>5753722.0693439944</v>
      </c>
      <c r="J6" s="10" t="s">
        <v>11</v>
      </c>
    </row>
    <row r="7" spans="1:10" ht="14.25">
      <c r="A7" s="3" t="str">
        <f>整体销售分析!A6</f>
        <v>2015年</v>
      </c>
      <c r="B7" s="18">
        <v>136418.08889999977</v>
      </c>
      <c r="C7" s="18">
        <v>111.9054688669662</v>
      </c>
      <c r="D7" s="18">
        <v>16.291837862280751</v>
      </c>
      <c r="E7" s="18">
        <v>78.610450960034086</v>
      </c>
      <c r="F7" s="18">
        <v>15265930.200289952</v>
      </c>
      <c r="G7" s="18">
        <v>2222501.3858409976</v>
      </c>
      <c r="H7" s="18">
        <v>10723887.487535002</v>
      </c>
      <c r="J7" s="10" t="s">
        <v>12</v>
      </c>
    </row>
    <row r="8" spans="1:10" ht="14.25">
      <c r="A8" s="3" t="str">
        <f>整体销售分析!A7</f>
        <v>2016年（1-10月份）</v>
      </c>
      <c r="B8" s="18">
        <v>136241.34299999985</v>
      </c>
      <c r="C8" s="18"/>
      <c r="D8" s="18"/>
      <c r="E8" s="18"/>
      <c r="F8" s="18"/>
      <c r="G8" s="18"/>
      <c r="H8" s="18"/>
      <c r="J8" s="10" t="s">
        <v>13</v>
      </c>
    </row>
    <row r="9" spans="1:10" ht="14.25">
      <c r="J9" s="10" t="s">
        <v>14</v>
      </c>
    </row>
    <row r="10" spans="1:10">
      <c r="A10" s="24">
        <v>5</v>
      </c>
      <c r="B10" s="24">
        <f>INDEX(B4:H4,$A$10)</f>
        <v>3819184.7494160002</v>
      </c>
    </row>
    <row r="11" spans="1:10">
      <c r="A11" s="24"/>
      <c r="B11" s="24">
        <f t="shared" ref="B11:B14" si="0">INDEX(B5:H5,$A$10)</f>
        <v>6436663.7521499982</v>
      </c>
    </row>
    <row r="12" spans="1:10">
      <c r="A12" s="24"/>
      <c r="B12" s="24">
        <f t="shared" si="0"/>
        <v>8550905.2792399973</v>
      </c>
    </row>
    <row r="13" spans="1:10">
      <c r="A13" s="24"/>
      <c r="B13" s="24">
        <f>INDEX(B7:H7,$A$10)</f>
        <v>15265930.200289952</v>
      </c>
    </row>
    <row r="14" spans="1:10">
      <c r="A14" s="24"/>
      <c r="B14" s="24">
        <f t="shared" si="0"/>
        <v>0</v>
      </c>
    </row>
  </sheetData>
  <mergeCells count="1">
    <mergeCell ref="A1:H1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Pict="0">
                <anchor moveWithCells="1">
                  <from>
                    <xdr:col>2</xdr:col>
                    <xdr:colOff>19050</xdr:colOff>
                    <xdr:row>9</xdr:row>
                    <xdr:rowOff>19050</xdr:rowOff>
                  </from>
                  <to>
                    <xdr:col>2</xdr:col>
                    <xdr:colOff>885825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indexed="10"/>
  </sheetPr>
  <dimension ref="A1:N105"/>
  <sheetViews>
    <sheetView showGridLines="0" topLeftCell="B34" workbookViewId="0">
      <selection activeCell="I17" sqref="I17"/>
    </sheetView>
  </sheetViews>
  <sheetFormatPr defaultColWidth="9" defaultRowHeight="13.5"/>
  <cols>
    <col min="1" max="1" width="20.375" customWidth="1"/>
    <col min="2" max="3" width="10" customWidth="1"/>
    <col min="4" max="4" width="9.875" customWidth="1"/>
    <col min="5" max="5" width="10" customWidth="1"/>
    <col min="6" max="6" width="20.625" customWidth="1"/>
    <col min="7" max="8" width="12.375" customWidth="1"/>
    <col min="9" max="9" width="11.375" customWidth="1"/>
    <col min="12" max="12" width="15" customWidth="1"/>
  </cols>
  <sheetData>
    <row r="1" spans="1:7" ht="21.75">
      <c r="A1" s="100" t="s">
        <v>48</v>
      </c>
      <c r="B1" s="100"/>
      <c r="C1" s="100"/>
      <c r="D1" s="100"/>
      <c r="E1" s="100"/>
      <c r="F1" s="100"/>
      <c r="G1" s="100"/>
    </row>
    <row r="2" spans="1:7" ht="14.25">
      <c r="A2" s="14" t="s">
        <v>46</v>
      </c>
      <c r="B2" s="15" t="s">
        <v>2</v>
      </c>
      <c r="C2" s="15" t="s">
        <v>3</v>
      </c>
      <c r="D2" s="15" t="s">
        <v>4</v>
      </c>
      <c r="E2" s="15" t="s">
        <v>5</v>
      </c>
      <c r="F2" s="15" t="s">
        <v>6</v>
      </c>
      <c r="G2" s="15" t="s">
        <v>0</v>
      </c>
    </row>
    <row r="3" spans="1:7" ht="14.25">
      <c r="A3" s="5" t="s">
        <v>16</v>
      </c>
      <c r="B3" s="1">
        <v>80.625</v>
      </c>
      <c r="C3" s="11">
        <v>190.45</v>
      </c>
      <c r="D3" s="11">
        <v>345.3</v>
      </c>
      <c r="E3" s="11">
        <v>690.77500000000009</v>
      </c>
      <c r="F3" s="11">
        <v>938.19999999999993</v>
      </c>
      <c r="G3" s="1">
        <f t="shared" ref="G3:G14" si="0">SUM(B3:F3)</f>
        <v>2245.35</v>
      </c>
    </row>
    <row r="4" spans="1:7" ht="14.25">
      <c r="A4" s="5" t="s">
        <v>17</v>
      </c>
      <c r="B4" s="1">
        <v>463.12500000000006</v>
      </c>
      <c r="C4" s="11">
        <v>639.44999999999993</v>
      </c>
      <c r="D4" s="11">
        <v>658.92499999999995</v>
      </c>
      <c r="E4" s="11">
        <v>1329.2250000000001</v>
      </c>
      <c r="F4" s="11">
        <v>982.5</v>
      </c>
      <c r="G4" s="1">
        <f t="shared" si="0"/>
        <v>4073.2250000000004</v>
      </c>
    </row>
    <row r="5" spans="1:7" ht="14.25">
      <c r="A5" s="5" t="s">
        <v>18</v>
      </c>
      <c r="B5" s="1">
        <v>367.9</v>
      </c>
      <c r="C5" s="11">
        <v>468.75</v>
      </c>
      <c r="D5" s="11">
        <v>796.19499999999994</v>
      </c>
      <c r="E5" s="11">
        <v>5120.6849999999995</v>
      </c>
      <c r="F5" s="11">
        <v>5731.1600000000008</v>
      </c>
      <c r="G5" s="1">
        <f t="shared" si="0"/>
        <v>12484.689999999999</v>
      </c>
    </row>
    <row r="6" spans="1:7" ht="14.25">
      <c r="A6" s="5" t="s">
        <v>19</v>
      </c>
      <c r="B6" s="1">
        <v>2724.7999999999997</v>
      </c>
      <c r="C6" s="11">
        <v>4456.2</v>
      </c>
      <c r="D6" s="11">
        <v>7139.3250000000007</v>
      </c>
      <c r="E6" s="11">
        <v>9095.0249999999978</v>
      </c>
      <c r="F6" s="11">
        <v>9405.864999999998</v>
      </c>
      <c r="G6" s="1">
        <f t="shared" si="0"/>
        <v>32821.214999999997</v>
      </c>
    </row>
    <row r="7" spans="1:7" ht="14.25">
      <c r="A7" s="5" t="s">
        <v>20</v>
      </c>
      <c r="B7" s="1">
        <v>1613.05</v>
      </c>
      <c r="C7" s="11">
        <v>1237.575</v>
      </c>
      <c r="D7" s="11">
        <v>1870.95</v>
      </c>
      <c r="E7" s="11">
        <v>2586.375</v>
      </c>
      <c r="F7" s="11">
        <v>2478.7250000000004</v>
      </c>
      <c r="G7" s="1">
        <f t="shared" si="0"/>
        <v>9786.6749999999993</v>
      </c>
    </row>
    <row r="8" spans="1:7" ht="14.25">
      <c r="A8" s="5" t="s">
        <v>21</v>
      </c>
      <c r="B8" s="1">
        <v>43.3</v>
      </c>
      <c r="C8" s="11">
        <v>43.2</v>
      </c>
      <c r="D8" s="11">
        <v>10</v>
      </c>
      <c r="E8" s="11">
        <v>50</v>
      </c>
      <c r="F8" s="11">
        <v>65.3</v>
      </c>
      <c r="G8" s="1">
        <f t="shared" si="0"/>
        <v>211.8</v>
      </c>
    </row>
    <row r="9" spans="1:7" ht="14.25">
      <c r="A9" s="5" t="s">
        <v>22</v>
      </c>
      <c r="B9" s="1">
        <v>1159.7</v>
      </c>
      <c r="C9" s="11">
        <v>1356.4250000000002</v>
      </c>
      <c r="D9" s="11">
        <v>2125.75</v>
      </c>
      <c r="E9" s="11">
        <v>2936.6749999999997</v>
      </c>
      <c r="F9" s="11">
        <v>2660.35</v>
      </c>
      <c r="G9" s="1">
        <f t="shared" si="0"/>
        <v>10238.9</v>
      </c>
    </row>
    <row r="10" spans="1:7" ht="14.25">
      <c r="A10" s="5" t="s">
        <v>23</v>
      </c>
      <c r="B10" s="1">
        <v>56</v>
      </c>
      <c r="C10" s="11">
        <v>115.425</v>
      </c>
      <c r="D10" s="11">
        <v>85.024999999999991</v>
      </c>
      <c r="E10" s="11">
        <v>116.27499999999999</v>
      </c>
      <c r="F10" s="11">
        <v>96.149999999999991</v>
      </c>
      <c r="G10" s="1">
        <f t="shared" si="0"/>
        <v>468.87499999999994</v>
      </c>
    </row>
    <row r="11" spans="1:7" ht="14.25">
      <c r="A11" s="5" t="s">
        <v>24</v>
      </c>
      <c r="B11" s="1">
        <v>4557.0749999999998</v>
      </c>
      <c r="C11" s="11">
        <v>6684.3700000000008</v>
      </c>
      <c r="D11" s="11">
        <v>9140.08</v>
      </c>
      <c r="E11" s="11">
        <v>13860.289999999997</v>
      </c>
      <c r="F11" s="11">
        <v>15042.744999999995</v>
      </c>
      <c r="G11" s="1">
        <f t="shared" si="0"/>
        <v>49284.56</v>
      </c>
    </row>
    <row r="12" spans="1:7" ht="14.25">
      <c r="A12" s="5" t="s">
        <v>25</v>
      </c>
      <c r="B12" s="1">
        <v>2433.5249999999996</v>
      </c>
      <c r="C12" s="11">
        <v>3390.6749999999993</v>
      </c>
      <c r="D12" s="11">
        <v>3687.1750000000002</v>
      </c>
      <c r="E12" s="11">
        <v>4464.3</v>
      </c>
      <c r="F12" s="11">
        <v>3679.6450000000004</v>
      </c>
      <c r="G12" s="1">
        <f t="shared" si="0"/>
        <v>17655.32</v>
      </c>
    </row>
    <row r="13" spans="1:7" ht="14.25">
      <c r="A13" s="5" t="s">
        <v>26</v>
      </c>
      <c r="B13" s="1">
        <v>1205.675</v>
      </c>
      <c r="C13" s="11">
        <v>1586.2749999999994</v>
      </c>
      <c r="D13" s="11">
        <v>2174.7749999999996</v>
      </c>
      <c r="E13" s="11">
        <v>3046.8750000000009</v>
      </c>
      <c r="F13" s="11">
        <v>4273.8930000000009</v>
      </c>
      <c r="G13" s="1">
        <f t="shared" si="0"/>
        <v>12287.493</v>
      </c>
    </row>
    <row r="14" spans="1:7" ht="14.25">
      <c r="A14" s="5" t="s">
        <v>27</v>
      </c>
      <c r="B14" s="1">
        <v>3764.4750000000004</v>
      </c>
      <c r="C14" s="11">
        <v>3906.7750000000001</v>
      </c>
      <c r="D14" s="11">
        <v>4849.0250000000005</v>
      </c>
      <c r="E14" s="11">
        <v>6839.3249999999998</v>
      </c>
      <c r="F14" s="11">
        <v>8147.7750000000005</v>
      </c>
      <c r="G14" s="1">
        <f t="shared" si="0"/>
        <v>27507.375000000004</v>
      </c>
    </row>
    <row r="15" spans="1:7" ht="14.25">
      <c r="A15" s="5" t="s">
        <v>28</v>
      </c>
      <c r="B15" s="1">
        <v>162.9</v>
      </c>
      <c r="C15" s="11">
        <v>101.27500000000001</v>
      </c>
      <c r="D15" s="11">
        <v>199</v>
      </c>
      <c r="E15" s="11">
        <v>407.6</v>
      </c>
      <c r="F15" s="11">
        <v>258.8</v>
      </c>
      <c r="G15" s="1">
        <f t="shared" ref="G15:G32" si="1">SUM(B15:F15)</f>
        <v>1129.575</v>
      </c>
    </row>
    <row r="16" spans="1:7" ht="14.25">
      <c r="A16" s="5" t="s">
        <v>29</v>
      </c>
      <c r="B16" s="1">
        <v>2172.7249999999995</v>
      </c>
      <c r="C16" s="11">
        <v>2884.8249999999998</v>
      </c>
      <c r="D16" s="11">
        <v>3426.7350000000001</v>
      </c>
      <c r="E16" s="11">
        <v>5250.3</v>
      </c>
      <c r="F16" s="11">
        <v>6487.3999999999978</v>
      </c>
      <c r="G16" s="1">
        <f t="shared" si="1"/>
        <v>20221.984999999997</v>
      </c>
    </row>
    <row r="17" spans="1:7" ht="14.25">
      <c r="A17" s="5" t="s">
        <v>30</v>
      </c>
      <c r="B17" s="1">
        <v>70.925000000000011</v>
      </c>
      <c r="C17" s="11">
        <v>358.15</v>
      </c>
      <c r="D17" s="11">
        <v>622.07499999999993</v>
      </c>
      <c r="E17" s="11">
        <v>1229.8999999999999</v>
      </c>
      <c r="F17" s="11">
        <v>1026.825</v>
      </c>
      <c r="G17" s="1">
        <f t="shared" si="1"/>
        <v>3307.875</v>
      </c>
    </row>
    <row r="18" spans="1:7" ht="14.25">
      <c r="A18" s="5" t="s">
        <v>31</v>
      </c>
      <c r="B18" s="1">
        <v>13374.15</v>
      </c>
      <c r="C18" s="11">
        <v>16527.299999999996</v>
      </c>
      <c r="D18" s="11">
        <v>22044.851000000002</v>
      </c>
      <c r="E18" s="11">
        <v>33266.293900000026</v>
      </c>
      <c r="F18" s="11">
        <v>27640.090000000011</v>
      </c>
      <c r="G18" s="1">
        <f t="shared" si="1"/>
        <v>112852.68490000004</v>
      </c>
    </row>
    <row r="19" spans="1:7" ht="14.25">
      <c r="A19" s="5" t="s">
        <v>32</v>
      </c>
      <c r="B19" s="1">
        <v>104.77500000000002</v>
      </c>
      <c r="C19" s="11">
        <v>73.424999999999997</v>
      </c>
      <c r="D19" s="11">
        <v>203.87500000000003</v>
      </c>
      <c r="E19" s="11">
        <v>182.17500000000001</v>
      </c>
      <c r="F19" s="11">
        <v>275.10000000000008</v>
      </c>
      <c r="G19" s="1">
        <f t="shared" si="1"/>
        <v>839.35000000000014</v>
      </c>
    </row>
    <row r="20" spans="1:7" ht="14.25">
      <c r="A20" s="5" t="s">
        <v>33</v>
      </c>
      <c r="B20" s="1">
        <v>1328.2249999999999</v>
      </c>
      <c r="C20" s="11">
        <v>1269.0250000000001</v>
      </c>
      <c r="D20" s="11">
        <v>1543.0249999999999</v>
      </c>
      <c r="E20" s="11">
        <v>1691.375</v>
      </c>
      <c r="F20" s="11">
        <v>1324.85</v>
      </c>
      <c r="G20" s="1">
        <f t="shared" si="1"/>
        <v>7156.5</v>
      </c>
    </row>
    <row r="21" spans="1:7" ht="14.25">
      <c r="A21" s="5" t="s">
        <v>34</v>
      </c>
      <c r="B21" s="1">
        <v>2593.0749999999998</v>
      </c>
      <c r="C21" s="11">
        <v>4384.2750000000005</v>
      </c>
      <c r="D21" s="11">
        <v>5958.4449999999997</v>
      </c>
      <c r="E21" s="11">
        <v>6460.2999999999993</v>
      </c>
      <c r="F21" s="11">
        <v>6266.75</v>
      </c>
      <c r="G21" s="1">
        <f t="shared" si="1"/>
        <v>25662.845000000001</v>
      </c>
    </row>
    <row r="22" spans="1:7" ht="14.25">
      <c r="A22" s="5" t="s">
        <v>35</v>
      </c>
      <c r="B22" s="1">
        <v>116.30000000000001</v>
      </c>
      <c r="C22" s="11">
        <v>229.4</v>
      </c>
      <c r="D22" s="11">
        <v>511.42500000000001</v>
      </c>
      <c r="E22" s="11">
        <v>627.12</v>
      </c>
      <c r="F22" s="11">
        <v>469.57499999999993</v>
      </c>
      <c r="G22" s="1">
        <f t="shared" si="1"/>
        <v>1953.8199999999997</v>
      </c>
    </row>
    <row r="23" spans="1:7" ht="14.25">
      <c r="A23" s="5" t="s">
        <v>36</v>
      </c>
      <c r="B23" s="1">
        <v>2840.5249999999996</v>
      </c>
      <c r="C23" s="11">
        <v>6098.625</v>
      </c>
      <c r="D23" s="11">
        <v>10330.439999999999</v>
      </c>
      <c r="E23" s="11">
        <v>12793.45</v>
      </c>
      <c r="F23" s="11">
        <v>12510.949999999999</v>
      </c>
      <c r="G23" s="1">
        <f t="shared" si="1"/>
        <v>44573.99</v>
      </c>
    </row>
    <row r="24" spans="1:7" ht="14.25">
      <c r="A24" s="5" t="s">
        <v>37</v>
      </c>
      <c r="B24" s="1">
        <v>9.9</v>
      </c>
      <c r="C24" s="11">
        <v>12.125</v>
      </c>
      <c r="D24" s="11">
        <v>21.574999999999999</v>
      </c>
      <c r="E24" s="11">
        <v>31.125000000000004</v>
      </c>
      <c r="F24" s="11">
        <v>237.97499999999999</v>
      </c>
      <c r="G24" s="1">
        <f t="shared" si="1"/>
        <v>312.7</v>
      </c>
    </row>
    <row r="25" spans="1:7" ht="14.25">
      <c r="A25" s="5" t="s">
        <v>38</v>
      </c>
      <c r="B25" s="1">
        <v>204.52499999999998</v>
      </c>
      <c r="C25" s="11">
        <v>142.47499999999999</v>
      </c>
      <c r="D25" s="11">
        <v>384.22500000000002</v>
      </c>
      <c r="E25" s="11">
        <v>478.27499999999998</v>
      </c>
      <c r="F25" s="11">
        <v>855.12499999999989</v>
      </c>
      <c r="G25" s="1">
        <f t="shared" si="1"/>
        <v>2064.625</v>
      </c>
    </row>
    <row r="26" spans="1:7" ht="14.25">
      <c r="A26" s="5" t="s">
        <v>39</v>
      </c>
      <c r="B26" s="1">
        <v>690.4</v>
      </c>
      <c r="C26" s="11">
        <v>1089.7249999999999</v>
      </c>
      <c r="D26" s="11">
        <v>1445.65</v>
      </c>
      <c r="E26" s="11">
        <v>2018.5249999999999</v>
      </c>
      <c r="F26" s="11">
        <v>1583.6500000000003</v>
      </c>
      <c r="G26" s="1">
        <f t="shared" si="1"/>
        <v>6827.9500000000007</v>
      </c>
    </row>
    <row r="27" spans="1:7" ht="14.25">
      <c r="A27" s="5" t="s">
        <v>40</v>
      </c>
      <c r="B27" s="1">
        <v>4065.8953999999999</v>
      </c>
      <c r="C27" s="11">
        <v>3823.79</v>
      </c>
      <c r="D27" s="11">
        <v>4814.25</v>
      </c>
      <c r="E27" s="11">
        <v>5748.25</v>
      </c>
      <c r="F27" s="11">
        <v>6291.45</v>
      </c>
      <c r="G27" s="1">
        <f t="shared" si="1"/>
        <v>24743.635400000003</v>
      </c>
    </row>
    <row r="28" spans="1:7" ht="14.25">
      <c r="A28" s="5" t="s">
        <v>41</v>
      </c>
      <c r="B28" s="1">
        <v>2705.3</v>
      </c>
      <c r="C28" s="11">
        <v>5334.1750000000011</v>
      </c>
      <c r="D28" s="11">
        <v>7591.3949999999995</v>
      </c>
      <c r="E28" s="11">
        <v>7594.375</v>
      </c>
      <c r="F28" s="11">
        <v>7436.7199999999993</v>
      </c>
      <c r="G28" s="1">
        <f t="shared" si="1"/>
        <v>30661.965000000004</v>
      </c>
    </row>
    <row r="29" spans="1:7" ht="14.25">
      <c r="A29" s="5" t="s">
        <v>42</v>
      </c>
      <c r="B29" s="1">
        <v>1223.325</v>
      </c>
      <c r="C29" s="11">
        <v>925.82500000000005</v>
      </c>
      <c r="D29" s="11">
        <v>806.125</v>
      </c>
      <c r="E29" s="11">
        <v>689.02499999999998</v>
      </c>
      <c r="F29" s="11">
        <v>747.45</v>
      </c>
      <c r="G29" s="1">
        <f t="shared" si="1"/>
        <v>4391.75</v>
      </c>
    </row>
    <row r="30" spans="1:7" ht="14.25">
      <c r="A30" s="5" t="s">
        <v>43</v>
      </c>
      <c r="B30" s="1">
        <v>3881.2250000000008</v>
      </c>
      <c r="C30" s="11">
        <v>4693.7750000000005</v>
      </c>
      <c r="D30" s="11">
        <v>5287.5</v>
      </c>
      <c r="E30" s="11">
        <v>6893.5750000000025</v>
      </c>
      <c r="F30" s="11">
        <v>7632.9250000000002</v>
      </c>
      <c r="G30" s="1">
        <f t="shared" si="1"/>
        <v>28389.000000000004</v>
      </c>
    </row>
    <row r="31" spans="1:7" ht="14.25">
      <c r="A31" s="5" t="s">
        <v>44</v>
      </c>
      <c r="B31" s="1">
        <v>59.275000000000006</v>
      </c>
      <c r="C31" s="11">
        <v>15.825000000000001</v>
      </c>
      <c r="D31" s="11">
        <v>70</v>
      </c>
      <c r="E31" s="11">
        <v>151.19999999999999</v>
      </c>
      <c r="F31" s="11">
        <v>269.14999999999998</v>
      </c>
      <c r="G31" s="1">
        <f t="shared" si="1"/>
        <v>565.45000000000005</v>
      </c>
    </row>
    <row r="32" spans="1:7" ht="14.25">
      <c r="A32" s="5" t="s">
        <v>45</v>
      </c>
      <c r="B32" s="1">
        <v>465.8</v>
      </c>
      <c r="C32" s="11">
        <v>373.5</v>
      </c>
      <c r="D32" s="11">
        <v>581.92499999999995</v>
      </c>
      <c r="E32" s="11">
        <v>769.4</v>
      </c>
      <c r="F32" s="11">
        <v>1424.25</v>
      </c>
      <c r="G32" s="1">
        <f t="shared" si="1"/>
        <v>3614.875</v>
      </c>
    </row>
    <row r="33" spans="1:14" ht="14.25">
      <c r="A33" s="13" t="s">
        <v>52</v>
      </c>
      <c r="B33" s="1">
        <f>SUM(B3:B32)</f>
        <v>54538.495400000007</v>
      </c>
      <c r="C33" s="1">
        <f t="shared" ref="C33:F33" si="2">SUM(C3:C32)</f>
        <v>72413.084999999992</v>
      </c>
      <c r="D33" s="1">
        <f t="shared" si="2"/>
        <v>98725.041000000012</v>
      </c>
      <c r="E33" s="1">
        <f t="shared" si="2"/>
        <v>136418.0889</v>
      </c>
      <c r="F33" s="1">
        <f t="shared" si="2"/>
        <v>136241.34299999999</v>
      </c>
      <c r="G33" s="1">
        <f>SUM(G3:G32)</f>
        <v>498336.05330000009</v>
      </c>
    </row>
    <row r="35" spans="1:14">
      <c r="A35" s="101" t="s">
        <v>49</v>
      </c>
      <c r="B35" s="102"/>
      <c r="C35" s="102"/>
      <c r="D35" s="102"/>
      <c r="E35" s="102"/>
      <c r="F35" s="102"/>
      <c r="G35" s="103"/>
      <c r="H35" s="104" t="s">
        <v>51</v>
      </c>
      <c r="I35" s="105"/>
      <c r="J35" s="105"/>
      <c r="K35" s="105"/>
      <c r="L35" s="105"/>
      <c r="M35" s="95" t="s">
        <v>60</v>
      </c>
      <c r="N35" s="95"/>
    </row>
    <row r="36" spans="1:14" ht="16.5" customHeight="1">
      <c r="A36" s="14" t="s">
        <v>46</v>
      </c>
      <c r="B36" s="15" t="s">
        <v>2</v>
      </c>
      <c r="C36" s="15" t="s">
        <v>3</v>
      </c>
      <c r="D36" s="15" t="s">
        <v>4</v>
      </c>
      <c r="E36" s="15" t="s">
        <v>5</v>
      </c>
      <c r="F36" s="15" t="s">
        <v>6</v>
      </c>
      <c r="G36" s="15" t="s">
        <v>0</v>
      </c>
      <c r="H36" s="15">
        <v>2013</v>
      </c>
      <c r="I36" s="15">
        <v>2014</v>
      </c>
      <c r="J36" s="15">
        <v>2015</v>
      </c>
      <c r="K36" s="15">
        <v>2016</v>
      </c>
      <c r="L36" s="15" t="s">
        <v>50</v>
      </c>
      <c r="M36" s="95"/>
      <c r="N36" s="95"/>
    </row>
    <row r="37" spans="1:14" ht="14.25">
      <c r="A37" s="5" t="s">
        <v>16</v>
      </c>
      <c r="B37" s="16">
        <f>B3/B$33</f>
        <v>1.4783136096563454E-3</v>
      </c>
      <c r="C37" s="16">
        <f t="shared" ref="C37:G38" si="3">C3/C$33</f>
        <v>2.6300495276509765E-3</v>
      </c>
      <c r="D37" s="16">
        <f t="shared" si="3"/>
        <v>3.4975928751450197E-3</v>
      </c>
      <c r="E37" s="16">
        <f t="shared" si="3"/>
        <v>5.0636613191844832E-3</v>
      </c>
      <c r="F37" s="16">
        <f t="shared" si="3"/>
        <v>6.8863090992871377E-3</v>
      </c>
      <c r="G37" s="16">
        <f t="shared" si="3"/>
        <v>4.5056944708920972E-3</v>
      </c>
      <c r="H37" s="16">
        <f>C3/B3-1</f>
        <v>1.362170542635659</v>
      </c>
      <c r="I37" s="16">
        <f t="shared" ref="I37:K37" si="4">D3/C3-1</f>
        <v>0.8130742977159362</v>
      </c>
      <c r="J37" s="16">
        <f t="shared" si="4"/>
        <v>1.0005068056762236</v>
      </c>
      <c r="K37" s="16">
        <f t="shared" si="4"/>
        <v>0.35818464767833214</v>
      </c>
      <c r="L37" s="17">
        <f>(E3/B3)^(1/3)-1</f>
        <v>1.0462355613476415</v>
      </c>
      <c r="M37" s="28">
        <f>$L$67</f>
        <v>0.35744716928319353</v>
      </c>
      <c r="N37" s="29">
        <v>0</v>
      </c>
    </row>
    <row r="38" spans="1:14" ht="14.25">
      <c r="A38" s="5" t="s">
        <v>17</v>
      </c>
      <c r="B38" s="16">
        <f>B4/B$33</f>
        <v>8.4917084089562184E-3</v>
      </c>
      <c r="C38" s="16">
        <f t="shared" si="3"/>
        <v>8.830586350519384E-3</v>
      </c>
      <c r="D38" s="16">
        <f t="shared" si="3"/>
        <v>6.6743451643641238E-3</v>
      </c>
      <c r="E38" s="16">
        <f t="shared" si="3"/>
        <v>9.7437591357431783E-3</v>
      </c>
      <c r="F38" s="16">
        <f t="shared" si="3"/>
        <v>7.2114673737471895E-3</v>
      </c>
      <c r="G38" s="16">
        <f t="shared" si="3"/>
        <v>8.1736510393477478E-3</v>
      </c>
      <c r="H38" s="16">
        <f t="shared" ref="H38:H67" si="5">C4/B4-1</f>
        <v>0.38072874493927089</v>
      </c>
      <c r="I38" s="16">
        <f t="shared" ref="I38:I66" si="6">D4/C4-1</f>
        <v>3.0455860505121723E-2</v>
      </c>
      <c r="J38" s="16">
        <f t="shared" ref="J38:J66" si="7">E4/D4-1</f>
        <v>1.0172629661949393</v>
      </c>
      <c r="K38" s="16">
        <f t="shared" ref="K38:K66" si="8">F4/E4-1</f>
        <v>-0.26084748631721499</v>
      </c>
      <c r="L38" s="17">
        <f t="shared" ref="L38:L66" si="9">(E4/B4)^(1/3)-1</f>
        <v>0.42112874900733299</v>
      </c>
      <c r="M38" s="28">
        <f>$L$67</f>
        <v>0.35744716928319353</v>
      </c>
      <c r="N38" s="29">
        <v>120</v>
      </c>
    </row>
    <row r="39" spans="1:14" ht="14.25">
      <c r="A39" s="5" t="s">
        <v>18</v>
      </c>
      <c r="B39" s="16">
        <f t="shared" ref="B39:G39" si="10">B5/B$33</f>
        <v>6.745693978202412E-3</v>
      </c>
      <c r="C39" s="16">
        <f t="shared" si="10"/>
        <v>6.4732775851215297E-3</v>
      </c>
      <c r="D39" s="16">
        <f t="shared" si="10"/>
        <v>8.0647725433712382E-3</v>
      </c>
      <c r="E39" s="16">
        <f t="shared" si="10"/>
        <v>3.7536700897149125E-2</v>
      </c>
      <c r="F39" s="16">
        <f t="shared" si="10"/>
        <v>4.2066232421094092E-2</v>
      </c>
      <c r="G39" s="16">
        <f t="shared" si="10"/>
        <v>2.5052752890997777E-2</v>
      </c>
      <c r="H39" s="16">
        <f t="shared" si="5"/>
        <v>0.27412340309866812</v>
      </c>
      <c r="I39" s="16">
        <f t="shared" si="6"/>
        <v>0.69854933333333324</v>
      </c>
      <c r="J39" s="16">
        <f t="shared" si="7"/>
        <v>5.4314458141535678</v>
      </c>
      <c r="K39" s="16">
        <f t="shared" si="8"/>
        <v>0.1192174484468389</v>
      </c>
      <c r="L39" s="17">
        <f t="shared" si="9"/>
        <v>1.4054671166903634</v>
      </c>
    </row>
    <row r="40" spans="1:14" ht="14.25">
      <c r="A40" s="5" t="s">
        <v>19</v>
      </c>
      <c r="B40" s="16">
        <f t="shared" ref="B40:G40" si="11">B6/B$33</f>
        <v>4.9961040912764147E-2</v>
      </c>
      <c r="C40" s="16">
        <f t="shared" si="11"/>
        <v>6.1538601759612926E-2</v>
      </c>
      <c r="D40" s="16">
        <f t="shared" si="11"/>
        <v>7.2315239656370461E-2</v>
      </c>
      <c r="E40" s="16">
        <f t="shared" si="11"/>
        <v>6.6670227338157625E-2</v>
      </c>
      <c r="F40" s="16">
        <f t="shared" si="11"/>
        <v>6.9038258085873383E-2</v>
      </c>
      <c r="G40" s="16">
        <f t="shared" si="11"/>
        <v>6.5861610418625496E-2</v>
      </c>
      <c r="H40" s="16">
        <f t="shared" si="5"/>
        <v>0.63542278332354685</v>
      </c>
      <c r="I40" s="16">
        <f t="shared" si="6"/>
        <v>0.60211054261478414</v>
      </c>
      <c r="J40" s="16">
        <f t="shared" si="7"/>
        <v>0.27393346009601705</v>
      </c>
      <c r="K40" s="16">
        <f t="shared" si="8"/>
        <v>3.4176926396573881E-2</v>
      </c>
      <c r="L40" s="17">
        <f t="shared" si="9"/>
        <v>0.49447878899971887</v>
      </c>
    </row>
    <row r="41" spans="1:14" ht="14.25">
      <c r="A41" s="5" t="s">
        <v>20</v>
      </c>
      <c r="B41" s="16">
        <f t="shared" ref="B41:G41" si="12">B7/B$33</f>
        <v>2.9576356813099756E-2</v>
      </c>
      <c r="C41" s="16">
        <f t="shared" si="12"/>
        <v>1.7090488549134458E-2</v>
      </c>
      <c r="D41" s="16">
        <f t="shared" si="12"/>
        <v>1.8951118997256225E-2</v>
      </c>
      <c r="E41" s="16">
        <f t="shared" si="12"/>
        <v>1.8959179247085903E-2</v>
      </c>
      <c r="F41" s="16">
        <f t="shared" si="12"/>
        <v>1.8193633044266164E-2</v>
      </c>
      <c r="G41" s="16">
        <f t="shared" si="12"/>
        <v>1.9638705518479488E-2</v>
      </c>
      <c r="H41" s="16">
        <f t="shared" si="5"/>
        <v>-0.23277331762809583</v>
      </c>
      <c r="I41" s="16">
        <f t="shared" si="6"/>
        <v>0.51178716441427796</v>
      </c>
      <c r="J41" s="16">
        <f t="shared" si="7"/>
        <v>0.38238595365990546</v>
      </c>
      <c r="K41" s="16">
        <f t="shared" si="8"/>
        <v>-4.1621961239185934E-2</v>
      </c>
      <c r="L41" s="17">
        <f t="shared" si="9"/>
        <v>0.1704365843354636</v>
      </c>
    </row>
    <row r="42" spans="1:14" ht="14.25">
      <c r="A42" s="5" t="s">
        <v>21</v>
      </c>
      <c r="B42" s="16">
        <f t="shared" ref="B42:G42" si="13">B8/B$33</f>
        <v>7.9393462695342325E-4</v>
      </c>
      <c r="C42" s="16">
        <f t="shared" si="13"/>
        <v>5.9657726224480025E-4</v>
      </c>
      <c r="D42" s="16">
        <f t="shared" si="13"/>
        <v>1.0129142412815E-4</v>
      </c>
      <c r="E42" s="16">
        <f t="shared" si="13"/>
        <v>3.665203082902886E-4</v>
      </c>
      <c r="F42" s="16">
        <f t="shared" si="13"/>
        <v>4.7929650840273938E-4</v>
      </c>
      <c r="G42" s="16">
        <f t="shared" si="13"/>
        <v>4.2501440262540197E-4</v>
      </c>
      <c r="H42" s="16">
        <f t="shared" si="5"/>
        <v>-2.3094688221707571E-3</v>
      </c>
      <c r="I42" s="16">
        <f t="shared" si="6"/>
        <v>-0.7685185185185186</v>
      </c>
      <c r="J42" s="16">
        <f t="shared" si="7"/>
        <v>4</v>
      </c>
      <c r="K42" s="16">
        <f t="shared" si="8"/>
        <v>0.30600000000000005</v>
      </c>
      <c r="L42" s="17">
        <f t="shared" si="9"/>
        <v>4.9125321786668508E-2</v>
      </c>
    </row>
    <row r="43" spans="1:14" ht="14.25">
      <c r="A43" s="5" t="s">
        <v>22</v>
      </c>
      <c r="B43" s="16">
        <f t="shared" ref="B43:G43" si="14">B9/B$33</f>
        <v>2.1263879604570095E-2</v>
      </c>
      <c r="C43" s="16">
        <f t="shared" si="14"/>
        <v>1.8731766503250074E-2</v>
      </c>
      <c r="D43" s="16">
        <f t="shared" si="14"/>
        <v>2.1532024484041488E-2</v>
      </c>
      <c r="E43" s="16">
        <f t="shared" si="14"/>
        <v>2.1527020526967665E-2</v>
      </c>
      <c r="F43" s="16">
        <f t="shared" si="14"/>
        <v>1.9526745269972862E-2</v>
      </c>
      <c r="G43" s="16">
        <f t="shared" si="14"/>
        <v>2.0546175481781056E-2</v>
      </c>
      <c r="H43" s="16">
        <f t="shared" si="5"/>
        <v>0.16963438820384602</v>
      </c>
      <c r="I43" s="16">
        <f t="shared" si="6"/>
        <v>0.56717105626923692</v>
      </c>
      <c r="J43" s="16">
        <f t="shared" si="7"/>
        <v>0.38147712572033377</v>
      </c>
      <c r="K43" s="16">
        <f t="shared" si="8"/>
        <v>-9.4094511650080426E-2</v>
      </c>
      <c r="L43" s="17">
        <f t="shared" si="9"/>
        <v>0.36302370724531086</v>
      </c>
    </row>
    <row r="44" spans="1:14" ht="14.25">
      <c r="A44" s="5" t="s">
        <v>23</v>
      </c>
      <c r="B44" s="16">
        <f t="shared" ref="B44:G44" si="15">B10/B$33</f>
        <v>1.026797669962857E-3</v>
      </c>
      <c r="C44" s="16">
        <f t="shared" si="15"/>
        <v>1.5939798725603254E-3</v>
      </c>
      <c r="D44" s="16">
        <f t="shared" si="15"/>
        <v>8.612303336495953E-4</v>
      </c>
      <c r="E44" s="16">
        <f t="shared" si="15"/>
        <v>8.5234297692906615E-4</v>
      </c>
      <c r="F44" s="16">
        <f t="shared" si="15"/>
        <v>7.0573291398045006E-4</v>
      </c>
      <c r="G44" s="16">
        <f t="shared" si="15"/>
        <v>9.4088115217651235E-4</v>
      </c>
      <c r="H44" s="16">
        <f t="shared" si="5"/>
        <v>1.0611607142857142</v>
      </c>
      <c r="I44" s="16">
        <f t="shared" si="6"/>
        <v>-0.26337448559670784</v>
      </c>
      <c r="J44" s="16">
        <f t="shared" si="7"/>
        <v>0.36753895912966783</v>
      </c>
      <c r="K44" s="16">
        <f t="shared" si="8"/>
        <v>-0.17308105783702432</v>
      </c>
      <c r="L44" s="17">
        <f t="shared" si="9"/>
        <v>0.27575155704922394</v>
      </c>
    </row>
    <row r="45" spans="1:14" ht="14.25">
      <c r="A45" s="5" t="s">
        <v>24</v>
      </c>
      <c r="B45" s="16">
        <f t="shared" ref="B45:G45" si="16">B11/B$33</f>
        <v>8.3557035568678328E-2</v>
      </c>
      <c r="C45" s="16">
        <f t="shared" si="16"/>
        <v>9.2308869315538777E-2</v>
      </c>
      <c r="D45" s="16">
        <f t="shared" si="16"/>
        <v>9.2581171984522134E-2</v>
      </c>
      <c r="E45" s="16">
        <f t="shared" si="16"/>
        <v>0.10160155527585607</v>
      </c>
      <c r="F45" s="16">
        <f t="shared" si="16"/>
        <v>0.11041248323572379</v>
      </c>
      <c r="G45" s="16">
        <f t="shared" si="16"/>
        <v>9.8898242809517367E-2</v>
      </c>
      <c r="H45" s="16">
        <f t="shared" si="5"/>
        <v>0.46681149640942943</v>
      </c>
      <c r="I45" s="16">
        <f t="shared" si="6"/>
        <v>0.36738091996702749</v>
      </c>
      <c r="J45" s="16">
        <f t="shared" si="7"/>
        <v>0.51642983431217204</v>
      </c>
      <c r="K45" s="16">
        <f t="shared" si="8"/>
        <v>8.5312428527830164E-2</v>
      </c>
      <c r="L45" s="17">
        <f t="shared" si="9"/>
        <v>0.44886764313417671</v>
      </c>
    </row>
    <row r="46" spans="1:14" ht="14.25">
      <c r="A46" s="5" t="s">
        <v>25</v>
      </c>
      <c r="B46" s="16">
        <f t="shared" ref="B46:G46" si="17">B12/B$33</f>
        <v>4.4620317853506446E-2</v>
      </c>
      <c r="C46" s="16">
        <f t="shared" si="17"/>
        <v>4.6824065015321464E-2</v>
      </c>
      <c r="D46" s="16">
        <f t="shared" si="17"/>
        <v>3.7347920675971154E-2</v>
      </c>
      <c r="E46" s="16">
        <f t="shared" si="17"/>
        <v>3.2725132246006712E-2</v>
      </c>
      <c r="F46" s="16">
        <f t="shared" si="17"/>
        <v>2.7008284849335349E-2</v>
      </c>
      <c r="G46" s="16">
        <f t="shared" si="17"/>
        <v>3.5428542412466062E-2</v>
      </c>
      <c r="H46" s="16">
        <f t="shared" si="5"/>
        <v>0.39331833451474707</v>
      </c>
      <c r="I46" s="16">
        <f t="shared" si="6"/>
        <v>8.7445715086229336E-2</v>
      </c>
      <c r="J46" s="16">
        <f t="shared" si="7"/>
        <v>0.21076433855187227</v>
      </c>
      <c r="K46" s="16">
        <f t="shared" si="8"/>
        <v>-0.1757621575610957</v>
      </c>
      <c r="L46" s="17">
        <f t="shared" si="9"/>
        <v>0.22416282377729368</v>
      </c>
    </row>
    <row r="47" spans="1:14" ht="14.25">
      <c r="A47" s="5" t="s">
        <v>26</v>
      </c>
      <c r="B47" s="16">
        <f t="shared" ref="B47:G47" si="18">B13/B$33</f>
        <v>2.2106862155936921E-2</v>
      </c>
      <c r="C47" s="16">
        <f t="shared" si="18"/>
        <v>2.1905916589522453E-2</v>
      </c>
      <c r="D47" s="16">
        <f t="shared" si="18"/>
        <v>2.202860569082974E-2</v>
      </c>
      <c r="E47" s="16">
        <f t="shared" si="18"/>
        <v>2.2334831286439469E-2</v>
      </c>
      <c r="F47" s="16">
        <f t="shared" si="18"/>
        <v>3.1370015194286519E-2</v>
      </c>
      <c r="G47" s="16">
        <f t="shared" si="18"/>
        <v>2.4657042007359811E-2</v>
      </c>
      <c r="H47" s="16">
        <f t="shared" si="5"/>
        <v>0.31567379268874229</v>
      </c>
      <c r="I47" s="16">
        <f t="shared" si="6"/>
        <v>0.37099494097807795</v>
      </c>
      <c r="J47" s="16">
        <f t="shared" si="7"/>
        <v>0.40100700072421347</v>
      </c>
      <c r="K47" s="16">
        <f t="shared" si="8"/>
        <v>0.40271359999999978</v>
      </c>
      <c r="L47" s="17">
        <f t="shared" si="9"/>
        <v>0.36209728475046399</v>
      </c>
    </row>
    <row r="48" spans="1:14" ht="14.25">
      <c r="A48" s="5" t="s">
        <v>27</v>
      </c>
      <c r="B48" s="16">
        <f t="shared" ref="B48:G48" si="19">B14/B$33</f>
        <v>6.9024181404168328E-2</v>
      </c>
      <c r="C48" s="16">
        <f t="shared" si="19"/>
        <v>5.3951229946908083E-2</v>
      </c>
      <c r="D48" s="16">
        <f t="shared" si="19"/>
        <v>4.9116464788300264E-2</v>
      </c>
      <c r="E48" s="16">
        <f t="shared" si="19"/>
        <v>5.0135030149949564E-2</v>
      </c>
      <c r="F48" s="16">
        <f t="shared" si="19"/>
        <v>5.9803983288684998E-2</v>
      </c>
      <c r="G48" s="16">
        <f t="shared" si="19"/>
        <v>5.5198444539272508E-2</v>
      </c>
      <c r="H48" s="16">
        <f t="shared" si="5"/>
        <v>3.7800755749473725E-2</v>
      </c>
      <c r="I48" s="16">
        <f t="shared" si="6"/>
        <v>0.24118358492618608</v>
      </c>
      <c r="J48" s="16">
        <f t="shared" si="7"/>
        <v>0.41045364789828853</v>
      </c>
      <c r="K48" s="16">
        <f t="shared" si="8"/>
        <v>0.19131273919575409</v>
      </c>
      <c r="L48" s="17">
        <f t="shared" si="9"/>
        <v>0.22021476208909863</v>
      </c>
    </row>
    <row r="49" spans="1:12" ht="14.25">
      <c r="A49" s="5" t="s">
        <v>28</v>
      </c>
      <c r="B49" s="16">
        <f t="shared" ref="B49:G49" si="20">B15/B$33</f>
        <v>2.9868810792312394E-3</v>
      </c>
      <c r="C49" s="16">
        <f t="shared" si="20"/>
        <v>1.3985731998574569E-3</v>
      </c>
      <c r="D49" s="16">
        <f t="shared" si="20"/>
        <v>2.0156993401501851E-3</v>
      </c>
      <c r="E49" s="16">
        <f t="shared" si="20"/>
        <v>2.9878735531824329E-3</v>
      </c>
      <c r="F49" s="16">
        <f t="shared" si="20"/>
        <v>1.899570235446079E-3</v>
      </c>
      <c r="G49" s="16">
        <f t="shared" si="20"/>
        <v>2.2666933137185478E-3</v>
      </c>
      <c r="H49" s="16">
        <f t="shared" si="5"/>
        <v>-0.37829957028852057</v>
      </c>
      <c r="I49" s="16">
        <f t="shared" si="6"/>
        <v>0.964946926684769</v>
      </c>
      <c r="J49" s="16">
        <f t="shared" si="7"/>
        <v>1.0482412060301507</v>
      </c>
      <c r="K49" s="16">
        <f t="shared" si="8"/>
        <v>-0.36506378802747796</v>
      </c>
      <c r="L49" s="17">
        <f t="shared" si="9"/>
        <v>0.35759750243776489</v>
      </c>
    </row>
    <row r="50" spans="1:12" ht="14.25">
      <c r="A50" s="5" t="s">
        <v>29</v>
      </c>
      <c r="B50" s="16">
        <f t="shared" ref="B50:G50" si="21">B16/B$33</f>
        <v>3.9838374419107994E-2</v>
      </c>
      <c r="C50" s="16">
        <f t="shared" si="21"/>
        <v>3.9838449086929524E-2</v>
      </c>
      <c r="D50" s="16">
        <f t="shared" si="21"/>
        <v>3.4709886825977615E-2</v>
      </c>
      <c r="E50" s="16">
        <f t="shared" si="21"/>
        <v>3.8486831492330051E-2</v>
      </c>
      <c r="F50" s="16">
        <f t="shared" si="21"/>
        <v>4.7616970422847328E-2</v>
      </c>
      <c r="G50" s="16">
        <f t="shared" si="21"/>
        <v>4.057901262830424E-2</v>
      </c>
      <c r="H50" s="16">
        <f t="shared" si="5"/>
        <v>0.32774511270409312</v>
      </c>
      <c r="I50" s="16">
        <f t="shared" si="6"/>
        <v>0.18784848301023471</v>
      </c>
      <c r="J50" s="16">
        <f t="shared" si="7"/>
        <v>0.53215816221563683</v>
      </c>
      <c r="K50" s="16">
        <f t="shared" si="8"/>
        <v>0.23562463097346775</v>
      </c>
      <c r="L50" s="17">
        <f t="shared" si="9"/>
        <v>0.34191946544750418</v>
      </c>
    </row>
    <row r="51" spans="1:12" ht="14.25">
      <c r="A51" s="5" t="s">
        <v>30</v>
      </c>
      <c r="B51" s="16">
        <f t="shared" ref="B51:G51" si="22">B17/B$33</f>
        <v>1.3004575846806365E-3</v>
      </c>
      <c r="C51" s="16">
        <f t="shared" si="22"/>
        <v>4.9459293165040547E-3</v>
      </c>
      <c r="D51" s="16">
        <f t="shared" si="22"/>
        <v>6.3010862664518909E-3</v>
      </c>
      <c r="E51" s="16">
        <f t="shared" si="22"/>
        <v>9.0156665433245176E-3</v>
      </c>
      <c r="F51" s="16">
        <f t="shared" si="22"/>
        <v>7.5368091461047917E-3</v>
      </c>
      <c r="G51" s="16">
        <f t="shared" si="22"/>
        <v>6.637840024006145E-3</v>
      </c>
      <c r="H51" s="16">
        <f t="shared" si="5"/>
        <v>4.0497003877335205</v>
      </c>
      <c r="I51" s="16">
        <f t="shared" si="6"/>
        <v>0.73691190841826049</v>
      </c>
      <c r="J51" s="16">
        <f t="shared" si="7"/>
        <v>0.9770927942772174</v>
      </c>
      <c r="K51" s="16">
        <f t="shared" si="8"/>
        <v>-0.16511505000406523</v>
      </c>
      <c r="L51" s="17">
        <f t="shared" si="9"/>
        <v>1.5883528837409453</v>
      </c>
    </row>
    <row r="52" spans="1:12" ht="14.25">
      <c r="A52" s="5" t="s">
        <v>31</v>
      </c>
      <c r="B52" s="16">
        <f t="shared" ref="B52:G52" si="23">B18/B$33</f>
        <v>0.2452240367452454</v>
      </c>
      <c r="C52" s="16">
        <f t="shared" si="23"/>
        <v>0.22823637468283525</v>
      </c>
      <c r="D52" s="16">
        <f t="shared" si="23"/>
        <v>0.22329543524828721</v>
      </c>
      <c r="E52" s="16">
        <f t="shared" si="23"/>
        <v>0.24385544591806715</v>
      </c>
      <c r="F52" s="16">
        <f t="shared" si="23"/>
        <v>0.20287593612461682</v>
      </c>
      <c r="G52" s="16">
        <f t="shared" si="23"/>
        <v>0.22645900121551574</v>
      </c>
      <c r="H52" s="16">
        <f t="shared" si="5"/>
        <v>0.23576451587577507</v>
      </c>
      <c r="I52" s="16">
        <f t="shared" si="6"/>
        <v>0.33384466912320887</v>
      </c>
      <c r="J52" s="16">
        <f t="shared" si="7"/>
        <v>0.50902784056013917</v>
      </c>
      <c r="K52" s="16">
        <f t="shared" si="8"/>
        <v>-0.16912626086069693</v>
      </c>
      <c r="L52" s="17">
        <f t="shared" si="9"/>
        <v>0.35491716091268422</v>
      </c>
    </row>
    <row r="53" spans="1:12" ht="14.25">
      <c r="A53" s="5" t="s">
        <v>32</v>
      </c>
      <c r="B53" s="16">
        <f t="shared" ref="B53:G53" si="24">B19/B$33</f>
        <v>1.9211201048278277E-3</v>
      </c>
      <c r="C53" s="16">
        <f t="shared" si="24"/>
        <v>1.0139742009334363E-3</v>
      </c>
      <c r="D53" s="16">
        <f t="shared" si="24"/>
        <v>2.0650789094126586E-3</v>
      </c>
      <c r="E53" s="16">
        <f t="shared" si="24"/>
        <v>1.3354167432556667E-3</v>
      </c>
      <c r="F53" s="16">
        <f t="shared" si="24"/>
        <v>2.0192108646492138E-3</v>
      </c>
      <c r="G53" s="16">
        <f t="shared" si="24"/>
        <v>1.6843051881191274E-3</v>
      </c>
      <c r="H53" s="16">
        <f t="shared" si="5"/>
        <v>-0.29921259842519699</v>
      </c>
      <c r="I53" s="16">
        <f t="shared" si="6"/>
        <v>1.7766428328226085</v>
      </c>
      <c r="J53" s="16">
        <f t="shared" si="7"/>
        <v>-0.10643776824034346</v>
      </c>
      <c r="K53" s="16">
        <f t="shared" si="8"/>
        <v>0.51008645533141239</v>
      </c>
      <c r="L53" s="17">
        <f t="shared" si="9"/>
        <v>0.20247771417455551</v>
      </c>
    </row>
    <row r="54" spans="1:12" ht="14.25">
      <c r="A54" s="5" t="s">
        <v>33</v>
      </c>
      <c r="B54" s="16">
        <f t="shared" ref="B54:G54" si="25">B20/B$33</f>
        <v>2.4353898842614564E-2</v>
      </c>
      <c r="C54" s="16">
        <f t="shared" si="25"/>
        <v>1.7524802319912214E-2</v>
      </c>
      <c r="D54" s="16">
        <f t="shared" si="25"/>
        <v>1.5629519971533865E-2</v>
      </c>
      <c r="E54" s="16">
        <f t="shared" si="25"/>
        <v>1.2398465728689738E-2</v>
      </c>
      <c r="F54" s="16">
        <f t="shared" si="25"/>
        <v>9.7242875828081055E-3</v>
      </c>
      <c r="G54" s="16">
        <f t="shared" si="25"/>
        <v>1.4360791182193999E-2</v>
      </c>
      <c r="H54" s="16">
        <f t="shared" si="5"/>
        <v>-4.4570761730881259E-2</v>
      </c>
      <c r="I54" s="16">
        <f t="shared" si="6"/>
        <v>0.21591379208447403</v>
      </c>
      <c r="J54" s="16">
        <f t="shared" si="7"/>
        <v>9.6142317849678527E-2</v>
      </c>
      <c r="K54" s="16">
        <f t="shared" si="8"/>
        <v>-0.21670238711107837</v>
      </c>
      <c r="L54" s="17">
        <f t="shared" si="9"/>
        <v>8.3900505700577499E-2</v>
      </c>
    </row>
    <row r="55" spans="1:12" ht="14.25">
      <c r="A55" s="5" t="s">
        <v>34</v>
      </c>
      <c r="B55" s="16">
        <f t="shared" ref="B55:G55" si="26">B21/B$33</f>
        <v>4.7545774429266698E-2</v>
      </c>
      <c r="C55" s="16">
        <f t="shared" si="26"/>
        <v>6.0545342046951889E-2</v>
      </c>
      <c r="D55" s="16">
        <f t="shared" si="26"/>
        <v>6.0353937963925477E-2</v>
      </c>
      <c r="E55" s="16">
        <f t="shared" si="26"/>
        <v>4.7356622952955028E-2</v>
      </c>
      <c r="F55" s="16">
        <f t="shared" si="26"/>
        <v>4.5997417979063815E-2</v>
      </c>
      <c r="G55" s="16">
        <f t="shared" si="26"/>
        <v>5.149706674855186E-2</v>
      </c>
      <c r="H55" s="16">
        <f t="shared" si="5"/>
        <v>0.6907628973323181</v>
      </c>
      <c r="I55" s="16">
        <f t="shared" si="6"/>
        <v>0.35904910161885351</v>
      </c>
      <c r="J55" s="16">
        <f t="shared" si="7"/>
        <v>8.4225834089263207E-2</v>
      </c>
      <c r="K55" s="16">
        <f t="shared" si="8"/>
        <v>-2.995990898255485E-2</v>
      </c>
      <c r="L55" s="17">
        <f t="shared" si="9"/>
        <v>0.3556446650120586</v>
      </c>
    </row>
    <row r="56" spans="1:12" ht="14.25">
      <c r="A56" s="5" t="s">
        <v>35</v>
      </c>
      <c r="B56" s="16">
        <f t="shared" ref="B56:G56" si="27">B22/B$33</f>
        <v>2.1324387324407191E-3</v>
      </c>
      <c r="C56" s="16">
        <f t="shared" si="27"/>
        <v>3.1679357397906751E-3</v>
      </c>
      <c r="D56" s="16">
        <f t="shared" si="27"/>
        <v>5.1802966584739117E-3</v>
      </c>
      <c r="E56" s="16">
        <f t="shared" si="27"/>
        <v>4.5970443147001156E-3</v>
      </c>
      <c r="F56" s="16">
        <f t="shared" si="27"/>
        <v>3.4466410096970343E-3</v>
      </c>
      <c r="G56" s="16">
        <f t="shared" si="27"/>
        <v>3.9206876304889648E-3</v>
      </c>
      <c r="H56" s="16">
        <f t="shared" si="5"/>
        <v>0.97248495270851243</v>
      </c>
      <c r="I56" s="16">
        <f t="shared" si="6"/>
        <v>1.2294027898866609</v>
      </c>
      <c r="J56" s="16">
        <f t="shared" si="7"/>
        <v>0.22622085349758025</v>
      </c>
      <c r="K56" s="16">
        <f t="shared" si="8"/>
        <v>-0.25121986222732506</v>
      </c>
      <c r="L56" s="17">
        <f t="shared" si="9"/>
        <v>0.75357217470456006</v>
      </c>
    </row>
    <row r="57" spans="1:12" ht="14.25">
      <c r="A57" s="5" t="s">
        <v>36</v>
      </c>
      <c r="B57" s="16">
        <f t="shared" ref="B57:G57" si="28">B23/B$33</f>
        <v>5.2082936633415067E-2</v>
      </c>
      <c r="C57" s="16">
        <f t="shared" si="28"/>
        <v>8.4219930693465145E-2</v>
      </c>
      <c r="D57" s="16">
        <f t="shared" si="28"/>
        <v>0.10463849794704058</v>
      </c>
      <c r="E57" s="16">
        <f t="shared" si="28"/>
        <v>9.3781184761927858E-2</v>
      </c>
      <c r="F57" s="16">
        <f t="shared" si="28"/>
        <v>9.1829320854536781E-2</v>
      </c>
      <c r="G57" s="16">
        <f t="shared" si="28"/>
        <v>8.9445645573562979E-2</v>
      </c>
      <c r="H57" s="16">
        <f t="shared" si="5"/>
        <v>1.147006275248414</v>
      </c>
      <c r="I57" s="16">
        <f t="shared" si="6"/>
        <v>0.69389657504765401</v>
      </c>
      <c r="J57" s="16">
        <f t="shared" si="7"/>
        <v>0.23842256476974866</v>
      </c>
      <c r="K57" s="16">
        <f t="shared" si="8"/>
        <v>-2.2081612074929091E-2</v>
      </c>
      <c r="L57" s="17">
        <f t="shared" si="9"/>
        <v>0.65144083850156687</v>
      </c>
    </row>
    <row r="58" spans="1:12" ht="14.25">
      <c r="A58" s="5" t="s">
        <v>37</v>
      </c>
      <c r="B58" s="16">
        <f t="shared" ref="B58:G58" si="29">B24/B$33</f>
        <v>1.8152315951129079E-4</v>
      </c>
      <c r="C58" s="16">
        <f t="shared" si="29"/>
        <v>1.6744211353514357E-4</v>
      </c>
      <c r="D58" s="16">
        <f t="shared" si="29"/>
        <v>2.1853624755648364E-4</v>
      </c>
      <c r="E58" s="16">
        <f t="shared" si="29"/>
        <v>2.281588919107047E-4</v>
      </c>
      <c r="F58" s="16">
        <f t="shared" si="29"/>
        <v>1.7467164867862467E-3</v>
      </c>
      <c r="G58" s="16">
        <f t="shared" si="29"/>
        <v>6.274882138855674E-4</v>
      </c>
      <c r="H58" s="16">
        <f t="shared" si="5"/>
        <v>0.2247474747474747</v>
      </c>
      <c r="I58" s="16">
        <f t="shared" si="6"/>
        <v>0.77938144329896897</v>
      </c>
      <c r="J58" s="16">
        <f t="shared" si="7"/>
        <v>0.44264194669756685</v>
      </c>
      <c r="K58" s="16">
        <f t="shared" si="8"/>
        <v>6.6457831325301191</v>
      </c>
      <c r="L58" s="17">
        <f t="shared" si="9"/>
        <v>0.46495647561240627</v>
      </c>
    </row>
    <row r="59" spans="1:12" ht="14.25">
      <c r="A59" s="5" t="s">
        <v>38</v>
      </c>
      <c r="B59" s="16">
        <f t="shared" ref="B59:G59" si="30">B25/B$33</f>
        <v>3.7501034544491661E-3</v>
      </c>
      <c r="C59" s="16">
        <f t="shared" si="30"/>
        <v>1.9675311444057385E-3</v>
      </c>
      <c r="D59" s="16">
        <f t="shared" si="30"/>
        <v>3.8918697435638438E-3</v>
      </c>
      <c r="E59" s="16">
        <f t="shared" si="30"/>
        <v>3.5059500089507554E-3</v>
      </c>
      <c r="F59" s="16">
        <f t="shared" si="30"/>
        <v>6.2765455857257653E-3</v>
      </c>
      <c r="G59" s="16">
        <f t="shared" si="30"/>
        <v>4.143037587443203E-3</v>
      </c>
      <c r="H59" s="16">
        <f t="shared" si="5"/>
        <v>-0.30338589414496997</v>
      </c>
      <c r="I59" s="16">
        <f t="shared" si="6"/>
        <v>1.696788910335147</v>
      </c>
      <c r="J59" s="16">
        <f t="shared" si="7"/>
        <v>0.2447784501268786</v>
      </c>
      <c r="K59" s="16">
        <f t="shared" si="8"/>
        <v>0.7879358109874024</v>
      </c>
      <c r="L59" s="17">
        <f t="shared" si="9"/>
        <v>0.32732444578154696</v>
      </c>
    </row>
    <row r="60" spans="1:12" ht="14.25">
      <c r="A60" s="5" t="s">
        <v>39</v>
      </c>
      <c r="B60" s="16">
        <f t="shared" ref="B60:G60" si="31">B26/B$33</f>
        <v>1.2658948416827792E-2</v>
      </c>
      <c r="C60" s="16">
        <f t="shared" si="31"/>
        <v>1.5048730488419324E-2</v>
      </c>
      <c r="D60" s="16">
        <f t="shared" si="31"/>
        <v>1.4643194729086007E-2</v>
      </c>
      <c r="E60" s="16">
        <f t="shared" si="31"/>
        <v>1.4796608105833095E-2</v>
      </c>
      <c r="F60" s="16">
        <f t="shared" si="31"/>
        <v>1.1623857818254188E-2</v>
      </c>
      <c r="G60" s="16">
        <f t="shared" si="31"/>
        <v>1.3701497121841896E-2</v>
      </c>
      <c r="H60" s="16">
        <f t="shared" si="5"/>
        <v>0.57839658169177288</v>
      </c>
      <c r="I60" s="16">
        <f t="shared" si="6"/>
        <v>0.32661910114937265</v>
      </c>
      <c r="J60" s="16">
        <f t="shared" si="7"/>
        <v>0.39627503199252923</v>
      </c>
      <c r="K60" s="16">
        <f t="shared" si="8"/>
        <v>-0.21544196876432031</v>
      </c>
      <c r="L60" s="17">
        <f t="shared" si="9"/>
        <v>0.42991794564922126</v>
      </c>
    </row>
    <row r="61" spans="1:12" ht="14.25">
      <c r="A61" s="5" t="s">
        <v>40</v>
      </c>
      <c r="B61" s="16">
        <f t="shared" ref="B61:G61" si="32">B27/B$33</f>
        <v>7.4550927197012465E-2</v>
      </c>
      <c r="C61" s="16">
        <f t="shared" si="32"/>
        <v>5.2805235407385284E-2</v>
      </c>
      <c r="D61" s="16">
        <f t="shared" si="32"/>
        <v>4.8764223860894615E-2</v>
      </c>
      <c r="E61" s="16">
        <f t="shared" si="32"/>
        <v>4.2137007242593033E-2</v>
      </c>
      <c r="F61" s="16">
        <f t="shared" si="32"/>
        <v>4.6178713901844026E-2</v>
      </c>
      <c r="G61" s="16">
        <f t="shared" si="32"/>
        <v>4.9652509057184845E-2</v>
      </c>
      <c r="H61" s="16">
        <f t="shared" si="5"/>
        <v>-5.9545407882357182E-2</v>
      </c>
      <c r="I61" s="16">
        <f t="shared" si="6"/>
        <v>0.25902573101556303</v>
      </c>
      <c r="J61" s="16">
        <f t="shared" si="7"/>
        <v>0.19400737394194323</v>
      </c>
      <c r="K61" s="16">
        <f t="shared" si="8"/>
        <v>9.4498325577349496E-2</v>
      </c>
      <c r="L61" s="17">
        <f t="shared" si="9"/>
        <v>0.12234527381925986</v>
      </c>
    </row>
    <row r="62" spans="1:12" ht="14.25">
      <c r="A62" s="5" t="s">
        <v>41</v>
      </c>
      <c r="B62" s="16">
        <f t="shared" ref="B62:G62" si="33">B28/B$33</f>
        <v>4.9603495295544947E-2</v>
      </c>
      <c r="C62" s="16">
        <f t="shared" si="33"/>
        <v>7.3663136986913375E-2</v>
      </c>
      <c r="D62" s="16">
        <f t="shared" si="33"/>
        <v>7.6894321066931726E-2</v>
      </c>
      <c r="E62" s="16">
        <f t="shared" si="33"/>
        <v>5.5669853325441214E-2</v>
      </c>
      <c r="F62" s="16">
        <f t="shared" si="33"/>
        <v>5.4584899386965084E-2</v>
      </c>
      <c r="G62" s="16">
        <f t="shared" si="33"/>
        <v>6.1528690924438072E-2</v>
      </c>
      <c r="H62" s="16">
        <f t="shared" si="5"/>
        <v>0.97174989834768821</v>
      </c>
      <c r="I62" s="16">
        <f t="shared" si="6"/>
        <v>0.42316196975164821</v>
      </c>
      <c r="J62" s="16">
        <f t="shared" si="7"/>
        <v>3.9254972241598018E-4</v>
      </c>
      <c r="K62" s="16">
        <f t="shared" si="8"/>
        <v>-2.075944366718796E-2</v>
      </c>
      <c r="L62" s="17">
        <f t="shared" si="9"/>
        <v>0.41067034011238013</v>
      </c>
    </row>
    <row r="63" spans="1:12" ht="14.25">
      <c r="A63" s="5" t="s">
        <v>42</v>
      </c>
      <c r="B63" s="16">
        <f t="shared" ref="B63:G63" si="34">B29/B$33</f>
        <v>2.2430486778702002E-2</v>
      </c>
      <c r="C63" s="16">
        <f t="shared" si="34"/>
        <v>1.2785327403189634E-2</v>
      </c>
      <c r="D63" s="16">
        <f t="shared" si="34"/>
        <v>8.1653549275304931E-3</v>
      </c>
      <c r="E63" s="16">
        <f t="shared" si="34"/>
        <v>5.0508331083943224E-3</v>
      </c>
      <c r="F63" s="16">
        <f t="shared" si="34"/>
        <v>5.4862201409743893E-3</v>
      </c>
      <c r="G63" s="16">
        <f t="shared" si="34"/>
        <v>8.8128281526445185E-3</v>
      </c>
      <c r="H63" s="16">
        <f t="shared" si="5"/>
        <v>-0.24318966750454707</v>
      </c>
      <c r="I63" s="16">
        <f t="shared" si="6"/>
        <v>-0.12929009262009561</v>
      </c>
      <c r="J63" s="16">
        <f t="shared" si="7"/>
        <v>-0.14526283144673591</v>
      </c>
      <c r="K63" s="16">
        <f t="shared" si="8"/>
        <v>8.4793730271035317E-2</v>
      </c>
      <c r="L63" s="17">
        <f t="shared" si="9"/>
        <v>-0.17415658626442654</v>
      </c>
    </row>
    <row r="64" spans="1:12" ht="14.25">
      <c r="A64" s="5" t="s">
        <v>43</v>
      </c>
      <c r="B64" s="16">
        <f t="shared" ref="B64:G64" si="35">B30/B$33</f>
        <v>7.1164871189314111E-2</v>
      </c>
      <c r="C64" s="16">
        <f t="shared" si="35"/>
        <v>6.4819431460488131E-2</v>
      </c>
      <c r="D64" s="16">
        <f t="shared" si="35"/>
        <v>5.3557840507759316E-2</v>
      </c>
      <c r="E64" s="16">
        <f t="shared" si="35"/>
        <v>5.0532704684444547E-2</v>
      </c>
      <c r="F64" s="16">
        <f t="shared" si="35"/>
        <v>5.6025027586523425E-2</v>
      </c>
      <c r="G64" s="16">
        <f t="shared" si="35"/>
        <v>5.6967582040285826E-2</v>
      </c>
      <c r="H64" s="16">
        <f t="shared" si="5"/>
        <v>0.20935400550084049</v>
      </c>
      <c r="I64" s="16">
        <f t="shared" si="6"/>
        <v>0.12649200270571126</v>
      </c>
      <c r="J64" s="16">
        <f t="shared" si="7"/>
        <v>0.30374940898345204</v>
      </c>
      <c r="K64" s="16">
        <f t="shared" si="8"/>
        <v>0.10725204266291399</v>
      </c>
      <c r="L64" s="17">
        <f t="shared" si="9"/>
        <v>0.21104020555122704</v>
      </c>
    </row>
    <row r="65" spans="1:12" ht="14.25">
      <c r="A65" s="5" t="s">
        <v>44</v>
      </c>
      <c r="B65" s="16">
        <f t="shared" ref="B65:G65" si="36">B31/B$33</f>
        <v>1.0868469979830064E-3</v>
      </c>
      <c r="C65" s="16">
        <f t="shared" si="36"/>
        <v>2.1853785127370285E-4</v>
      </c>
      <c r="D65" s="16">
        <f t="shared" si="36"/>
        <v>7.0903996889705001E-4</v>
      </c>
      <c r="E65" s="16">
        <f t="shared" si="36"/>
        <v>1.1083574122698328E-3</v>
      </c>
      <c r="F65" s="16">
        <f t="shared" si="36"/>
        <v>1.975538365032118E-3</v>
      </c>
      <c r="G65" s="16">
        <f t="shared" si="36"/>
        <v>1.134676081041235E-3</v>
      </c>
      <c r="H65" s="16">
        <f t="shared" si="5"/>
        <v>-0.73302404048924508</v>
      </c>
      <c r="I65" s="16">
        <f t="shared" si="6"/>
        <v>3.4233807266982623</v>
      </c>
      <c r="J65" s="16">
        <f t="shared" si="7"/>
        <v>1.1599999999999997</v>
      </c>
      <c r="K65" s="16">
        <f t="shared" si="8"/>
        <v>0.78009259259259256</v>
      </c>
      <c r="L65" s="17">
        <f t="shared" si="9"/>
        <v>0.3663440696729261</v>
      </c>
    </row>
    <row r="66" spans="1:12" ht="14.25">
      <c r="A66" s="5" t="s">
        <v>45</v>
      </c>
      <c r="B66" s="16">
        <f t="shared" ref="B66:G66" si="37">B32/B$33</f>
        <v>8.5407563333696219E-3</v>
      </c>
      <c r="C66" s="16">
        <f t="shared" si="37"/>
        <v>5.1579075798248346E-3</v>
      </c>
      <c r="D66" s="16">
        <f t="shared" si="37"/>
        <v>5.8944011985773686E-3</v>
      </c>
      <c r="E66" s="16">
        <f t="shared" si="37"/>
        <v>5.6400145039709609E-3</v>
      </c>
      <c r="F66" s="16">
        <f t="shared" si="37"/>
        <v>1.0453875223470162E-2</v>
      </c>
      <c r="G66" s="16">
        <f t="shared" si="37"/>
        <v>7.2538901732318219E-3</v>
      </c>
      <c r="H66" s="16">
        <f t="shared" si="5"/>
        <v>-0.19815371404036064</v>
      </c>
      <c r="I66" s="16">
        <f t="shared" si="6"/>
        <v>0.55803212851405615</v>
      </c>
      <c r="J66" s="16">
        <f t="shared" si="7"/>
        <v>0.32216350904326174</v>
      </c>
      <c r="K66" s="16">
        <f t="shared" si="8"/>
        <v>0.85111775409409929</v>
      </c>
      <c r="L66" s="17">
        <f t="shared" si="9"/>
        <v>0.18209096861136187</v>
      </c>
    </row>
    <row r="67" spans="1:12" ht="14.25">
      <c r="A67" s="13" t="s">
        <v>52</v>
      </c>
      <c r="B67" s="16">
        <f t="shared" ref="B67:G67" si="38">B33/B$33</f>
        <v>1</v>
      </c>
      <c r="C67" s="16">
        <f t="shared" si="38"/>
        <v>1</v>
      </c>
      <c r="D67" s="16">
        <f t="shared" si="38"/>
        <v>1</v>
      </c>
      <c r="E67" s="16">
        <f t="shared" si="38"/>
        <v>1</v>
      </c>
      <c r="F67" s="16">
        <f t="shared" si="38"/>
        <v>1</v>
      </c>
      <c r="G67" s="16">
        <f t="shared" si="38"/>
        <v>1</v>
      </c>
      <c r="H67" s="16">
        <f t="shared" si="5"/>
        <v>0.32774262415754096</v>
      </c>
      <c r="I67" s="16">
        <f t="shared" ref="I67" si="39">D33/C33-1</f>
        <v>0.3633591359904087</v>
      </c>
      <c r="J67" s="16">
        <f t="shared" ref="J67" si="40">E33/D33-1</f>
        <v>0.38179825015215729</v>
      </c>
      <c r="K67" s="16">
        <f t="shared" ref="K67" si="41">F33/E33-1</f>
        <v>-1.2956192351409879E-3</v>
      </c>
      <c r="L67" s="17">
        <f t="shared" ref="L67" si="42">(E33/B33)^(1/3)-1</f>
        <v>0.35744716928319353</v>
      </c>
    </row>
    <row r="68" spans="1:12" ht="32.25" customHeight="1">
      <c r="A68" s="96" t="s">
        <v>53</v>
      </c>
      <c r="B68" s="97"/>
      <c r="C68" s="97"/>
      <c r="D68" s="97"/>
      <c r="E68" s="97"/>
      <c r="F68" s="97"/>
      <c r="G68" s="97"/>
      <c r="H68" s="97"/>
      <c r="I68" s="97"/>
      <c r="J68" s="97"/>
      <c r="K68" s="97"/>
      <c r="L68" s="97"/>
    </row>
    <row r="84" spans="1:11">
      <c r="A84" s="25">
        <v>16</v>
      </c>
      <c r="B84" s="25"/>
      <c r="C84" s="25"/>
      <c r="D84" s="25"/>
      <c r="E84" s="25"/>
    </row>
    <row r="85" spans="1:11">
      <c r="A85" s="25">
        <f>INDEX(B37:B66,$A$84)</f>
        <v>0.2452240367452454</v>
      </c>
      <c r="B85" s="25">
        <f t="shared" ref="B85:E85" si="43">INDEX(C37:C66,$A$84)</f>
        <v>0.22823637468283525</v>
      </c>
      <c r="C85" s="25">
        <f t="shared" si="43"/>
        <v>0.22329543524828721</v>
      </c>
      <c r="D85" s="25">
        <f t="shared" si="43"/>
        <v>0.24385544591806715</v>
      </c>
      <c r="E85" s="25">
        <f t="shared" si="43"/>
        <v>0.20287593612461682</v>
      </c>
    </row>
    <row r="86" spans="1:11">
      <c r="A86" s="26"/>
      <c r="B86" s="25" t="str">
        <f ca="1">OFFSET($A$36,A84,0,1,1)</f>
        <v>贸易商</v>
      </c>
      <c r="C86" s="25" t="s">
        <v>54</v>
      </c>
      <c r="D86" s="25"/>
      <c r="E86" s="25"/>
      <c r="G86" s="24">
        <f>INDEX(H37:H66,$A$84)</f>
        <v>0.23576451587577507</v>
      </c>
      <c r="H86" s="24">
        <f t="shared" ref="H86:K86" si="44">INDEX(I37:I66,$A$84)</f>
        <v>0.33384466912320887</v>
      </c>
      <c r="I86" s="24">
        <f t="shared" si="44"/>
        <v>0.50902784056013917</v>
      </c>
      <c r="J86" s="24">
        <f t="shared" si="44"/>
        <v>-0.16912626086069693</v>
      </c>
      <c r="K86" s="24">
        <f t="shared" si="44"/>
        <v>0.35491716091268422</v>
      </c>
    </row>
    <row r="87" spans="1:11">
      <c r="C87" s="12"/>
      <c r="G87" s="27">
        <f>$K86</f>
        <v>0.35491716091268422</v>
      </c>
      <c r="H87" s="27">
        <f t="shared" ref="H87:J87" si="45">$K86</f>
        <v>0.35491716091268422</v>
      </c>
      <c r="I87" s="27">
        <f t="shared" si="45"/>
        <v>0.35491716091268422</v>
      </c>
      <c r="J87" s="27">
        <f t="shared" si="45"/>
        <v>0.35491716091268422</v>
      </c>
      <c r="K87" s="24"/>
    </row>
    <row r="88" spans="1:11" ht="13.5" customHeight="1">
      <c r="A88" s="98" t="str">
        <f ca="1">CONCATENATE(B86,C86)</f>
        <v>贸易商历年所在比重及增长率分析</v>
      </c>
      <c r="B88" s="99"/>
      <c r="C88" s="99"/>
      <c r="D88" s="99"/>
      <c r="E88" s="99"/>
      <c r="F88" s="99"/>
      <c r="G88" s="99"/>
      <c r="H88" s="99"/>
    </row>
    <row r="89" spans="1:11" ht="13.5" customHeight="1">
      <c r="A89" s="98"/>
      <c r="B89" s="99"/>
      <c r="C89" s="99"/>
      <c r="D89" s="99"/>
      <c r="E89" s="99"/>
      <c r="F89" s="99"/>
      <c r="G89" s="99"/>
      <c r="H89" s="99"/>
    </row>
    <row r="105" spans="1:12" ht="32.25" customHeight="1">
      <c r="A105" s="96" t="s">
        <v>55</v>
      </c>
      <c r="B105" s="97"/>
      <c r="C105" s="97"/>
      <c r="D105" s="97"/>
      <c r="E105" s="97"/>
      <c r="F105" s="97"/>
      <c r="G105" s="97"/>
      <c r="H105" s="97"/>
      <c r="I105" s="97"/>
      <c r="J105" s="97"/>
      <c r="K105" s="97"/>
      <c r="L105" s="97"/>
    </row>
  </sheetData>
  <mergeCells count="7">
    <mergeCell ref="M35:N36"/>
    <mergeCell ref="A105:L105"/>
    <mergeCell ref="A88:H89"/>
    <mergeCell ref="A1:G1"/>
    <mergeCell ref="A35:G35"/>
    <mergeCell ref="A68:L68"/>
    <mergeCell ref="H35:L35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Drop Down 1">
              <controlPr defaultSize="0" autoLine="0" autoPict="0">
                <anchor moveWithCells="1">
                  <from>
                    <xdr:col>0</xdr:col>
                    <xdr:colOff>9525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0"/>
  </sheetPr>
  <dimension ref="A1:N105"/>
  <sheetViews>
    <sheetView showGridLines="0" topLeftCell="A62" workbookViewId="0">
      <selection activeCell="A37" sqref="A37:A66"/>
    </sheetView>
  </sheetViews>
  <sheetFormatPr defaultColWidth="9" defaultRowHeight="13.5"/>
  <cols>
    <col min="1" max="1" width="20.375" customWidth="1"/>
    <col min="2" max="3" width="10" customWidth="1"/>
    <col min="4" max="4" width="9.875" customWidth="1"/>
    <col min="5" max="5" width="10" customWidth="1"/>
    <col min="6" max="6" width="20.625" customWidth="1"/>
    <col min="7" max="8" width="12.375" customWidth="1"/>
    <col min="9" max="9" width="11.375" customWidth="1"/>
    <col min="12" max="12" width="15" customWidth="1"/>
  </cols>
  <sheetData>
    <row r="1" spans="1:7" ht="21.75">
      <c r="A1" s="100" t="s">
        <v>56</v>
      </c>
      <c r="B1" s="100"/>
      <c r="C1" s="100"/>
      <c r="D1" s="100"/>
      <c r="E1" s="100"/>
      <c r="F1" s="100"/>
      <c r="G1" s="100"/>
    </row>
    <row r="2" spans="1:7" ht="14.25">
      <c r="A2" s="14" t="s">
        <v>46</v>
      </c>
      <c r="B2" s="15" t="s">
        <v>2</v>
      </c>
      <c r="C2" s="15" t="s">
        <v>3</v>
      </c>
      <c r="D2" s="15" t="s">
        <v>4</v>
      </c>
      <c r="E2" s="15" t="s">
        <v>5</v>
      </c>
      <c r="F2" s="15" t="s">
        <v>6</v>
      </c>
      <c r="G2" s="15" t="s">
        <v>57</v>
      </c>
    </row>
    <row r="3" spans="1:7" ht="14.25">
      <c r="A3" s="5" t="s">
        <v>16</v>
      </c>
      <c r="B3" s="1">
        <v>3290.8174999999997</v>
      </c>
      <c r="C3" s="11">
        <v>13901.083000000002</v>
      </c>
      <c r="D3" s="11">
        <v>20578.675749999999</v>
      </c>
      <c r="E3" s="11">
        <v>119449.87699999999</v>
      </c>
      <c r="F3" s="11"/>
      <c r="G3" s="1">
        <f t="shared" ref="G3:G14" si="0">SUM(B3:F3)</f>
        <v>157220.45324999999</v>
      </c>
    </row>
    <row r="4" spans="1:7" ht="14.25">
      <c r="A4" s="5" t="s">
        <v>17</v>
      </c>
      <c r="B4" s="1">
        <v>49106.340249999994</v>
      </c>
      <c r="C4" s="11">
        <v>67155.803749999992</v>
      </c>
      <c r="D4" s="11">
        <v>54430.529750000002</v>
      </c>
      <c r="E4" s="11">
        <v>132662.02375000002</v>
      </c>
      <c r="F4" s="11"/>
      <c r="G4" s="1">
        <f t="shared" si="0"/>
        <v>303354.69750000001</v>
      </c>
    </row>
    <row r="5" spans="1:7" ht="14.25">
      <c r="A5" s="5" t="s">
        <v>18</v>
      </c>
      <c r="B5" s="1">
        <v>40402.808250000002</v>
      </c>
      <c r="C5" s="11">
        <v>49294.0645</v>
      </c>
      <c r="D5" s="11">
        <v>71543.179450000011</v>
      </c>
      <c r="E5" s="11">
        <v>470848.7104499999</v>
      </c>
      <c r="F5" s="11"/>
      <c r="G5" s="1">
        <f t="shared" si="0"/>
        <v>632088.76264999993</v>
      </c>
    </row>
    <row r="6" spans="1:7" ht="14.25">
      <c r="A6" s="5" t="s">
        <v>19</v>
      </c>
      <c r="B6" s="1">
        <v>139079.73000000001</v>
      </c>
      <c r="C6" s="11">
        <v>255256.53224999996</v>
      </c>
      <c r="D6" s="11">
        <v>569320.19224999996</v>
      </c>
      <c r="E6" s="11">
        <v>839702.277</v>
      </c>
      <c r="F6" s="11"/>
      <c r="G6" s="1">
        <f t="shared" si="0"/>
        <v>1803358.7315</v>
      </c>
    </row>
    <row r="7" spans="1:7" ht="14.25">
      <c r="A7" s="5" t="s">
        <v>20</v>
      </c>
      <c r="B7" s="1">
        <v>113977.86600000001</v>
      </c>
      <c r="C7" s="11">
        <v>131776.49949999998</v>
      </c>
      <c r="D7" s="11">
        <v>193497.31350000002</v>
      </c>
      <c r="E7" s="11">
        <v>283788.14575000003</v>
      </c>
      <c r="F7" s="11"/>
      <c r="G7" s="1">
        <f t="shared" si="0"/>
        <v>723039.82475000003</v>
      </c>
    </row>
    <row r="8" spans="1:7" ht="14.25">
      <c r="A8" s="5" t="s">
        <v>21</v>
      </c>
      <c r="B8" s="1">
        <v>3868.7829999999999</v>
      </c>
      <c r="C8" s="11">
        <v>3339.7920000000004</v>
      </c>
      <c r="D8" s="11">
        <v>332.70000000000005</v>
      </c>
      <c r="E8" s="11">
        <v>3800.76</v>
      </c>
      <c r="F8" s="11"/>
      <c r="G8" s="1">
        <f t="shared" si="0"/>
        <v>11342.035</v>
      </c>
    </row>
    <row r="9" spans="1:7" ht="14.25">
      <c r="A9" s="5" t="s">
        <v>22</v>
      </c>
      <c r="B9" s="1">
        <v>96453.011500000022</v>
      </c>
      <c r="C9" s="11">
        <v>146352.73549999998</v>
      </c>
      <c r="D9" s="11">
        <v>203506.64449999999</v>
      </c>
      <c r="E9" s="11">
        <v>381737.40199999983</v>
      </c>
      <c r="F9" s="11"/>
      <c r="G9" s="1">
        <f t="shared" si="0"/>
        <v>828049.79349999991</v>
      </c>
    </row>
    <row r="10" spans="1:7" ht="14.25">
      <c r="A10" s="5" t="s">
        <v>23</v>
      </c>
      <c r="B10" s="1">
        <v>5764.5</v>
      </c>
      <c r="C10" s="11">
        <v>11278.521499999999</v>
      </c>
      <c r="D10" s="11">
        <v>9796.00425</v>
      </c>
      <c r="E10" s="11">
        <v>24286.114249999999</v>
      </c>
      <c r="F10" s="11"/>
      <c r="G10" s="1">
        <f t="shared" si="0"/>
        <v>51125.14</v>
      </c>
    </row>
    <row r="11" spans="1:7" ht="14.25">
      <c r="A11" s="5" t="s">
        <v>24</v>
      </c>
      <c r="B11" s="1">
        <v>466520.1289999999</v>
      </c>
      <c r="C11" s="11">
        <v>743978.33145000006</v>
      </c>
      <c r="D11" s="11">
        <v>1048091.5999700001</v>
      </c>
      <c r="E11" s="11">
        <v>2386595.6536000012</v>
      </c>
      <c r="F11" s="11"/>
      <c r="G11" s="1">
        <f t="shared" si="0"/>
        <v>4645185.7140200008</v>
      </c>
    </row>
    <row r="12" spans="1:7" ht="14.25">
      <c r="A12" s="5" t="s">
        <v>25</v>
      </c>
      <c r="B12" s="1">
        <v>109254.78800000002</v>
      </c>
      <c r="C12" s="11">
        <v>252544.67625000002</v>
      </c>
      <c r="D12" s="11">
        <v>196536.39899999986</v>
      </c>
      <c r="E12" s="11">
        <v>322134.21925000008</v>
      </c>
      <c r="F12" s="11"/>
      <c r="G12" s="1">
        <f t="shared" si="0"/>
        <v>880470.08250000002</v>
      </c>
    </row>
    <row r="13" spans="1:7" ht="14.25">
      <c r="A13" s="5" t="s">
        <v>26</v>
      </c>
      <c r="B13" s="1">
        <v>112288.93799999997</v>
      </c>
      <c r="C13" s="11">
        <v>173791.06349999996</v>
      </c>
      <c r="D13" s="11">
        <v>258495.36899999992</v>
      </c>
      <c r="E13" s="11">
        <v>386618.24399999983</v>
      </c>
      <c r="F13" s="11"/>
      <c r="G13" s="1">
        <f t="shared" si="0"/>
        <v>931193.61449999968</v>
      </c>
    </row>
    <row r="14" spans="1:7" ht="14.25">
      <c r="A14" s="5" t="s">
        <v>27</v>
      </c>
      <c r="B14" s="1">
        <v>265201.88175000006</v>
      </c>
      <c r="C14" s="11">
        <v>345452.62149999995</v>
      </c>
      <c r="D14" s="11">
        <v>404112.37924999988</v>
      </c>
      <c r="E14" s="11">
        <v>1289336.6172499999</v>
      </c>
      <c r="F14" s="11"/>
      <c r="G14" s="1">
        <f t="shared" si="0"/>
        <v>2304103.49975</v>
      </c>
    </row>
    <row r="15" spans="1:7" ht="14.25">
      <c r="A15" s="5" t="s">
        <v>28</v>
      </c>
      <c r="B15" s="1">
        <v>14299.197000000002</v>
      </c>
      <c r="C15" s="11">
        <v>13375.08525</v>
      </c>
      <c r="D15" s="11">
        <v>10148.67</v>
      </c>
      <c r="E15" s="11">
        <v>31277.6325</v>
      </c>
      <c r="F15" s="11"/>
      <c r="G15" s="1">
        <f t="shared" ref="G15:G32" si="1">SUM(B15:F15)</f>
        <v>69100.584750000009</v>
      </c>
    </row>
    <row r="16" spans="1:7" ht="14.25">
      <c r="A16" s="5" t="s">
        <v>29</v>
      </c>
      <c r="B16" s="1">
        <v>35693.166999999979</v>
      </c>
      <c r="C16" s="11">
        <v>289343.31549999991</v>
      </c>
      <c r="D16" s="11">
        <v>339105.25520000001</v>
      </c>
      <c r="E16" s="11">
        <v>598662.15100000007</v>
      </c>
      <c r="F16" s="11"/>
      <c r="G16" s="1">
        <f t="shared" si="1"/>
        <v>1262803.8887</v>
      </c>
    </row>
    <row r="17" spans="1:7" ht="14.25">
      <c r="A17" s="5" t="s">
        <v>30</v>
      </c>
      <c r="B17" s="1">
        <v>6537.0152500000004</v>
      </c>
      <c r="C17" s="11">
        <v>39652.074999999997</v>
      </c>
      <c r="D17" s="11">
        <v>43927.633499999996</v>
      </c>
      <c r="E17" s="11">
        <v>109336.80725000001</v>
      </c>
      <c r="F17" s="11"/>
      <c r="G17" s="1">
        <f t="shared" si="1"/>
        <v>199453.53100000002</v>
      </c>
    </row>
    <row r="18" spans="1:7" ht="14.25">
      <c r="A18" s="5" t="s">
        <v>31</v>
      </c>
      <c r="B18" s="1">
        <v>844261.67225000018</v>
      </c>
      <c r="C18" s="11">
        <v>1412307.921499999</v>
      </c>
      <c r="D18" s="11">
        <v>1772046.5398200005</v>
      </c>
      <c r="E18" s="11">
        <v>2890079.0375900012</v>
      </c>
      <c r="F18" s="11"/>
      <c r="G18" s="1">
        <f t="shared" si="1"/>
        <v>6918695.1711600013</v>
      </c>
    </row>
    <row r="19" spans="1:7" ht="14.25">
      <c r="A19" s="5" t="s">
        <v>32</v>
      </c>
      <c r="B19" s="1">
        <v>4816.0929999999998</v>
      </c>
      <c r="C19" s="11">
        <v>7880.829999999999</v>
      </c>
      <c r="D19" s="11">
        <v>17529.267250000001</v>
      </c>
      <c r="E19" s="11">
        <v>19358.572250000001</v>
      </c>
      <c r="F19" s="11"/>
      <c r="G19" s="1">
        <f t="shared" si="1"/>
        <v>49584.762499999997</v>
      </c>
    </row>
    <row r="20" spans="1:7" ht="14.25">
      <c r="A20" s="5" t="s">
        <v>33</v>
      </c>
      <c r="B20" s="1">
        <v>41058.963000000003</v>
      </c>
      <c r="C20" s="11">
        <v>82935.724000000002</v>
      </c>
      <c r="D20" s="11">
        <v>107569.80375000001</v>
      </c>
      <c r="E20" s="11">
        <v>150055.64899999998</v>
      </c>
      <c r="F20" s="11"/>
      <c r="G20" s="1">
        <f t="shared" si="1"/>
        <v>381620.13974999997</v>
      </c>
    </row>
    <row r="21" spans="1:7" ht="14.25">
      <c r="A21" s="5" t="s">
        <v>34</v>
      </c>
      <c r="B21" s="1">
        <v>241517.00050000005</v>
      </c>
      <c r="C21" s="11">
        <v>421519.28550000006</v>
      </c>
      <c r="D21" s="11">
        <v>560461.83359999978</v>
      </c>
      <c r="E21" s="11">
        <v>994250.50149999978</v>
      </c>
      <c r="F21" s="11"/>
      <c r="G21" s="1">
        <f t="shared" si="1"/>
        <v>2217748.6210999996</v>
      </c>
    </row>
    <row r="22" spans="1:7" ht="14.25">
      <c r="A22" s="5" t="s">
        <v>35</v>
      </c>
      <c r="B22" s="1">
        <v>5047.4677499999998</v>
      </c>
      <c r="C22" s="11">
        <v>36841.943250000004</v>
      </c>
      <c r="D22" s="11">
        <v>54258.0095</v>
      </c>
      <c r="E22" s="11">
        <v>95755.888149999984</v>
      </c>
      <c r="F22" s="11"/>
      <c r="G22" s="1">
        <f t="shared" si="1"/>
        <v>191903.30864999999</v>
      </c>
    </row>
    <row r="23" spans="1:7" ht="14.25">
      <c r="A23" s="5" t="s">
        <v>36</v>
      </c>
      <c r="B23" s="1">
        <v>211312.09225000002</v>
      </c>
      <c r="C23" s="11">
        <v>523805.31124999985</v>
      </c>
      <c r="D23" s="11">
        <v>856641.88980000024</v>
      </c>
      <c r="E23" s="11">
        <v>1145716.1297500001</v>
      </c>
      <c r="F23" s="11"/>
      <c r="G23" s="1">
        <f t="shared" si="1"/>
        <v>2737475.4230500003</v>
      </c>
    </row>
    <row r="24" spans="1:7" ht="14.25">
      <c r="A24" s="5" t="s">
        <v>37</v>
      </c>
      <c r="B24" s="1">
        <v>1085.9279999999999</v>
      </c>
      <c r="C24" s="11">
        <v>1108.9344999999998</v>
      </c>
      <c r="D24" s="11">
        <v>509.21925000000005</v>
      </c>
      <c r="E24" s="11">
        <v>3466.1124999999997</v>
      </c>
      <c r="F24" s="11"/>
      <c r="G24" s="1">
        <f t="shared" si="1"/>
        <v>6170.1942499999996</v>
      </c>
    </row>
    <row r="25" spans="1:7" ht="14.25">
      <c r="A25" s="5" t="s">
        <v>38</v>
      </c>
      <c r="B25" s="1">
        <v>23276.114000000001</v>
      </c>
      <c r="C25" s="11">
        <v>15071.059499999999</v>
      </c>
      <c r="D25" s="11">
        <v>38884.577250000002</v>
      </c>
      <c r="E25" s="11">
        <v>45942.002999999997</v>
      </c>
      <c r="F25" s="11"/>
      <c r="G25" s="1">
        <f t="shared" si="1"/>
        <v>123173.75375</v>
      </c>
    </row>
    <row r="26" spans="1:7" ht="14.25">
      <c r="A26" s="5" t="s">
        <v>39</v>
      </c>
      <c r="B26" s="1">
        <v>49253.543000000005</v>
      </c>
      <c r="C26" s="11">
        <v>107750.09749999999</v>
      </c>
      <c r="D26" s="11">
        <v>101804.96399999999</v>
      </c>
      <c r="E26" s="11">
        <v>204051.44474999997</v>
      </c>
      <c r="F26" s="11"/>
      <c r="G26" s="1">
        <f t="shared" si="1"/>
        <v>462860.04924999992</v>
      </c>
    </row>
    <row r="27" spans="1:7" ht="14.25">
      <c r="A27" s="5" t="s">
        <v>40</v>
      </c>
      <c r="B27" s="1">
        <v>299920.92416599998</v>
      </c>
      <c r="C27" s="11">
        <v>316137.67144999997</v>
      </c>
      <c r="D27" s="11">
        <v>310410.36649999995</v>
      </c>
      <c r="E27" s="11">
        <v>490674.09750000003</v>
      </c>
      <c r="F27" s="11"/>
      <c r="G27" s="1">
        <f t="shared" si="1"/>
        <v>1417143.0596159999</v>
      </c>
    </row>
    <row r="28" spans="1:7" ht="14.25">
      <c r="A28" s="5" t="s">
        <v>41</v>
      </c>
      <c r="B28" s="1">
        <v>194017.33200000002</v>
      </c>
      <c r="C28" s="11">
        <v>466916.0475000001</v>
      </c>
      <c r="D28" s="11">
        <v>649758.24714999995</v>
      </c>
      <c r="E28" s="11">
        <v>957682.62625000009</v>
      </c>
      <c r="F28" s="11"/>
      <c r="G28" s="1">
        <f t="shared" si="1"/>
        <v>2268374.2529000002</v>
      </c>
    </row>
    <row r="29" spans="1:7" ht="14.25">
      <c r="A29" s="5" t="s">
        <v>42</v>
      </c>
      <c r="B29" s="1">
        <v>102023.59050000001</v>
      </c>
      <c r="C29" s="11">
        <v>99731.254249999998</v>
      </c>
      <c r="D29" s="11">
        <v>93015.682249999998</v>
      </c>
      <c r="E29" s="11">
        <v>64183.799500000001</v>
      </c>
      <c r="F29" s="11"/>
      <c r="G29" s="1">
        <f t="shared" si="1"/>
        <v>358954.32650000002</v>
      </c>
    </row>
    <row r="30" spans="1:7" ht="14.25">
      <c r="A30" s="5" t="s">
        <v>43</v>
      </c>
      <c r="B30" s="1">
        <v>297490.33750000002</v>
      </c>
      <c r="C30" s="11">
        <v>371285.59674999997</v>
      </c>
      <c r="D30" s="11">
        <v>504428.57049999991</v>
      </c>
      <c r="E30" s="11">
        <v>689737.7350000001</v>
      </c>
      <c r="F30" s="11"/>
      <c r="G30" s="1">
        <f t="shared" si="1"/>
        <v>1862942.2397499999</v>
      </c>
    </row>
    <row r="31" spans="1:7" ht="14.25">
      <c r="A31" s="5" t="s">
        <v>44</v>
      </c>
      <c r="B31" s="1">
        <v>5331.87075</v>
      </c>
      <c r="C31" s="11">
        <v>1246.7774999999999</v>
      </c>
      <c r="D31" s="11">
        <v>2728.68</v>
      </c>
      <c r="E31" s="11">
        <v>16048.076999999999</v>
      </c>
      <c r="F31" s="11"/>
      <c r="G31" s="1">
        <f t="shared" si="1"/>
        <v>25355.40525</v>
      </c>
    </row>
    <row r="32" spans="1:7" ht="14.25">
      <c r="A32" s="5" t="s">
        <v>45</v>
      </c>
      <c r="B32" s="1">
        <v>37032.848250000003</v>
      </c>
      <c r="C32" s="11">
        <v>35633.097250000006</v>
      </c>
      <c r="D32" s="11">
        <v>57435.083250000003</v>
      </c>
      <c r="E32" s="11">
        <v>118691.8915</v>
      </c>
      <c r="F32" s="11"/>
      <c r="G32" s="1">
        <f t="shared" si="1"/>
        <v>248792.92025</v>
      </c>
    </row>
    <row r="33" spans="1:14" ht="14.25">
      <c r="A33" s="13" t="s">
        <v>52</v>
      </c>
      <c r="B33" s="1">
        <f>SUM(B3:B32)</f>
        <v>3819184.7494159993</v>
      </c>
      <c r="C33" s="1">
        <f t="shared" ref="C33:F33" si="2">SUM(C3:C32)</f>
        <v>6436663.7521500001</v>
      </c>
      <c r="D33" s="1">
        <f t="shared" si="2"/>
        <v>8550905.2792399973</v>
      </c>
      <c r="E33" s="1">
        <f t="shared" si="2"/>
        <v>15265930.200290002</v>
      </c>
      <c r="F33" s="1">
        <f t="shared" si="2"/>
        <v>0</v>
      </c>
      <c r="G33" s="1">
        <f>SUM(G3:G32)</f>
        <v>34072683.981095992</v>
      </c>
    </row>
    <row r="35" spans="1:14">
      <c r="A35" s="101" t="s">
        <v>58</v>
      </c>
      <c r="B35" s="102"/>
      <c r="C35" s="102"/>
      <c r="D35" s="102"/>
      <c r="E35" s="102"/>
      <c r="F35" s="102"/>
      <c r="G35" s="103"/>
      <c r="H35" s="104" t="s">
        <v>51</v>
      </c>
      <c r="I35" s="105"/>
      <c r="J35" s="105"/>
      <c r="K35" s="105"/>
      <c r="L35" s="105"/>
      <c r="M35" s="106" t="s">
        <v>61</v>
      </c>
      <c r="N35" s="106"/>
    </row>
    <row r="36" spans="1:14" ht="14.25">
      <c r="A36" s="14" t="s">
        <v>46</v>
      </c>
      <c r="B36" s="15" t="s">
        <v>2</v>
      </c>
      <c r="C36" s="15" t="s">
        <v>3</v>
      </c>
      <c r="D36" s="15" t="s">
        <v>4</v>
      </c>
      <c r="E36" s="15" t="s">
        <v>5</v>
      </c>
      <c r="F36" s="15" t="s">
        <v>6</v>
      </c>
      <c r="G36" s="15" t="s">
        <v>59</v>
      </c>
      <c r="H36" s="15">
        <v>2013</v>
      </c>
      <c r="I36" s="15">
        <v>2014</v>
      </c>
      <c r="J36" s="15">
        <v>2015</v>
      </c>
      <c r="K36" s="15">
        <v>2016</v>
      </c>
      <c r="L36" s="15" t="s">
        <v>50</v>
      </c>
      <c r="M36" s="106"/>
      <c r="N36" s="106"/>
    </row>
    <row r="37" spans="1:14" ht="14.25">
      <c r="A37" s="5" t="s">
        <v>16</v>
      </c>
      <c r="B37" s="16">
        <f>B3/B$33</f>
        <v>8.6165444091260742E-4</v>
      </c>
      <c r="C37" s="16">
        <f t="shared" ref="C37:G38" si="3">C3/C$33</f>
        <v>2.1596720809529172E-3</v>
      </c>
      <c r="D37" s="16">
        <f t="shared" si="3"/>
        <v>2.4066078477048723E-3</v>
      </c>
      <c r="E37" s="16">
        <f t="shared" si="3"/>
        <v>7.8246052112652034E-3</v>
      </c>
      <c r="F37" s="16" t="e">
        <f t="shared" si="3"/>
        <v>#DIV/0!</v>
      </c>
      <c r="G37" s="16">
        <f t="shared" si="3"/>
        <v>4.6142667638753706E-3</v>
      </c>
      <c r="H37" s="16">
        <f>C3/B3-1</f>
        <v>3.2242035603615227</v>
      </c>
      <c r="I37" s="16">
        <f t="shared" ref="I37:K52" si="4">D3/C3-1</f>
        <v>0.48036492912098971</v>
      </c>
      <c r="J37" s="16">
        <f t="shared" si="4"/>
        <v>4.8045463396739709</v>
      </c>
      <c r="K37" s="16">
        <f t="shared" si="4"/>
        <v>-1</v>
      </c>
      <c r="L37" s="17">
        <f>(E3/B3)^(1/2)-1</f>
        <v>5.0247766909596283</v>
      </c>
      <c r="M37" s="30">
        <f>$L$67</f>
        <v>0.99929234177872717</v>
      </c>
      <c r="N37" s="25">
        <v>0</v>
      </c>
    </row>
    <row r="38" spans="1:14" ht="14.25">
      <c r="A38" s="5" t="s">
        <v>17</v>
      </c>
      <c r="B38" s="16">
        <f>B4/B$33</f>
        <v>1.2857806959327894E-2</v>
      </c>
      <c r="C38" s="16">
        <f t="shared" si="3"/>
        <v>1.0433324830362366E-2</v>
      </c>
      <c r="D38" s="16">
        <f t="shared" si="3"/>
        <v>6.3654698505604046E-3</v>
      </c>
      <c r="E38" s="16">
        <f t="shared" si="3"/>
        <v>8.6900714210968871E-3</v>
      </c>
      <c r="F38" s="16" t="e">
        <f t="shared" si="3"/>
        <v>#DIV/0!</v>
      </c>
      <c r="G38" s="16">
        <f t="shared" si="3"/>
        <v>8.9031641202174001E-3</v>
      </c>
      <c r="H38" s="16">
        <f t="shared" ref="H38:K67" si="5">C4/B4-1</f>
        <v>0.36755871865242495</v>
      </c>
      <c r="I38" s="16">
        <f t="shared" si="4"/>
        <v>-0.18948881986986854</v>
      </c>
      <c r="J38" s="16">
        <f t="shared" si="4"/>
        <v>1.4372723241775911</v>
      </c>
      <c r="K38" s="16">
        <f t="shared" si="4"/>
        <v>-1</v>
      </c>
      <c r="L38" s="17">
        <f t="shared" ref="L38:L67" si="6">(E4/B4)^(1/2)-1</f>
        <v>0.6436317606567632</v>
      </c>
      <c r="M38" s="30">
        <f>$L$67</f>
        <v>0.99929234177872717</v>
      </c>
      <c r="N38" s="25">
        <v>120</v>
      </c>
    </row>
    <row r="39" spans="1:14" ht="14.25">
      <c r="A39" s="5" t="s">
        <v>18</v>
      </c>
      <c r="B39" s="16">
        <f t="shared" ref="B39:G54" si="7">B5/B$33</f>
        <v>1.0578909086861559E-2</v>
      </c>
      <c r="C39" s="16">
        <f t="shared" si="7"/>
        <v>7.6583252439642513E-3</v>
      </c>
      <c r="D39" s="16">
        <f t="shared" si="7"/>
        <v>8.3667374521962604E-3</v>
      </c>
      <c r="E39" s="16">
        <f t="shared" si="7"/>
        <v>3.0843106464685351E-2</v>
      </c>
      <c r="F39" s="16" t="e">
        <f t="shared" si="7"/>
        <v>#DIV/0!</v>
      </c>
      <c r="G39" s="16">
        <f t="shared" si="7"/>
        <v>1.8551187895872592E-2</v>
      </c>
      <c r="H39" s="16">
        <f t="shared" si="5"/>
        <v>0.22006530325772578</v>
      </c>
      <c r="I39" s="16">
        <f t="shared" si="4"/>
        <v>0.45135484719463559</v>
      </c>
      <c r="J39" s="16">
        <f t="shared" si="4"/>
        <v>5.5813221339857551</v>
      </c>
      <c r="K39" s="16">
        <f t="shared" si="4"/>
        <v>-1</v>
      </c>
      <c r="L39" s="17">
        <f t="shared" si="6"/>
        <v>2.4137751797089351</v>
      </c>
    </row>
    <row r="40" spans="1:14" ht="14.25">
      <c r="A40" s="5" t="s">
        <v>19</v>
      </c>
      <c r="B40" s="16">
        <f t="shared" si="7"/>
        <v>3.6416078070396311E-2</v>
      </c>
      <c r="C40" s="16">
        <f t="shared" si="7"/>
        <v>3.9656651656650256E-2</v>
      </c>
      <c r="D40" s="16">
        <f t="shared" si="7"/>
        <v>6.6580107445723111E-2</v>
      </c>
      <c r="E40" s="16">
        <f t="shared" si="7"/>
        <v>5.5004986003672963E-2</v>
      </c>
      <c r="F40" s="16" t="e">
        <f t="shared" si="7"/>
        <v>#DIV/0!</v>
      </c>
      <c r="G40" s="16">
        <f t="shared" si="7"/>
        <v>5.2926817637862895E-2</v>
      </c>
      <c r="H40" s="16">
        <f t="shared" si="5"/>
        <v>0.83532519260714655</v>
      </c>
      <c r="I40" s="16">
        <f t="shared" si="4"/>
        <v>1.2303844184970902</v>
      </c>
      <c r="J40" s="16">
        <f t="shared" si="4"/>
        <v>0.47492094682506858</v>
      </c>
      <c r="K40" s="16">
        <f t="shared" si="4"/>
        <v>-1</v>
      </c>
      <c r="L40" s="17">
        <f t="shared" si="6"/>
        <v>1.4571447755964098</v>
      </c>
    </row>
    <row r="41" spans="1:14" ht="14.25">
      <c r="A41" s="5" t="s">
        <v>20</v>
      </c>
      <c r="B41" s="16">
        <f t="shared" si="7"/>
        <v>2.9843506789617506E-2</v>
      </c>
      <c r="C41" s="16">
        <f t="shared" si="7"/>
        <v>2.0472795313563406E-2</v>
      </c>
      <c r="D41" s="16">
        <f t="shared" si="7"/>
        <v>2.2628868778347411E-2</v>
      </c>
      <c r="E41" s="16">
        <f t="shared" si="7"/>
        <v>1.8589639938521991E-2</v>
      </c>
      <c r="F41" s="16" t="e">
        <f t="shared" si="7"/>
        <v>#DIV/0!</v>
      </c>
      <c r="G41" s="16">
        <f t="shared" si="7"/>
        <v>2.1220512747136468E-2</v>
      </c>
      <c r="H41" s="16">
        <f t="shared" si="5"/>
        <v>0.15615868347631601</v>
      </c>
      <c r="I41" s="16">
        <f t="shared" si="4"/>
        <v>0.46837496999986739</v>
      </c>
      <c r="J41" s="16">
        <f t="shared" si="4"/>
        <v>0.46662576661561772</v>
      </c>
      <c r="K41" s="16">
        <f t="shared" si="4"/>
        <v>-1</v>
      </c>
      <c r="L41" s="17">
        <f t="shared" si="6"/>
        <v>0.57792684374219405</v>
      </c>
    </row>
    <row r="42" spans="1:14" ht="14.25">
      <c r="A42" s="5" t="s">
        <v>21</v>
      </c>
      <c r="B42" s="16">
        <f t="shared" si="7"/>
        <v>1.0129866067860648E-3</v>
      </c>
      <c r="C42" s="16">
        <f t="shared" si="7"/>
        <v>5.1887004333330748E-4</v>
      </c>
      <c r="D42" s="16">
        <f t="shared" si="7"/>
        <v>3.8908161081813592E-5</v>
      </c>
      <c r="E42" s="16">
        <f t="shared" si="7"/>
        <v>2.4897008895847031E-4</v>
      </c>
      <c r="F42" s="16" t="e">
        <f t="shared" si="7"/>
        <v>#DIV/0!</v>
      </c>
      <c r="G42" s="16">
        <f t="shared" si="7"/>
        <v>3.3287765079771002E-4</v>
      </c>
      <c r="H42" s="16">
        <f t="shared" si="5"/>
        <v>-0.13673317940034357</v>
      </c>
      <c r="I42" s="16">
        <f t="shared" si="4"/>
        <v>-0.90038301786458552</v>
      </c>
      <c r="J42" s="16">
        <f t="shared" si="4"/>
        <v>10.423985572587917</v>
      </c>
      <c r="K42" s="16">
        <f t="shared" si="4"/>
        <v>-1</v>
      </c>
      <c r="L42" s="17">
        <f t="shared" si="6"/>
        <v>-8.8302525640433505E-3</v>
      </c>
    </row>
    <row r="43" spans="1:14" ht="14.25">
      <c r="A43" s="5" t="s">
        <v>22</v>
      </c>
      <c r="B43" s="16">
        <f t="shared" si="7"/>
        <v>2.5254869253117145E-2</v>
      </c>
      <c r="C43" s="16">
        <f t="shared" si="7"/>
        <v>2.2737359156148967E-2</v>
      </c>
      <c r="D43" s="16">
        <f t="shared" si="7"/>
        <v>2.379942682724789E-2</v>
      </c>
      <c r="E43" s="16">
        <f t="shared" si="7"/>
        <v>2.5005839604372623E-2</v>
      </c>
      <c r="F43" s="16" t="e">
        <f t="shared" si="7"/>
        <v>#DIV/0!</v>
      </c>
      <c r="G43" s="16">
        <f t="shared" si="7"/>
        <v>2.4302452778871594E-2</v>
      </c>
      <c r="H43" s="16">
        <f t="shared" si="5"/>
        <v>0.51734749619507681</v>
      </c>
      <c r="I43" s="16">
        <f t="shared" si="4"/>
        <v>0.39052163121337768</v>
      </c>
      <c r="J43" s="16">
        <f t="shared" si="4"/>
        <v>0.8757982224015286</v>
      </c>
      <c r="K43" s="16">
        <f t="shared" si="4"/>
        <v>-1</v>
      </c>
      <c r="L43" s="17">
        <f t="shared" si="6"/>
        <v>0.98941075187150984</v>
      </c>
    </row>
    <row r="44" spans="1:14" ht="14.25">
      <c r="A44" s="5" t="s">
        <v>23</v>
      </c>
      <c r="B44" s="16">
        <f t="shared" si="7"/>
        <v>1.5093535343849139E-3</v>
      </c>
      <c r="C44" s="16">
        <f t="shared" si="7"/>
        <v>1.7522309591257897E-3</v>
      </c>
      <c r="D44" s="16">
        <f t="shared" si="7"/>
        <v>1.145610193318697E-3</v>
      </c>
      <c r="E44" s="16">
        <f t="shared" si="7"/>
        <v>1.5908702536540252E-3</v>
      </c>
      <c r="F44" s="16" t="e">
        <f t="shared" si="7"/>
        <v>#DIV/0!</v>
      </c>
      <c r="G44" s="16">
        <f t="shared" si="7"/>
        <v>1.5004729309955433E-3</v>
      </c>
      <c r="H44" s="16">
        <f t="shared" si="5"/>
        <v>0.95654809610547287</v>
      </c>
      <c r="I44" s="16">
        <f t="shared" si="4"/>
        <v>-0.13144606320961472</v>
      </c>
      <c r="J44" s="16">
        <f t="shared" si="4"/>
        <v>1.4791857608677539</v>
      </c>
      <c r="K44" s="16">
        <f t="shared" si="4"/>
        <v>-1</v>
      </c>
      <c r="L44" s="17">
        <f t="shared" si="6"/>
        <v>1.0525710306569414</v>
      </c>
    </row>
    <row r="45" spans="1:14" ht="14.25">
      <c r="A45" s="5" t="s">
        <v>24</v>
      </c>
      <c r="B45" s="16">
        <f t="shared" si="7"/>
        <v>0.12215175740616806</v>
      </c>
      <c r="C45" s="16">
        <f t="shared" si="7"/>
        <v>0.11558446426558999</v>
      </c>
      <c r="D45" s="16">
        <f t="shared" si="7"/>
        <v>0.12257083498686051</v>
      </c>
      <c r="E45" s="16">
        <f t="shared" si="7"/>
        <v>0.15633476783187858</v>
      </c>
      <c r="F45" s="16" t="e">
        <f t="shared" si="7"/>
        <v>#DIV/0!</v>
      </c>
      <c r="G45" s="16">
        <f t="shared" si="7"/>
        <v>0.13633166429146631</v>
      </c>
      <c r="H45" s="16">
        <f t="shared" si="5"/>
        <v>0.59474004486095855</v>
      </c>
      <c r="I45" s="16">
        <f t="shared" si="4"/>
        <v>0.40876629824324162</v>
      </c>
      <c r="J45" s="16">
        <f t="shared" si="4"/>
        <v>1.2770869012482438</v>
      </c>
      <c r="K45" s="16">
        <f t="shared" si="4"/>
        <v>-1</v>
      </c>
      <c r="L45" s="17">
        <f t="shared" si="6"/>
        <v>1.2618001532564547</v>
      </c>
    </row>
    <row r="46" spans="1:14" ht="14.25">
      <c r="A46" s="5" t="s">
        <v>25</v>
      </c>
      <c r="B46" s="16">
        <f t="shared" si="7"/>
        <v>2.8606835010195938E-2</v>
      </c>
      <c r="C46" s="16">
        <f t="shared" si="7"/>
        <v>3.923533774242037E-2</v>
      </c>
      <c r="D46" s="16">
        <f t="shared" si="7"/>
        <v>2.298427974370779E-2</v>
      </c>
      <c r="E46" s="16">
        <f t="shared" si="7"/>
        <v>2.1101512650953991E-2</v>
      </c>
      <c r="F46" s="16" t="e">
        <f t="shared" si="7"/>
        <v>#DIV/0!</v>
      </c>
      <c r="G46" s="16">
        <f t="shared" si="7"/>
        <v>2.5840937068195076E-2</v>
      </c>
      <c r="H46" s="16">
        <f t="shared" si="5"/>
        <v>1.3115204456760283</v>
      </c>
      <c r="I46" s="16">
        <f t="shared" si="4"/>
        <v>-0.22177571937630647</v>
      </c>
      <c r="J46" s="16">
        <f t="shared" si="4"/>
        <v>0.6390562811217495</v>
      </c>
      <c r="K46" s="16">
        <f t="shared" si="4"/>
        <v>-1</v>
      </c>
      <c r="L46" s="17">
        <f t="shared" si="6"/>
        <v>0.71711029137208504</v>
      </c>
    </row>
    <row r="47" spans="1:14" ht="14.25">
      <c r="A47" s="5" t="s">
        <v>26</v>
      </c>
      <c r="B47" s="16">
        <f t="shared" si="7"/>
        <v>2.9401284663479643E-2</v>
      </c>
      <c r="C47" s="16">
        <f t="shared" si="7"/>
        <v>2.7000177450927056E-2</v>
      </c>
      <c r="D47" s="16">
        <f t="shared" si="7"/>
        <v>3.0230175701697743E-2</v>
      </c>
      <c r="E47" s="16">
        <f t="shared" si="7"/>
        <v>2.5325560835634853E-2</v>
      </c>
      <c r="F47" s="16" t="e">
        <f t="shared" si="7"/>
        <v>#DIV/0!</v>
      </c>
      <c r="G47" s="16">
        <f t="shared" si="7"/>
        <v>2.7329623196594641E-2</v>
      </c>
      <c r="H47" s="16">
        <f t="shared" si="5"/>
        <v>0.54771312825133323</v>
      </c>
      <c r="I47" s="16">
        <f t="shared" si="4"/>
        <v>0.4873916057254577</v>
      </c>
      <c r="J47" s="16">
        <f t="shared" si="4"/>
        <v>0.49564862804176557</v>
      </c>
      <c r="K47" s="16">
        <f t="shared" si="4"/>
        <v>-1</v>
      </c>
      <c r="L47" s="17">
        <f t="shared" si="6"/>
        <v>0.85555009976388763</v>
      </c>
    </row>
    <row r="48" spans="1:14" ht="14.25">
      <c r="A48" s="5" t="s">
        <v>27</v>
      </c>
      <c r="B48" s="16">
        <f t="shared" si="7"/>
        <v>6.9439395879068888E-2</v>
      </c>
      <c r="C48" s="16">
        <f t="shared" si="7"/>
        <v>5.3669514954017984E-2</v>
      </c>
      <c r="D48" s="16">
        <f t="shared" si="7"/>
        <v>4.7259601884622596E-2</v>
      </c>
      <c r="E48" s="16">
        <f t="shared" si="7"/>
        <v>8.4458437863518254E-2</v>
      </c>
      <c r="F48" s="16" t="e">
        <f t="shared" si="7"/>
        <v>#DIV/0!</v>
      </c>
      <c r="G48" s="16">
        <f t="shared" si="7"/>
        <v>6.7623187566566503E-2</v>
      </c>
      <c r="H48" s="16">
        <f t="shared" si="5"/>
        <v>0.302602452216574</v>
      </c>
      <c r="I48" s="16">
        <f t="shared" si="4"/>
        <v>0.16980550761285773</v>
      </c>
      <c r="J48" s="16">
        <f t="shared" si="4"/>
        <v>2.1905397692664232</v>
      </c>
      <c r="K48" s="16">
        <f t="shared" si="4"/>
        <v>-1</v>
      </c>
      <c r="L48" s="17">
        <f t="shared" si="6"/>
        <v>1.2049302605002299</v>
      </c>
    </row>
    <row r="49" spans="1:12" ht="14.25">
      <c r="A49" s="5" t="s">
        <v>28</v>
      </c>
      <c r="B49" s="16">
        <f t="shared" si="7"/>
        <v>3.7440443283573875E-3</v>
      </c>
      <c r="C49" s="16">
        <f t="shared" si="7"/>
        <v>2.0779530770940772E-3</v>
      </c>
      <c r="D49" s="16">
        <f t="shared" si="7"/>
        <v>1.1868532826154767E-3</v>
      </c>
      <c r="E49" s="16">
        <f t="shared" si="7"/>
        <v>2.0488520574662283E-3</v>
      </c>
      <c r="F49" s="16" t="e">
        <f t="shared" si="7"/>
        <v>#DIV/0!</v>
      </c>
      <c r="G49" s="16">
        <f t="shared" si="7"/>
        <v>2.0280346798725334E-3</v>
      </c>
      <c r="H49" s="16">
        <f t="shared" si="5"/>
        <v>-6.4626828345675791E-2</v>
      </c>
      <c r="I49" s="16">
        <f t="shared" si="4"/>
        <v>-0.24122577087873143</v>
      </c>
      <c r="J49" s="16">
        <f t="shared" si="4"/>
        <v>2.0819439887197042</v>
      </c>
      <c r="K49" s="16">
        <f t="shared" si="4"/>
        <v>-1</v>
      </c>
      <c r="L49" s="17">
        <f t="shared" si="6"/>
        <v>0.4789759488248857</v>
      </c>
    </row>
    <row r="50" spans="1:12" ht="14.25">
      <c r="A50" s="5" t="s">
        <v>29</v>
      </c>
      <c r="B50" s="16">
        <f t="shared" si="7"/>
        <v>9.3457555321087588E-3</v>
      </c>
      <c r="C50" s="16">
        <f t="shared" si="7"/>
        <v>4.4952373875884431E-2</v>
      </c>
      <c r="D50" s="16">
        <f t="shared" si="7"/>
        <v>3.9657234424439747E-2</v>
      </c>
      <c r="E50" s="16">
        <f t="shared" si="7"/>
        <v>3.9215569778291499E-2</v>
      </c>
      <c r="F50" s="16" t="e">
        <f t="shared" si="7"/>
        <v>#DIV/0!</v>
      </c>
      <c r="G50" s="16">
        <f t="shared" si="7"/>
        <v>3.7062060899007002E-2</v>
      </c>
      <c r="H50" s="16">
        <f t="shared" si="5"/>
        <v>7.1064063466265139</v>
      </c>
      <c r="I50" s="16">
        <f t="shared" si="4"/>
        <v>0.17198233736282775</v>
      </c>
      <c r="J50" s="16">
        <f t="shared" si="4"/>
        <v>0.76541690764101156</v>
      </c>
      <c r="K50" s="16">
        <f t="shared" si="4"/>
        <v>-1</v>
      </c>
      <c r="L50" s="17">
        <f t="shared" si="6"/>
        <v>3.0954191708619812</v>
      </c>
    </row>
    <row r="51" spans="1:12" ht="14.25">
      <c r="A51" s="5" t="s">
        <v>30</v>
      </c>
      <c r="B51" s="16">
        <f t="shared" si="7"/>
        <v>1.7116258256423943E-3</v>
      </c>
      <c r="C51" s="16">
        <f t="shared" si="7"/>
        <v>6.1603458758825568E-3</v>
      </c>
      <c r="D51" s="16">
        <f t="shared" si="7"/>
        <v>5.1371909833509786E-3</v>
      </c>
      <c r="E51" s="16">
        <f t="shared" si="7"/>
        <v>7.1621451045232069E-3</v>
      </c>
      <c r="F51" s="16" t="e">
        <f t="shared" si="7"/>
        <v>#DIV/0!</v>
      </c>
      <c r="G51" s="16">
        <f t="shared" si="7"/>
        <v>5.8537663516810027E-3</v>
      </c>
      <c r="H51" s="16">
        <f t="shared" si="5"/>
        <v>5.0657767319725915</v>
      </c>
      <c r="I51" s="16">
        <f t="shared" si="4"/>
        <v>0.10782685395404901</v>
      </c>
      <c r="J51" s="16">
        <f t="shared" si="4"/>
        <v>1.4890211135548657</v>
      </c>
      <c r="K51" s="16">
        <f t="shared" si="4"/>
        <v>-1</v>
      </c>
      <c r="L51" s="17">
        <f t="shared" si="6"/>
        <v>3.0897187715095491</v>
      </c>
    </row>
    <row r="52" spans="1:12" ht="14.25">
      <c r="A52" s="5" t="s">
        <v>31</v>
      </c>
      <c r="B52" s="16">
        <f t="shared" si="7"/>
        <v>0.22105808638325189</v>
      </c>
      <c r="C52" s="16">
        <f t="shared" si="7"/>
        <v>0.21941614101377507</v>
      </c>
      <c r="D52" s="16">
        <f t="shared" si="7"/>
        <v>0.20723496307720762</v>
      </c>
      <c r="E52" s="16">
        <f t="shared" si="7"/>
        <v>0.18931561979335523</v>
      </c>
      <c r="F52" s="16" t="e">
        <f t="shared" si="7"/>
        <v>#DIV/0!</v>
      </c>
      <c r="G52" s="16">
        <f t="shared" si="7"/>
        <v>0.20305694658508827</v>
      </c>
      <c r="H52" s="16">
        <f t="shared" si="5"/>
        <v>0.67283197605799971</v>
      </c>
      <c r="I52" s="16">
        <f t="shared" si="4"/>
        <v>0.2547168452740296</v>
      </c>
      <c r="J52" s="16">
        <f t="shared" si="4"/>
        <v>0.63092727682172911</v>
      </c>
      <c r="K52" s="16">
        <f t="shared" si="4"/>
        <v>-1</v>
      </c>
      <c r="L52" s="17">
        <f t="shared" si="6"/>
        <v>0.8501899737142371</v>
      </c>
    </row>
    <row r="53" spans="1:12" ht="14.25">
      <c r="A53" s="5" t="s">
        <v>32</v>
      </c>
      <c r="B53" s="16">
        <f t="shared" si="7"/>
        <v>1.261026453547826E-3</v>
      </c>
      <c r="C53" s="16">
        <f t="shared" si="7"/>
        <v>1.2243656501969072E-3</v>
      </c>
      <c r="D53" s="16">
        <f t="shared" si="7"/>
        <v>2.0499896417467975E-3</v>
      </c>
      <c r="E53" s="16">
        <f t="shared" si="7"/>
        <v>1.2680899228552907E-3</v>
      </c>
      <c r="F53" s="16" t="e">
        <f t="shared" si="7"/>
        <v>#DIV/0!</v>
      </c>
      <c r="G53" s="16">
        <f t="shared" si="7"/>
        <v>1.4552643556788871E-3</v>
      </c>
      <c r="H53" s="16">
        <f t="shared" si="5"/>
        <v>0.63635336776096296</v>
      </c>
      <c r="I53" s="16">
        <f t="shared" si="5"/>
        <v>1.224292016196264</v>
      </c>
      <c r="J53" s="16">
        <f t="shared" si="5"/>
        <v>0.10435718583730313</v>
      </c>
      <c r="K53" s="16">
        <f t="shared" si="5"/>
        <v>-1</v>
      </c>
      <c r="L53" s="17">
        <f t="shared" si="6"/>
        <v>1.0048839055837986</v>
      </c>
    </row>
    <row r="54" spans="1:12" ht="14.25">
      <c r="A54" s="5" t="s">
        <v>33</v>
      </c>
      <c r="B54" s="16">
        <f t="shared" si="7"/>
        <v>1.0750714012009612E-2</v>
      </c>
      <c r="C54" s="16">
        <f t="shared" si="7"/>
        <v>1.2884893042967714E-2</v>
      </c>
      <c r="D54" s="16">
        <f t="shared" si="7"/>
        <v>1.2579931625620907E-2</v>
      </c>
      <c r="E54" s="16">
        <f t="shared" si="7"/>
        <v>9.8294468159660139E-3</v>
      </c>
      <c r="F54" s="16" t="e">
        <f t="shared" si="7"/>
        <v>#DIV/0!</v>
      </c>
      <c r="G54" s="16">
        <f t="shared" si="7"/>
        <v>1.1200178417459811E-2</v>
      </c>
      <c r="H54" s="16">
        <f t="shared" si="5"/>
        <v>1.0199176486751504</v>
      </c>
      <c r="I54" s="16">
        <f t="shared" si="5"/>
        <v>0.29702616148862471</v>
      </c>
      <c r="J54" s="16">
        <f t="shared" si="5"/>
        <v>0.39496070243597492</v>
      </c>
      <c r="K54" s="16">
        <f t="shared" si="5"/>
        <v>-1</v>
      </c>
      <c r="L54" s="17">
        <f t="shared" si="6"/>
        <v>0.911710768611943</v>
      </c>
    </row>
    <row r="55" spans="1:12" ht="14.25">
      <c r="A55" s="5" t="s">
        <v>34</v>
      </c>
      <c r="B55" s="16">
        <f t="shared" ref="B55:G67" si="8">B21/B$33</f>
        <v>6.323784167208224E-2</v>
      </c>
      <c r="C55" s="16">
        <f t="shared" si="8"/>
        <v>6.5487230921329784E-2</v>
      </c>
      <c r="D55" s="16">
        <f t="shared" si="8"/>
        <v>6.5544151794161093E-2</v>
      </c>
      <c r="E55" s="16">
        <f t="shared" si="8"/>
        <v>6.5128720520490277E-2</v>
      </c>
      <c r="F55" s="16" t="e">
        <f t="shared" si="8"/>
        <v>#DIV/0!</v>
      </c>
      <c r="G55" s="16">
        <f t="shared" si="8"/>
        <v>6.5088756210999937E-2</v>
      </c>
      <c r="H55" s="16">
        <f t="shared" si="5"/>
        <v>0.74529861097707673</v>
      </c>
      <c r="I55" s="16">
        <f t="shared" si="5"/>
        <v>0.3296232293029917</v>
      </c>
      <c r="J55" s="16">
        <f t="shared" si="5"/>
        <v>0.77398431417471669</v>
      </c>
      <c r="K55" s="16">
        <f t="shared" si="5"/>
        <v>-1</v>
      </c>
      <c r="L55" s="17">
        <f t="shared" si="6"/>
        <v>1.0289626674946901</v>
      </c>
    </row>
    <row r="56" spans="1:12" ht="14.25">
      <c r="A56" s="5" t="s">
        <v>35</v>
      </c>
      <c r="B56" s="16">
        <f t="shared" si="8"/>
        <v>1.321608689072143E-3</v>
      </c>
      <c r="C56" s="16">
        <f t="shared" si="8"/>
        <v>5.7237638423622656E-3</v>
      </c>
      <c r="D56" s="16">
        <f t="shared" si="8"/>
        <v>6.3452941797552502E-3</v>
      </c>
      <c r="E56" s="16">
        <f t="shared" si="8"/>
        <v>6.2725223352705318E-3</v>
      </c>
      <c r="F56" s="16" t="e">
        <f t="shared" si="8"/>
        <v>#DIV/0!</v>
      </c>
      <c r="G56" s="16">
        <f t="shared" si="8"/>
        <v>5.6321746991364304E-3</v>
      </c>
      <c r="H56" s="16">
        <f t="shared" si="5"/>
        <v>6.2990943329949962</v>
      </c>
      <c r="I56" s="16">
        <f t="shared" si="5"/>
        <v>0.47272387701753482</v>
      </c>
      <c r="J56" s="16">
        <f t="shared" si="5"/>
        <v>0.76482493612302505</v>
      </c>
      <c r="K56" s="16">
        <f t="shared" si="5"/>
        <v>-1</v>
      </c>
      <c r="L56" s="17">
        <f t="shared" si="6"/>
        <v>3.3555797298400938</v>
      </c>
    </row>
    <row r="57" spans="1:12" ht="14.25">
      <c r="A57" s="5" t="s">
        <v>36</v>
      </c>
      <c r="B57" s="16">
        <f t="shared" si="8"/>
        <v>5.5329109774621993E-2</v>
      </c>
      <c r="C57" s="16">
        <f t="shared" si="8"/>
        <v>8.1378386602071043E-2</v>
      </c>
      <c r="D57" s="16">
        <f t="shared" si="8"/>
        <v>0.10018142662388822</v>
      </c>
      <c r="E57" s="16">
        <f t="shared" si="8"/>
        <v>7.5050528511406089E-2</v>
      </c>
      <c r="F57" s="16" t="e">
        <f t="shared" si="8"/>
        <v>#DIV/0!</v>
      </c>
      <c r="G57" s="16">
        <f t="shared" si="8"/>
        <v>8.0342230291244168E-2</v>
      </c>
      <c r="H57" s="16">
        <f t="shared" si="5"/>
        <v>1.478823174162196</v>
      </c>
      <c r="I57" s="16">
        <f t="shared" si="5"/>
        <v>0.63542039647464632</v>
      </c>
      <c r="J57" s="16">
        <f t="shared" si="5"/>
        <v>0.33745050690608869</v>
      </c>
      <c r="K57" s="16">
        <f t="shared" si="5"/>
        <v>-1</v>
      </c>
      <c r="L57" s="17">
        <f t="shared" si="6"/>
        <v>1.3285005164278565</v>
      </c>
    </row>
    <row r="58" spans="1:12" ht="14.25">
      <c r="A58" s="5" t="s">
        <v>37</v>
      </c>
      <c r="B58" s="16">
        <f t="shared" si="8"/>
        <v>2.8433502730289539E-4</v>
      </c>
      <c r="C58" s="16">
        <f t="shared" si="8"/>
        <v>1.7228405004527216E-4</v>
      </c>
      <c r="D58" s="16">
        <f t="shared" si="8"/>
        <v>5.9551501668050213E-5</v>
      </c>
      <c r="E58" s="16">
        <f t="shared" si="8"/>
        <v>2.2704888955500104E-4</v>
      </c>
      <c r="F58" s="16" t="e">
        <f t="shared" si="8"/>
        <v>#DIV/0!</v>
      </c>
      <c r="G58" s="16">
        <f t="shared" si="8"/>
        <v>1.8108917552322296E-4</v>
      </c>
      <c r="H58" s="16">
        <f t="shared" si="5"/>
        <v>2.1186027066251167E-2</v>
      </c>
      <c r="I58" s="16">
        <f t="shared" si="5"/>
        <v>-0.54080313129404844</v>
      </c>
      <c r="J58" s="16">
        <f t="shared" si="5"/>
        <v>5.8067193060749362</v>
      </c>
      <c r="K58" s="16">
        <f t="shared" si="5"/>
        <v>-1</v>
      </c>
      <c r="L58" s="17">
        <f t="shared" si="6"/>
        <v>0.78657318636271323</v>
      </c>
    </row>
    <row r="59" spans="1:12" ht="14.25">
      <c r="A59" s="5" t="s">
        <v>38</v>
      </c>
      <c r="B59" s="16">
        <f t="shared" si="8"/>
        <v>6.0945242315285243E-3</v>
      </c>
      <c r="C59" s="16">
        <f t="shared" si="8"/>
        <v>2.3414396153544456E-3</v>
      </c>
      <c r="D59" s="16">
        <f t="shared" si="8"/>
        <v>4.5474222880710069E-3</v>
      </c>
      <c r="E59" s="16">
        <f t="shared" si="8"/>
        <v>3.0094466827266936E-3</v>
      </c>
      <c r="F59" s="16" t="e">
        <f t="shared" si="8"/>
        <v>#DIV/0!</v>
      </c>
      <c r="G59" s="16">
        <f t="shared" si="8"/>
        <v>3.6150293830195046E-3</v>
      </c>
      <c r="H59" s="16">
        <f t="shared" si="5"/>
        <v>-0.35250963713272765</v>
      </c>
      <c r="I59" s="16">
        <f t="shared" si="5"/>
        <v>1.5800825250540615</v>
      </c>
      <c r="J59" s="16">
        <f t="shared" si="5"/>
        <v>0.18149678482103071</v>
      </c>
      <c r="K59" s="16">
        <f t="shared" si="5"/>
        <v>-1</v>
      </c>
      <c r="L59" s="17">
        <f t="shared" si="6"/>
        <v>0.40491395099084126</v>
      </c>
    </row>
    <row r="60" spans="1:12" ht="14.25">
      <c r="A60" s="5" t="s">
        <v>39</v>
      </c>
      <c r="B60" s="16">
        <f t="shared" si="8"/>
        <v>1.2896349936339551E-2</v>
      </c>
      <c r="C60" s="16">
        <f t="shared" si="8"/>
        <v>1.6740053799456103E-2</v>
      </c>
      <c r="D60" s="16">
        <f t="shared" si="8"/>
        <v>1.1905752744936077E-2</v>
      </c>
      <c r="E60" s="16">
        <f t="shared" si="8"/>
        <v>1.3366459958406181E-2</v>
      </c>
      <c r="F60" s="16" t="e">
        <f t="shared" si="8"/>
        <v>#DIV/0!</v>
      </c>
      <c r="G60" s="16">
        <f t="shared" si="8"/>
        <v>1.3584490423671972E-2</v>
      </c>
      <c r="H60" s="16">
        <f t="shared" si="5"/>
        <v>1.1876618601833369</v>
      </c>
      <c r="I60" s="16">
        <f t="shared" si="5"/>
        <v>-5.5175202973714255E-2</v>
      </c>
      <c r="J60" s="16">
        <f t="shared" si="5"/>
        <v>1.0043368882287504</v>
      </c>
      <c r="K60" s="16">
        <f t="shared" si="5"/>
        <v>-1</v>
      </c>
      <c r="L60" s="17">
        <f t="shared" si="6"/>
        <v>1.0354062268384401</v>
      </c>
    </row>
    <row r="61" spans="1:12" ht="14.25">
      <c r="A61" s="5" t="s">
        <v>40</v>
      </c>
      <c r="B61" s="16">
        <f t="shared" si="8"/>
        <v>7.8530090541407194E-2</v>
      </c>
      <c r="C61" s="16">
        <f t="shared" si="8"/>
        <v>4.9115144681031751E-2</v>
      </c>
      <c r="D61" s="16">
        <f t="shared" si="8"/>
        <v>3.6301462402304752E-2</v>
      </c>
      <c r="E61" s="16">
        <f t="shared" si="8"/>
        <v>3.214177525131609E-2</v>
      </c>
      <c r="F61" s="16" t="e">
        <f t="shared" si="8"/>
        <v>#DIV/0!</v>
      </c>
      <c r="G61" s="16">
        <f t="shared" si="8"/>
        <v>4.1591764840194306E-2</v>
      </c>
      <c r="H61" s="16">
        <f t="shared" si="5"/>
        <v>5.4070076401286249E-2</v>
      </c>
      <c r="I61" s="16">
        <f t="shared" si="5"/>
        <v>-1.8116489957464177E-2</v>
      </c>
      <c r="J61" s="16">
        <f t="shared" si="5"/>
        <v>0.58072716137848479</v>
      </c>
      <c r="K61" s="16">
        <f t="shared" si="5"/>
        <v>-1</v>
      </c>
      <c r="L61" s="17">
        <f t="shared" si="6"/>
        <v>0.27906667337052138</v>
      </c>
    </row>
    <row r="62" spans="1:12" ht="14.25">
      <c r="A62" s="5" t="s">
        <v>41</v>
      </c>
      <c r="B62" s="16">
        <f t="shared" si="8"/>
        <v>5.0800719192667411E-2</v>
      </c>
      <c r="C62" s="16">
        <f t="shared" si="8"/>
        <v>7.2540071297656175E-2</v>
      </c>
      <c r="D62" s="16">
        <f t="shared" si="8"/>
        <v>7.5987071068076464E-2</v>
      </c>
      <c r="E62" s="16">
        <f t="shared" si="8"/>
        <v>6.2733329295047296E-2</v>
      </c>
      <c r="F62" s="16" t="e">
        <f t="shared" si="8"/>
        <v>#DIV/0!</v>
      </c>
      <c r="G62" s="16">
        <f t="shared" si="8"/>
        <v>6.6574569064137307E-2</v>
      </c>
      <c r="H62" s="16">
        <f t="shared" si="5"/>
        <v>1.4065687466519745</v>
      </c>
      <c r="I62" s="16">
        <f t="shared" si="5"/>
        <v>0.39159544982227201</v>
      </c>
      <c r="J62" s="16">
        <f t="shared" si="5"/>
        <v>0.47390607268262075</v>
      </c>
      <c r="K62" s="16">
        <f t="shared" si="5"/>
        <v>-1</v>
      </c>
      <c r="L62" s="17">
        <f t="shared" si="6"/>
        <v>1.2217262192838438</v>
      </c>
    </row>
    <row r="63" spans="1:12" ht="14.25">
      <c r="A63" s="5" t="s">
        <v>42</v>
      </c>
      <c r="B63" s="16">
        <f t="shared" si="8"/>
        <v>2.6713447291493473E-2</v>
      </c>
      <c r="C63" s="16">
        <f t="shared" si="8"/>
        <v>1.5494246412465986E-2</v>
      </c>
      <c r="D63" s="16">
        <f t="shared" si="8"/>
        <v>1.0877875407627859E-2</v>
      </c>
      <c r="E63" s="16">
        <f t="shared" si="8"/>
        <v>4.2043818265840574E-3</v>
      </c>
      <c r="F63" s="16" t="e">
        <f t="shared" si="8"/>
        <v>#DIV/0!</v>
      </c>
      <c r="G63" s="16">
        <f t="shared" si="8"/>
        <v>1.0534958933647639E-2</v>
      </c>
      <c r="H63" s="16">
        <f t="shared" si="5"/>
        <v>-2.2468688258918013E-2</v>
      </c>
      <c r="I63" s="16">
        <f t="shared" si="5"/>
        <v>-6.7336684477724784E-2</v>
      </c>
      <c r="J63" s="16">
        <f t="shared" si="5"/>
        <v>-0.30996797585710334</v>
      </c>
      <c r="K63" s="16">
        <f t="shared" si="5"/>
        <v>-1</v>
      </c>
      <c r="L63" s="17">
        <f t="shared" si="6"/>
        <v>-0.20683706801400614</v>
      </c>
    </row>
    <row r="64" spans="1:12" ht="14.25">
      <c r="A64" s="5" t="s">
        <v>43</v>
      </c>
      <c r="B64" s="16">
        <f t="shared" si="8"/>
        <v>7.7893675488071107E-2</v>
      </c>
      <c r="C64" s="16">
        <f t="shared" si="8"/>
        <v>5.7682925665641871E-2</v>
      </c>
      <c r="D64" s="16">
        <f t="shared" si="8"/>
        <v>5.8991247596281805E-2</v>
      </c>
      <c r="E64" s="16">
        <f t="shared" si="8"/>
        <v>4.5181507183027561E-2</v>
      </c>
      <c r="F64" s="16" t="e">
        <f t="shared" si="8"/>
        <v>#DIV/0!</v>
      </c>
      <c r="G64" s="16">
        <f t="shared" si="8"/>
        <v>5.4675535416687064E-2</v>
      </c>
      <c r="H64" s="16">
        <f t="shared" si="5"/>
        <v>0.24805934831412779</v>
      </c>
      <c r="I64" s="16">
        <f t="shared" si="5"/>
        <v>0.35859988891422012</v>
      </c>
      <c r="J64" s="16">
        <f t="shared" si="5"/>
        <v>0.36736452956325993</v>
      </c>
      <c r="K64" s="16">
        <f t="shared" si="5"/>
        <v>-1</v>
      </c>
      <c r="L64" s="17">
        <f t="shared" si="6"/>
        <v>0.52266919299846948</v>
      </c>
    </row>
    <row r="65" spans="1:12" ht="14.25">
      <c r="A65" s="5" t="s">
        <v>44</v>
      </c>
      <c r="B65" s="16">
        <f t="shared" si="8"/>
        <v>1.3960756286574797E-3</v>
      </c>
      <c r="C65" s="16">
        <f t="shared" si="8"/>
        <v>1.9369933680061296E-4</v>
      </c>
      <c r="D65" s="16">
        <f t="shared" si="8"/>
        <v>3.1911007207911958E-4</v>
      </c>
      <c r="E65" s="16">
        <f t="shared" si="8"/>
        <v>1.0512347946995814E-3</v>
      </c>
      <c r="F65" s="16" t="e">
        <f t="shared" si="8"/>
        <v>#DIV/0!</v>
      </c>
      <c r="G65" s="16">
        <f t="shared" si="8"/>
        <v>7.441563823990954E-4</v>
      </c>
      <c r="H65" s="16">
        <f t="shared" si="5"/>
        <v>-0.76616509318047521</v>
      </c>
      <c r="I65" s="16">
        <f t="shared" si="5"/>
        <v>1.1885861751595614</v>
      </c>
      <c r="J65" s="16">
        <f t="shared" si="5"/>
        <v>4.8812601697524078</v>
      </c>
      <c r="K65" s="16">
        <f t="shared" si="5"/>
        <v>-1</v>
      </c>
      <c r="L65" s="17">
        <f t="shared" si="6"/>
        <v>0.73488899905645577</v>
      </c>
    </row>
    <row r="66" spans="1:12" ht="14.25">
      <c r="A66" s="5" t="s">
        <v>45</v>
      </c>
      <c r="B66" s="16">
        <f t="shared" si="8"/>
        <v>9.6965322915218456E-3</v>
      </c>
      <c r="C66" s="16">
        <f t="shared" si="8"/>
        <v>5.5359575429270629E-3</v>
      </c>
      <c r="D66" s="16">
        <f t="shared" si="8"/>
        <v>6.7168424131000106E-3</v>
      </c>
      <c r="E66" s="16">
        <f t="shared" si="8"/>
        <v>7.7749531107999727E-3</v>
      </c>
      <c r="F66" s="16" t="e">
        <f t="shared" si="8"/>
        <v>#DIV/0!</v>
      </c>
      <c r="G66" s="16">
        <f t="shared" si="8"/>
        <v>7.3018292421000303E-3</v>
      </c>
      <c r="H66" s="16">
        <f t="shared" si="5"/>
        <v>-3.7797551799165108E-2</v>
      </c>
      <c r="I66" s="16">
        <f t="shared" si="5"/>
        <v>0.61184650458640655</v>
      </c>
      <c r="J66" s="16">
        <f t="shared" si="5"/>
        <v>1.0665399052938604</v>
      </c>
      <c r="K66" s="16">
        <f t="shared" si="5"/>
        <v>-1</v>
      </c>
      <c r="L66" s="17">
        <f t="shared" si="6"/>
        <v>0.79026354264166199</v>
      </c>
    </row>
    <row r="67" spans="1:12" ht="14.25">
      <c r="A67" s="13" t="s">
        <v>52</v>
      </c>
      <c r="B67" s="16">
        <f t="shared" si="8"/>
        <v>1</v>
      </c>
      <c r="C67" s="16">
        <f t="shared" si="8"/>
        <v>1</v>
      </c>
      <c r="D67" s="16">
        <f t="shared" si="8"/>
        <v>1</v>
      </c>
      <c r="E67" s="16">
        <f t="shared" si="8"/>
        <v>1</v>
      </c>
      <c r="F67" s="16" t="e">
        <f t="shared" si="8"/>
        <v>#DIV/0!</v>
      </c>
      <c r="G67" s="16">
        <f t="shared" si="8"/>
        <v>1</v>
      </c>
      <c r="H67" s="16">
        <f t="shared" si="5"/>
        <v>0.68535019237659189</v>
      </c>
      <c r="I67" s="16">
        <f t="shared" si="5"/>
        <v>0.32846853719580893</v>
      </c>
      <c r="J67" s="16">
        <f t="shared" si="5"/>
        <v>0.78529988366878922</v>
      </c>
      <c r="K67" s="16">
        <f t="shared" si="5"/>
        <v>-1</v>
      </c>
      <c r="L67" s="17">
        <f t="shared" si="6"/>
        <v>0.99929234177872717</v>
      </c>
    </row>
    <row r="68" spans="1:12" ht="32.25" customHeight="1">
      <c r="A68" s="96" t="s">
        <v>53</v>
      </c>
      <c r="B68" s="97"/>
      <c r="C68" s="97"/>
      <c r="D68" s="97"/>
      <c r="E68" s="97"/>
      <c r="F68" s="97"/>
      <c r="G68" s="97"/>
      <c r="H68" s="97"/>
      <c r="I68" s="97"/>
      <c r="J68" s="97"/>
      <c r="K68" s="97"/>
      <c r="L68" s="97"/>
    </row>
    <row r="84" spans="1:11">
      <c r="A84" s="25">
        <v>2</v>
      </c>
      <c r="B84" s="25"/>
      <c r="C84" s="25"/>
      <c r="D84" s="25"/>
      <c r="E84" s="25"/>
    </row>
    <row r="85" spans="1:11">
      <c r="A85" s="25">
        <f>INDEX(B37:B66,$A$84)</f>
        <v>1.2857806959327894E-2</v>
      </c>
      <c r="B85" s="25">
        <f t="shared" ref="B85:E85" si="9">INDEX(C37:C66,$A$84)</f>
        <v>1.0433324830362366E-2</v>
      </c>
      <c r="C85" s="25">
        <f t="shared" si="9"/>
        <v>6.3654698505604046E-3</v>
      </c>
      <c r="D85" s="25">
        <f t="shared" si="9"/>
        <v>8.6900714210968871E-3</v>
      </c>
      <c r="E85" s="25" t="e">
        <f t="shared" si="9"/>
        <v>#DIV/0!</v>
      </c>
    </row>
    <row r="86" spans="1:11">
      <c r="A86" s="26"/>
      <c r="B86" s="25" t="str">
        <f ca="1">OFFSET($A$36,A84,0,1,1)</f>
        <v>安防用品</v>
      </c>
      <c r="C86" s="25" t="s">
        <v>54</v>
      </c>
      <c r="D86" s="25"/>
      <c r="E86" s="25"/>
      <c r="G86" s="24">
        <f>INDEX(H37:H66,$A$84)</f>
        <v>0.36755871865242495</v>
      </c>
      <c r="H86" s="24">
        <f t="shared" ref="H86:K86" si="10">INDEX(I37:I66,$A$84)</f>
        <v>-0.18948881986986854</v>
      </c>
      <c r="I86" s="24">
        <f t="shared" si="10"/>
        <v>1.4372723241775911</v>
      </c>
      <c r="J86" s="24">
        <f t="shared" si="10"/>
        <v>-1</v>
      </c>
      <c r="K86" s="24">
        <f t="shared" si="10"/>
        <v>0.6436317606567632</v>
      </c>
    </row>
    <row r="87" spans="1:11">
      <c r="C87" s="12"/>
      <c r="G87" s="27">
        <f>$K86</f>
        <v>0.6436317606567632</v>
      </c>
      <c r="H87" s="27">
        <f t="shared" ref="H87:J87" si="11">$K86</f>
        <v>0.6436317606567632</v>
      </c>
      <c r="I87" s="27">
        <f t="shared" si="11"/>
        <v>0.6436317606567632</v>
      </c>
      <c r="J87" s="27">
        <f t="shared" si="11"/>
        <v>0.6436317606567632</v>
      </c>
      <c r="K87" s="24"/>
    </row>
    <row r="88" spans="1:11" ht="13.5" customHeight="1">
      <c r="A88" s="98" t="str">
        <f ca="1">CONCATENATE(B86,C86)</f>
        <v>安防用品历年所在比重及增长率分析</v>
      </c>
      <c r="B88" s="99"/>
      <c r="C88" s="99"/>
      <c r="D88" s="99"/>
      <c r="E88" s="99"/>
      <c r="F88" s="99"/>
      <c r="G88" s="99"/>
      <c r="H88" s="99"/>
    </row>
    <row r="89" spans="1:11" ht="13.5" customHeight="1">
      <c r="A89" s="98"/>
      <c r="B89" s="99"/>
      <c r="C89" s="99"/>
      <c r="D89" s="99"/>
      <c r="E89" s="99"/>
      <c r="F89" s="99"/>
      <c r="G89" s="99"/>
      <c r="H89" s="99"/>
    </row>
    <row r="105" spans="1:12" ht="32.25" customHeight="1">
      <c r="A105" s="96" t="s">
        <v>55</v>
      </c>
      <c r="B105" s="97"/>
      <c r="C105" s="97"/>
      <c r="D105" s="97"/>
      <c r="E105" s="97"/>
      <c r="F105" s="97"/>
      <c r="G105" s="97"/>
      <c r="H105" s="97"/>
      <c r="I105" s="97"/>
      <c r="J105" s="97"/>
      <c r="K105" s="97"/>
      <c r="L105" s="97"/>
    </row>
  </sheetData>
  <mergeCells count="7">
    <mergeCell ref="A88:H89"/>
    <mergeCell ref="A105:L105"/>
    <mergeCell ref="M35:N36"/>
    <mergeCell ref="A1:G1"/>
    <mergeCell ref="A35:G35"/>
    <mergeCell ref="H35:L35"/>
    <mergeCell ref="A68:L68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Drop Down 1">
              <controlPr defaultSize="0" autoLine="0" autoPict="0">
                <anchor moveWithCells="1">
                  <from>
                    <xdr:col>0</xdr:col>
                    <xdr:colOff>9525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A3534"/>
  <sheetViews>
    <sheetView topLeftCell="AQ1" workbookViewId="0">
      <selection activeCell="AY3" sqref="AA3:AY32"/>
    </sheetView>
  </sheetViews>
  <sheetFormatPr defaultRowHeight="16.5"/>
  <cols>
    <col min="1" max="1" width="7.625" style="38" customWidth="1"/>
    <col min="2" max="2" width="28.375" style="36" customWidth="1"/>
    <col min="3" max="3" width="8.875" style="36" customWidth="1"/>
    <col min="4" max="4" width="10.75" style="36" customWidth="1"/>
    <col min="5" max="11" width="9" style="36"/>
    <col min="12" max="12" width="11.125" style="36" customWidth="1"/>
    <col min="13" max="13" width="14.25" style="36" customWidth="1"/>
    <col min="15" max="15" width="9.75" customWidth="1"/>
    <col min="16" max="17" width="17.875" bestFit="1" customWidth="1"/>
    <col min="18" max="21" width="17.875" customWidth="1"/>
    <col min="22" max="22" width="25.125" bestFit="1" customWidth="1"/>
    <col min="23" max="24" width="17.875" bestFit="1" customWidth="1"/>
    <col min="27" max="27" width="17.875" customWidth="1"/>
    <col min="28" max="28" width="9.75" customWidth="1"/>
    <col min="29" max="29" width="9.625" customWidth="1"/>
    <col min="30" max="30" width="8.5" customWidth="1"/>
    <col min="31" max="31" width="9.625" customWidth="1"/>
    <col min="32" max="33" width="5.75" customWidth="1"/>
    <col min="34" max="34" width="7.375" customWidth="1"/>
    <col min="35" max="35" width="7.5" customWidth="1"/>
    <col min="36" max="36" width="7.375" customWidth="1"/>
    <col min="37" max="37" width="8.5" customWidth="1"/>
    <col min="38" max="38" width="9.625" customWidth="1"/>
    <col min="39" max="39" width="5.75" customWidth="1"/>
    <col min="40" max="40" width="6.25" customWidth="1"/>
    <col min="41" max="41" width="12" customWidth="1"/>
    <col min="42" max="43" width="9.625" customWidth="1"/>
    <col min="44" max="44" width="10.75" customWidth="1"/>
    <col min="45" max="45" width="6.25" customWidth="1"/>
    <col min="46" max="46" width="12" customWidth="1"/>
    <col min="47" max="47" width="8.5" customWidth="1"/>
    <col min="48" max="48" width="9.625" customWidth="1"/>
    <col min="49" max="49" width="5.75" customWidth="1"/>
    <col min="50" max="50" width="13.25" customWidth="1"/>
    <col min="51" max="51" width="10.75" customWidth="1"/>
    <col min="52" max="52" width="8" customWidth="1"/>
    <col min="53" max="53" width="14.5" customWidth="1"/>
    <col min="54" max="1063" width="10.75" bestFit="1" customWidth="1"/>
    <col min="1064" max="1064" width="5.75" customWidth="1"/>
  </cols>
  <sheetData>
    <row r="1" spans="1:53" ht="15">
      <c r="A1" s="37" t="s">
        <v>3645</v>
      </c>
      <c r="B1" s="31" t="s">
        <v>104</v>
      </c>
      <c r="C1" s="32" t="s">
        <v>105</v>
      </c>
      <c r="D1" s="32" t="s">
        <v>106</v>
      </c>
      <c r="E1" s="31" t="s">
        <v>108</v>
      </c>
      <c r="F1" s="33" t="s">
        <v>109</v>
      </c>
      <c r="G1" s="31" t="s">
        <v>110</v>
      </c>
      <c r="H1" s="33" t="s">
        <v>3646</v>
      </c>
      <c r="I1" s="31" t="s">
        <v>111</v>
      </c>
      <c r="J1" s="33" t="s">
        <v>3647</v>
      </c>
      <c r="K1" s="31" t="s">
        <v>88</v>
      </c>
      <c r="L1" s="33" t="s">
        <v>3648</v>
      </c>
      <c r="M1" s="32" t="s">
        <v>107</v>
      </c>
      <c r="O1" s="43"/>
      <c r="P1" s="43"/>
      <c r="Q1" s="43"/>
      <c r="R1" s="43"/>
      <c r="S1" s="43"/>
      <c r="T1" s="43"/>
      <c r="U1" s="43"/>
      <c r="V1" s="43"/>
      <c r="W1" s="43"/>
      <c r="X1" s="43"/>
      <c r="AA1" s="39" t="s">
        <v>3706</v>
      </c>
      <c r="AB1" s="39" t="s">
        <v>3745</v>
      </c>
    </row>
    <row r="2" spans="1:53">
      <c r="A2" s="38">
        <v>1</v>
      </c>
      <c r="B2" s="34" t="s">
        <v>112</v>
      </c>
      <c r="C2" s="34" t="s">
        <v>3649</v>
      </c>
      <c r="D2" s="34" t="s">
        <v>28</v>
      </c>
      <c r="F2" s="36">
        <v>0</v>
      </c>
      <c r="H2" s="36">
        <v>0</v>
      </c>
      <c r="J2" s="36">
        <v>0</v>
      </c>
      <c r="L2" s="36">
        <v>0</v>
      </c>
      <c r="M2" s="35">
        <v>0.5</v>
      </c>
      <c r="O2" s="43"/>
      <c r="P2" s="43"/>
      <c r="Q2" s="43"/>
      <c r="R2" s="43"/>
      <c r="S2" s="43"/>
      <c r="T2" s="43"/>
      <c r="U2" s="43"/>
      <c r="V2" s="43"/>
      <c r="W2" s="43"/>
      <c r="X2" s="43"/>
      <c r="AA2" s="39" t="s">
        <v>3699</v>
      </c>
      <c r="AB2" t="s">
        <v>64</v>
      </c>
      <c r="AC2" t="s">
        <v>65</v>
      </c>
      <c r="AD2" t="s">
        <v>66</v>
      </c>
      <c r="AE2" t="s">
        <v>67</v>
      </c>
      <c r="AF2" t="s">
        <v>68</v>
      </c>
      <c r="AG2" t="s">
        <v>69</v>
      </c>
      <c r="AH2" t="s">
        <v>70</v>
      </c>
      <c r="AI2" t="s">
        <v>71</v>
      </c>
      <c r="AJ2" t="s">
        <v>72</v>
      </c>
      <c r="AK2" t="s">
        <v>73</v>
      </c>
      <c r="AL2" t="s">
        <v>74</v>
      </c>
      <c r="AM2" t="s">
        <v>75</v>
      </c>
      <c r="AN2" t="s">
        <v>76</v>
      </c>
      <c r="AO2" t="s">
        <v>77</v>
      </c>
      <c r="AP2" t="s">
        <v>78</v>
      </c>
      <c r="AQ2" t="s">
        <v>79</v>
      </c>
      <c r="AR2" t="s">
        <v>80</v>
      </c>
      <c r="AS2" t="s">
        <v>81</v>
      </c>
      <c r="AT2" t="s">
        <v>82</v>
      </c>
      <c r="AU2" t="s">
        <v>83</v>
      </c>
      <c r="AV2" t="s">
        <v>84</v>
      </c>
      <c r="AW2" t="s">
        <v>85</v>
      </c>
      <c r="AX2" t="s">
        <v>86</v>
      </c>
      <c r="AY2" t="s">
        <v>87</v>
      </c>
      <c r="AZ2" t="s">
        <v>3746</v>
      </c>
      <c r="BA2" t="s">
        <v>3700</v>
      </c>
    </row>
    <row r="3" spans="1:53">
      <c r="A3" s="38">
        <v>2</v>
      </c>
      <c r="B3" s="34" t="s">
        <v>113</v>
      </c>
      <c r="C3" s="34" t="s">
        <v>3650</v>
      </c>
      <c r="D3" s="34" t="s">
        <v>28</v>
      </c>
      <c r="E3" s="36">
        <v>16.649999999999999</v>
      </c>
      <c r="F3" s="36">
        <v>545.78699999999992</v>
      </c>
      <c r="G3" s="36">
        <v>22.5</v>
      </c>
      <c r="H3" s="36">
        <v>2328.0749999999998</v>
      </c>
      <c r="I3" s="36">
        <v>16</v>
      </c>
      <c r="J3" s="36">
        <v>1086.56</v>
      </c>
      <c r="K3" s="36">
        <v>14.35</v>
      </c>
      <c r="L3" s="36">
        <v>1487.3775000000001</v>
      </c>
      <c r="M3" s="35">
        <v>9.3000000000000007</v>
      </c>
      <c r="O3" s="43"/>
      <c r="P3" s="43"/>
      <c r="Q3" s="43"/>
      <c r="R3" s="43"/>
      <c r="S3" s="43"/>
      <c r="T3" s="43"/>
      <c r="U3" s="43"/>
      <c r="V3" s="43"/>
      <c r="W3" s="43"/>
      <c r="X3" s="43"/>
      <c r="AA3" s="40" t="s">
        <v>16</v>
      </c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>
        <v>73.55</v>
      </c>
      <c r="AP3" s="41"/>
      <c r="AQ3" s="41"/>
      <c r="AR3" s="41"/>
      <c r="AS3" s="41"/>
      <c r="AT3" s="41"/>
      <c r="AU3" s="41"/>
      <c r="AV3" s="41"/>
      <c r="AW3" s="41"/>
      <c r="AX3" s="41">
        <v>617.22500000000014</v>
      </c>
      <c r="AY3" s="41"/>
      <c r="AZ3" s="41"/>
      <c r="BA3" s="41">
        <v>690.77500000000009</v>
      </c>
    </row>
    <row r="4" spans="1:53">
      <c r="A4" s="38">
        <v>3</v>
      </c>
      <c r="B4" s="34" t="s">
        <v>114</v>
      </c>
      <c r="C4" s="34" t="s">
        <v>82</v>
      </c>
      <c r="D4" s="34" t="s">
        <v>28</v>
      </c>
      <c r="E4" s="36">
        <v>0</v>
      </c>
      <c r="F4" s="36">
        <v>0</v>
      </c>
      <c r="G4" s="36">
        <v>0</v>
      </c>
      <c r="H4" s="36">
        <v>0</v>
      </c>
      <c r="I4" s="36">
        <v>12</v>
      </c>
      <c r="J4" s="36">
        <v>304.68</v>
      </c>
      <c r="K4" s="36">
        <v>6</v>
      </c>
      <c r="L4" s="36">
        <v>763.56000000000006</v>
      </c>
      <c r="M4" s="35">
        <v>6</v>
      </c>
      <c r="O4" s="44" t="s">
        <v>3698</v>
      </c>
      <c r="P4" s="44" t="s">
        <v>17</v>
      </c>
      <c r="Q4" s="42"/>
      <c r="R4" s="42"/>
      <c r="S4" s="42"/>
      <c r="T4" s="42"/>
      <c r="U4" s="42"/>
      <c r="V4" s="42"/>
      <c r="W4" s="42"/>
      <c r="X4" s="42"/>
      <c r="AA4" s="40" t="s">
        <v>17</v>
      </c>
      <c r="AB4" s="41">
        <v>159.5</v>
      </c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>
        <v>214.1</v>
      </c>
      <c r="AP4" s="41"/>
      <c r="AQ4" s="41">
        <v>61.1</v>
      </c>
      <c r="AR4" s="41"/>
      <c r="AS4" s="41"/>
      <c r="AT4" s="41">
        <v>25</v>
      </c>
      <c r="AU4" s="41"/>
      <c r="AV4" s="41"/>
      <c r="AW4" s="41"/>
      <c r="AX4" s="41">
        <v>869.52500000000009</v>
      </c>
      <c r="AY4" s="41"/>
      <c r="AZ4" s="41"/>
      <c r="BA4" s="41">
        <v>1329.2250000000001</v>
      </c>
    </row>
    <row r="5" spans="1:53">
      <c r="A5" s="38">
        <v>4</v>
      </c>
      <c r="B5" s="34" t="s">
        <v>115</v>
      </c>
      <c r="C5" s="34" t="s">
        <v>3651</v>
      </c>
      <c r="D5" s="34" t="s">
        <v>28</v>
      </c>
      <c r="E5" s="36">
        <v>79.25</v>
      </c>
      <c r="F5" s="36">
        <v>6542.88</v>
      </c>
      <c r="G5" s="36">
        <v>50.774999999999999</v>
      </c>
      <c r="H5" s="36">
        <v>7916.33025</v>
      </c>
      <c r="I5" s="36">
        <v>54</v>
      </c>
      <c r="J5" s="36">
        <v>6315.3</v>
      </c>
      <c r="K5" s="36">
        <v>77</v>
      </c>
      <c r="L5" s="36">
        <v>7443.59</v>
      </c>
      <c r="M5" s="35">
        <v>62</v>
      </c>
      <c r="O5" s="45"/>
      <c r="P5" s="45"/>
      <c r="Q5" s="43"/>
      <c r="R5" s="43"/>
      <c r="S5" s="43"/>
      <c r="T5" s="43"/>
      <c r="U5" s="43"/>
      <c r="V5" s="43"/>
      <c r="W5" s="43"/>
      <c r="X5" s="43"/>
      <c r="AA5" s="40" t="s">
        <v>18</v>
      </c>
      <c r="AB5" s="41"/>
      <c r="AC5" s="41"/>
      <c r="AD5" s="41">
        <v>128</v>
      </c>
      <c r="AE5" s="41"/>
      <c r="AF5" s="41"/>
      <c r="AG5" s="41"/>
      <c r="AH5" s="41"/>
      <c r="AI5" s="41">
        <v>15.75</v>
      </c>
      <c r="AJ5" s="41"/>
      <c r="AK5" s="41"/>
      <c r="AL5" s="41"/>
      <c r="AM5" s="41"/>
      <c r="AN5" s="41"/>
      <c r="AO5" s="41">
        <v>2489.62</v>
      </c>
      <c r="AP5" s="41"/>
      <c r="AQ5" s="41"/>
      <c r="AR5" s="41">
        <v>256</v>
      </c>
      <c r="AS5" s="41"/>
      <c r="AT5" s="41">
        <v>187.6</v>
      </c>
      <c r="AU5" s="41"/>
      <c r="AV5" s="41"/>
      <c r="AW5" s="41"/>
      <c r="AX5" s="41">
        <v>2043.7149999999999</v>
      </c>
      <c r="AY5" s="41"/>
      <c r="AZ5" s="41"/>
      <c r="BA5" s="41">
        <v>5120.6849999999995</v>
      </c>
    </row>
    <row r="6" spans="1:53">
      <c r="A6" s="38">
        <v>5</v>
      </c>
      <c r="B6" s="34" t="s">
        <v>116</v>
      </c>
      <c r="C6" s="34" t="s">
        <v>3651</v>
      </c>
      <c r="D6" s="34" t="s">
        <v>28</v>
      </c>
      <c r="E6" s="36">
        <v>55</v>
      </c>
      <c r="F6" s="36">
        <v>6410.25</v>
      </c>
      <c r="G6" s="36">
        <v>20</v>
      </c>
      <c r="H6" s="36">
        <v>1831.8000000000002</v>
      </c>
      <c r="I6" s="36">
        <v>46</v>
      </c>
      <c r="J6" s="36">
        <v>1679.4599999999998</v>
      </c>
      <c r="K6" s="36">
        <v>43.25</v>
      </c>
      <c r="L6" s="36">
        <v>4073.2850000000003</v>
      </c>
      <c r="M6" s="35">
        <v>25</v>
      </c>
      <c r="O6" s="39" t="s">
        <v>3699</v>
      </c>
      <c r="P6" t="s">
        <v>3708</v>
      </c>
      <c r="Q6" t="s">
        <v>3709</v>
      </c>
      <c r="R6" t="s">
        <v>3702</v>
      </c>
      <c r="S6" t="s">
        <v>3701</v>
      </c>
      <c r="T6" t="s">
        <v>3703</v>
      </c>
      <c r="U6" t="s">
        <v>3704</v>
      </c>
      <c r="V6" t="s">
        <v>3705</v>
      </c>
      <c r="W6" t="s">
        <v>3706</v>
      </c>
      <c r="X6" t="s">
        <v>3707</v>
      </c>
      <c r="AA6" s="40" t="s">
        <v>19</v>
      </c>
      <c r="AB6" s="41"/>
      <c r="AC6" s="41"/>
      <c r="AD6" s="41"/>
      <c r="AE6" s="41">
        <v>5</v>
      </c>
      <c r="AF6" s="41"/>
      <c r="AG6" s="41"/>
      <c r="AH6" s="41"/>
      <c r="AI6" s="41"/>
      <c r="AJ6" s="41"/>
      <c r="AK6" s="41"/>
      <c r="AL6" s="41">
        <v>0.05</v>
      </c>
      <c r="AM6" s="41"/>
      <c r="AN6" s="41"/>
      <c r="AO6" s="41">
        <v>270.72500000000002</v>
      </c>
      <c r="AP6" s="41"/>
      <c r="AQ6" s="41"/>
      <c r="AR6" s="41"/>
      <c r="AS6" s="41"/>
      <c r="AT6" s="41">
        <v>85.025000000000006</v>
      </c>
      <c r="AU6" s="41"/>
      <c r="AV6" s="41"/>
      <c r="AW6" s="41"/>
      <c r="AX6" s="41">
        <v>8734.2250000000004</v>
      </c>
      <c r="AY6" s="41"/>
      <c r="AZ6" s="41"/>
      <c r="BA6" s="41">
        <v>9095.0249999999996</v>
      </c>
    </row>
    <row r="7" spans="1:53">
      <c r="A7" s="38">
        <v>6</v>
      </c>
      <c r="B7" s="34" t="s">
        <v>117</v>
      </c>
      <c r="C7" s="34" t="s">
        <v>3651</v>
      </c>
      <c r="D7" s="34" t="s">
        <v>28</v>
      </c>
      <c r="E7" s="36">
        <v>0</v>
      </c>
      <c r="F7" s="36">
        <v>0</v>
      </c>
      <c r="G7" s="36">
        <v>0</v>
      </c>
      <c r="H7" s="36">
        <v>0</v>
      </c>
      <c r="I7" s="36">
        <v>0</v>
      </c>
      <c r="J7" s="36">
        <v>0</v>
      </c>
      <c r="K7" s="36">
        <v>67</v>
      </c>
      <c r="L7" s="36">
        <v>4801.2199999999993</v>
      </c>
      <c r="M7" s="35">
        <v>45</v>
      </c>
      <c r="O7" s="40" t="s">
        <v>64</v>
      </c>
      <c r="P7" s="41">
        <v>22157.634000000002</v>
      </c>
      <c r="Q7" s="41">
        <v>4662.6149999999998</v>
      </c>
      <c r="R7" s="41">
        <v>15846.324999999999</v>
      </c>
      <c r="S7" s="41">
        <v>13528.03875</v>
      </c>
      <c r="T7" s="41">
        <v>161.9</v>
      </c>
      <c r="U7" s="41">
        <v>143.625</v>
      </c>
      <c r="V7" s="41">
        <v>185.5</v>
      </c>
      <c r="W7" s="41">
        <v>159.5</v>
      </c>
      <c r="X7" s="41">
        <v>81.5</v>
      </c>
      <c r="AA7" s="40" t="s">
        <v>20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>
        <v>48.324999999999996</v>
      </c>
      <c r="AP7" s="41"/>
      <c r="AQ7" s="41"/>
      <c r="AR7" s="41"/>
      <c r="AS7" s="41"/>
      <c r="AT7" s="41">
        <v>71.025000000000006</v>
      </c>
      <c r="AU7" s="41"/>
      <c r="AV7" s="41"/>
      <c r="AW7" s="41"/>
      <c r="AX7" s="41">
        <v>2467.0250000000001</v>
      </c>
      <c r="AY7" s="41"/>
      <c r="AZ7" s="41"/>
      <c r="BA7" s="41">
        <v>2586.375</v>
      </c>
    </row>
    <row r="8" spans="1:53">
      <c r="A8" s="38">
        <v>7</v>
      </c>
      <c r="B8" s="34" t="s">
        <v>118</v>
      </c>
      <c r="C8" s="34" t="s">
        <v>3651</v>
      </c>
      <c r="D8" s="34" t="s">
        <v>28</v>
      </c>
      <c r="E8" s="36">
        <v>12</v>
      </c>
      <c r="F8" s="36">
        <v>800.28</v>
      </c>
      <c r="G8" s="36">
        <v>8</v>
      </c>
      <c r="H8" s="36">
        <v>1298.8800000000001</v>
      </c>
      <c r="I8" s="36">
        <v>41</v>
      </c>
      <c r="J8" s="36">
        <v>-841.73</v>
      </c>
      <c r="K8" s="36">
        <v>140</v>
      </c>
      <c r="L8" s="36">
        <v>11058.599999999999</v>
      </c>
      <c r="M8" s="35">
        <v>71</v>
      </c>
      <c r="O8" s="40" t="s">
        <v>77</v>
      </c>
      <c r="P8" s="41">
        <v>11602.41</v>
      </c>
      <c r="Q8" s="41">
        <v>19005.228499999997</v>
      </c>
      <c r="R8" s="41">
        <v>16788.652999999998</v>
      </c>
      <c r="S8" s="41">
        <v>28175.175000000003</v>
      </c>
      <c r="T8" s="41">
        <v>140</v>
      </c>
      <c r="U8" s="41">
        <v>229.5</v>
      </c>
      <c r="V8" s="41">
        <v>175.5</v>
      </c>
      <c r="W8" s="41">
        <v>214.1</v>
      </c>
      <c r="X8" s="41">
        <v>169.05</v>
      </c>
      <c r="AA8" s="40" t="s">
        <v>21</v>
      </c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>
        <v>50</v>
      </c>
      <c r="AY8" s="41"/>
      <c r="AZ8" s="41"/>
      <c r="BA8" s="41">
        <v>50</v>
      </c>
    </row>
    <row r="9" spans="1:53">
      <c r="A9" s="38">
        <v>8</v>
      </c>
      <c r="B9" s="34" t="s">
        <v>119</v>
      </c>
      <c r="C9" s="34" t="s">
        <v>3652</v>
      </c>
      <c r="D9" s="34" t="s">
        <v>28</v>
      </c>
      <c r="E9" s="36">
        <v>0</v>
      </c>
      <c r="F9" s="36">
        <v>0</v>
      </c>
      <c r="G9" s="36">
        <v>0</v>
      </c>
      <c r="H9" s="36">
        <v>0</v>
      </c>
      <c r="I9" s="36">
        <v>30</v>
      </c>
      <c r="J9" s="36">
        <v>1604.3999999999999</v>
      </c>
      <c r="K9" s="36">
        <v>60</v>
      </c>
      <c r="L9" s="36">
        <v>1650</v>
      </c>
      <c r="M9" s="35">
        <v>40</v>
      </c>
      <c r="O9" s="40" t="s">
        <v>79</v>
      </c>
      <c r="P9" s="41">
        <v>0</v>
      </c>
      <c r="Q9" s="41">
        <v>0</v>
      </c>
      <c r="R9" s="41">
        <v>10099.218999999999</v>
      </c>
      <c r="S9" s="41">
        <v>0</v>
      </c>
      <c r="T9" s="41">
        <v>0</v>
      </c>
      <c r="U9" s="41">
        <v>0</v>
      </c>
      <c r="V9" s="41">
        <v>0</v>
      </c>
      <c r="W9" s="41">
        <v>61.1</v>
      </c>
      <c r="X9" s="41">
        <v>0</v>
      </c>
      <c r="AA9" s="40" t="s">
        <v>22</v>
      </c>
      <c r="AB9" s="41">
        <v>0</v>
      </c>
      <c r="AC9" s="41"/>
      <c r="AD9" s="41">
        <v>26</v>
      </c>
      <c r="AE9" s="41">
        <v>31</v>
      </c>
      <c r="AF9" s="41"/>
      <c r="AG9" s="41"/>
      <c r="AH9" s="41"/>
      <c r="AI9" s="41"/>
      <c r="AJ9" s="41">
        <v>1.1000000000000001</v>
      </c>
      <c r="AK9" s="41"/>
      <c r="AL9" s="41"/>
      <c r="AM9" s="41"/>
      <c r="AN9" s="41"/>
      <c r="AO9" s="41">
        <v>172.45</v>
      </c>
      <c r="AP9" s="41"/>
      <c r="AQ9" s="41">
        <v>8</v>
      </c>
      <c r="AR9" s="41">
        <v>101.5</v>
      </c>
      <c r="AS9" s="41"/>
      <c r="AT9" s="41">
        <v>65.724999999999994</v>
      </c>
      <c r="AU9" s="41"/>
      <c r="AV9" s="41"/>
      <c r="AW9" s="41"/>
      <c r="AX9" s="41">
        <v>2530.8999999999996</v>
      </c>
      <c r="AY9" s="41"/>
      <c r="AZ9" s="41"/>
      <c r="BA9" s="41">
        <v>2936.6749999999997</v>
      </c>
    </row>
    <row r="10" spans="1:53">
      <c r="A10" s="38">
        <v>9</v>
      </c>
      <c r="B10" s="34" t="s">
        <v>120</v>
      </c>
      <c r="C10" s="34" t="s">
        <v>3650</v>
      </c>
      <c r="D10" s="34" t="s">
        <v>22</v>
      </c>
      <c r="E10" s="36">
        <v>0</v>
      </c>
      <c r="F10" s="36">
        <v>0</v>
      </c>
      <c r="G10" s="36">
        <v>5.125</v>
      </c>
      <c r="H10" s="36">
        <v>582.91750000000002</v>
      </c>
      <c r="I10" s="36">
        <v>0</v>
      </c>
      <c r="J10" s="36">
        <v>0</v>
      </c>
      <c r="K10" s="36">
        <v>0.5</v>
      </c>
      <c r="L10" s="36">
        <v>54.094999999999999</v>
      </c>
      <c r="M10" s="35">
        <v>0</v>
      </c>
      <c r="O10" s="40" t="s">
        <v>82</v>
      </c>
      <c r="P10" s="41">
        <v>401.52</v>
      </c>
      <c r="Q10" s="41">
        <v>1230.97</v>
      </c>
      <c r="R10" s="41">
        <v>2594</v>
      </c>
      <c r="S10" s="41">
        <v>993</v>
      </c>
      <c r="T10" s="41">
        <v>4</v>
      </c>
      <c r="U10" s="41">
        <v>10</v>
      </c>
      <c r="V10" s="41">
        <v>31</v>
      </c>
      <c r="W10" s="41">
        <v>25</v>
      </c>
      <c r="X10" s="41">
        <v>17</v>
      </c>
      <c r="AA10" s="40" t="s">
        <v>23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>
        <v>116.27499999999999</v>
      </c>
      <c r="AY10" s="41"/>
      <c r="AZ10" s="41"/>
      <c r="BA10" s="41">
        <v>116.27499999999999</v>
      </c>
    </row>
    <row r="11" spans="1:53">
      <c r="A11" s="38">
        <v>10</v>
      </c>
      <c r="B11" s="34" t="s">
        <v>121</v>
      </c>
      <c r="C11" s="34" t="s">
        <v>3653</v>
      </c>
      <c r="D11" s="34" t="s">
        <v>22</v>
      </c>
      <c r="E11" s="36">
        <v>0</v>
      </c>
      <c r="F11" s="36">
        <v>0</v>
      </c>
      <c r="G11" s="36">
        <v>10</v>
      </c>
      <c r="H11" s="36">
        <v>533.69999999999993</v>
      </c>
      <c r="I11" s="36">
        <v>25</v>
      </c>
      <c r="J11" s="36">
        <v>2731</v>
      </c>
      <c r="K11" s="36">
        <v>25</v>
      </c>
      <c r="L11" s="36">
        <v>2377</v>
      </c>
      <c r="M11" s="35">
        <v>0</v>
      </c>
      <c r="O11" s="40" t="s">
        <v>86</v>
      </c>
      <c r="P11" s="41">
        <v>14944.776250000001</v>
      </c>
      <c r="Q11" s="41">
        <v>29531.716250000001</v>
      </c>
      <c r="R11" s="41">
        <v>87333.826749999993</v>
      </c>
      <c r="S11" s="41">
        <v>24459.59</v>
      </c>
      <c r="T11" s="41">
        <v>157.22499999999999</v>
      </c>
      <c r="U11" s="41">
        <v>256.32500000000005</v>
      </c>
      <c r="V11" s="41">
        <v>590.50000000000011</v>
      </c>
      <c r="W11" s="41">
        <v>869.52499999999998</v>
      </c>
      <c r="X11" s="41">
        <v>391.375</v>
      </c>
      <c r="AA11" s="40" t="s">
        <v>24</v>
      </c>
      <c r="AB11" s="41">
        <v>433.95</v>
      </c>
      <c r="AC11" s="41">
        <v>68</v>
      </c>
      <c r="AD11" s="41">
        <v>35.125</v>
      </c>
      <c r="AE11" s="41">
        <v>116.2</v>
      </c>
      <c r="AF11" s="41"/>
      <c r="AG11" s="41"/>
      <c r="AH11" s="41"/>
      <c r="AI11" s="41">
        <v>8.5</v>
      </c>
      <c r="AJ11" s="41">
        <v>1</v>
      </c>
      <c r="AK11" s="41"/>
      <c r="AL11" s="41">
        <v>0</v>
      </c>
      <c r="AM11" s="41"/>
      <c r="AN11" s="41"/>
      <c r="AO11" s="41">
        <v>3652.6200000000003</v>
      </c>
      <c r="AP11" s="41">
        <v>84.025000000000006</v>
      </c>
      <c r="AQ11" s="41"/>
      <c r="AR11" s="41">
        <v>954.02499999999998</v>
      </c>
      <c r="AS11" s="41"/>
      <c r="AT11" s="41">
        <v>3314.6249999999995</v>
      </c>
      <c r="AU11" s="41">
        <v>15.5</v>
      </c>
      <c r="AV11" s="41"/>
      <c r="AW11" s="41"/>
      <c r="AX11" s="41">
        <v>5176.7199999999975</v>
      </c>
      <c r="AY11" s="41"/>
      <c r="AZ11" s="41"/>
      <c r="BA11" s="41">
        <v>13860.289999999997</v>
      </c>
    </row>
    <row r="12" spans="1:53">
      <c r="A12" s="38">
        <v>11</v>
      </c>
      <c r="B12" s="34" t="s">
        <v>122</v>
      </c>
      <c r="C12" s="34" t="s">
        <v>3654</v>
      </c>
      <c r="D12" s="34" t="s">
        <v>22</v>
      </c>
      <c r="F12" s="36">
        <v>0</v>
      </c>
      <c r="H12" s="36">
        <v>0</v>
      </c>
      <c r="J12" s="36">
        <v>0</v>
      </c>
      <c r="L12" s="36">
        <v>0</v>
      </c>
      <c r="M12" s="35">
        <v>5</v>
      </c>
      <c r="O12" s="40" t="s">
        <v>3700</v>
      </c>
      <c r="P12" s="41">
        <v>49106.340250000001</v>
      </c>
      <c r="Q12" s="41">
        <v>54430.529750000002</v>
      </c>
      <c r="R12" s="41">
        <v>132662.02374999999</v>
      </c>
      <c r="S12" s="41">
        <v>67155.803750000006</v>
      </c>
      <c r="T12" s="41">
        <v>463.125</v>
      </c>
      <c r="U12" s="41">
        <v>639.45000000000005</v>
      </c>
      <c r="V12" s="41">
        <v>982.50000000000011</v>
      </c>
      <c r="W12" s="41">
        <v>1329.2249999999999</v>
      </c>
      <c r="X12" s="41">
        <v>658.92499999999995</v>
      </c>
      <c r="AA12" s="40" t="s">
        <v>25</v>
      </c>
      <c r="AB12" s="41">
        <v>11</v>
      </c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>
        <v>211.27500000000001</v>
      </c>
      <c r="AU12" s="41"/>
      <c r="AV12" s="41"/>
      <c r="AW12" s="41"/>
      <c r="AX12" s="41">
        <v>4242.0249999999996</v>
      </c>
      <c r="AY12" s="41"/>
      <c r="AZ12" s="41"/>
      <c r="BA12" s="41">
        <v>4464.2999999999993</v>
      </c>
    </row>
    <row r="13" spans="1:53">
      <c r="A13" s="38">
        <v>12</v>
      </c>
      <c r="B13" s="34" t="s">
        <v>123</v>
      </c>
      <c r="C13" s="34" t="s">
        <v>3654</v>
      </c>
      <c r="D13" s="34" t="s">
        <v>22</v>
      </c>
      <c r="E13" s="36">
        <v>2.625</v>
      </c>
      <c r="F13" s="36">
        <v>169.86374999999998</v>
      </c>
      <c r="G13" s="36">
        <v>0</v>
      </c>
      <c r="H13" s="36">
        <v>0</v>
      </c>
      <c r="I13" s="36">
        <v>4</v>
      </c>
      <c r="J13" s="36">
        <v>484.6</v>
      </c>
      <c r="K13" s="36">
        <v>0</v>
      </c>
      <c r="L13" s="36">
        <v>0</v>
      </c>
      <c r="M13" s="35">
        <v>0</v>
      </c>
      <c r="AA13" s="40" t="s">
        <v>26</v>
      </c>
      <c r="AB13" s="41">
        <v>23.574999999999999</v>
      </c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>
        <v>483.02499999999998</v>
      </c>
      <c r="AP13" s="41">
        <v>65.025000000000006</v>
      </c>
      <c r="AQ13" s="41">
        <v>13.025</v>
      </c>
      <c r="AR13" s="41">
        <v>97.775000000000006</v>
      </c>
      <c r="AS13" s="41"/>
      <c r="AT13" s="41">
        <v>169.27500000000001</v>
      </c>
      <c r="AU13" s="41"/>
      <c r="AV13" s="41"/>
      <c r="AW13" s="41"/>
      <c r="AX13" s="41">
        <v>2195.1750000000002</v>
      </c>
      <c r="AY13" s="41"/>
      <c r="AZ13" s="41"/>
      <c r="BA13" s="41">
        <v>3046.875</v>
      </c>
    </row>
    <row r="14" spans="1:53">
      <c r="A14" s="38">
        <v>13</v>
      </c>
      <c r="B14" s="34" t="s">
        <v>124</v>
      </c>
      <c r="C14" s="34" t="s">
        <v>3654</v>
      </c>
      <c r="D14" s="34" t="s">
        <v>22</v>
      </c>
      <c r="F14" s="36">
        <v>0</v>
      </c>
      <c r="H14" s="36">
        <v>0</v>
      </c>
      <c r="J14" s="36">
        <v>0</v>
      </c>
      <c r="L14" s="36">
        <v>0</v>
      </c>
      <c r="M14" s="35">
        <v>16</v>
      </c>
      <c r="AA14" s="40" t="s">
        <v>27</v>
      </c>
      <c r="AB14" s="41"/>
      <c r="AC14" s="41"/>
      <c r="AD14" s="41"/>
      <c r="AE14" s="41">
        <v>0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>
        <v>1110</v>
      </c>
      <c r="AP14" s="41"/>
      <c r="AQ14" s="41"/>
      <c r="AR14" s="41"/>
      <c r="AS14" s="41"/>
      <c r="AT14" s="41">
        <v>117.325</v>
      </c>
      <c r="AU14" s="41"/>
      <c r="AV14" s="41">
        <v>137.65</v>
      </c>
      <c r="AW14" s="41"/>
      <c r="AX14" s="41">
        <v>5474.3499999999985</v>
      </c>
      <c r="AY14" s="41"/>
      <c r="AZ14" s="41"/>
      <c r="BA14" s="41">
        <v>6839.3249999999989</v>
      </c>
    </row>
    <row r="15" spans="1:53">
      <c r="A15" s="38">
        <v>14</v>
      </c>
      <c r="B15" s="34" t="s">
        <v>125</v>
      </c>
      <c r="C15" s="34" t="s">
        <v>3654</v>
      </c>
      <c r="D15" s="34" t="s">
        <v>22</v>
      </c>
      <c r="F15" s="36">
        <v>0</v>
      </c>
      <c r="H15" s="36">
        <v>0</v>
      </c>
      <c r="J15" s="36">
        <v>0</v>
      </c>
      <c r="L15" s="36">
        <v>0</v>
      </c>
      <c r="M15" s="35">
        <v>2</v>
      </c>
      <c r="AA15" s="40" t="s">
        <v>28</v>
      </c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>
        <v>60</v>
      </c>
      <c r="AS15" s="41"/>
      <c r="AT15" s="41">
        <v>6</v>
      </c>
      <c r="AU15" s="41"/>
      <c r="AV15" s="41"/>
      <c r="AW15" s="41"/>
      <c r="AX15" s="41">
        <v>341.6</v>
      </c>
      <c r="AY15" s="41"/>
      <c r="AZ15" s="41"/>
      <c r="BA15" s="41">
        <v>407.6</v>
      </c>
    </row>
    <row r="16" spans="1:53">
      <c r="A16" s="38">
        <v>15</v>
      </c>
      <c r="B16" s="34" t="s">
        <v>126</v>
      </c>
      <c r="C16" s="34" t="s">
        <v>3654</v>
      </c>
      <c r="D16" s="34" t="s">
        <v>22</v>
      </c>
      <c r="E16" s="36">
        <v>0</v>
      </c>
      <c r="F16" s="36">
        <v>0</v>
      </c>
      <c r="G16" s="36">
        <v>0</v>
      </c>
      <c r="H16" s="36">
        <v>0</v>
      </c>
      <c r="I16" s="36">
        <v>0</v>
      </c>
      <c r="J16" s="36">
        <v>0</v>
      </c>
      <c r="K16" s="36">
        <v>3</v>
      </c>
      <c r="L16" s="36">
        <v>705.84</v>
      </c>
      <c r="M16" s="35">
        <v>0</v>
      </c>
      <c r="AA16" s="40" t="s">
        <v>29</v>
      </c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>
        <v>159.65</v>
      </c>
      <c r="AP16" s="41"/>
      <c r="AQ16" s="41"/>
      <c r="AR16" s="41"/>
      <c r="AS16" s="41"/>
      <c r="AT16" s="41">
        <v>1519.3500000000001</v>
      </c>
      <c r="AU16" s="41"/>
      <c r="AV16" s="41"/>
      <c r="AW16" s="41"/>
      <c r="AX16" s="41">
        <v>3571.3000000000011</v>
      </c>
      <c r="AY16" s="41"/>
      <c r="AZ16" s="41"/>
      <c r="BA16" s="41">
        <v>5250.3000000000011</v>
      </c>
    </row>
    <row r="17" spans="1:53">
      <c r="A17" s="38">
        <v>16</v>
      </c>
      <c r="B17" s="34" t="s">
        <v>127</v>
      </c>
      <c r="C17" s="34" t="s">
        <v>3654</v>
      </c>
      <c r="D17" s="34" t="s">
        <v>22</v>
      </c>
      <c r="F17" s="36">
        <v>0</v>
      </c>
      <c r="H17" s="36">
        <v>0</v>
      </c>
      <c r="J17" s="36">
        <v>0</v>
      </c>
      <c r="L17" s="36">
        <v>0</v>
      </c>
      <c r="M17" s="35">
        <v>0.32500000000000001</v>
      </c>
      <c r="AA17" s="40" t="s">
        <v>30</v>
      </c>
      <c r="AB17" s="41">
        <v>2</v>
      </c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>
        <v>61.5</v>
      </c>
      <c r="AP17" s="41"/>
      <c r="AQ17" s="41"/>
      <c r="AR17" s="41"/>
      <c r="AS17" s="41"/>
      <c r="AT17" s="41">
        <v>131.70000000000002</v>
      </c>
      <c r="AU17" s="41"/>
      <c r="AV17" s="41"/>
      <c r="AW17" s="41"/>
      <c r="AX17" s="41">
        <v>1034.6999999999998</v>
      </c>
      <c r="AY17" s="41"/>
      <c r="AZ17" s="41"/>
      <c r="BA17" s="41">
        <v>1229.8999999999999</v>
      </c>
    </row>
    <row r="18" spans="1:53">
      <c r="A18" s="38">
        <v>17</v>
      </c>
      <c r="B18" s="34" t="s">
        <v>128</v>
      </c>
      <c r="C18" s="34" t="s">
        <v>3654</v>
      </c>
      <c r="D18" s="34" t="s">
        <v>22</v>
      </c>
      <c r="E18" s="36">
        <v>0</v>
      </c>
      <c r="F18" s="36">
        <v>0</v>
      </c>
      <c r="G18" s="36">
        <v>0</v>
      </c>
      <c r="H18" s="36">
        <v>0</v>
      </c>
      <c r="I18" s="36">
        <v>0</v>
      </c>
      <c r="J18" s="36">
        <v>0</v>
      </c>
      <c r="K18" s="36">
        <v>22</v>
      </c>
      <c r="L18" s="36">
        <v>1460.14</v>
      </c>
      <c r="M18" s="35">
        <v>0</v>
      </c>
      <c r="AA18" s="40" t="s">
        <v>31</v>
      </c>
      <c r="AB18" s="41">
        <v>14.85</v>
      </c>
      <c r="AC18" s="41">
        <v>385.875</v>
      </c>
      <c r="AD18" s="41">
        <v>322.54000000000002</v>
      </c>
      <c r="AE18" s="41">
        <v>1579.55</v>
      </c>
      <c r="AF18" s="41"/>
      <c r="AG18" s="41"/>
      <c r="AH18" s="41"/>
      <c r="AI18" s="41">
        <v>230.85</v>
      </c>
      <c r="AJ18" s="41"/>
      <c r="AK18" s="41">
        <v>56.724999999999994</v>
      </c>
      <c r="AL18" s="41">
        <v>279.32499999999999</v>
      </c>
      <c r="AM18" s="41"/>
      <c r="AN18" s="41"/>
      <c r="AO18" s="41">
        <v>5435.4250000000002</v>
      </c>
      <c r="AP18" s="41">
        <v>113.22499999999999</v>
      </c>
      <c r="AQ18" s="41">
        <v>60.55</v>
      </c>
      <c r="AR18" s="41">
        <v>363</v>
      </c>
      <c r="AS18" s="41">
        <v>52.2</v>
      </c>
      <c r="AT18" s="41">
        <v>5331.074999999998</v>
      </c>
      <c r="AU18" s="41">
        <v>153.35</v>
      </c>
      <c r="AV18" s="41">
        <v>78.3</v>
      </c>
      <c r="AW18" s="41"/>
      <c r="AX18" s="41">
        <v>18190.353899999998</v>
      </c>
      <c r="AY18" s="41">
        <v>619.09999999999991</v>
      </c>
      <c r="AZ18" s="41"/>
      <c r="BA18" s="41">
        <v>33266.293899999997</v>
      </c>
    </row>
    <row r="19" spans="1:53">
      <c r="A19" s="38">
        <v>18</v>
      </c>
      <c r="B19" s="34" t="s">
        <v>129</v>
      </c>
      <c r="C19" s="34" t="s">
        <v>3654</v>
      </c>
      <c r="D19" s="34" t="s">
        <v>22</v>
      </c>
      <c r="E19" s="36">
        <v>2</v>
      </c>
      <c r="F19" s="36">
        <v>104.98</v>
      </c>
      <c r="G19" s="36">
        <v>4</v>
      </c>
      <c r="H19" s="36">
        <v>345.92</v>
      </c>
      <c r="I19" s="36">
        <v>4</v>
      </c>
      <c r="J19" s="36">
        <v>608.6</v>
      </c>
      <c r="K19" s="36">
        <v>3</v>
      </c>
      <c r="L19" s="36">
        <v>440.31000000000006</v>
      </c>
      <c r="M19" s="35">
        <v>0</v>
      </c>
      <c r="AA19" s="40" t="s">
        <v>32</v>
      </c>
      <c r="AB19" s="41"/>
      <c r="AC19" s="41"/>
      <c r="AD19" s="41"/>
      <c r="AE19" s="41"/>
      <c r="AF19" s="41"/>
      <c r="AG19" s="41"/>
      <c r="AH19" s="41"/>
      <c r="AI19" s="41">
        <v>0.1</v>
      </c>
      <c r="AJ19" s="41"/>
      <c r="AK19" s="41"/>
      <c r="AL19" s="41"/>
      <c r="AM19" s="41"/>
      <c r="AN19" s="41"/>
      <c r="AO19" s="41">
        <v>2.4500000000000002</v>
      </c>
      <c r="AP19" s="41"/>
      <c r="AQ19" s="41"/>
      <c r="AR19" s="41"/>
      <c r="AS19" s="41"/>
      <c r="AT19" s="41">
        <v>15.4</v>
      </c>
      <c r="AU19" s="41"/>
      <c r="AV19" s="41"/>
      <c r="AW19" s="41"/>
      <c r="AX19" s="41">
        <v>164.22499999999999</v>
      </c>
      <c r="AY19" s="41"/>
      <c r="AZ19" s="41"/>
      <c r="BA19" s="41">
        <v>182.17499999999998</v>
      </c>
    </row>
    <row r="20" spans="1:53">
      <c r="A20" s="38">
        <v>19</v>
      </c>
      <c r="B20" s="34" t="s">
        <v>130</v>
      </c>
      <c r="C20" s="34" t="s">
        <v>3653</v>
      </c>
      <c r="D20" s="34" t="s">
        <v>22</v>
      </c>
      <c r="E20" s="36">
        <v>23</v>
      </c>
      <c r="F20" s="36">
        <v>1666.12</v>
      </c>
      <c r="G20" s="36">
        <v>4</v>
      </c>
      <c r="H20" s="36">
        <v>448.84</v>
      </c>
      <c r="I20" s="36">
        <v>3.0249999999999999</v>
      </c>
      <c r="J20" s="36">
        <v>152.702</v>
      </c>
      <c r="K20" s="36">
        <v>0</v>
      </c>
      <c r="L20" s="36">
        <v>0</v>
      </c>
      <c r="M20" s="35">
        <v>0</v>
      </c>
      <c r="AA20" s="40" t="s">
        <v>33</v>
      </c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>
        <v>0</v>
      </c>
      <c r="AP20" s="41"/>
      <c r="AQ20" s="41"/>
      <c r="AR20" s="41"/>
      <c r="AS20" s="41"/>
      <c r="AT20" s="41">
        <v>0</v>
      </c>
      <c r="AU20" s="41">
        <v>14.5</v>
      </c>
      <c r="AV20" s="41"/>
      <c r="AW20" s="41"/>
      <c r="AX20" s="41">
        <v>1458.875</v>
      </c>
      <c r="AY20" s="41">
        <v>218</v>
      </c>
      <c r="AZ20" s="41"/>
      <c r="BA20" s="41">
        <v>1691.375</v>
      </c>
    </row>
    <row r="21" spans="1:53">
      <c r="A21" s="38">
        <v>20</v>
      </c>
      <c r="B21" s="34" t="s">
        <v>131</v>
      </c>
      <c r="C21" s="34" t="s">
        <v>3654</v>
      </c>
      <c r="D21" s="34" t="s">
        <v>22</v>
      </c>
      <c r="E21" s="36">
        <v>0</v>
      </c>
      <c r="F21" s="36">
        <v>0</v>
      </c>
      <c r="G21" s="36">
        <v>0</v>
      </c>
      <c r="H21" s="36">
        <v>0</v>
      </c>
      <c r="I21" s="36">
        <v>0</v>
      </c>
      <c r="J21" s="36">
        <v>0</v>
      </c>
      <c r="K21" s="36">
        <v>0.17499999999999999</v>
      </c>
      <c r="L21" s="36">
        <v>28.713999999999999</v>
      </c>
      <c r="M21" s="35">
        <v>0</v>
      </c>
      <c r="AA21" s="40" t="s">
        <v>34</v>
      </c>
      <c r="AB21" s="41">
        <v>243.97499999999999</v>
      </c>
      <c r="AC21" s="41"/>
      <c r="AD21" s="41"/>
      <c r="AE21" s="41">
        <v>22</v>
      </c>
      <c r="AF21" s="41"/>
      <c r="AG21" s="41"/>
      <c r="AH21" s="41">
        <v>155.5</v>
      </c>
      <c r="AI21" s="41"/>
      <c r="AJ21" s="41"/>
      <c r="AK21" s="41"/>
      <c r="AL21" s="41">
        <v>2</v>
      </c>
      <c r="AM21" s="41"/>
      <c r="AN21" s="41">
        <v>68.099999999999994</v>
      </c>
      <c r="AO21" s="41">
        <v>1160.75</v>
      </c>
      <c r="AP21" s="41">
        <v>36.5</v>
      </c>
      <c r="AQ21" s="41"/>
      <c r="AR21" s="41">
        <v>1.175</v>
      </c>
      <c r="AS21" s="41"/>
      <c r="AT21" s="41">
        <v>837.875</v>
      </c>
      <c r="AU21" s="41"/>
      <c r="AV21" s="41">
        <v>79.525000000000006</v>
      </c>
      <c r="AW21" s="41"/>
      <c r="AX21" s="41">
        <v>3631.3749999999995</v>
      </c>
      <c r="AY21" s="41">
        <v>221.52500000000001</v>
      </c>
      <c r="AZ21" s="41"/>
      <c r="BA21" s="41">
        <v>6460.2999999999993</v>
      </c>
    </row>
    <row r="22" spans="1:53">
      <c r="A22" s="38">
        <v>21</v>
      </c>
      <c r="B22" s="34" t="s">
        <v>132</v>
      </c>
      <c r="C22" s="34" t="s">
        <v>3654</v>
      </c>
      <c r="D22" s="34" t="s">
        <v>22</v>
      </c>
      <c r="E22" s="36">
        <v>0</v>
      </c>
      <c r="F22" s="36">
        <v>0</v>
      </c>
      <c r="G22" s="36">
        <v>0</v>
      </c>
      <c r="H22" s="36">
        <v>0</v>
      </c>
      <c r="I22" s="36">
        <v>5</v>
      </c>
      <c r="J22" s="36">
        <v>376.1</v>
      </c>
      <c r="K22" s="36">
        <v>2</v>
      </c>
      <c r="L22" s="36">
        <v>217.98</v>
      </c>
      <c r="M22" s="35">
        <v>0</v>
      </c>
      <c r="AA22" s="40" t="s">
        <v>35</v>
      </c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>
        <v>0</v>
      </c>
      <c r="AN22" s="41"/>
      <c r="AO22" s="41">
        <v>27.4</v>
      </c>
      <c r="AP22" s="41"/>
      <c r="AQ22" s="41"/>
      <c r="AR22" s="41"/>
      <c r="AS22" s="41"/>
      <c r="AT22" s="41">
        <v>29.85</v>
      </c>
      <c r="AU22" s="41"/>
      <c r="AV22" s="41"/>
      <c r="AW22" s="41"/>
      <c r="AX22" s="41">
        <v>569.87</v>
      </c>
      <c r="AY22" s="41"/>
      <c r="AZ22" s="41"/>
      <c r="BA22" s="41">
        <v>627.12</v>
      </c>
    </row>
    <row r="23" spans="1:53">
      <c r="A23" s="38">
        <v>22</v>
      </c>
      <c r="B23" s="34" t="s">
        <v>133</v>
      </c>
      <c r="C23" s="34" t="s">
        <v>3654</v>
      </c>
      <c r="D23" s="34" t="s">
        <v>22</v>
      </c>
      <c r="E23" s="36">
        <v>0</v>
      </c>
      <c r="F23" s="36">
        <v>0</v>
      </c>
      <c r="G23" s="36">
        <v>0</v>
      </c>
      <c r="H23" s="36">
        <v>0</v>
      </c>
      <c r="I23" s="36">
        <v>0</v>
      </c>
      <c r="J23" s="36">
        <v>0</v>
      </c>
      <c r="K23" s="36">
        <v>0.5</v>
      </c>
      <c r="L23" s="36">
        <v>29.25</v>
      </c>
      <c r="M23" s="35">
        <v>0</v>
      </c>
      <c r="AA23" s="40" t="s">
        <v>36</v>
      </c>
      <c r="AB23" s="41">
        <v>79.849999999999994</v>
      </c>
      <c r="AC23" s="41"/>
      <c r="AD23" s="41"/>
      <c r="AE23" s="41"/>
      <c r="AF23" s="41"/>
      <c r="AG23" s="41"/>
      <c r="AH23" s="41"/>
      <c r="AI23" s="41"/>
      <c r="AJ23" s="41"/>
      <c r="AK23" s="41"/>
      <c r="AL23" s="41">
        <v>42</v>
      </c>
      <c r="AM23" s="41"/>
      <c r="AN23" s="41"/>
      <c r="AO23" s="41">
        <v>1721.625</v>
      </c>
      <c r="AP23" s="41"/>
      <c r="AQ23" s="41"/>
      <c r="AR23" s="41"/>
      <c r="AS23" s="41"/>
      <c r="AT23" s="41">
        <v>1077.2750000000001</v>
      </c>
      <c r="AU23" s="41"/>
      <c r="AV23" s="41"/>
      <c r="AW23" s="41"/>
      <c r="AX23" s="41">
        <v>9872.7000000000007</v>
      </c>
      <c r="AY23" s="41"/>
      <c r="AZ23" s="41"/>
      <c r="BA23" s="41">
        <v>12793.45</v>
      </c>
    </row>
    <row r="24" spans="1:53">
      <c r="A24" s="38">
        <v>23</v>
      </c>
      <c r="B24" s="34" t="s">
        <v>134</v>
      </c>
      <c r="C24" s="34" t="s">
        <v>3654</v>
      </c>
      <c r="D24" s="34" t="s">
        <v>22</v>
      </c>
      <c r="E24" s="36">
        <v>0</v>
      </c>
      <c r="F24" s="36">
        <v>0</v>
      </c>
      <c r="G24" s="36">
        <v>0</v>
      </c>
      <c r="H24" s="36">
        <v>0</v>
      </c>
      <c r="I24" s="36">
        <v>1.55</v>
      </c>
      <c r="J24" s="36">
        <v>394.24250000000001</v>
      </c>
      <c r="K24" s="36">
        <v>8</v>
      </c>
      <c r="L24" s="36">
        <v>490.8</v>
      </c>
      <c r="M24" s="35">
        <v>0</v>
      </c>
      <c r="AA24" s="40" t="s">
        <v>37</v>
      </c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>
        <v>0.5</v>
      </c>
      <c r="AP24" s="41"/>
      <c r="AQ24" s="41"/>
      <c r="AR24" s="41"/>
      <c r="AS24" s="41"/>
      <c r="AT24" s="41"/>
      <c r="AU24" s="41"/>
      <c r="AV24" s="41"/>
      <c r="AW24" s="41"/>
      <c r="AX24" s="41">
        <v>30.625000000000004</v>
      </c>
      <c r="AY24" s="41"/>
      <c r="AZ24" s="41"/>
      <c r="BA24" s="41">
        <v>31.125000000000004</v>
      </c>
    </row>
    <row r="25" spans="1:53">
      <c r="A25" s="38">
        <v>24</v>
      </c>
      <c r="B25" s="34" t="s">
        <v>135</v>
      </c>
      <c r="C25" s="34" t="s">
        <v>3654</v>
      </c>
      <c r="D25" s="34" t="s">
        <v>22</v>
      </c>
      <c r="E25" s="36">
        <v>0</v>
      </c>
      <c r="F25" s="36">
        <v>0</v>
      </c>
      <c r="G25" s="36">
        <v>0</v>
      </c>
      <c r="H25" s="36">
        <v>0</v>
      </c>
      <c r="I25" s="36">
        <v>0</v>
      </c>
      <c r="J25" s="36">
        <v>0</v>
      </c>
      <c r="K25" s="36">
        <v>1.8</v>
      </c>
      <c r="L25" s="36">
        <v>249.40800000000002</v>
      </c>
      <c r="M25" s="35">
        <v>0</v>
      </c>
      <c r="AA25" s="40" t="s">
        <v>38</v>
      </c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>
        <v>478.27499999999998</v>
      </c>
      <c r="AY25" s="41"/>
      <c r="AZ25" s="41"/>
      <c r="BA25" s="41">
        <v>478.27499999999998</v>
      </c>
    </row>
    <row r="26" spans="1:53">
      <c r="A26" s="38">
        <v>25</v>
      </c>
      <c r="B26" s="34" t="s">
        <v>136</v>
      </c>
      <c r="C26" s="34" t="s">
        <v>3654</v>
      </c>
      <c r="D26" s="34" t="s">
        <v>22</v>
      </c>
      <c r="E26" s="36">
        <v>0</v>
      </c>
      <c r="F26" s="36">
        <v>0</v>
      </c>
      <c r="G26" s="36">
        <v>0</v>
      </c>
      <c r="H26" s="36">
        <v>0</v>
      </c>
      <c r="I26" s="36">
        <v>1.25</v>
      </c>
      <c r="J26" s="36">
        <v>186.1</v>
      </c>
      <c r="K26" s="36">
        <v>4.4000000000000004</v>
      </c>
      <c r="L26" s="36">
        <v>1394.4040000000002</v>
      </c>
      <c r="M26" s="35">
        <v>0</v>
      </c>
      <c r="AA26" s="40" t="s">
        <v>39</v>
      </c>
      <c r="AB26" s="41">
        <v>1</v>
      </c>
      <c r="AC26" s="41"/>
      <c r="AD26" s="41">
        <v>76.025000000000006</v>
      </c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>
        <v>13</v>
      </c>
      <c r="AP26" s="41"/>
      <c r="AQ26" s="41"/>
      <c r="AR26" s="41"/>
      <c r="AS26" s="41"/>
      <c r="AT26" s="41"/>
      <c r="AU26" s="41"/>
      <c r="AV26" s="41"/>
      <c r="AW26" s="41"/>
      <c r="AX26" s="41">
        <v>1928.4999999999998</v>
      </c>
      <c r="AY26" s="41"/>
      <c r="AZ26" s="41"/>
      <c r="BA26" s="41">
        <v>2018.5249999999999</v>
      </c>
    </row>
    <row r="27" spans="1:53">
      <c r="A27" s="38">
        <v>26</v>
      </c>
      <c r="B27" s="34" t="s">
        <v>137</v>
      </c>
      <c r="C27" s="34" t="s">
        <v>3654</v>
      </c>
      <c r="D27" s="34" t="s">
        <v>22</v>
      </c>
      <c r="F27" s="36">
        <v>0</v>
      </c>
      <c r="H27" s="36">
        <v>0</v>
      </c>
      <c r="J27" s="36">
        <v>0</v>
      </c>
      <c r="L27" s="36">
        <v>0</v>
      </c>
      <c r="M27" s="35">
        <v>5</v>
      </c>
      <c r="AA27" s="40" t="s">
        <v>40</v>
      </c>
      <c r="AB27" s="41">
        <v>25</v>
      </c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>
        <v>12.725</v>
      </c>
      <c r="AP27" s="41"/>
      <c r="AQ27" s="41"/>
      <c r="AR27" s="41">
        <v>68</v>
      </c>
      <c r="AS27" s="41"/>
      <c r="AT27" s="41">
        <v>2145.4500000000003</v>
      </c>
      <c r="AU27" s="41"/>
      <c r="AV27" s="41"/>
      <c r="AW27" s="41"/>
      <c r="AX27" s="41">
        <v>3497.0750000000003</v>
      </c>
      <c r="AY27" s="41"/>
      <c r="AZ27" s="41"/>
      <c r="BA27" s="41">
        <v>5748.25</v>
      </c>
    </row>
    <row r="28" spans="1:53">
      <c r="A28" s="38">
        <v>27</v>
      </c>
      <c r="B28" s="34" t="s">
        <v>138</v>
      </c>
      <c r="C28" s="34" t="s">
        <v>3654</v>
      </c>
      <c r="D28" s="34" t="s">
        <v>22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4</v>
      </c>
      <c r="L28" s="36">
        <v>560.79999999999995</v>
      </c>
      <c r="M28" s="35">
        <v>0</v>
      </c>
      <c r="AA28" s="40" t="s">
        <v>41</v>
      </c>
      <c r="AB28" s="41">
        <v>130.1</v>
      </c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>
        <v>0</v>
      </c>
      <c r="AP28" s="41"/>
      <c r="AQ28" s="41"/>
      <c r="AR28" s="41"/>
      <c r="AS28" s="41"/>
      <c r="AT28" s="41">
        <v>2160.4250000000002</v>
      </c>
      <c r="AU28" s="41"/>
      <c r="AV28" s="41"/>
      <c r="AW28" s="41"/>
      <c r="AX28" s="41">
        <v>5303.85</v>
      </c>
      <c r="AY28" s="41"/>
      <c r="AZ28" s="41"/>
      <c r="BA28" s="41">
        <v>7594.375</v>
      </c>
    </row>
    <row r="29" spans="1:53">
      <c r="A29" s="38">
        <v>28</v>
      </c>
      <c r="B29" s="34" t="s">
        <v>139</v>
      </c>
      <c r="C29" s="34" t="s">
        <v>3654</v>
      </c>
      <c r="D29" s="34" t="s">
        <v>22</v>
      </c>
      <c r="E29" s="36">
        <v>0</v>
      </c>
      <c r="F29" s="36">
        <v>0</v>
      </c>
      <c r="G29" s="36">
        <v>0</v>
      </c>
      <c r="H29" s="36">
        <v>0</v>
      </c>
      <c r="I29" s="36">
        <v>0</v>
      </c>
      <c r="J29" s="36">
        <v>0</v>
      </c>
      <c r="K29" s="36">
        <v>2</v>
      </c>
      <c r="L29" s="36">
        <v>55.26</v>
      </c>
      <c r="M29" s="35">
        <v>0</v>
      </c>
      <c r="AA29" s="40" t="s">
        <v>42</v>
      </c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>
        <v>689.02499999999998</v>
      </c>
      <c r="AY29" s="41"/>
      <c r="AZ29" s="41"/>
      <c r="BA29" s="41">
        <v>689.02499999999998</v>
      </c>
    </row>
    <row r="30" spans="1:53">
      <c r="A30" s="38">
        <v>29</v>
      </c>
      <c r="B30" s="34" t="s">
        <v>140</v>
      </c>
      <c r="C30" s="34" t="s">
        <v>3654</v>
      </c>
      <c r="D30" s="34" t="s">
        <v>22</v>
      </c>
      <c r="E30" s="36">
        <v>0</v>
      </c>
      <c r="F30" s="36">
        <v>0</v>
      </c>
      <c r="G30" s="36">
        <v>0</v>
      </c>
      <c r="H30" s="36">
        <v>0</v>
      </c>
      <c r="I30" s="36">
        <v>0</v>
      </c>
      <c r="J30" s="36">
        <v>0</v>
      </c>
      <c r="K30" s="36">
        <v>7</v>
      </c>
      <c r="L30" s="36">
        <v>926.10000000000014</v>
      </c>
      <c r="M30" s="35">
        <v>0</v>
      </c>
      <c r="AA30" s="40" t="s">
        <v>43</v>
      </c>
      <c r="AB30" s="41">
        <v>10</v>
      </c>
      <c r="AC30" s="41"/>
      <c r="AD30" s="41">
        <v>69</v>
      </c>
      <c r="AE30" s="41">
        <v>10</v>
      </c>
      <c r="AF30" s="41"/>
      <c r="AG30" s="41"/>
      <c r="AH30" s="41"/>
      <c r="AI30" s="41">
        <v>6</v>
      </c>
      <c r="AJ30" s="41">
        <v>193.5</v>
      </c>
      <c r="AK30" s="41"/>
      <c r="AL30" s="41">
        <v>130.05000000000001</v>
      </c>
      <c r="AM30" s="41">
        <v>21</v>
      </c>
      <c r="AN30" s="41"/>
      <c r="AO30" s="41">
        <v>2921.7750000000005</v>
      </c>
      <c r="AP30" s="41">
        <v>439.55</v>
      </c>
      <c r="AQ30" s="41"/>
      <c r="AR30" s="41">
        <v>186.1</v>
      </c>
      <c r="AS30" s="41"/>
      <c r="AT30" s="41">
        <v>388</v>
      </c>
      <c r="AU30" s="41"/>
      <c r="AV30" s="41"/>
      <c r="AW30" s="41"/>
      <c r="AX30" s="41">
        <v>2518.6</v>
      </c>
      <c r="AY30" s="41"/>
      <c r="AZ30" s="41"/>
      <c r="BA30" s="41">
        <v>6893.5750000000007</v>
      </c>
    </row>
    <row r="31" spans="1:53">
      <c r="A31" s="38">
        <v>30</v>
      </c>
      <c r="B31" s="34" t="s">
        <v>141</v>
      </c>
      <c r="C31" s="34" t="s">
        <v>3654</v>
      </c>
      <c r="D31" s="34" t="s">
        <v>22</v>
      </c>
      <c r="E31" s="36">
        <v>0</v>
      </c>
      <c r="F31" s="36">
        <v>0</v>
      </c>
      <c r="G31" s="36">
        <v>0</v>
      </c>
      <c r="H31" s="36">
        <v>0</v>
      </c>
      <c r="I31" s="36">
        <v>3</v>
      </c>
      <c r="J31" s="36">
        <v>452.70000000000005</v>
      </c>
      <c r="K31" s="36">
        <v>0</v>
      </c>
      <c r="L31" s="36">
        <v>0</v>
      </c>
      <c r="M31" s="35">
        <v>0</v>
      </c>
      <c r="AA31" s="40" t="s">
        <v>44</v>
      </c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>
        <v>34</v>
      </c>
      <c r="AU31" s="41"/>
      <c r="AV31" s="41"/>
      <c r="AW31" s="41"/>
      <c r="AX31" s="41">
        <v>117.2</v>
      </c>
      <c r="AY31" s="41"/>
      <c r="AZ31" s="41"/>
      <c r="BA31" s="41">
        <v>151.19999999999999</v>
      </c>
    </row>
    <row r="32" spans="1:53">
      <c r="A32" s="38">
        <v>31</v>
      </c>
      <c r="B32" s="34" t="s">
        <v>142</v>
      </c>
      <c r="C32" s="34" t="s">
        <v>3654</v>
      </c>
      <c r="D32" s="34" t="s">
        <v>22</v>
      </c>
      <c r="E32" s="36">
        <v>0</v>
      </c>
      <c r="F32" s="36">
        <v>0</v>
      </c>
      <c r="G32" s="36">
        <v>0</v>
      </c>
      <c r="H32" s="36">
        <v>0</v>
      </c>
      <c r="I32" s="36">
        <v>0.3</v>
      </c>
      <c r="J32" s="36">
        <v>39.438000000000002</v>
      </c>
      <c r="K32" s="36">
        <v>5</v>
      </c>
      <c r="L32" s="36">
        <v>546.19999999999993</v>
      </c>
      <c r="M32" s="35">
        <v>0</v>
      </c>
      <c r="AA32" s="40" t="s">
        <v>45</v>
      </c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>
        <v>8.6</v>
      </c>
      <c r="AP32" s="41"/>
      <c r="AQ32" s="41"/>
      <c r="AR32" s="41">
        <v>11</v>
      </c>
      <c r="AS32" s="41"/>
      <c r="AT32" s="41"/>
      <c r="AU32" s="41"/>
      <c r="AV32" s="41"/>
      <c r="AW32" s="41"/>
      <c r="AX32" s="41">
        <v>749.8</v>
      </c>
      <c r="AY32" s="41"/>
      <c r="AZ32" s="41"/>
      <c r="BA32" s="41">
        <v>769.4</v>
      </c>
    </row>
    <row r="33" spans="1:53">
      <c r="A33" s="38">
        <v>32</v>
      </c>
      <c r="B33" s="34" t="s">
        <v>143</v>
      </c>
      <c r="C33" s="34" t="s">
        <v>3654</v>
      </c>
      <c r="D33" s="34" t="s">
        <v>22</v>
      </c>
      <c r="E33" s="36">
        <v>0</v>
      </c>
      <c r="F33" s="36">
        <v>0</v>
      </c>
      <c r="G33" s="36">
        <v>0</v>
      </c>
      <c r="H33" s="36">
        <v>0</v>
      </c>
      <c r="I33" s="36">
        <v>0</v>
      </c>
      <c r="J33" s="36">
        <v>0</v>
      </c>
      <c r="K33" s="36">
        <v>32.024999999999999</v>
      </c>
      <c r="L33" s="36">
        <v>2725.3274999999999</v>
      </c>
      <c r="M33" s="35">
        <v>0</v>
      </c>
      <c r="AA33" s="40" t="s">
        <v>3746</v>
      </c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</row>
    <row r="34" spans="1:53">
      <c r="A34" s="38">
        <v>33</v>
      </c>
      <c r="B34" s="34" t="s">
        <v>144</v>
      </c>
      <c r="C34" s="34" t="s">
        <v>3654</v>
      </c>
      <c r="D34" s="34" t="s">
        <v>22</v>
      </c>
      <c r="E34" s="36">
        <v>0</v>
      </c>
      <c r="F34" s="36">
        <v>0</v>
      </c>
      <c r="G34" s="36">
        <v>0</v>
      </c>
      <c r="H34" s="36">
        <v>0</v>
      </c>
      <c r="I34" s="36">
        <v>1.85</v>
      </c>
      <c r="J34" s="36">
        <v>87.893500000000003</v>
      </c>
      <c r="K34" s="36">
        <v>0</v>
      </c>
      <c r="L34" s="36">
        <v>0</v>
      </c>
      <c r="M34" s="35">
        <v>0</v>
      </c>
      <c r="AA34" s="40" t="s">
        <v>3700</v>
      </c>
      <c r="AB34" s="41">
        <v>1134.8000000000002</v>
      </c>
      <c r="AC34" s="41">
        <v>453.875</v>
      </c>
      <c r="AD34" s="41">
        <v>656.69</v>
      </c>
      <c r="AE34" s="41">
        <v>1763.75</v>
      </c>
      <c r="AF34" s="41"/>
      <c r="AG34" s="41"/>
      <c r="AH34" s="41">
        <v>155.5</v>
      </c>
      <c r="AI34" s="41">
        <v>261.2</v>
      </c>
      <c r="AJ34" s="41">
        <v>195.6</v>
      </c>
      <c r="AK34" s="41">
        <v>56.724999999999994</v>
      </c>
      <c r="AL34" s="41">
        <v>453.42500000000001</v>
      </c>
      <c r="AM34" s="41">
        <v>21</v>
      </c>
      <c r="AN34" s="41">
        <v>68.099999999999994</v>
      </c>
      <c r="AO34" s="41">
        <v>20039.814999999995</v>
      </c>
      <c r="AP34" s="41">
        <v>738.32500000000005</v>
      </c>
      <c r="AQ34" s="41">
        <v>142.67500000000001</v>
      </c>
      <c r="AR34" s="41">
        <v>2098.5750000000003</v>
      </c>
      <c r="AS34" s="41">
        <v>52.2</v>
      </c>
      <c r="AT34" s="41">
        <v>17923.274999999998</v>
      </c>
      <c r="AU34" s="41">
        <v>183.35</v>
      </c>
      <c r="AV34" s="41">
        <v>295.47500000000002</v>
      </c>
      <c r="AW34" s="41"/>
      <c r="AX34" s="41">
        <v>88665.108899999977</v>
      </c>
      <c r="AY34" s="41">
        <v>1058.625</v>
      </c>
      <c r="AZ34" s="41"/>
      <c r="BA34" s="41">
        <v>136418.08889999997</v>
      </c>
    </row>
    <row r="35" spans="1:53">
      <c r="A35" s="38">
        <v>34</v>
      </c>
      <c r="B35" s="34" t="s">
        <v>145</v>
      </c>
      <c r="C35" s="34" t="s">
        <v>3654</v>
      </c>
      <c r="D35" s="34" t="s">
        <v>22</v>
      </c>
      <c r="F35" s="36">
        <v>0</v>
      </c>
      <c r="H35" s="36">
        <v>0</v>
      </c>
      <c r="J35" s="36">
        <v>0</v>
      </c>
      <c r="L35" s="36">
        <v>0</v>
      </c>
      <c r="M35" s="35">
        <v>2</v>
      </c>
    </row>
    <row r="36" spans="1:53">
      <c r="A36" s="38">
        <v>35</v>
      </c>
      <c r="B36" s="34" t="s">
        <v>146</v>
      </c>
      <c r="C36" s="34" t="s">
        <v>3654</v>
      </c>
      <c r="D36" s="34" t="s">
        <v>22</v>
      </c>
      <c r="E36" s="36">
        <v>0</v>
      </c>
      <c r="F36" s="36">
        <v>0</v>
      </c>
      <c r="G36" s="36">
        <v>0</v>
      </c>
      <c r="H36" s="36">
        <v>0</v>
      </c>
      <c r="I36" s="36">
        <v>0</v>
      </c>
      <c r="J36" s="36">
        <v>0</v>
      </c>
      <c r="K36" s="36">
        <v>13</v>
      </c>
      <c r="L36" s="36">
        <v>1086.02</v>
      </c>
      <c r="M36" s="35">
        <v>0</v>
      </c>
    </row>
    <row r="37" spans="1:53">
      <c r="A37" s="38">
        <v>36</v>
      </c>
      <c r="B37" s="34" t="s">
        <v>147</v>
      </c>
      <c r="C37" s="34" t="s">
        <v>3654</v>
      </c>
      <c r="D37" s="34" t="s">
        <v>22</v>
      </c>
      <c r="E37" s="36">
        <v>0</v>
      </c>
      <c r="F37" s="36">
        <v>0</v>
      </c>
      <c r="G37" s="36">
        <v>0</v>
      </c>
      <c r="H37" s="36">
        <v>0</v>
      </c>
      <c r="I37" s="36">
        <v>0.75</v>
      </c>
      <c r="J37" s="36">
        <v>18.412500000000001</v>
      </c>
      <c r="K37" s="36">
        <v>11.6</v>
      </c>
      <c r="L37" s="36">
        <v>1143.0640000000001</v>
      </c>
      <c r="M37" s="35">
        <v>0</v>
      </c>
    </row>
    <row r="38" spans="1:53">
      <c r="A38" s="38">
        <v>37</v>
      </c>
      <c r="B38" s="34" t="s">
        <v>148</v>
      </c>
      <c r="C38" s="34" t="s">
        <v>3654</v>
      </c>
      <c r="D38" s="34" t="s">
        <v>22</v>
      </c>
      <c r="E38" s="36">
        <v>0</v>
      </c>
      <c r="F38" s="36">
        <v>0</v>
      </c>
      <c r="G38" s="36">
        <v>0</v>
      </c>
      <c r="H38" s="36">
        <v>0</v>
      </c>
      <c r="I38" s="36">
        <v>18</v>
      </c>
      <c r="J38" s="36">
        <v>561.06000000000006</v>
      </c>
      <c r="K38" s="36">
        <v>8</v>
      </c>
      <c r="L38" s="36">
        <v>1083.2</v>
      </c>
      <c r="M38" s="35">
        <v>0</v>
      </c>
    </row>
    <row r="39" spans="1:53">
      <c r="A39" s="38">
        <v>38</v>
      </c>
      <c r="B39" s="34" t="s">
        <v>149</v>
      </c>
      <c r="C39" s="34" t="s">
        <v>3649</v>
      </c>
      <c r="D39" s="34" t="s">
        <v>22</v>
      </c>
      <c r="E39" s="36">
        <v>0</v>
      </c>
      <c r="F39" s="36">
        <v>0</v>
      </c>
      <c r="G39" s="36">
        <v>0</v>
      </c>
      <c r="H39" s="36">
        <v>0</v>
      </c>
      <c r="I39" s="36">
        <v>0</v>
      </c>
      <c r="J39" s="36">
        <v>0</v>
      </c>
      <c r="K39" s="36">
        <v>7.5</v>
      </c>
      <c r="L39" s="36">
        <v>1203.75</v>
      </c>
      <c r="M39" s="35">
        <v>0</v>
      </c>
    </row>
    <row r="40" spans="1:53">
      <c r="A40" s="38">
        <v>39</v>
      </c>
      <c r="B40" s="34" t="s">
        <v>150</v>
      </c>
      <c r="C40" s="34" t="s">
        <v>82</v>
      </c>
      <c r="D40" s="34" t="s">
        <v>22</v>
      </c>
      <c r="E40" s="36">
        <v>0.2</v>
      </c>
      <c r="F40" s="36">
        <v>3.6780000000000004</v>
      </c>
      <c r="G40" s="36">
        <v>24.5</v>
      </c>
      <c r="H40" s="36">
        <v>2054.3249999999998</v>
      </c>
      <c r="I40" s="36">
        <v>10</v>
      </c>
      <c r="J40" s="36">
        <v>357.29999999999995</v>
      </c>
      <c r="K40" s="36">
        <v>6</v>
      </c>
      <c r="L40" s="36">
        <v>722.09999999999991</v>
      </c>
      <c r="M40" s="35">
        <v>0</v>
      </c>
    </row>
    <row r="41" spans="1:53">
      <c r="A41" s="38">
        <v>40</v>
      </c>
      <c r="B41" s="34" t="s">
        <v>151</v>
      </c>
      <c r="C41" s="34" t="s">
        <v>82</v>
      </c>
      <c r="D41" s="34" t="s">
        <v>22</v>
      </c>
      <c r="E41" s="36">
        <v>0</v>
      </c>
      <c r="F41" s="36">
        <v>0</v>
      </c>
      <c r="G41" s="36">
        <v>0</v>
      </c>
      <c r="H41" s="36">
        <v>0</v>
      </c>
      <c r="I41" s="36">
        <v>0</v>
      </c>
      <c r="J41" s="36">
        <v>0</v>
      </c>
      <c r="K41" s="36">
        <v>10</v>
      </c>
      <c r="L41" s="36">
        <v>719.30000000000007</v>
      </c>
      <c r="M41" s="35">
        <v>0</v>
      </c>
    </row>
    <row r="42" spans="1:53">
      <c r="A42" s="38">
        <v>41</v>
      </c>
      <c r="B42" s="34" t="s">
        <v>152</v>
      </c>
      <c r="C42" s="34" t="s">
        <v>3654</v>
      </c>
      <c r="D42" s="34" t="s">
        <v>22</v>
      </c>
      <c r="E42" s="36">
        <v>0</v>
      </c>
      <c r="F42" s="36">
        <v>0</v>
      </c>
      <c r="G42" s="36">
        <v>0</v>
      </c>
      <c r="H42" s="36">
        <v>0</v>
      </c>
      <c r="I42" s="36">
        <v>3</v>
      </c>
      <c r="J42" s="36">
        <v>-35.160000000000004</v>
      </c>
      <c r="K42" s="36">
        <v>10</v>
      </c>
      <c r="L42" s="36">
        <v>303.8</v>
      </c>
      <c r="M42" s="35">
        <v>0</v>
      </c>
    </row>
    <row r="43" spans="1:53">
      <c r="A43" s="38">
        <v>42</v>
      </c>
      <c r="B43" s="34" t="s">
        <v>153</v>
      </c>
      <c r="C43" s="34" t="s">
        <v>3651</v>
      </c>
      <c r="D43" s="34" t="s">
        <v>22</v>
      </c>
      <c r="E43" s="36">
        <v>0</v>
      </c>
      <c r="F43" s="36">
        <v>0</v>
      </c>
      <c r="G43" s="36">
        <v>2.5000000000000001E-2</v>
      </c>
      <c r="H43" s="36">
        <v>6.8025000000000011</v>
      </c>
      <c r="I43" s="36">
        <v>8.125</v>
      </c>
      <c r="J43" s="36">
        <v>627.65625</v>
      </c>
      <c r="K43" s="36">
        <v>1</v>
      </c>
      <c r="L43" s="36">
        <v>72.319999999999993</v>
      </c>
      <c r="M43" s="35">
        <v>0</v>
      </c>
    </row>
    <row r="44" spans="1:53">
      <c r="A44" s="38">
        <v>43</v>
      </c>
      <c r="B44" s="34" t="s">
        <v>154</v>
      </c>
      <c r="C44" s="34" t="s">
        <v>3653</v>
      </c>
      <c r="D44" s="34" t="s">
        <v>22</v>
      </c>
      <c r="E44" s="36">
        <v>0</v>
      </c>
      <c r="F44" s="36">
        <v>0</v>
      </c>
      <c r="G44" s="36">
        <v>0</v>
      </c>
      <c r="H44" s="36">
        <v>0</v>
      </c>
      <c r="I44" s="36">
        <v>1.0249999999999999</v>
      </c>
      <c r="J44" s="36">
        <v>196.43099999999998</v>
      </c>
      <c r="K44" s="36">
        <v>0</v>
      </c>
      <c r="L44" s="36">
        <v>0</v>
      </c>
      <c r="M44" s="35">
        <v>0</v>
      </c>
    </row>
    <row r="45" spans="1:53">
      <c r="A45" s="38">
        <v>44</v>
      </c>
      <c r="B45" s="34" t="s">
        <v>155</v>
      </c>
      <c r="C45" s="34" t="s">
        <v>3653</v>
      </c>
      <c r="D45" s="34" t="s">
        <v>22</v>
      </c>
      <c r="E45" s="36">
        <v>0</v>
      </c>
      <c r="F45" s="36">
        <v>0</v>
      </c>
      <c r="G45" s="36">
        <v>0</v>
      </c>
      <c r="H45" s="36">
        <v>0</v>
      </c>
      <c r="I45" s="36">
        <v>0</v>
      </c>
      <c r="J45" s="36">
        <v>0</v>
      </c>
      <c r="K45" s="36">
        <v>0.6</v>
      </c>
      <c r="L45" s="36">
        <v>87.095999999999989</v>
      </c>
      <c r="M45" s="35">
        <v>0</v>
      </c>
    </row>
    <row r="46" spans="1:53">
      <c r="A46" s="38">
        <v>45</v>
      </c>
      <c r="B46" s="34" t="s">
        <v>156</v>
      </c>
      <c r="C46" s="34" t="s">
        <v>3654</v>
      </c>
      <c r="D46" s="34" t="s">
        <v>22</v>
      </c>
      <c r="E46" s="36">
        <v>0</v>
      </c>
      <c r="F46" s="36">
        <v>0</v>
      </c>
      <c r="G46" s="36">
        <v>0</v>
      </c>
      <c r="H46" s="36">
        <v>0</v>
      </c>
      <c r="I46" s="36">
        <v>0</v>
      </c>
      <c r="J46" s="36">
        <v>0</v>
      </c>
      <c r="K46" s="36">
        <v>2</v>
      </c>
      <c r="L46" s="36">
        <v>155.36000000000001</v>
      </c>
      <c r="M46" s="35">
        <v>0</v>
      </c>
    </row>
    <row r="47" spans="1:53">
      <c r="A47" s="38">
        <v>46</v>
      </c>
      <c r="B47" s="34" t="s">
        <v>157</v>
      </c>
      <c r="C47" s="34" t="s">
        <v>3654</v>
      </c>
      <c r="D47" s="34" t="s">
        <v>22</v>
      </c>
      <c r="E47" s="36">
        <v>27</v>
      </c>
      <c r="F47" s="36">
        <v>2455.11</v>
      </c>
      <c r="G47" s="36">
        <v>17</v>
      </c>
      <c r="H47" s="36">
        <v>1712.75</v>
      </c>
      <c r="I47" s="36">
        <v>0</v>
      </c>
      <c r="J47" s="36">
        <v>0</v>
      </c>
      <c r="K47" s="36">
        <v>0</v>
      </c>
      <c r="L47" s="36">
        <v>0</v>
      </c>
      <c r="M47" s="35">
        <v>0</v>
      </c>
    </row>
    <row r="48" spans="1:53">
      <c r="A48" s="38">
        <v>47</v>
      </c>
      <c r="B48" s="34" t="s">
        <v>158</v>
      </c>
      <c r="C48" s="34" t="s">
        <v>3653</v>
      </c>
      <c r="D48" s="34" t="s">
        <v>22</v>
      </c>
      <c r="E48" s="36">
        <v>0</v>
      </c>
      <c r="F48" s="36">
        <v>0</v>
      </c>
      <c r="G48" s="36">
        <v>0</v>
      </c>
      <c r="H48" s="36">
        <v>0</v>
      </c>
      <c r="I48" s="36">
        <v>13.324999999999999</v>
      </c>
      <c r="J48" s="36">
        <v>2681.9227500000002</v>
      </c>
      <c r="K48" s="36">
        <v>2.1</v>
      </c>
      <c r="L48" s="36">
        <v>131.85900000000001</v>
      </c>
      <c r="M48" s="35">
        <v>0</v>
      </c>
    </row>
    <row r="49" spans="1:13">
      <c r="A49" s="38">
        <v>48</v>
      </c>
      <c r="B49" s="34" t="s">
        <v>159</v>
      </c>
      <c r="C49" s="34" t="s">
        <v>3654</v>
      </c>
      <c r="D49" s="34" t="s">
        <v>22</v>
      </c>
      <c r="E49" s="36">
        <v>0</v>
      </c>
      <c r="F49" s="36">
        <v>0</v>
      </c>
      <c r="G49" s="36">
        <v>0</v>
      </c>
      <c r="H49" s="36">
        <v>0</v>
      </c>
      <c r="I49" s="36">
        <v>3</v>
      </c>
      <c r="J49" s="36">
        <v>318.71999999999997</v>
      </c>
      <c r="K49" s="36">
        <v>0</v>
      </c>
      <c r="L49" s="36">
        <v>0</v>
      </c>
      <c r="M49" s="35">
        <v>0</v>
      </c>
    </row>
    <row r="50" spans="1:13">
      <c r="A50" s="38">
        <v>49</v>
      </c>
      <c r="B50" s="34" t="s">
        <v>160</v>
      </c>
      <c r="C50" s="34" t="s">
        <v>3654</v>
      </c>
      <c r="D50" s="34" t="s">
        <v>22</v>
      </c>
      <c r="E50" s="36">
        <v>10.5</v>
      </c>
      <c r="F50" s="36">
        <v>401.31</v>
      </c>
      <c r="G50" s="36">
        <v>8.0749999999999993</v>
      </c>
      <c r="H50" s="36">
        <v>587.53700000000003</v>
      </c>
      <c r="I50" s="36">
        <v>4.5</v>
      </c>
      <c r="J50" s="36">
        <v>264.51</v>
      </c>
      <c r="K50" s="36">
        <v>0</v>
      </c>
      <c r="L50" s="36">
        <v>0</v>
      </c>
      <c r="M50" s="35">
        <v>0</v>
      </c>
    </row>
    <row r="51" spans="1:13">
      <c r="A51" s="38">
        <v>50</v>
      </c>
      <c r="B51" s="34" t="s">
        <v>161</v>
      </c>
      <c r="C51" s="34" t="s">
        <v>3654</v>
      </c>
      <c r="D51" s="34" t="s">
        <v>22</v>
      </c>
      <c r="E51" s="36">
        <v>20.5</v>
      </c>
      <c r="F51" s="36">
        <v>2161.9299999999998</v>
      </c>
      <c r="G51" s="36">
        <v>35</v>
      </c>
      <c r="H51" s="36">
        <v>4537.3999999999996</v>
      </c>
      <c r="I51" s="36">
        <v>18</v>
      </c>
      <c r="J51" s="36">
        <v>1708.02</v>
      </c>
      <c r="K51" s="36">
        <v>5</v>
      </c>
      <c r="L51" s="36">
        <v>679.95</v>
      </c>
      <c r="M51" s="35">
        <v>0</v>
      </c>
    </row>
    <row r="52" spans="1:13">
      <c r="A52" s="38">
        <v>51</v>
      </c>
      <c r="B52" s="34" t="s">
        <v>162</v>
      </c>
      <c r="C52" s="34" t="s">
        <v>3654</v>
      </c>
      <c r="D52" s="34" t="s">
        <v>22</v>
      </c>
      <c r="F52" s="36">
        <v>0</v>
      </c>
      <c r="H52" s="36">
        <v>0</v>
      </c>
      <c r="J52" s="36">
        <v>0</v>
      </c>
      <c r="L52" s="36">
        <v>0</v>
      </c>
      <c r="M52" s="35">
        <v>2.0499999999999998</v>
      </c>
    </row>
    <row r="53" spans="1:13">
      <c r="A53" s="38">
        <v>52</v>
      </c>
      <c r="B53" s="34" t="s">
        <v>163</v>
      </c>
      <c r="C53" s="34" t="s">
        <v>3654</v>
      </c>
      <c r="D53" s="34" t="s">
        <v>22</v>
      </c>
      <c r="E53" s="36">
        <v>0</v>
      </c>
      <c r="F53" s="36">
        <v>0</v>
      </c>
      <c r="G53" s="36">
        <v>1</v>
      </c>
      <c r="H53" s="36">
        <v>122.74</v>
      </c>
      <c r="I53" s="36">
        <v>3.5</v>
      </c>
      <c r="J53" s="36">
        <v>161.84</v>
      </c>
      <c r="K53" s="36">
        <v>0</v>
      </c>
      <c r="L53" s="36">
        <v>0</v>
      </c>
      <c r="M53" s="35">
        <v>0</v>
      </c>
    </row>
    <row r="54" spans="1:13">
      <c r="A54" s="38">
        <v>53</v>
      </c>
      <c r="B54" s="34" t="s">
        <v>164</v>
      </c>
      <c r="C54" s="34" t="s">
        <v>3654</v>
      </c>
      <c r="D54" s="34" t="s">
        <v>22</v>
      </c>
      <c r="F54" s="36">
        <v>0</v>
      </c>
      <c r="H54" s="36">
        <v>0</v>
      </c>
      <c r="J54" s="36">
        <v>0</v>
      </c>
      <c r="L54" s="36">
        <v>0</v>
      </c>
      <c r="M54" s="35">
        <v>0.625</v>
      </c>
    </row>
    <row r="55" spans="1:13">
      <c r="A55" s="38">
        <v>54</v>
      </c>
      <c r="B55" s="34" t="s">
        <v>165</v>
      </c>
      <c r="C55" s="34" t="s">
        <v>3654</v>
      </c>
      <c r="D55" s="34" t="s">
        <v>22</v>
      </c>
      <c r="F55" s="36">
        <v>0</v>
      </c>
      <c r="H55" s="36">
        <v>0</v>
      </c>
      <c r="J55" s="36">
        <v>0</v>
      </c>
      <c r="L55" s="36">
        <v>0</v>
      </c>
      <c r="M55" s="35">
        <v>0</v>
      </c>
    </row>
    <row r="56" spans="1:13">
      <c r="A56" s="38">
        <v>55</v>
      </c>
      <c r="B56" s="34" t="s">
        <v>166</v>
      </c>
      <c r="C56" s="34" t="s">
        <v>3654</v>
      </c>
      <c r="D56" s="34" t="s">
        <v>22</v>
      </c>
      <c r="E56" s="36">
        <v>0</v>
      </c>
      <c r="F56" s="36">
        <v>0</v>
      </c>
      <c r="G56" s="36">
        <v>0</v>
      </c>
      <c r="H56" s="36">
        <v>0</v>
      </c>
      <c r="I56" s="36">
        <v>0</v>
      </c>
      <c r="J56" s="36">
        <v>0</v>
      </c>
      <c r="K56" s="36">
        <v>6</v>
      </c>
      <c r="L56" s="36">
        <v>872.46</v>
      </c>
      <c r="M56" s="35">
        <v>0</v>
      </c>
    </row>
    <row r="57" spans="1:13">
      <c r="A57" s="38">
        <v>56</v>
      </c>
      <c r="B57" s="34" t="s">
        <v>167</v>
      </c>
      <c r="C57" s="34" t="s">
        <v>3654</v>
      </c>
      <c r="D57" s="34" t="s">
        <v>22</v>
      </c>
      <c r="E57" s="36">
        <v>0</v>
      </c>
      <c r="F57" s="36">
        <v>0</v>
      </c>
      <c r="G57" s="36">
        <v>0</v>
      </c>
      <c r="H57" s="36">
        <v>0</v>
      </c>
      <c r="I57" s="36">
        <v>0</v>
      </c>
      <c r="J57" s="36">
        <v>0</v>
      </c>
      <c r="K57" s="36">
        <v>6.5</v>
      </c>
      <c r="L57" s="36">
        <v>546.71500000000003</v>
      </c>
      <c r="M57" s="35">
        <v>0</v>
      </c>
    </row>
    <row r="58" spans="1:13">
      <c r="A58" s="38">
        <v>57</v>
      </c>
      <c r="B58" s="34" t="s">
        <v>168</v>
      </c>
      <c r="C58" s="34" t="s">
        <v>3654</v>
      </c>
      <c r="D58" s="34" t="s">
        <v>22</v>
      </c>
      <c r="E58" s="36">
        <v>1</v>
      </c>
      <c r="F58" s="36">
        <v>120.3</v>
      </c>
      <c r="G58" s="36">
        <v>4.0250000000000004</v>
      </c>
      <c r="H58" s="36">
        <v>209.34025</v>
      </c>
      <c r="I58" s="36">
        <v>2</v>
      </c>
      <c r="J58" s="36">
        <v>87.72</v>
      </c>
      <c r="K58" s="36">
        <v>3</v>
      </c>
      <c r="L58" s="36">
        <v>187.95</v>
      </c>
      <c r="M58" s="35">
        <v>0</v>
      </c>
    </row>
    <row r="59" spans="1:13">
      <c r="A59" s="38">
        <v>58</v>
      </c>
      <c r="B59" s="34" t="s">
        <v>169</v>
      </c>
      <c r="C59" s="34" t="s">
        <v>3654</v>
      </c>
      <c r="D59" s="34" t="s">
        <v>22</v>
      </c>
      <c r="E59" s="36">
        <v>29.324999999999999</v>
      </c>
      <c r="F59" s="36">
        <v>1744.5442499999999</v>
      </c>
      <c r="G59" s="36">
        <v>37.65</v>
      </c>
      <c r="H59" s="36">
        <v>4937.0445</v>
      </c>
      <c r="I59" s="36">
        <v>0</v>
      </c>
      <c r="J59" s="36">
        <v>0</v>
      </c>
      <c r="K59" s="36">
        <v>0</v>
      </c>
      <c r="L59" s="36">
        <v>0</v>
      </c>
      <c r="M59" s="35">
        <v>2</v>
      </c>
    </row>
    <row r="60" spans="1:13">
      <c r="A60" s="38">
        <v>59</v>
      </c>
      <c r="B60" s="34" t="s">
        <v>170</v>
      </c>
      <c r="C60" s="34" t="s">
        <v>3654</v>
      </c>
      <c r="D60" s="34" t="s">
        <v>22</v>
      </c>
      <c r="E60" s="36">
        <v>0</v>
      </c>
      <c r="F60" s="36">
        <v>0</v>
      </c>
      <c r="G60" s="36">
        <v>0</v>
      </c>
      <c r="H60" s="36">
        <v>0</v>
      </c>
      <c r="I60" s="36">
        <v>0</v>
      </c>
      <c r="J60" s="36">
        <v>0</v>
      </c>
      <c r="K60" s="36">
        <v>3.9</v>
      </c>
      <c r="L60" s="36">
        <v>821.57399999999996</v>
      </c>
      <c r="M60" s="35">
        <v>0.375</v>
      </c>
    </row>
    <row r="61" spans="1:13">
      <c r="A61" s="38">
        <v>60</v>
      </c>
      <c r="B61" s="34" t="s">
        <v>171</v>
      </c>
      <c r="C61" s="34" t="s">
        <v>3654</v>
      </c>
      <c r="D61" s="34" t="s">
        <v>22</v>
      </c>
      <c r="E61" s="36">
        <v>0.65</v>
      </c>
      <c r="F61" s="36">
        <v>41.099499999999999</v>
      </c>
      <c r="G61" s="36">
        <v>1.575</v>
      </c>
      <c r="H61" s="36">
        <v>182.62125</v>
      </c>
      <c r="I61" s="36">
        <v>58.6</v>
      </c>
      <c r="J61" s="36">
        <v>3149.75</v>
      </c>
      <c r="K61" s="36">
        <v>25.4</v>
      </c>
      <c r="L61" s="36">
        <v>1989.836</v>
      </c>
      <c r="M61" s="35">
        <v>0.55000000000000004</v>
      </c>
    </row>
    <row r="62" spans="1:13">
      <c r="A62" s="38">
        <v>61</v>
      </c>
      <c r="B62" s="34" t="s">
        <v>172</v>
      </c>
      <c r="C62" s="34" t="s">
        <v>3655</v>
      </c>
      <c r="D62" s="34" t="s">
        <v>22</v>
      </c>
      <c r="F62" s="36">
        <v>0</v>
      </c>
      <c r="H62" s="36">
        <v>0</v>
      </c>
      <c r="J62" s="36">
        <v>0</v>
      </c>
      <c r="L62" s="36">
        <v>0</v>
      </c>
      <c r="M62" s="35">
        <v>2.5000000000000001E-2</v>
      </c>
    </row>
    <row r="63" spans="1:13">
      <c r="A63" s="38">
        <v>62</v>
      </c>
      <c r="B63" s="34" t="s">
        <v>173</v>
      </c>
      <c r="C63" s="34" t="s">
        <v>3654</v>
      </c>
      <c r="D63" s="34" t="s">
        <v>22</v>
      </c>
      <c r="E63" s="36">
        <v>30.475000000000001</v>
      </c>
      <c r="F63" s="36">
        <v>4574.6022500000008</v>
      </c>
      <c r="G63" s="36">
        <v>29</v>
      </c>
      <c r="H63" s="36">
        <v>4597.37</v>
      </c>
      <c r="I63" s="36">
        <v>7.5</v>
      </c>
      <c r="J63" s="36">
        <v>656.55000000000007</v>
      </c>
      <c r="K63" s="36">
        <v>3</v>
      </c>
      <c r="L63" s="36">
        <v>642.96</v>
      </c>
      <c r="M63" s="35">
        <v>2</v>
      </c>
    </row>
    <row r="64" spans="1:13">
      <c r="A64" s="38">
        <v>63</v>
      </c>
      <c r="B64" s="34" t="s">
        <v>174</v>
      </c>
      <c r="C64" s="34" t="s">
        <v>3654</v>
      </c>
      <c r="D64" s="34" t="s">
        <v>22</v>
      </c>
      <c r="E64" s="36">
        <v>0.35</v>
      </c>
      <c r="F64" s="36">
        <v>14.35</v>
      </c>
      <c r="G64" s="36">
        <v>4.2249999999999996</v>
      </c>
      <c r="H64" s="36">
        <v>498.21199999999999</v>
      </c>
      <c r="I64" s="36">
        <v>5.55</v>
      </c>
      <c r="J64" s="36">
        <v>668.16449999999998</v>
      </c>
      <c r="K64" s="36">
        <v>1.9</v>
      </c>
      <c r="L64" s="36">
        <v>209.93099999999998</v>
      </c>
      <c r="M64" s="35">
        <v>0.30000000000000004</v>
      </c>
    </row>
    <row r="65" spans="1:13">
      <c r="A65" s="38">
        <v>64</v>
      </c>
      <c r="B65" s="34" t="s">
        <v>175</v>
      </c>
      <c r="C65" s="34" t="s">
        <v>3649</v>
      </c>
      <c r="D65" s="34" t="s">
        <v>22</v>
      </c>
      <c r="E65" s="36">
        <v>0</v>
      </c>
      <c r="F65" s="36">
        <v>0</v>
      </c>
      <c r="G65" s="36">
        <v>0</v>
      </c>
      <c r="H65" s="36">
        <v>0</v>
      </c>
      <c r="I65" s="36">
        <v>47.9</v>
      </c>
      <c r="J65" s="36">
        <v>2514.75</v>
      </c>
      <c r="K65" s="36">
        <v>94</v>
      </c>
      <c r="L65" s="36">
        <v>33095.519999999997</v>
      </c>
      <c r="M65" s="35">
        <v>14.899999999999999</v>
      </c>
    </row>
    <row r="66" spans="1:13">
      <c r="A66" s="38">
        <v>65</v>
      </c>
      <c r="B66" s="34" t="s">
        <v>176</v>
      </c>
      <c r="C66" s="34" t="s">
        <v>72</v>
      </c>
      <c r="D66" s="34" t="s">
        <v>22</v>
      </c>
      <c r="F66" s="36">
        <v>0</v>
      </c>
      <c r="H66" s="36">
        <v>0</v>
      </c>
      <c r="J66" s="36">
        <v>0</v>
      </c>
      <c r="L66" s="36">
        <v>0</v>
      </c>
      <c r="M66" s="35">
        <v>25</v>
      </c>
    </row>
    <row r="67" spans="1:13">
      <c r="A67" s="38">
        <v>66</v>
      </c>
      <c r="B67" s="34" t="s">
        <v>177</v>
      </c>
      <c r="C67" s="34" t="s">
        <v>3654</v>
      </c>
      <c r="D67" s="34" t="s">
        <v>22</v>
      </c>
      <c r="E67" s="36">
        <v>0</v>
      </c>
      <c r="F67" s="36">
        <v>0</v>
      </c>
      <c r="G67" s="36">
        <v>0</v>
      </c>
      <c r="H67" s="36">
        <v>0</v>
      </c>
      <c r="I67" s="36">
        <v>0</v>
      </c>
      <c r="J67" s="36">
        <v>0</v>
      </c>
      <c r="K67" s="36">
        <v>8.2249999999999996</v>
      </c>
      <c r="L67" s="36">
        <v>1743.6999999999998</v>
      </c>
      <c r="M67" s="35">
        <v>1</v>
      </c>
    </row>
    <row r="68" spans="1:13">
      <c r="A68" s="38">
        <v>67</v>
      </c>
      <c r="B68" s="34" t="s">
        <v>178</v>
      </c>
      <c r="C68" s="34" t="s">
        <v>3654</v>
      </c>
      <c r="D68" s="34" t="s">
        <v>22</v>
      </c>
      <c r="E68" s="36">
        <v>0</v>
      </c>
      <c r="F68" s="36">
        <v>0</v>
      </c>
      <c r="G68" s="36">
        <v>20</v>
      </c>
      <c r="H68" s="36">
        <v>2800</v>
      </c>
      <c r="I68" s="36">
        <v>143</v>
      </c>
      <c r="J68" s="36">
        <v>17474.600000000002</v>
      </c>
      <c r="K68" s="36">
        <v>20</v>
      </c>
      <c r="L68" s="36">
        <v>935.19999999999993</v>
      </c>
      <c r="M68" s="35">
        <v>10</v>
      </c>
    </row>
    <row r="69" spans="1:13">
      <c r="A69" s="38">
        <v>68</v>
      </c>
      <c r="B69" s="34" t="s">
        <v>179</v>
      </c>
      <c r="C69" s="34" t="s">
        <v>72</v>
      </c>
      <c r="D69" s="34" t="s">
        <v>22</v>
      </c>
      <c r="E69" s="36">
        <v>1</v>
      </c>
      <c r="F69" s="36">
        <v>53.06</v>
      </c>
      <c r="G69" s="36">
        <v>1.75</v>
      </c>
      <c r="H69" s="36">
        <v>266.59500000000003</v>
      </c>
      <c r="I69" s="36">
        <v>1</v>
      </c>
      <c r="J69" s="36">
        <v>105.99</v>
      </c>
      <c r="K69" s="36">
        <v>1.1000000000000001</v>
      </c>
      <c r="L69" s="36">
        <v>275.34100000000001</v>
      </c>
      <c r="M69" s="35">
        <v>0.2</v>
      </c>
    </row>
    <row r="70" spans="1:13">
      <c r="A70" s="38">
        <v>69</v>
      </c>
      <c r="B70" s="34" t="s">
        <v>180</v>
      </c>
      <c r="C70" s="34" t="s">
        <v>3654</v>
      </c>
      <c r="D70" s="34" t="s">
        <v>22</v>
      </c>
      <c r="F70" s="36">
        <v>0</v>
      </c>
      <c r="H70" s="36">
        <v>0</v>
      </c>
      <c r="J70" s="36">
        <v>0</v>
      </c>
      <c r="L70" s="36">
        <v>0</v>
      </c>
      <c r="M70" s="35">
        <v>3</v>
      </c>
    </row>
    <row r="71" spans="1:13">
      <c r="A71" s="38">
        <v>70</v>
      </c>
      <c r="B71" s="34" t="s">
        <v>181</v>
      </c>
      <c r="C71" s="34" t="s">
        <v>3654</v>
      </c>
      <c r="D71" s="34" t="s">
        <v>22</v>
      </c>
      <c r="E71" s="36">
        <v>18</v>
      </c>
      <c r="F71" s="36">
        <v>2311.2000000000003</v>
      </c>
      <c r="G71" s="36">
        <v>79</v>
      </c>
      <c r="H71" s="36">
        <v>10017.99</v>
      </c>
      <c r="I71" s="36">
        <v>177.92500000000001</v>
      </c>
      <c r="J71" s="36">
        <v>13766.057250000002</v>
      </c>
      <c r="K71" s="36">
        <v>77.025000000000006</v>
      </c>
      <c r="L71" s="36">
        <v>38689.657500000001</v>
      </c>
      <c r="M71" s="35">
        <v>21</v>
      </c>
    </row>
    <row r="72" spans="1:13">
      <c r="A72" s="38">
        <v>71</v>
      </c>
      <c r="B72" s="34" t="s">
        <v>182</v>
      </c>
      <c r="C72" s="34" t="s">
        <v>3653</v>
      </c>
      <c r="D72" s="34" t="s">
        <v>22</v>
      </c>
      <c r="E72" s="36">
        <v>0</v>
      </c>
      <c r="F72" s="36">
        <v>0</v>
      </c>
      <c r="G72" s="36">
        <v>0</v>
      </c>
      <c r="H72" s="36">
        <v>0</v>
      </c>
      <c r="I72" s="36">
        <v>0</v>
      </c>
      <c r="J72" s="36">
        <v>0</v>
      </c>
      <c r="K72" s="36">
        <v>3</v>
      </c>
      <c r="L72" s="36">
        <v>454.04999999999995</v>
      </c>
      <c r="M72" s="35">
        <v>8.5</v>
      </c>
    </row>
    <row r="73" spans="1:13">
      <c r="A73" s="38">
        <v>72</v>
      </c>
      <c r="B73" s="34" t="s">
        <v>183</v>
      </c>
      <c r="C73" s="34" t="s">
        <v>3654</v>
      </c>
      <c r="D73" s="34" t="s">
        <v>22</v>
      </c>
      <c r="E73" s="36">
        <v>0</v>
      </c>
      <c r="F73" s="36">
        <v>0</v>
      </c>
      <c r="G73" s="36">
        <v>0</v>
      </c>
      <c r="H73" s="36">
        <v>0</v>
      </c>
      <c r="I73" s="36">
        <v>11.5</v>
      </c>
      <c r="J73" s="36">
        <v>980.375</v>
      </c>
      <c r="K73" s="36">
        <v>20</v>
      </c>
      <c r="L73" s="36">
        <v>3378.2</v>
      </c>
      <c r="M73" s="35">
        <v>19</v>
      </c>
    </row>
    <row r="74" spans="1:13">
      <c r="A74" s="38">
        <v>73</v>
      </c>
      <c r="B74" s="34" t="s">
        <v>184</v>
      </c>
      <c r="C74" s="34" t="s">
        <v>3654</v>
      </c>
      <c r="D74" s="34" t="s">
        <v>22</v>
      </c>
      <c r="E74" s="36">
        <v>1.5</v>
      </c>
      <c r="F74" s="36">
        <v>67.38</v>
      </c>
      <c r="G74" s="36">
        <v>19.75</v>
      </c>
      <c r="H74" s="36">
        <v>3097.7874999999999</v>
      </c>
      <c r="I74" s="36">
        <v>35.774999999999999</v>
      </c>
      <c r="J74" s="36">
        <v>4860.0337499999996</v>
      </c>
      <c r="K74" s="36">
        <v>45.2</v>
      </c>
      <c r="L74" s="36">
        <v>17325.16</v>
      </c>
      <c r="M74" s="35">
        <v>98.724999999999994</v>
      </c>
    </row>
    <row r="75" spans="1:13">
      <c r="A75" s="38">
        <v>74</v>
      </c>
      <c r="B75" s="34" t="s">
        <v>185</v>
      </c>
      <c r="C75" s="34" t="s">
        <v>3654</v>
      </c>
      <c r="D75" s="34" t="s">
        <v>22</v>
      </c>
      <c r="F75" s="36">
        <v>0</v>
      </c>
      <c r="H75" s="36">
        <v>0</v>
      </c>
      <c r="J75" s="36">
        <v>0</v>
      </c>
      <c r="L75" s="36">
        <v>0</v>
      </c>
      <c r="M75" s="35">
        <v>2</v>
      </c>
    </row>
    <row r="76" spans="1:13">
      <c r="A76" s="38">
        <v>75</v>
      </c>
      <c r="B76" s="34" t="s">
        <v>186</v>
      </c>
      <c r="C76" s="34" t="s">
        <v>3654</v>
      </c>
      <c r="D76" s="34" t="s">
        <v>22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3</v>
      </c>
      <c r="L76" s="36">
        <v>417.45000000000005</v>
      </c>
      <c r="M76" s="35">
        <v>3</v>
      </c>
    </row>
    <row r="77" spans="1:13">
      <c r="A77" s="38">
        <v>76</v>
      </c>
      <c r="B77" s="34" t="s">
        <v>187</v>
      </c>
      <c r="C77" s="34" t="s">
        <v>3654</v>
      </c>
      <c r="D77" s="34" t="s">
        <v>22</v>
      </c>
      <c r="F77" s="36">
        <v>0</v>
      </c>
      <c r="H77" s="36">
        <v>0</v>
      </c>
      <c r="J77" s="36">
        <v>0</v>
      </c>
      <c r="L77" s="36">
        <v>0</v>
      </c>
      <c r="M77" s="35">
        <v>96</v>
      </c>
    </row>
    <row r="78" spans="1:13">
      <c r="A78" s="38">
        <v>77</v>
      </c>
      <c r="B78" s="34" t="s">
        <v>188</v>
      </c>
      <c r="C78" s="34" t="s">
        <v>3653</v>
      </c>
      <c r="D78" s="34" t="s">
        <v>22</v>
      </c>
      <c r="F78" s="36">
        <v>0</v>
      </c>
      <c r="H78" s="36">
        <v>0</v>
      </c>
      <c r="J78" s="36">
        <v>0</v>
      </c>
      <c r="L78" s="36">
        <v>0</v>
      </c>
      <c r="M78" s="35">
        <v>3</v>
      </c>
    </row>
    <row r="79" spans="1:13">
      <c r="A79" s="38">
        <v>78</v>
      </c>
      <c r="B79" s="34" t="s">
        <v>189</v>
      </c>
      <c r="C79" s="34" t="s">
        <v>3654</v>
      </c>
      <c r="D79" s="34" t="s">
        <v>22</v>
      </c>
      <c r="E79" s="36">
        <v>0</v>
      </c>
      <c r="F79" s="36">
        <v>0</v>
      </c>
      <c r="G79" s="36">
        <v>0.5</v>
      </c>
      <c r="H79" s="36">
        <v>30.58</v>
      </c>
      <c r="I79" s="36">
        <v>21.15</v>
      </c>
      <c r="J79" s="36">
        <v>1137.8699999999999</v>
      </c>
      <c r="K79" s="36">
        <v>5</v>
      </c>
      <c r="L79" s="36">
        <v>321.10000000000002</v>
      </c>
      <c r="M79" s="35">
        <v>11.2</v>
      </c>
    </row>
    <row r="80" spans="1:13">
      <c r="A80" s="38">
        <v>79</v>
      </c>
      <c r="B80" s="34" t="s">
        <v>190</v>
      </c>
      <c r="C80" s="34" t="s">
        <v>3654</v>
      </c>
      <c r="D80" s="34" t="s">
        <v>22</v>
      </c>
      <c r="E80" s="36">
        <v>0</v>
      </c>
      <c r="F80" s="36">
        <v>0</v>
      </c>
      <c r="G80" s="36">
        <v>0.55000000000000004</v>
      </c>
      <c r="H80" s="36">
        <v>23.5565</v>
      </c>
      <c r="I80" s="36">
        <v>0.25</v>
      </c>
      <c r="J80" s="36">
        <v>4.0049999999999999</v>
      </c>
      <c r="K80" s="36">
        <v>10.525</v>
      </c>
      <c r="L80" s="36">
        <v>1705.05</v>
      </c>
      <c r="M80" s="35">
        <v>11.5</v>
      </c>
    </row>
    <row r="81" spans="1:13">
      <c r="A81" s="38">
        <v>80</v>
      </c>
      <c r="B81" s="34" t="s">
        <v>191</v>
      </c>
      <c r="C81" s="34" t="s">
        <v>3654</v>
      </c>
      <c r="D81" s="34" t="s">
        <v>22</v>
      </c>
      <c r="E81" s="36">
        <v>0</v>
      </c>
      <c r="F81" s="36">
        <v>0</v>
      </c>
      <c r="G81" s="36">
        <v>0</v>
      </c>
      <c r="H81" s="36">
        <v>0</v>
      </c>
      <c r="I81" s="36">
        <v>0</v>
      </c>
      <c r="J81" s="36">
        <v>0</v>
      </c>
      <c r="K81" s="36">
        <v>8.3000000000000007</v>
      </c>
      <c r="L81" s="36">
        <v>590.96</v>
      </c>
      <c r="M81" s="35">
        <v>1.175</v>
      </c>
    </row>
    <row r="82" spans="1:13">
      <c r="A82" s="38">
        <v>81</v>
      </c>
      <c r="B82" s="34" t="s">
        <v>192</v>
      </c>
      <c r="C82" s="34" t="s">
        <v>3653</v>
      </c>
      <c r="D82" s="34" t="s">
        <v>22</v>
      </c>
      <c r="E82" s="36">
        <v>14</v>
      </c>
      <c r="F82" s="36">
        <v>882.56</v>
      </c>
      <c r="G82" s="36">
        <v>4</v>
      </c>
      <c r="H82" s="36">
        <v>403.56</v>
      </c>
      <c r="I82" s="36">
        <v>7.4</v>
      </c>
      <c r="J82" s="36">
        <v>473.74799999999999</v>
      </c>
      <c r="K82" s="36">
        <v>35.5</v>
      </c>
      <c r="L82" s="36">
        <v>9380.875</v>
      </c>
      <c r="M82" s="35">
        <v>12</v>
      </c>
    </row>
    <row r="83" spans="1:13">
      <c r="A83" s="38">
        <v>82</v>
      </c>
      <c r="B83" s="34" t="s">
        <v>193</v>
      </c>
      <c r="C83" s="34" t="s">
        <v>3654</v>
      </c>
      <c r="D83" s="34" t="s">
        <v>22</v>
      </c>
      <c r="E83" s="36">
        <v>0</v>
      </c>
      <c r="F83" s="36">
        <v>0</v>
      </c>
      <c r="G83" s="36">
        <v>0</v>
      </c>
      <c r="H83" s="36">
        <v>0</v>
      </c>
      <c r="I83" s="36">
        <v>0</v>
      </c>
      <c r="J83" s="36">
        <v>0</v>
      </c>
      <c r="K83" s="36">
        <v>0.125</v>
      </c>
      <c r="L83" s="36">
        <v>262.8125</v>
      </c>
      <c r="M83" s="35">
        <v>0.25</v>
      </c>
    </row>
    <row r="84" spans="1:13">
      <c r="A84" s="38">
        <v>83</v>
      </c>
      <c r="B84" s="34" t="s">
        <v>194</v>
      </c>
      <c r="C84" s="34" t="s">
        <v>3654</v>
      </c>
      <c r="D84" s="34" t="s">
        <v>22</v>
      </c>
      <c r="F84" s="36">
        <v>0</v>
      </c>
      <c r="H84" s="36">
        <v>0</v>
      </c>
      <c r="J84" s="36">
        <v>0</v>
      </c>
      <c r="L84" s="36">
        <v>0</v>
      </c>
      <c r="M84" s="35">
        <v>24</v>
      </c>
    </row>
    <row r="85" spans="1:13">
      <c r="A85" s="38">
        <v>84</v>
      </c>
      <c r="B85" s="34" t="s">
        <v>195</v>
      </c>
      <c r="C85" s="34" t="s">
        <v>3654</v>
      </c>
      <c r="D85" s="34" t="s">
        <v>22</v>
      </c>
      <c r="E85" s="36">
        <v>50</v>
      </c>
      <c r="F85" s="36">
        <v>6071</v>
      </c>
      <c r="G85" s="36">
        <v>61</v>
      </c>
      <c r="H85" s="36">
        <v>6667.3</v>
      </c>
      <c r="I85" s="36">
        <v>67</v>
      </c>
      <c r="J85" s="36">
        <v>9176.99</v>
      </c>
      <c r="K85" s="36">
        <v>40</v>
      </c>
      <c r="L85" s="36">
        <v>8520.4</v>
      </c>
      <c r="M85" s="35">
        <v>36.5</v>
      </c>
    </row>
    <row r="86" spans="1:13">
      <c r="A86" s="38">
        <v>85</v>
      </c>
      <c r="B86" s="34" t="s">
        <v>196</v>
      </c>
      <c r="C86" s="34" t="s">
        <v>3656</v>
      </c>
      <c r="D86" s="34" t="s">
        <v>22</v>
      </c>
      <c r="F86" s="36">
        <v>0</v>
      </c>
      <c r="H86" s="36">
        <v>0</v>
      </c>
      <c r="J86" s="36">
        <v>0</v>
      </c>
      <c r="L86" s="36">
        <v>0</v>
      </c>
      <c r="M86" s="35">
        <v>2</v>
      </c>
    </row>
    <row r="87" spans="1:13">
      <c r="A87" s="38">
        <v>86</v>
      </c>
      <c r="B87" s="34" t="s">
        <v>197</v>
      </c>
      <c r="C87" s="34" t="s">
        <v>3654</v>
      </c>
      <c r="D87" s="34" t="s">
        <v>22</v>
      </c>
      <c r="E87" s="36">
        <v>0</v>
      </c>
      <c r="F87" s="36">
        <v>0</v>
      </c>
      <c r="G87" s="36">
        <v>0</v>
      </c>
      <c r="H87" s="36">
        <v>0</v>
      </c>
      <c r="I87" s="36">
        <v>2.2000000000000002</v>
      </c>
      <c r="J87" s="36">
        <v>373.45000000000005</v>
      </c>
      <c r="K87" s="36">
        <v>46.05</v>
      </c>
      <c r="L87" s="36">
        <v>4239.8234999999995</v>
      </c>
      <c r="M87" s="35">
        <v>38</v>
      </c>
    </row>
    <row r="88" spans="1:13">
      <c r="A88" s="38">
        <v>87</v>
      </c>
      <c r="B88" s="34" t="s">
        <v>198</v>
      </c>
      <c r="C88" s="34" t="s">
        <v>3654</v>
      </c>
      <c r="D88" s="34" t="s">
        <v>22</v>
      </c>
      <c r="E88" s="36">
        <v>15.775</v>
      </c>
      <c r="F88" s="36">
        <v>1477.3287500000001</v>
      </c>
      <c r="G88" s="36">
        <v>11.824999999999999</v>
      </c>
      <c r="H88" s="36">
        <v>2640.2860000000001</v>
      </c>
      <c r="I88" s="36">
        <v>3.0750000000000002</v>
      </c>
      <c r="J88" s="36">
        <v>812.38425000000007</v>
      </c>
      <c r="K88" s="36">
        <v>2.5</v>
      </c>
      <c r="L88" s="36">
        <v>740.3</v>
      </c>
      <c r="M88" s="35">
        <v>5.5</v>
      </c>
    </row>
    <row r="89" spans="1:13">
      <c r="A89" s="38">
        <v>88</v>
      </c>
      <c r="B89" s="34" t="s">
        <v>199</v>
      </c>
      <c r="C89" s="34" t="s">
        <v>3654</v>
      </c>
      <c r="D89" s="34" t="s">
        <v>22</v>
      </c>
      <c r="E89" s="36">
        <v>18</v>
      </c>
      <c r="F89" s="36">
        <v>677.87999999999988</v>
      </c>
      <c r="G89" s="36">
        <v>19.5</v>
      </c>
      <c r="H89" s="36">
        <v>1876.0949999999998</v>
      </c>
      <c r="I89" s="36">
        <v>8.0500000000000007</v>
      </c>
      <c r="J89" s="36">
        <v>884.93650000000014</v>
      </c>
      <c r="K89" s="36">
        <v>3</v>
      </c>
      <c r="L89" s="36">
        <v>658.11</v>
      </c>
      <c r="M89" s="35">
        <v>1.05</v>
      </c>
    </row>
    <row r="90" spans="1:13">
      <c r="A90" s="38">
        <v>89</v>
      </c>
      <c r="B90" s="34" t="s">
        <v>200</v>
      </c>
      <c r="C90" s="34" t="s">
        <v>3656</v>
      </c>
      <c r="D90" s="34" t="s">
        <v>22</v>
      </c>
      <c r="E90" s="36">
        <v>0</v>
      </c>
      <c r="F90" s="36">
        <v>0</v>
      </c>
      <c r="G90" s="36">
        <v>28.3</v>
      </c>
      <c r="H90" s="36">
        <v>7037.9269999999997</v>
      </c>
      <c r="I90" s="36">
        <v>36</v>
      </c>
      <c r="J90" s="36">
        <v>11264.76</v>
      </c>
      <c r="K90" s="36">
        <v>31</v>
      </c>
      <c r="L90" s="36">
        <v>8241.9699999999993</v>
      </c>
      <c r="M90" s="35">
        <v>38</v>
      </c>
    </row>
    <row r="91" spans="1:13">
      <c r="A91" s="38">
        <v>90</v>
      </c>
      <c r="B91" s="34" t="s">
        <v>201</v>
      </c>
      <c r="C91" s="34" t="s">
        <v>3657</v>
      </c>
      <c r="D91" s="34" t="s">
        <v>22</v>
      </c>
      <c r="E91" s="36">
        <v>2</v>
      </c>
      <c r="F91" s="36">
        <v>255.36</v>
      </c>
      <c r="G91" s="36">
        <v>2.0499999999999998</v>
      </c>
      <c r="H91" s="36">
        <v>262.78949999999998</v>
      </c>
      <c r="I91" s="36">
        <v>3</v>
      </c>
      <c r="J91" s="36">
        <v>372.54</v>
      </c>
      <c r="K91" s="36">
        <v>0</v>
      </c>
      <c r="L91" s="36">
        <v>0</v>
      </c>
      <c r="M91" s="35">
        <v>3.1</v>
      </c>
    </row>
    <row r="92" spans="1:13">
      <c r="A92" s="38">
        <v>91</v>
      </c>
      <c r="B92" s="34" t="s">
        <v>202</v>
      </c>
      <c r="C92" s="34" t="s">
        <v>3651</v>
      </c>
      <c r="D92" s="34" t="s">
        <v>22</v>
      </c>
      <c r="F92" s="36">
        <v>0</v>
      </c>
      <c r="H92" s="36">
        <v>0</v>
      </c>
      <c r="J92" s="36">
        <v>0</v>
      </c>
      <c r="L92" s="36">
        <v>0</v>
      </c>
      <c r="M92" s="35">
        <v>0.05</v>
      </c>
    </row>
    <row r="93" spans="1:13">
      <c r="A93" s="38">
        <v>92</v>
      </c>
      <c r="B93" s="34" t="s">
        <v>203</v>
      </c>
      <c r="C93" s="34" t="s">
        <v>3651</v>
      </c>
      <c r="D93" s="34" t="s">
        <v>22</v>
      </c>
      <c r="E93" s="36">
        <v>18</v>
      </c>
      <c r="F93" s="36">
        <v>616.5</v>
      </c>
      <c r="G93" s="36">
        <v>9</v>
      </c>
      <c r="H93" s="36">
        <v>644.66999999999996</v>
      </c>
      <c r="I93" s="36">
        <v>9</v>
      </c>
      <c r="J93" s="36">
        <v>1428.57</v>
      </c>
      <c r="K93" s="36">
        <v>6.45</v>
      </c>
      <c r="L93" s="36">
        <v>990.78450000000009</v>
      </c>
      <c r="M93" s="35">
        <v>6.5</v>
      </c>
    </row>
    <row r="94" spans="1:13">
      <c r="A94" s="38">
        <v>93</v>
      </c>
      <c r="B94" s="34" t="s">
        <v>204</v>
      </c>
      <c r="C94" s="34" t="s">
        <v>3651</v>
      </c>
      <c r="D94" s="34" t="s">
        <v>22</v>
      </c>
      <c r="F94" s="36">
        <v>0</v>
      </c>
      <c r="H94" s="36">
        <v>0</v>
      </c>
      <c r="J94" s="36">
        <v>0</v>
      </c>
      <c r="L94" s="36">
        <v>0</v>
      </c>
      <c r="M94" s="35">
        <v>6</v>
      </c>
    </row>
    <row r="95" spans="1:13">
      <c r="A95" s="38">
        <v>94</v>
      </c>
      <c r="B95" s="34" t="s">
        <v>205</v>
      </c>
      <c r="C95" s="34" t="s">
        <v>3651</v>
      </c>
      <c r="D95" s="34" t="s">
        <v>22</v>
      </c>
      <c r="E95" s="36">
        <v>0</v>
      </c>
      <c r="F95" s="36">
        <v>0</v>
      </c>
      <c r="G95" s="36">
        <v>0</v>
      </c>
      <c r="H95" s="36">
        <v>0</v>
      </c>
      <c r="I95" s="36">
        <v>6</v>
      </c>
      <c r="J95" s="36">
        <v>-299.39999999999998</v>
      </c>
      <c r="K95" s="36">
        <v>6</v>
      </c>
      <c r="L95" s="36">
        <v>79.92</v>
      </c>
      <c r="M95" s="35">
        <v>4.6500000000000004</v>
      </c>
    </row>
    <row r="96" spans="1:13">
      <c r="A96" s="38">
        <v>95</v>
      </c>
      <c r="B96" s="34" t="s">
        <v>206</v>
      </c>
      <c r="C96" s="34" t="s">
        <v>3651</v>
      </c>
      <c r="D96" s="34" t="s">
        <v>22</v>
      </c>
      <c r="E96" s="36">
        <v>0</v>
      </c>
      <c r="F96" s="36">
        <v>0</v>
      </c>
      <c r="G96" s="36">
        <v>0</v>
      </c>
      <c r="H96" s="36">
        <v>0</v>
      </c>
      <c r="I96" s="36">
        <v>0</v>
      </c>
      <c r="J96" s="36">
        <v>0</v>
      </c>
      <c r="K96" s="36">
        <v>68.724999999999994</v>
      </c>
      <c r="L96" s="36">
        <v>7891.691749999999</v>
      </c>
      <c r="M96" s="35">
        <v>71.025000000000006</v>
      </c>
    </row>
    <row r="97" spans="1:13">
      <c r="A97" s="38">
        <v>96</v>
      </c>
      <c r="B97" s="34" t="s">
        <v>207</v>
      </c>
      <c r="C97" s="34" t="s">
        <v>3651</v>
      </c>
      <c r="D97" s="34" t="s">
        <v>22</v>
      </c>
      <c r="F97" s="36">
        <v>0</v>
      </c>
      <c r="H97" s="36">
        <v>0</v>
      </c>
      <c r="J97" s="36">
        <v>0</v>
      </c>
      <c r="L97" s="36">
        <v>0</v>
      </c>
      <c r="M97" s="35">
        <v>3.5</v>
      </c>
    </row>
    <row r="98" spans="1:13">
      <c r="A98" s="38">
        <v>97</v>
      </c>
      <c r="B98" s="34" t="s">
        <v>208</v>
      </c>
      <c r="C98" s="34" t="s">
        <v>3651</v>
      </c>
      <c r="D98" s="34" t="s">
        <v>22</v>
      </c>
      <c r="E98" s="36">
        <v>0</v>
      </c>
      <c r="F98" s="36">
        <v>0</v>
      </c>
      <c r="G98" s="36">
        <v>0</v>
      </c>
      <c r="H98" s="36">
        <v>0</v>
      </c>
      <c r="I98" s="36">
        <v>0</v>
      </c>
      <c r="J98" s="36">
        <v>0</v>
      </c>
      <c r="K98" s="36">
        <v>7.5</v>
      </c>
      <c r="L98" s="36">
        <v>1206.825</v>
      </c>
      <c r="M98" s="35">
        <v>8.5</v>
      </c>
    </row>
    <row r="99" spans="1:13">
      <c r="A99" s="38">
        <v>98</v>
      </c>
      <c r="B99" s="34" t="s">
        <v>209</v>
      </c>
      <c r="C99" s="34" t="s">
        <v>3651</v>
      </c>
      <c r="D99" s="34" t="s">
        <v>22</v>
      </c>
      <c r="E99" s="36">
        <v>53.75</v>
      </c>
      <c r="F99" s="36">
        <v>2635.3625000000002</v>
      </c>
      <c r="G99" s="36">
        <v>39.924999999999997</v>
      </c>
      <c r="H99" s="36">
        <v>4910.3757499999992</v>
      </c>
      <c r="I99" s="36">
        <v>24.75</v>
      </c>
      <c r="J99" s="36">
        <v>3627.8550000000005</v>
      </c>
      <c r="K99" s="36">
        <v>33.5</v>
      </c>
      <c r="L99" s="36">
        <v>7734.8149999999996</v>
      </c>
      <c r="M99" s="35">
        <v>7</v>
      </c>
    </row>
    <row r="100" spans="1:13">
      <c r="A100" s="38">
        <v>99</v>
      </c>
      <c r="B100" s="34" t="s">
        <v>210</v>
      </c>
      <c r="C100" s="34" t="s">
        <v>3651</v>
      </c>
      <c r="D100" s="34" t="s">
        <v>22</v>
      </c>
      <c r="E100" s="36">
        <v>0.5</v>
      </c>
      <c r="F100" s="36">
        <v>-104.3</v>
      </c>
      <c r="G100" s="36">
        <v>0</v>
      </c>
      <c r="H100" s="36">
        <v>0</v>
      </c>
      <c r="I100" s="36">
        <v>0</v>
      </c>
      <c r="J100" s="36">
        <v>0</v>
      </c>
      <c r="K100" s="36">
        <v>29.274999999999999</v>
      </c>
      <c r="L100" s="36">
        <v>3933.3890000000001</v>
      </c>
      <c r="M100" s="35">
        <v>11.4</v>
      </c>
    </row>
    <row r="101" spans="1:13">
      <c r="A101" s="38">
        <v>100</v>
      </c>
      <c r="B101" s="34" t="s">
        <v>211</v>
      </c>
      <c r="C101" s="34" t="s">
        <v>3651</v>
      </c>
      <c r="D101" s="34" t="s">
        <v>22</v>
      </c>
      <c r="F101" s="36">
        <v>0</v>
      </c>
      <c r="H101" s="36">
        <v>0</v>
      </c>
      <c r="J101" s="36">
        <v>0</v>
      </c>
      <c r="L101" s="36">
        <v>0</v>
      </c>
      <c r="M101" s="35">
        <v>3</v>
      </c>
    </row>
    <row r="102" spans="1:13">
      <c r="A102" s="38">
        <v>101</v>
      </c>
      <c r="B102" s="34" t="s">
        <v>212</v>
      </c>
      <c r="C102" s="34" t="s">
        <v>3651</v>
      </c>
      <c r="D102" s="34" t="s">
        <v>22</v>
      </c>
      <c r="F102" s="36">
        <v>0</v>
      </c>
      <c r="H102" s="36">
        <v>0</v>
      </c>
      <c r="J102" s="36">
        <v>0</v>
      </c>
      <c r="L102" s="36">
        <v>0</v>
      </c>
      <c r="M102" s="35">
        <v>0.5</v>
      </c>
    </row>
    <row r="103" spans="1:13">
      <c r="A103" s="38">
        <v>102</v>
      </c>
      <c r="B103" s="34" t="s">
        <v>213</v>
      </c>
      <c r="C103" s="34" t="s">
        <v>3658</v>
      </c>
      <c r="D103" s="34" t="s">
        <v>22</v>
      </c>
      <c r="E103" s="36">
        <v>23.1</v>
      </c>
      <c r="F103" s="36">
        <v>2454.375</v>
      </c>
      <c r="G103" s="36">
        <v>27.85</v>
      </c>
      <c r="H103" s="36">
        <v>4344.6000000000004</v>
      </c>
      <c r="I103" s="36">
        <v>20.024999999999999</v>
      </c>
      <c r="J103" s="36">
        <v>2937.6674999999996</v>
      </c>
      <c r="K103" s="36">
        <v>18</v>
      </c>
      <c r="L103" s="36">
        <v>2193.66</v>
      </c>
      <c r="M103" s="35">
        <v>11</v>
      </c>
    </row>
    <row r="104" spans="1:13">
      <c r="A104" s="38">
        <v>103</v>
      </c>
      <c r="B104" s="34" t="s">
        <v>214</v>
      </c>
      <c r="C104" s="34" t="s">
        <v>3651</v>
      </c>
      <c r="D104" s="34" t="s">
        <v>22</v>
      </c>
      <c r="F104" s="36">
        <v>0</v>
      </c>
      <c r="H104" s="36">
        <v>0</v>
      </c>
      <c r="J104" s="36">
        <v>0</v>
      </c>
      <c r="L104" s="36">
        <v>0</v>
      </c>
      <c r="M104" s="35">
        <v>0.05</v>
      </c>
    </row>
    <row r="105" spans="1:13">
      <c r="A105" s="38">
        <v>104</v>
      </c>
      <c r="B105" s="34" t="s">
        <v>215</v>
      </c>
      <c r="C105" s="34" t="s">
        <v>3658</v>
      </c>
      <c r="D105" s="34" t="s">
        <v>22</v>
      </c>
      <c r="F105" s="36">
        <v>0</v>
      </c>
      <c r="H105" s="36">
        <v>0</v>
      </c>
      <c r="J105" s="36">
        <v>0</v>
      </c>
      <c r="L105" s="36">
        <v>0</v>
      </c>
      <c r="M105" s="35">
        <v>12.2</v>
      </c>
    </row>
    <row r="106" spans="1:13">
      <c r="A106" s="38">
        <v>105</v>
      </c>
      <c r="B106" s="34" t="s">
        <v>216</v>
      </c>
      <c r="C106" s="34" t="s">
        <v>3651</v>
      </c>
      <c r="D106" s="34" t="s">
        <v>22</v>
      </c>
      <c r="E106" s="36">
        <v>0</v>
      </c>
      <c r="F106" s="36">
        <v>0</v>
      </c>
      <c r="G106" s="36">
        <v>0</v>
      </c>
      <c r="H106" s="36">
        <v>0</v>
      </c>
      <c r="I106" s="36">
        <v>5</v>
      </c>
      <c r="J106" s="36">
        <v>298.64999999999998</v>
      </c>
      <c r="K106" s="36">
        <v>10</v>
      </c>
      <c r="L106" s="36">
        <v>1639.9</v>
      </c>
      <c r="M106" s="35">
        <v>10</v>
      </c>
    </row>
    <row r="107" spans="1:13">
      <c r="A107" s="38">
        <v>106</v>
      </c>
      <c r="B107" s="34" t="s">
        <v>217</v>
      </c>
      <c r="C107" s="34" t="s">
        <v>3651</v>
      </c>
      <c r="D107" s="34" t="s">
        <v>22</v>
      </c>
      <c r="F107" s="36">
        <v>0</v>
      </c>
      <c r="H107" s="36">
        <v>0</v>
      </c>
      <c r="J107" s="36">
        <v>0</v>
      </c>
      <c r="L107" s="36">
        <v>0</v>
      </c>
      <c r="M107" s="35">
        <v>15</v>
      </c>
    </row>
    <row r="108" spans="1:13">
      <c r="A108" s="38">
        <v>107</v>
      </c>
      <c r="B108" s="34" t="s">
        <v>218</v>
      </c>
      <c r="C108" s="34" t="s">
        <v>3651</v>
      </c>
      <c r="D108" s="34" t="s">
        <v>22</v>
      </c>
      <c r="E108" s="36">
        <v>68.55</v>
      </c>
      <c r="F108" s="36">
        <v>5569.6875</v>
      </c>
      <c r="G108" s="36">
        <v>51.05</v>
      </c>
      <c r="H108" s="36">
        <v>4664.9489999999996</v>
      </c>
      <c r="I108" s="36">
        <v>53.825000000000003</v>
      </c>
      <c r="J108" s="36">
        <v>5570.3492500000002</v>
      </c>
      <c r="K108" s="36">
        <v>64.599999999999994</v>
      </c>
      <c r="L108" s="36">
        <v>10100.209999999999</v>
      </c>
      <c r="M108" s="35">
        <v>41</v>
      </c>
    </row>
    <row r="109" spans="1:13">
      <c r="A109" s="38">
        <v>108</v>
      </c>
      <c r="B109" s="34" t="s">
        <v>219</v>
      </c>
      <c r="C109" s="34" t="s">
        <v>3651</v>
      </c>
      <c r="D109" s="34" t="s">
        <v>22</v>
      </c>
      <c r="E109" s="36">
        <v>0</v>
      </c>
      <c r="F109" s="36">
        <v>0</v>
      </c>
      <c r="G109" s="36">
        <v>0</v>
      </c>
      <c r="H109" s="36">
        <v>0</v>
      </c>
      <c r="I109" s="36">
        <v>0.4</v>
      </c>
      <c r="J109" s="36">
        <v>55.884000000000007</v>
      </c>
      <c r="K109" s="36">
        <v>1.7</v>
      </c>
      <c r="L109" s="36">
        <v>410.63499999999999</v>
      </c>
      <c r="M109" s="35">
        <v>1.55</v>
      </c>
    </row>
    <row r="110" spans="1:13">
      <c r="A110" s="38">
        <v>109</v>
      </c>
      <c r="B110" s="34" t="s">
        <v>220</v>
      </c>
      <c r="C110" s="34" t="s">
        <v>3651</v>
      </c>
      <c r="D110" s="34" t="s">
        <v>22</v>
      </c>
      <c r="E110" s="36">
        <v>0</v>
      </c>
      <c r="F110" s="36">
        <v>0</v>
      </c>
      <c r="G110" s="36">
        <v>0</v>
      </c>
      <c r="H110" s="36">
        <v>0</v>
      </c>
      <c r="I110" s="36">
        <v>0</v>
      </c>
      <c r="J110" s="36">
        <v>0</v>
      </c>
      <c r="K110" s="36">
        <v>5.1749999999999998</v>
      </c>
      <c r="L110" s="36">
        <v>822.61800000000005</v>
      </c>
      <c r="M110" s="35">
        <v>2</v>
      </c>
    </row>
    <row r="111" spans="1:13">
      <c r="A111" s="38">
        <v>110</v>
      </c>
      <c r="B111" s="34" t="s">
        <v>221</v>
      </c>
      <c r="C111" s="34" t="s">
        <v>3651</v>
      </c>
      <c r="D111" s="34" t="s">
        <v>22</v>
      </c>
      <c r="E111" s="36">
        <v>0</v>
      </c>
      <c r="F111" s="36">
        <v>0</v>
      </c>
      <c r="G111" s="36">
        <v>0</v>
      </c>
      <c r="H111" s="36">
        <v>0</v>
      </c>
      <c r="I111" s="36">
        <v>0</v>
      </c>
      <c r="J111" s="36">
        <v>0</v>
      </c>
      <c r="K111" s="36">
        <v>0.05</v>
      </c>
      <c r="L111" s="36">
        <v>32.054500000000004</v>
      </c>
      <c r="M111" s="35">
        <v>6.1750000000000007</v>
      </c>
    </row>
    <row r="112" spans="1:13">
      <c r="A112" s="38">
        <v>111</v>
      </c>
      <c r="B112" s="34" t="s">
        <v>222</v>
      </c>
      <c r="C112" s="34" t="s">
        <v>3658</v>
      </c>
      <c r="D112" s="34" t="s">
        <v>22</v>
      </c>
      <c r="E112" s="36">
        <v>0</v>
      </c>
      <c r="F112" s="36">
        <v>0</v>
      </c>
      <c r="G112" s="36">
        <v>0</v>
      </c>
      <c r="H112" s="36">
        <v>0</v>
      </c>
      <c r="I112" s="36">
        <v>2</v>
      </c>
      <c r="J112" s="36">
        <v>133.56</v>
      </c>
      <c r="K112" s="36">
        <v>0</v>
      </c>
      <c r="L112" s="36">
        <v>0</v>
      </c>
      <c r="M112" s="35">
        <v>6</v>
      </c>
    </row>
    <row r="113" spans="1:13">
      <c r="A113" s="38">
        <v>112</v>
      </c>
      <c r="B113" s="34" t="s">
        <v>223</v>
      </c>
      <c r="C113" s="34" t="s">
        <v>3651</v>
      </c>
      <c r="D113" s="34" t="s">
        <v>22</v>
      </c>
      <c r="E113" s="36">
        <v>91</v>
      </c>
      <c r="F113" s="36">
        <v>14.56</v>
      </c>
      <c r="G113" s="36">
        <v>41</v>
      </c>
      <c r="H113" s="36">
        <v>319.8</v>
      </c>
      <c r="I113" s="36">
        <v>25</v>
      </c>
      <c r="J113" s="36">
        <v>696.25</v>
      </c>
      <c r="K113" s="36">
        <v>49</v>
      </c>
      <c r="L113" s="36">
        <v>5410.09</v>
      </c>
      <c r="M113" s="35">
        <v>32</v>
      </c>
    </row>
    <row r="114" spans="1:13">
      <c r="A114" s="38">
        <v>113</v>
      </c>
      <c r="B114" s="34" t="s">
        <v>224</v>
      </c>
      <c r="C114" s="34" t="s">
        <v>3651</v>
      </c>
      <c r="D114" s="34" t="s">
        <v>22</v>
      </c>
      <c r="E114" s="36">
        <v>2.35</v>
      </c>
      <c r="F114" s="36">
        <v>316.23950000000002</v>
      </c>
      <c r="G114" s="36">
        <v>0.4</v>
      </c>
      <c r="H114" s="36">
        <v>28.616000000000003</v>
      </c>
      <c r="I114" s="36">
        <v>0.2</v>
      </c>
      <c r="J114" s="36">
        <v>12.708</v>
      </c>
      <c r="K114" s="36">
        <v>0.1</v>
      </c>
      <c r="L114" s="36">
        <v>11.591000000000001</v>
      </c>
      <c r="M114" s="35">
        <v>0.1</v>
      </c>
    </row>
    <row r="115" spans="1:13">
      <c r="A115" s="38">
        <v>114</v>
      </c>
      <c r="B115" s="34" t="s">
        <v>225</v>
      </c>
      <c r="C115" s="34" t="s">
        <v>3651</v>
      </c>
      <c r="D115" s="34" t="s">
        <v>22</v>
      </c>
      <c r="E115" s="36">
        <v>0</v>
      </c>
      <c r="F115" s="36">
        <v>0</v>
      </c>
      <c r="G115" s="36">
        <v>0</v>
      </c>
      <c r="H115" s="36">
        <v>0</v>
      </c>
      <c r="I115" s="36">
        <v>0</v>
      </c>
      <c r="J115" s="36">
        <v>0</v>
      </c>
      <c r="K115" s="36">
        <v>0.05</v>
      </c>
      <c r="L115" s="36">
        <v>27.999000000000002</v>
      </c>
      <c r="M115" s="35">
        <v>17.024999999999999</v>
      </c>
    </row>
    <row r="116" spans="1:13">
      <c r="A116" s="38">
        <v>115</v>
      </c>
      <c r="B116" s="34" t="s">
        <v>226</v>
      </c>
      <c r="C116" s="34" t="s">
        <v>3651</v>
      </c>
      <c r="D116" s="34" t="s">
        <v>22</v>
      </c>
      <c r="F116" s="36">
        <v>0</v>
      </c>
      <c r="H116" s="36">
        <v>0</v>
      </c>
      <c r="J116" s="36">
        <v>0</v>
      </c>
      <c r="L116" s="36">
        <v>0</v>
      </c>
      <c r="M116" s="35">
        <v>4</v>
      </c>
    </row>
    <row r="117" spans="1:13">
      <c r="A117" s="38">
        <v>116</v>
      </c>
      <c r="B117" s="34" t="s">
        <v>227</v>
      </c>
      <c r="C117" s="34" t="s">
        <v>3651</v>
      </c>
      <c r="D117" s="34" t="s">
        <v>22</v>
      </c>
      <c r="E117" s="36">
        <v>13.25</v>
      </c>
      <c r="F117" s="36">
        <v>1549.8525</v>
      </c>
      <c r="G117" s="36">
        <v>8.75</v>
      </c>
      <c r="H117" s="36">
        <v>854.4375</v>
      </c>
      <c r="I117" s="36">
        <v>2</v>
      </c>
      <c r="J117" s="36">
        <v>210.44</v>
      </c>
      <c r="K117" s="36">
        <v>5.2750000000000004</v>
      </c>
      <c r="L117" s="36">
        <v>618.38825000000008</v>
      </c>
      <c r="M117" s="35">
        <v>4.3</v>
      </c>
    </row>
    <row r="118" spans="1:13">
      <c r="A118" s="38">
        <v>117</v>
      </c>
      <c r="B118" s="34" t="s">
        <v>228</v>
      </c>
      <c r="C118" s="34" t="s">
        <v>3651</v>
      </c>
      <c r="D118" s="34" t="s">
        <v>22</v>
      </c>
      <c r="F118" s="36">
        <v>0</v>
      </c>
      <c r="H118" s="36">
        <v>0</v>
      </c>
      <c r="J118" s="36">
        <v>0</v>
      </c>
      <c r="L118" s="36">
        <v>0</v>
      </c>
      <c r="M118" s="35">
        <v>32</v>
      </c>
    </row>
    <row r="119" spans="1:13">
      <c r="A119" s="38">
        <v>118</v>
      </c>
      <c r="B119" s="34" t="s">
        <v>229</v>
      </c>
      <c r="C119" s="34" t="s">
        <v>3658</v>
      </c>
      <c r="D119" s="34" t="s">
        <v>22</v>
      </c>
      <c r="E119" s="36">
        <v>0</v>
      </c>
      <c r="F119" s="36">
        <v>0</v>
      </c>
      <c r="G119" s="36">
        <v>0</v>
      </c>
      <c r="H119" s="36">
        <v>0</v>
      </c>
      <c r="I119" s="36">
        <v>4</v>
      </c>
      <c r="J119" s="36">
        <v>1044.24</v>
      </c>
      <c r="K119" s="36">
        <v>12</v>
      </c>
      <c r="L119" s="36">
        <v>2904.2400000000002</v>
      </c>
      <c r="M119" s="35">
        <v>9</v>
      </c>
    </row>
    <row r="120" spans="1:13">
      <c r="A120" s="38">
        <v>119</v>
      </c>
      <c r="B120" s="34" t="s">
        <v>230</v>
      </c>
      <c r="C120" s="34" t="s">
        <v>3651</v>
      </c>
      <c r="D120" s="34" t="s">
        <v>22</v>
      </c>
      <c r="E120" s="36">
        <v>0</v>
      </c>
      <c r="F120" s="36">
        <v>0</v>
      </c>
      <c r="G120" s="36">
        <v>0</v>
      </c>
      <c r="H120" s="36">
        <v>0</v>
      </c>
      <c r="I120" s="36">
        <v>25.375</v>
      </c>
      <c r="J120" s="36">
        <v>1085.2887500000002</v>
      </c>
      <c r="K120" s="36">
        <v>38.524999999999999</v>
      </c>
      <c r="L120" s="36">
        <v>3176.38625</v>
      </c>
      <c r="M120" s="35">
        <v>18.2</v>
      </c>
    </row>
    <row r="121" spans="1:13">
      <c r="A121" s="38">
        <v>120</v>
      </c>
      <c r="B121" s="34" t="s">
        <v>231</v>
      </c>
      <c r="C121" s="34" t="s">
        <v>3658</v>
      </c>
      <c r="D121" s="34" t="s">
        <v>22</v>
      </c>
      <c r="E121" s="36">
        <v>0</v>
      </c>
      <c r="F121" s="36">
        <v>0</v>
      </c>
      <c r="G121" s="36">
        <v>0</v>
      </c>
      <c r="H121" s="36">
        <v>0</v>
      </c>
      <c r="I121" s="36">
        <v>0</v>
      </c>
      <c r="J121" s="36">
        <v>0</v>
      </c>
      <c r="K121" s="36">
        <v>26.2</v>
      </c>
      <c r="L121" s="36">
        <v>3591.7579999999998</v>
      </c>
      <c r="M121" s="35">
        <v>25.024999999999999</v>
      </c>
    </row>
    <row r="122" spans="1:13">
      <c r="A122" s="38">
        <v>121</v>
      </c>
      <c r="B122" s="34" t="s">
        <v>232</v>
      </c>
      <c r="C122" s="34" t="s">
        <v>3651</v>
      </c>
      <c r="D122" s="34" t="s">
        <v>22</v>
      </c>
      <c r="E122" s="36">
        <v>0</v>
      </c>
      <c r="F122" s="36">
        <v>0</v>
      </c>
      <c r="G122" s="36">
        <v>3</v>
      </c>
      <c r="H122" s="36">
        <v>422.64</v>
      </c>
      <c r="I122" s="36">
        <v>2</v>
      </c>
      <c r="J122" s="36">
        <v>269.32</v>
      </c>
      <c r="K122" s="36">
        <v>28</v>
      </c>
      <c r="L122" s="36">
        <v>4889.92</v>
      </c>
      <c r="M122" s="35">
        <v>24</v>
      </c>
    </row>
    <row r="123" spans="1:13">
      <c r="A123" s="38">
        <v>122</v>
      </c>
      <c r="B123" s="34" t="s">
        <v>233</v>
      </c>
      <c r="C123" s="34" t="s">
        <v>3651</v>
      </c>
      <c r="D123" s="34" t="s">
        <v>22</v>
      </c>
      <c r="F123" s="36">
        <v>0</v>
      </c>
      <c r="H123" s="36">
        <v>0</v>
      </c>
      <c r="J123" s="36">
        <v>0</v>
      </c>
      <c r="L123" s="36">
        <v>0</v>
      </c>
      <c r="M123" s="35">
        <v>5</v>
      </c>
    </row>
    <row r="124" spans="1:13">
      <c r="A124" s="38">
        <v>123</v>
      </c>
      <c r="B124" s="34" t="s">
        <v>234</v>
      </c>
      <c r="C124" s="34" t="s">
        <v>3651</v>
      </c>
      <c r="D124" s="34" t="s">
        <v>22</v>
      </c>
      <c r="E124" s="36">
        <v>0</v>
      </c>
      <c r="F124" s="36">
        <v>0</v>
      </c>
      <c r="G124" s="36">
        <v>0</v>
      </c>
      <c r="H124" s="36">
        <v>0</v>
      </c>
      <c r="I124" s="36">
        <v>0.8</v>
      </c>
      <c r="J124" s="36">
        <v>98.408000000000015</v>
      </c>
      <c r="K124" s="36">
        <v>5.5750000000000002</v>
      </c>
      <c r="L124" s="36">
        <v>872.54324999999994</v>
      </c>
      <c r="M124" s="35">
        <v>2.2749999999999999</v>
      </c>
    </row>
    <row r="125" spans="1:13">
      <c r="A125" s="38">
        <v>124</v>
      </c>
      <c r="B125" s="34" t="s">
        <v>235</v>
      </c>
      <c r="C125" s="34" t="s">
        <v>3651</v>
      </c>
      <c r="D125" s="34" t="s">
        <v>22</v>
      </c>
      <c r="E125" s="36">
        <v>0</v>
      </c>
      <c r="F125" s="36">
        <v>0</v>
      </c>
      <c r="G125" s="36">
        <v>0</v>
      </c>
      <c r="H125" s="36">
        <v>0</v>
      </c>
      <c r="I125" s="36">
        <v>0</v>
      </c>
      <c r="J125" s="36">
        <v>0</v>
      </c>
      <c r="K125" s="36">
        <v>12.05</v>
      </c>
      <c r="L125" s="36">
        <v>1033.7695000000001</v>
      </c>
      <c r="M125" s="35">
        <v>30.024999999999999</v>
      </c>
    </row>
    <row r="126" spans="1:13">
      <c r="A126" s="38">
        <v>125</v>
      </c>
      <c r="B126" s="34" t="s">
        <v>236</v>
      </c>
      <c r="C126" s="34" t="s">
        <v>3658</v>
      </c>
      <c r="D126" s="34" t="s">
        <v>22</v>
      </c>
      <c r="F126" s="36">
        <v>0</v>
      </c>
      <c r="H126" s="36">
        <v>0</v>
      </c>
      <c r="J126" s="36">
        <v>0</v>
      </c>
      <c r="L126" s="36">
        <v>0</v>
      </c>
      <c r="M126" s="35">
        <v>4</v>
      </c>
    </row>
    <row r="127" spans="1:13">
      <c r="A127" s="38">
        <v>126</v>
      </c>
      <c r="B127" s="34" t="s">
        <v>237</v>
      </c>
      <c r="C127" s="34" t="s">
        <v>3651</v>
      </c>
      <c r="D127" s="34" t="s">
        <v>22</v>
      </c>
      <c r="E127" s="36">
        <v>5</v>
      </c>
      <c r="F127" s="36">
        <v>4.6000000000000005</v>
      </c>
      <c r="G127" s="36">
        <v>0</v>
      </c>
      <c r="H127" s="36">
        <v>0</v>
      </c>
      <c r="I127" s="36">
        <v>17</v>
      </c>
      <c r="J127" s="36">
        <v>1734.34</v>
      </c>
      <c r="K127" s="36">
        <v>2.5</v>
      </c>
      <c r="L127" s="36">
        <v>313.92499999999995</v>
      </c>
      <c r="M127" s="35">
        <v>10</v>
      </c>
    </row>
    <row r="128" spans="1:13">
      <c r="A128" s="38">
        <v>127</v>
      </c>
      <c r="B128" s="34" t="s">
        <v>238</v>
      </c>
      <c r="C128" s="34" t="s">
        <v>3651</v>
      </c>
      <c r="D128" s="34" t="s">
        <v>22</v>
      </c>
      <c r="E128" s="36">
        <v>0</v>
      </c>
      <c r="F128" s="3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4.5</v>
      </c>
      <c r="L128" s="36">
        <v>334.30500000000001</v>
      </c>
      <c r="M128" s="35">
        <v>2</v>
      </c>
    </row>
    <row r="129" spans="1:13">
      <c r="A129" s="38">
        <v>128</v>
      </c>
      <c r="B129" s="34" t="s">
        <v>239</v>
      </c>
      <c r="C129" s="34" t="s">
        <v>3651</v>
      </c>
      <c r="D129" s="34" t="s">
        <v>22</v>
      </c>
      <c r="E129" s="36">
        <v>0</v>
      </c>
      <c r="F129" s="36">
        <v>0</v>
      </c>
      <c r="G129" s="36">
        <v>0</v>
      </c>
      <c r="H129" s="36">
        <v>0</v>
      </c>
      <c r="I129" s="36">
        <v>0.35</v>
      </c>
      <c r="J129" s="36">
        <v>36.910999999999994</v>
      </c>
      <c r="K129" s="36">
        <v>0.95</v>
      </c>
      <c r="L129" s="36">
        <v>91.826999999999998</v>
      </c>
      <c r="M129" s="35">
        <v>0.4</v>
      </c>
    </row>
    <row r="130" spans="1:13">
      <c r="A130" s="38">
        <v>129</v>
      </c>
      <c r="B130" s="34" t="s">
        <v>240</v>
      </c>
      <c r="C130" s="34" t="s">
        <v>3651</v>
      </c>
      <c r="D130" s="34" t="s">
        <v>22</v>
      </c>
      <c r="E130" s="36">
        <v>0</v>
      </c>
      <c r="F130" s="36">
        <v>0</v>
      </c>
      <c r="G130" s="36">
        <v>0</v>
      </c>
      <c r="H130" s="36">
        <v>0</v>
      </c>
      <c r="I130" s="36">
        <v>1.25</v>
      </c>
      <c r="J130" s="36">
        <v>127.02500000000001</v>
      </c>
      <c r="K130" s="36">
        <v>5.4749999999999996</v>
      </c>
      <c r="L130" s="36">
        <v>583.74450000000002</v>
      </c>
      <c r="M130" s="35">
        <v>1.9</v>
      </c>
    </row>
    <row r="131" spans="1:13">
      <c r="A131" s="38">
        <v>130</v>
      </c>
      <c r="B131" s="34" t="s">
        <v>241</v>
      </c>
      <c r="C131" s="34" t="s">
        <v>3651</v>
      </c>
      <c r="D131" s="34" t="s">
        <v>22</v>
      </c>
      <c r="F131" s="36">
        <v>0</v>
      </c>
      <c r="H131" s="36">
        <v>0</v>
      </c>
      <c r="J131" s="36">
        <v>0</v>
      </c>
      <c r="L131" s="36">
        <v>0</v>
      </c>
      <c r="M131" s="35">
        <v>32</v>
      </c>
    </row>
    <row r="132" spans="1:13">
      <c r="A132" s="38">
        <v>131</v>
      </c>
      <c r="B132" s="34" t="s">
        <v>242</v>
      </c>
      <c r="C132" s="34" t="s">
        <v>3651</v>
      </c>
      <c r="D132" s="34" t="s">
        <v>22</v>
      </c>
      <c r="E132" s="36">
        <v>0</v>
      </c>
      <c r="F132" s="36">
        <v>0</v>
      </c>
      <c r="G132" s="36">
        <v>0</v>
      </c>
      <c r="H132" s="36">
        <v>0</v>
      </c>
      <c r="I132" s="36">
        <v>0.35</v>
      </c>
      <c r="J132" s="36">
        <v>86.001999999999995</v>
      </c>
      <c r="K132" s="36">
        <v>0.125</v>
      </c>
      <c r="L132" s="36">
        <v>19.702500000000001</v>
      </c>
      <c r="M132" s="35">
        <v>0.42499999999999999</v>
      </c>
    </row>
    <row r="133" spans="1:13">
      <c r="A133" s="38">
        <v>132</v>
      </c>
      <c r="B133" s="34" t="s">
        <v>243</v>
      </c>
      <c r="C133" s="34" t="s">
        <v>82</v>
      </c>
      <c r="D133" s="34" t="s">
        <v>22</v>
      </c>
      <c r="E133" s="36">
        <v>0</v>
      </c>
      <c r="F133" s="3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6.0250000000000004</v>
      </c>
      <c r="L133" s="36">
        <v>505.19625000000002</v>
      </c>
      <c r="M133" s="35">
        <v>11</v>
      </c>
    </row>
    <row r="134" spans="1:13">
      <c r="A134" s="38">
        <v>133</v>
      </c>
      <c r="B134" s="34" t="s">
        <v>244</v>
      </c>
      <c r="C134" s="34" t="s">
        <v>3651</v>
      </c>
      <c r="D134" s="34" t="s">
        <v>22</v>
      </c>
      <c r="E134" s="36">
        <v>3.3250000000000002</v>
      </c>
      <c r="F134" s="36">
        <v>1149.68525</v>
      </c>
      <c r="G134" s="36">
        <v>8.125</v>
      </c>
      <c r="H134" s="36">
        <v>1254.0125</v>
      </c>
      <c r="I134" s="36">
        <v>9</v>
      </c>
      <c r="J134" s="36">
        <v>1124.9099999999999</v>
      </c>
      <c r="K134" s="36">
        <v>7</v>
      </c>
      <c r="L134" s="36">
        <v>757.68</v>
      </c>
      <c r="M134" s="35">
        <v>3</v>
      </c>
    </row>
    <row r="135" spans="1:13">
      <c r="A135" s="38">
        <v>134</v>
      </c>
      <c r="B135" s="34" t="s">
        <v>245</v>
      </c>
      <c r="C135" s="34" t="s">
        <v>3658</v>
      </c>
      <c r="D135" s="34" t="s">
        <v>22</v>
      </c>
      <c r="E135" s="36">
        <v>0</v>
      </c>
      <c r="F135" s="36">
        <v>0</v>
      </c>
      <c r="G135" s="36">
        <v>0</v>
      </c>
      <c r="H135" s="36">
        <v>0</v>
      </c>
      <c r="I135" s="36">
        <v>0</v>
      </c>
      <c r="J135" s="36">
        <v>0</v>
      </c>
      <c r="K135" s="36">
        <v>30</v>
      </c>
      <c r="L135" s="36">
        <v>3107.1</v>
      </c>
      <c r="M135" s="35">
        <v>2</v>
      </c>
    </row>
    <row r="136" spans="1:13">
      <c r="A136" s="38">
        <v>135</v>
      </c>
      <c r="B136" s="34" t="s">
        <v>246</v>
      </c>
      <c r="C136" s="34" t="s">
        <v>3651</v>
      </c>
      <c r="D136" s="34" t="s">
        <v>22</v>
      </c>
      <c r="F136" s="36">
        <v>0</v>
      </c>
      <c r="H136" s="36">
        <v>0</v>
      </c>
      <c r="J136" s="36">
        <v>0</v>
      </c>
      <c r="L136" s="36">
        <v>0</v>
      </c>
      <c r="M136" s="35">
        <v>43</v>
      </c>
    </row>
    <row r="137" spans="1:13">
      <c r="A137" s="38">
        <v>136</v>
      </c>
      <c r="B137" s="34" t="s">
        <v>247</v>
      </c>
      <c r="C137" s="34" t="s">
        <v>3651</v>
      </c>
      <c r="D137" s="34" t="s">
        <v>22</v>
      </c>
      <c r="E137" s="36">
        <v>0</v>
      </c>
      <c r="F137" s="36">
        <v>0</v>
      </c>
      <c r="G137" s="36">
        <v>2.5000000000000001E-2</v>
      </c>
      <c r="H137" s="36">
        <v>5.8515000000000006</v>
      </c>
      <c r="I137" s="36">
        <v>7.625</v>
      </c>
      <c r="J137" s="36">
        <v>1306.8487499999999</v>
      </c>
      <c r="K137" s="36">
        <v>10.375</v>
      </c>
      <c r="L137" s="36">
        <v>1580.7350000000001</v>
      </c>
      <c r="M137" s="35">
        <v>9.0500000000000007</v>
      </c>
    </row>
    <row r="138" spans="1:13">
      <c r="A138" s="38">
        <v>137</v>
      </c>
      <c r="B138" s="34" t="s">
        <v>248</v>
      </c>
      <c r="C138" s="34" t="s">
        <v>3651</v>
      </c>
      <c r="D138" s="34" t="s">
        <v>22</v>
      </c>
      <c r="E138" s="36">
        <v>0</v>
      </c>
      <c r="F138" s="36">
        <v>0</v>
      </c>
      <c r="G138" s="36">
        <v>6.2</v>
      </c>
      <c r="H138" s="36">
        <v>453.90199999999999</v>
      </c>
      <c r="I138" s="36">
        <v>5.05</v>
      </c>
      <c r="J138" s="36">
        <v>525.55349999999999</v>
      </c>
      <c r="K138" s="36">
        <v>3.5</v>
      </c>
      <c r="L138" s="36">
        <v>465.815</v>
      </c>
      <c r="M138" s="35">
        <v>1</v>
      </c>
    </row>
    <row r="139" spans="1:13">
      <c r="A139" s="38">
        <v>138</v>
      </c>
      <c r="B139" s="34" t="s">
        <v>249</v>
      </c>
      <c r="C139" s="34" t="s">
        <v>3651</v>
      </c>
      <c r="D139" s="34" t="s">
        <v>22</v>
      </c>
      <c r="E139" s="36">
        <v>0</v>
      </c>
      <c r="F139" s="36">
        <v>0</v>
      </c>
      <c r="G139" s="36">
        <v>0</v>
      </c>
      <c r="H139" s="36">
        <v>0</v>
      </c>
      <c r="I139" s="36">
        <v>5</v>
      </c>
      <c r="J139" s="36">
        <v>656.94999999999993</v>
      </c>
      <c r="K139" s="36">
        <v>23</v>
      </c>
      <c r="L139" s="36">
        <v>2432.48</v>
      </c>
      <c r="M139" s="35">
        <v>13.85</v>
      </c>
    </row>
    <row r="140" spans="1:13">
      <c r="A140" s="38">
        <v>139</v>
      </c>
      <c r="B140" s="34" t="s">
        <v>250</v>
      </c>
      <c r="C140" s="34" t="s">
        <v>3651</v>
      </c>
      <c r="D140" s="34" t="s">
        <v>22</v>
      </c>
      <c r="E140" s="36">
        <v>0</v>
      </c>
      <c r="F140" s="36">
        <v>0</v>
      </c>
      <c r="G140" s="36">
        <v>0</v>
      </c>
      <c r="H140" s="36">
        <v>0</v>
      </c>
      <c r="I140" s="36">
        <v>0</v>
      </c>
      <c r="J140" s="36">
        <v>0</v>
      </c>
      <c r="K140" s="36">
        <v>5.25</v>
      </c>
      <c r="L140" s="36">
        <v>687.54000000000008</v>
      </c>
      <c r="M140" s="35">
        <v>12.675000000000001</v>
      </c>
    </row>
    <row r="141" spans="1:13">
      <c r="A141" s="38">
        <v>140</v>
      </c>
      <c r="B141" s="34" t="s">
        <v>251</v>
      </c>
      <c r="C141" s="34" t="s">
        <v>3659</v>
      </c>
      <c r="D141" s="34" t="s">
        <v>22</v>
      </c>
      <c r="F141" s="36">
        <v>0</v>
      </c>
      <c r="H141" s="36">
        <v>0</v>
      </c>
      <c r="J141" s="36">
        <v>0</v>
      </c>
      <c r="L141" s="36">
        <v>0</v>
      </c>
      <c r="M141" s="35">
        <v>1</v>
      </c>
    </row>
    <row r="142" spans="1:13">
      <c r="A142" s="38">
        <v>141</v>
      </c>
      <c r="B142" s="34" t="s">
        <v>252</v>
      </c>
      <c r="C142" s="34" t="s">
        <v>82</v>
      </c>
      <c r="D142" s="34" t="s">
        <v>22</v>
      </c>
      <c r="E142" s="36">
        <v>0</v>
      </c>
      <c r="F142" s="36">
        <v>0</v>
      </c>
      <c r="G142" s="36">
        <v>0</v>
      </c>
      <c r="H142" s="36">
        <v>0</v>
      </c>
      <c r="I142" s="36">
        <v>0</v>
      </c>
      <c r="J142" s="36">
        <v>0</v>
      </c>
      <c r="K142" s="36">
        <v>23</v>
      </c>
      <c r="L142" s="36">
        <v>2130.4899999999998</v>
      </c>
      <c r="M142" s="35">
        <v>20.5</v>
      </c>
    </row>
    <row r="143" spans="1:13">
      <c r="A143" s="38">
        <v>142</v>
      </c>
      <c r="B143" s="34" t="s">
        <v>253</v>
      </c>
      <c r="C143" s="34" t="s">
        <v>3651</v>
      </c>
      <c r="D143" s="34" t="s">
        <v>22</v>
      </c>
      <c r="E143" s="36">
        <v>0</v>
      </c>
      <c r="F143" s="36">
        <v>0</v>
      </c>
      <c r="G143" s="36">
        <v>0</v>
      </c>
      <c r="H143" s="36">
        <v>0</v>
      </c>
      <c r="I143" s="36">
        <v>0</v>
      </c>
      <c r="J143" s="36">
        <v>0</v>
      </c>
      <c r="K143" s="36">
        <v>3.55</v>
      </c>
      <c r="L143" s="36">
        <v>437.78599999999994</v>
      </c>
      <c r="M143" s="35">
        <v>2.6</v>
      </c>
    </row>
    <row r="144" spans="1:13">
      <c r="A144" s="38">
        <v>143</v>
      </c>
      <c r="B144" s="34" t="s">
        <v>254</v>
      </c>
      <c r="C144" s="34" t="s">
        <v>3658</v>
      </c>
      <c r="D144" s="34" t="s">
        <v>22</v>
      </c>
      <c r="F144" s="36">
        <v>0</v>
      </c>
      <c r="H144" s="36">
        <v>0</v>
      </c>
      <c r="J144" s="36">
        <v>0</v>
      </c>
      <c r="L144" s="36">
        <v>0</v>
      </c>
      <c r="M144" s="35">
        <v>0.75</v>
      </c>
    </row>
    <row r="145" spans="1:13">
      <c r="A145" s="38">
        <v>144</v>
      </c>
      <c r="B145" s="34" t="s">
        <v>255</v>
      </c>
      <c r="C145" s="34" t="s">
        <v>3651</v>
      </c>
      <c r="D145" s="34" t="s">
        <v>22</v>
      </c>
      <c r="E145" s="36">
        <v>28.125</v>
      </c>
      <c r="F145" s="36">
        <v>2490.1875</v>
      </c>
      <c r="G145" s="36">
        <v>59.1</v>
      </c>
      <c r="H145" s="36">
        <v>4976.8109999999997</v>
      </c>
      <c r="I145" s="36">
        <v>105.52500000000001</v>
      </c>
      <c r="J145" s="36">
        <v>6040.2510000000002</v>
      </c>
      <c r="K145" s="36">
        <v>70.099999999999994</v>
      </c>
      <c r="L145" s="36">
        <v>6632.8620000000001</v>
      </c>
      <c r="M145" s="35">
        <v>55.15</v>
      </c>
    </row>
    <row r="146" spans="1:13">
      <c r="A146" s="38">
        <v>145</v>
      </c>
      <c r="B146" s="34" t="s">
        <v>256</v>
      </c>
      <c r="C146" s="34" t="s">
        <v>3651</v>
      </c>
      <c r="D146" s="34" t="s">
        <v>22</v>
      </c>
      <c r="F146" s="36">
        <v>0</v>
      </c>
      <c r="H146" s="36">
        <v>0</v>
      </c>
      <c r="J146" s="36">
        <v>0</v>
      </c>
      <c r="L146" s="36">
        <v>0</v>
      </c>
      <c r="M146" s="35">
        <v>0.27500000000000002</v>
      </c>
    </row>
    <row r="147" spans="1:13">
      <c r="A147" s="38">
        <v>146</v>
      </c>
      <c r="B147" s="34" t="s">
        <v>257</v>
      </c>
      <c r="C147" s="34" t="s">
        <v>82</v>
      </c>
      <c r="D147" s="34" t="s">
        <v>22</v>
      </c>
      <c r="E147" s="36">
        <v>0</v>
      </c>
      <c r="F147" s="36">
        <v>0</v>
      </c>
      <c r="G147" s="36">
        <v>0</v>
      </c>
      <c r="H147" s="36">
        <v>0</v>
      </c>
      <c r="I147" s="36">
        <v>8.5</v>
      </c>
      <c r="J147" s="36">
        <v>211.48</v>
      </c>
      <c r="K147" s="36">
        <v>20.7</v>
      </c>
      <c r="L147" s="36">
        <v>1218.816</v>
      </c>
      <c r="M147" s="35">
        <v>3</v>
      </c>
    </row>
    <row r="148" spans="1:13">
      <c r="A148" s="38">
        <v>147</v>
      </c>
      <c r="B148" s="34" t="s">
        <v>258</v>
      </c>
      <c r="C148" s="34" t="s">
        <v>3651</v>
      </c>
      <c r="D148" s="34" t="s">
        <v>22</v>
      </c>
      <c r="E148" s="36">
        <v>0.25</v>
      </c>
      <c r="F148" s="36">
        <v>25.16</v>
      </c>
      <c r="G148" s="36">
        <v>65.025000000000006</v>
      </c>
      <c r="H148" s="36">
        <v>9294.023250000002</v>
      </c>
      <c r="I148" s="36">
        <v>75.55</v>
      </c>
      <c r="J148" s="36">
        <v>10026.2405</v>
      </c>
      <c r="K148" s="36">
        <v>101.9</v>
      </c>
      <c r="L148" s="36">
        <v>19220.378000000001</v>
      </c>
      <c r="M148" s="35">
        <v>20.625</v>
      </c>
    </row>
    <row r="149" spans="1:13">
      <c r="A149" s="38">
        <v>148</v>
      </c>
      <c r="B149" s="34" t="s">
        <v>259</v>
      </c>
      <c r="C149" s="34" t="s">
        <v>3651</v>
      </c>
      <c r="D149" s="34" t="s">
        <v>22</v>
      </c>
      <c r="E149" s="36">
        <v>2</v>
      </c>
      <c r="F149" s="36">
        <v>64.16</v>
      </c>
      <c r="G149" s="36">
        <v>1.5</v>
      </c>
      <c r="H149" s="36">
        <v>176.73</v>
      </c>
      <c r="I149" s="36">
        <v>1.5</v>
      </c>
      <c r="J149" s="36">
        <v>217.92000000000002</v>
      </c>
      <c r="K149" s="36">
        <v>2.7250000000000001</v>
      </c>
      <c r="L149" s="36">
        <v>192.167</v>
      </c>
      <c r="M149" s="35">
        <v>1.3</v>
      </c>
    </row>
    <row r="150" spans="1:13">
      <c r="A150" s="38">
        <v>149</v>
      </c>
      <c r="B150" s="34" t="s">
        <v>260</v>
      </c>
      <c r="C150" s="34" t="s">
        <v>3651</v>
      </c>
      <c r="D150" s="34" t="s">
        <v>22</v>
      </c>
      <c r="E150" s="36">
        <v>0</v>
      </c>
      <c r="F150" s="36">
        <v>0</v>
      </c>
      <c r="G150" s="36">
        <v>0</v>
      </c>
      <c r="H150" s="36">
        <v>0</v>
      </c>
      <c r="I150" s="36">
        <v>67</v>
      </c>
      <c r="J150" s="36">
        <v>5806.89</v>
      </c>
      <c r="K150" s="36">
        <v>160</v>
      </c>
      <c r="L150" s="36">
        <v>21404.799999999999</v>
      </c>
      <c r="M150" s="35">
        <v>20</v>
      </c>
    </row>
    <row r="151" spans="1:13">
      <c r="A151" s="38">
        <v>150</v>
      </c>
      <c r="B151" s="34" t="s">
        <v>261</v>
      </c>
      <c r="C151" s="34" t="s">
        <v>3651</v>
      </c>
      <c r="D151" s="34" t="s">
        <v>22</v>
      </c>
      <c r="F151" s="36">
        <v>0</v>
      </c>
      <c r="H151" s="36">
        <v>0</v>
      </c>
      <c r="J151" s="36">
        <v>0</v>
      </c>
      <c r="L151" s="36">
        <v>0</v>
      </c>
      <c r="M151" s="35">
        <v>0.125</v>
      </c>
    </row>
    <row r="152" spans="1:13">
      <c r="A152" s="38">
        <v>151</v>
      </c>
      <c r="B152" s="34" t="s">
        <v>262</v>
      </c>
      <c r="C152" s="34" t="s">
        <v>3651</v>
      </c>
      <c r="D152" s="34" t="s">
        <v>22</v>
      </c>
      <c r="E152" s="36">
        <v>0</v>
      </c>
      <c r="F152" s="36">
        <v>0</v>
      </c>
      <c r="G152" s="36">
        <v>0</v>
      </c>
      <c r="H152" s="36">
        <v>0</v>
      </c>
      <c r="I152" s="36">
        <v>0.6</v>
      </c>
      <c r="J152" s="36">
        <v>58.541999999999994</v>
      </c>
      <c r="K152" s="36">
        <v>12.35</v>
      </c>
      <c r="L152" s="36">
        <v>170.55350000000001</v>
      </c>
      <c r="M152" s="35">
        <v>0.3</v>
      </c>
    </row>
    <row r="153" spans="1:13">
      <c r="A153" s="38">
        <v>152</v>
      </c>
      <c r="B153" s="34" t="s">
        <v>263</v>
      </c>
      <c r="C153" s="34" t="s">
        <v>3651</v>
      </c>
      <c r="D153" s="34" t="s">
        <v>22</v>
      </c>
      <c r="E153" s="36">
        <v>0</v>
      </c>
      <c r="F153" s="36">
        <v>0</v>
      </c>
      <c r="G153" s="36">
        <v>6.5750000000000002</v>
      </c>
      <c r="H153" s="36">
        <v>550.65625</v>
      </c>
      <c r="I153" s="36">
        <v>3.7</v>
      </c>
      <c r="J153" s="36">
        <v>216.93100000000001</v>
      </c>
      <c r="K153" s="36">
        <v>27.375</v>
      </c>
      <c r="L153" s="36">
        <v>2243.3812499999999</v>
      </c>
      <c r="M153" s="35">
        <v>14.9</v>
      </c>
    </row>
    <row r="154" spans="1:13">
      <c r="A154" s="38">
        <v>153</v>
      </c>
      <c r="B154" s="34" t="s">
        <v>264</v>
      </c>
      <c r="C154" s="34" t="s">
        <v>3658</v>
      </c>
      <c r="D154" s="34" t="s">
        <v>22</v>
      </c>
      <c r="E154" s="36">
        <v>0</v>
      </c>
      <c r="F154" s="36">
        <v>0</v>
      </c>
      <c r="G154" s="36">
        <v>0</v>
      </c>
      <c r="H154" s="36">
        <v>0</v>
      </c>
      <c r="I154" s="36">
        <v>0</v>
      </c>
      <c r="J154" s="36">
        <v>0</v>
      </c>
      <c r="K154" s="36">
        <v>14.574999999999999</v>
      </c>
      <c r="L154" s="36">
        <v>2810.643</v>
      </c>
      <c r="M154" s="35">
        <v>18.574999999999999</v>
      </c>
    </row>
    <row r="155" spans="1:13">
      <c r="A155" s="38">
        <v>154</v>
      </c>
      <c r="B155" s="34" t="s">
        <v>265</v>
      </c>
      <c r="C155" s="34" t="s">
        <v>3651</v>
      </c>
      <c r="D155" s="34" t="s">
        <v>22</v>
      </c>
      <c r="E155" s="36">
        <v>13</v>
      </c>
      <c r="F155" s="36">
        <v>901.68</v>
      </c>
      <c r="G155" s="36">
        <v>15.074999999999999</v>
      </c>
      <c r="H155" s="36">
        <v>1536.444</v>
      </c>
      <c r="I155" s="36">
        <v>0</v>
      </c>
      <c r="J155" s="36">
        <v>0</v>
      </c>
      <c r="K155" s="36">
        <v>0</v>
      </c>
      <c r="L155" s="36">
        <v>0</v>
      </c>
      <c r="M155" s="35">
        <v>11</v>
      </c>
    </row>
    <row r="156" spans="1:13">
      <c r="A156" s="38">
        <v>155</v>
      </c>
      <c r="B156" s="34" t="s">
        <v>266</v>
      </c>
      <c r="C156" s="34" t="s">
        <v>3651</v>
      </c>
      <c r="D156" s="34" t="s">
        <v>22</v>
      </c>
      <c r="E156" s="36">
        <v>25</v>
      </c>
      <c r="F156" s="36">
        <v>2309.5</v>
      </c>
      <c r="G156" s="36">
        <v>32</v>
      </c>
      <c r="H156" s="36">
        <v>1720</v>
      </c>
      <c r="I156" s="36">
        <v>45</v>
      </c>
      <c r="J156" s="36">
        <v>3075.3</v>
      </c>
      <c r="K156" s="36">
        <v>29</v>
      </c>
      <c r="L156" s="36">
        <v>2328.12</v>
      </c>
      <c r="M156" s="35">
        <v>24.125</v>
      </c>
    </row>
    <row r="157" spans="1:13">
      <c r="A157" s="38">
        <v>156</v>
      </c>
      <c r="B157" s="34" t="s">
        <v>267</v>
      </c>
      <c r="C157" s="34" t="s">
        <v>3651</v>
      </c>
      <c r="D157" s="34" t="s">
        <v>22</v>
      </c>
      <c r="E157" s="36">
        <v>0</v>
      </c>
      <c r="F157" s="36">
        <v>0</v>
      </c>
      <c r="G157" s="36">
        <v>0</v>
      </c>
      <c r="H157" s="36">
        <v>0</v>
      </c>
      <c r="I157" s="36">
        <v>0</v>
      </c>
      <c r="J157" s="36">
        <v>0</v>
      </c>
      <c r="K157" s="36">
        <v>1.7250000000000001</v>
      </c>
      <c r="L157" s="36">
        <v>67.930500000000009</v>
      </c>
      <c r="M157" s="35">
        <v>4.5750000000000002</v>
      </c>
    </row>
    <row r="158" spans="1:13">
      <c r="A158" s="38">
        <v>157</v>
      </c>
      <c r="B158" s="34" t="s">
        <v>268</v>
      </c>
      <c r="C158" s="34" t="s">
        <v>3651</v>
      </c>
      <c r="D158" s="34" t="s">
        <v>22</v>
      </c>
      <c r="E158" s="36">
        <v>4</v>
      </c>
      <c r="F158" s="36">
        <v>122.64</v>
      </c>
      <c r="G158" s="36">
        <v>22</v>
      </c>
      <c r="H158" s="36">
        <v>2263.3599999999997</v>
      </c>
      <c r="I158" s="36">
        <v>11</v>
      </c>
      <c r="J158" s="36">
        <v>1753.0700000000002</v>
      </c>
      <c r="K158" s="36">
        <v>9.6750000000000007</v>
      </c>
      <c r="L158" s="36">
        <v>1823.8342500000001</v>
      </c>
      <c r="M158" s="35">
        <v>7</v>
      </c>
    </row>
    <row r="159" spans="1:13">
      <c r="A159" s="38">
        <v>158</v>
      </c>
      <c r="B159" s="34" t="s">
        <v>269</v>
      </c>
      <c r="C159" s="34" t="s">
        <v>3651</v>
      </c>
      <c r="D159" s="34" t="s">
        <v>22</v>
      </c>
      <c r="E159" s="36">
        <v>0</v>
      </c>
      <c r="F159" s="36">
        <v>0</v>
      </c>
      <c r="G159" s="36">
        <v>0</v>
      </c>
      <c r="H159" s="36">
        <v>0</v>
      </c>
      <c r="I159" s="36">
        <v>0</v>
      </c>
      <c r="J159" s="36">
        <v>0</v>
      </c>
      <c r="K159" s="36">
        <v>3.5</v>
      </c>
      <c r="L159" s="36">
        <v>379.26</v>
      </c>
      <c r="M159" s="35">
        <v>1</v>
      </c>
    </row>
    <row r="160" spans="1:13">
      <c r="A160" s="38">
        <v>159</v>
      </c>
      <c r="B160" s="34" t="s">
        <v>270</v>
      </c>
      <c r="C160" s="34" t="s">
        <v>3651</v>
      </c>
      <c r="D160" s="34" t="s">
        <v>22</v>
      </c>
      <c r="E160" s="36">
        <v>3</v>
      </c>
      <c r="F160" s="36">
        <v>275.49</v>
      </c>
      <c r="G160" s="36">
        <v>34</v>
      </c>
      <c r="H160" s="36">
        <v>3208.92</v>
      </c>
      <c r="I160" s="36">
        <v>45.25</v>
      </c>
      <c r="J160" s="36">
        <v>3681.54</v>
      </c>
      <c r="K160" s="36">
        <v>68</v>
      </c>
      <c r="L160" s="36">
        <v>6640.2000000000007</v>
      </c>
      <c r="M160" s="35">
        <v>35</v>
      </c>
    </row>
    <row r="161" spans="1:13">
      <c r="A161" s="38">
        <v>160</v>
      </c>
      <c r="B161" s="34" t="s">
        <v>271</v>
      </c>
      <c r="C161" s="34" t="s">
        <v>3651</v>
      </c>
      <c r="D161" s="34" t="s">
        <v>22</v>
      </c>
      <c r="E161" s="36">
        <v>0.3</v>
      </c>
      <c r="F161" s="36">
        <v>94.403999999999996</v>
      </c>
      <c r="G161" s="36">
        <v>2.7</v>
      </c>
      <c r="H161" s="36">
        <v>409.86000000000007</v>
      </c>
      <c r="I161" s="36">
        <v>18</v>
      </c>
      <c r="J161" s="36">
        <v>1761.48</v>
      </c>
      <c r="K161" s="36">
        <v>2.0750000000000002</v>
      </c>
      <c r="L161" s="36">
        <v>230.26275000000001</v>
      </c>
      <c r="M161" s="35">
        <v>23.575000000000003</v>
      </c>
    </row>
    <row r="162" spans="1:13">
      <c r="A162" s="38">
        <v>161</v>
      </c>
      <c r="B162" s="34" t="s">
        <v>272</v>
      </c>
      <c r="C162" s="34" t="s">
        <v>3651</v>
      </c>
      <c r="D162" s="34" t="s">
        <v>22</v>
      </c>
      <c r="E162" s="36">
        <v>58.024999999999999</v>
      </c>
      <c r="F162" s="36">
        <v>5893.0190000000002</v>
      </c>
      <c r="G162" s="36">
        <v>43.424999999999997</v>
      </c>
      <c r="H162" s="36">
        <v>5566.2164999999995</v>
      </c>
      <c r="I162" s="36">
        <v>43.5</v>
      </c>
      <c r="J162" s="36">
        <v>4814.1450000000004</v>
      </c>
      <c r="K162" s="36">
        <v>32.125</v>
      </c>
      <c r="L162" s="36">
        <v>5827.7962500000003</v>
      </c>
      <c r="M162" s="35">
        <v>135.82500000000002</v>
      </c>
    </row>
    <row r="163" spans="1:13">
      <c r="A163" s="38">
        <v>162</v>
      </c>
      <c r="B163" s="34" t="s">
        <v>273</v>
      </c>
      <c r="C163" s="34" t="s">
        <v>3658</v>
      </c>
      <c r="D163" s="34" t="s">
        <v>22</v>
      </c>
      <c r="F163" s="36">
        <v>0</v>
      </c>
      <c r="H163" s="36">
        <v>0</v>
      </c>
      <c r="J163" s="36">
        <v>0</v>
      </c>
      <c r="L163" s="36">
        <v>0</v>
      </c>
      <c r="M163" s="35">
        <v>5</v>
      </c>
    </row>
    <row r="164" spans="1:13">
      <c r="A164" s="38">
        <v>163</v>
      </c>
      <c r="B164" s="34" t="s">
        <v>274</v>
      </c>
      <c r="C164" s="34" t="s">
        <v>3651</v>
      </c>
      <c r="D164" s="34" t="s">
        <v>22</v>
      </c>
      <c r="E164" s="36">
        <v>17</v>
      </c>
      <c r="F164" s="36">
        <v>3254.99</v>
      </c>
      <c r="G164" s="36">
        <v>84</v>
      </c>
      <c r="H164" s="36">
        <v>8820</v>
      </c>
      <c r="I164" s="36">
        <v>58</v>
      </c>
      <c r="J164" s="36">
        <v>5104</v>
      </c>
      <c r="K164" s="36">
        <v>261</v>
      </c>
      <c r="L164" s="36">
        <v>15714.81</v>
      </c>
      <c r="M164" s="35">
        <v>400.02499999999998</v>
      </c>
    </row>
    <row r="165" spans="1:13">
      <c r="A165" s="38">
        <v>164</v>
      </c>
      <c r="B165" s="34" t="s">
        <v>275</v>
      </c>
      <c r="C165" s="34" t="s">
        <v>3651</v>
      </c>
      <c r="D165" s="34" t="s">
        <v>22</v>
      </c>
      <c r="E165" s="36">
        <v>152.125</v>
      </c>
      <c r="F165" s="36">
        <v>13945.29875</v>
      </c>
      <c r="G165" s="36">
        <v>51.325000000000003</v>
      </c>
      <c r="H165" s="36">
        <v>5757.6385000000009</v>
      </c>
      <c r="I165" s="36">
        <v>136.02500000000001</v>
      </c>
      <c r="J165" s="36">
        <v>12239.529500000001</v>
      </c>
      <c r="K165" s="36">
        <v>172.6</v>
      </c>
      <c r="L165" s="36">
        <v>11543.487999999999</v>
      </c>
      <c r="M165" s="35">
        <v>73.150000000000006</v>
      </c>
    </row>
    <row r="166" spans="1:13">
      <c r="A166" s="38">
        <v>165</v>
      </c>
      <c r="B166" s="34" t="s">
        <v>276</v>
      </c>
      <c r="C166" s="34" t="s">
        <v>3651</v>
      </c>
      <c r="D166" s="34" t="s">
        <v>22</v>
      </c>
      <c r="F166" s="36">
        <v>0</v>
      </c>
      <c r="H166" s="36">
        <v>0</v>
      </c>
      <c r="J166" s="36">
        <v>0</v>
      </c>
      <c r="L166" s="36">
        <v>0</v>
      </c>
      <c r="M166" s="35">
        <v>0.75</v>
      </c>
    </row>
    <row r="167" spans="1:13">
      <c r="A167" s="38">
        <v>166</v>
      </c>
      <c r="B167" s="34" t="s">
        <v>277</v>
      </c>
      <c r="C167" s="34" t="s">
        <v>3651</v>
      </c>
      <c r="D167" s="34" t="s">
        <v>22</v>
      </c>
      <c r="F167" s="36">
        <v>0</v>
      </c>
      <c r="H167" s="36">
        <v>0</v>
      </c>
      <c r="J167" s="36">
        <v>0</v>
      </c>
      <c r="L167" s="36">
        <v>0</v>
      </c>
      <c r="M167" s="35">
        <v>5.55</v>
      </c>
    </row>
    <row r="168" spans="1:13">
      <c r="A168" s="38">
        <v>167</v>
      </c>
      <c r="B168" s="34" t="s">
        <v>278</v>
      </c>
      <c r="C168" s="34" t="s">
        <v>3651</v>
      </c>
      <c r="D168" s="34" t="s">
        <v>22</v>
      </c>
      <c r="E168" s="36">
        <v>0</v>
      </c>
      <c r="F168" s="36">
        <v>0</v>
      </c>
      <c r="G168" s="36">
        <v>0</v>
      </c>
      <c r="H168" s="36">
        <v>0</v>
      </c>
      <c r="I168" s="36">
        <v>0</v>
      </c>
      <c r="J168" s="36">
        <v>0</v>
      </c>
      <c r="K168" s="36">
        <v>15</v>
      </c>
      <c r="L168" s="36">
        <v>861</v>
      </c>
      <c r="M168" s="35">
        <v>40</v>
      </c>
    </row>
    <row r="169" spans="1:13">
      <c r="A169" s="38">
        <v>168</v>
      </c>
      <c r="B169" s="34" t="s">
        <v>279</v>
      </c>
      <c r="C169" s="34" t="s">
        <v>3651</v>
      </c>
      <c r="D169" s="34" t="s">
        <v>22</v>
      </c>
      <c r="E169" s="36">
        <v>2.4750000000000001</v>
      </c>
      <c r="F169" s="36">
        <v>145.38150000000002</v>
      </c>
      <c r="G169" s="36">
        <v>0.125</v>
      </c>
      <c r="H169" s="36">
        <v>22.728750000000002</v>
      </c>
      <c r="I169" s="36">
        <v>0.17499999999999999</v>
      </c>
      <c r="J169" s="36">
        <v>25.724999999999998</v>
      </c>
      <c r="K169" s="36">
        <v>1.25</v>
      </c>
      <c r="L169" s="36">
        <v>171.3125</v>
      </c>
      <c r="M169" s="35">
        <v>2</v>
      </c>
    </row>
    <row r="170" spans="1:13">
      <c r="A170" s="38">
        <v>169</v>
      </c>
      <c r="B170" s="34" t="s">
        <v>280</v>
      </c>
      <c r="C170" s="34" t="s">
        <v>3651</v>
      </c>
      <c r="D170" s="34" t="s">
        <v>22</v>
      </c>
      <c r="E170" s="36">
        <v>26.824999999999999</v>
      </c>
      <c r="F170" s="36">
        <v>3461.4979999999996</v>
      </c>
      <c r="G170" s="36">
        <v>5</v>
      </c>
      <c r="H170" s="36">
        <v>851.3</v>
      </c>
      <c r="I170" s="36">
        <v>0</v>
      </c>
      <c r="J170" s="36">
        <v>0</v>
      </c>
      <c r="K170" s="36">
        <v>7</v>
      </c>
      <c r="L170" s="36">
        <v>608.09</v>
      </c>
      <c r="M170" s="35">
        <v>2</v>
      </c>
    </row>
    <row r="171" spans="1:13">
      <c r="A171" s="38">
        <v>170</v>
      </c>
      <c r="B171" s="34" t="s">
        <v>281</v>
      </c>
      <c r="C171" s="34" t="s">
        <v>3651</v>
      </c>
      <c r="D171" s="34" t="s">
        <v>22</v>
      </c>
      <c r="E171" s="36">
        <v>0</v>
      </c>
      <c r="F171" s="36">
        <v>0</v>
      </c>
      <c r="G171" s="36">
        <v>0</v>
      </c>
      <c r="H171" s="36">
        <v>0</v>
      </c>
      <c r="I171" s="36">
        <v>1.5</v>
      </c>
      <c r="J171" s="36">
        <v>100.39500000000001</v>
      </c>
      <c r="K171" s="36">
        <v>0</v>
      </c>
      <c r="L171" s="36">
        <v>0</v>
      </c>
      <c r="M171" s="35">
        <v>6</v>
      </c>
    </row>
    <row r="172" spans="1:13">
      <c r="A172" s="38">
        <v>171</v>
      </c>
      <c r="B172" s="34" t="s">
        <v>282</v>
      </c>
      <c r="C172" s="34" t="s">
        <v>3651</v>
      </c>
      <c r="D172" s="34" t="s">
        <v>22</v>
      </c>
      <c r="E172" s="36">
        <v>1</v>
      </c>
      <c r="F172" s="36">
        <v>52.25</v>
      </c>
      <c r="G172" s="36">
        <v>0</v>
      </c>
      <c r="H172" s="36">
        <v>0</v>
      </c>
      <c r="I172" s="36">
        <v>2.25</v>
      </c>
      <c r="J172" s="36">
        <v>663.43500000000006</v>
      </c>
      <c r="K172" s="36">
        <v>14</v>
      </c>
      <c r="L172" s="36">
        <v>1535.8</v>
      </c>
      <c r="M172" s="35">
        <v>3</v>
      </c>
    </row>
    <row r="173" spans="1:13">
      <c r="A173" s="38">
        <v>172</v>
      </c>
      <c r="B173" s="34" t="s">
        <v>283</v>
      </c>
      <c r="C173" s="34" t="s">
        <v>3651</v>
      </c>
      <c r="D173" s="34" t="s">
        <v>22</v>
      </c>
      <c r="F173" s="36">
        <v>0</v>
      </c>
      <c r="H173" s="36">
        <v>0</v>
      </c>
      <c r="J173" s="36">
        <v>0</v>
      </c>
      <c r="L173" s="36">
        <v>0</v>
      </c>
      <c r="M173" s="35">
        <v>0.25</v>
      </c>
    </row>
    <row r="174" spans="1:13">
      <c r="A174" s="38">
        <v>173</v>
      </c>
      <c r="B174" s="34" t="s">
        <v>284</v>
      </c>
      <c r="C174" s="34" t="s">
        <v>3651</v>
      </c>
      <c r="D174" s="34" t="s">
        <v>22</v>
      </c>
      <c r="F174" s="36">
        <v>0</v>
      </c>
      <c r="H174" s="36">
        <v>0</v>
      </c>
      <c r="J174" s="36">
        <v>0</v>
      </c>
      <c r="L174" s="36">
        <v>0</v>
      </c>
      <c r="M174" s="35">
        <v>1</v>
      </c>
    </row>
    <row r="175" spans="1:13">
      <c r="A175" s="38">
        <v>174</v>
      </c>
      <c r="B175" s="34" t="s">
        <v>285</v>
      </c>
      <c r="C175" s="34" t="s">
        <v>3651</v>
      </c>
      <c r="D175" s="34" t="s">
        <v>22</v>
      </c>
      <c r="F175" s="36">
        <v>0</v>
      </c>
      <c r="H175" s="36">
        <v>0</v>
      </c>
      <c r="J175" s="36">
        <v>0</v>
      </c>
      <c r="L175" s="36">
        <v>0</v>
      </c>
      <c r="M175" s="35">
        <v>8</v>
      </c>
    </row>
    <row r="176" spans="1:13">
      <c r="A176" s="38">
        <v>175</v>
      </c>
      <c r="B176" s="34" t="s">
        <v>286</v>
      </c>
      <c r="C176" s="34" t="s">
        <v>3651</v>
      </c>
      <c r="D176" s="34" t="s">
        <v>22</v>
      </c>
      <c r="E176" s="36">
        <v>0</v>
      </c>
      <c r="F176" s="36">
        <v>0</v>
      </c>
      <c r="G176" s="36">
        <v>0</v>
      </c>
      <c r="H176" s="36">
        <v>0</v>
      </c>
      <c r="I176" s="36">
        <v>0</v>
      </c>
      <c r="J176" s="36">
        <v>0</v>
      </c>
      <c r="K176" s="36">
        <v>8</v>
      </c>
      <c r="L176" s="36">
        <v>521.91999999999996</v>
      </c>
      <c r="M176" s="35">
        <v>13</v>
      </c>
    </row>
    <row r="177" spans="1:13">
      <c r="A177" s="38">
        <v>176</v>
      </c>
      <c r="B177" s="34" t="s">
        <v>287</v>
      </c>
      <c r="C177" s="34" t="s">
        <v>3651</v>
      </c>
      <c r="D177" s="34" t="s">
        <v>22</v>
      </c>
      <c r="E177" s="36">
        <v>0</v>
      </c>
      <c r="F177" s="36">
        <v>0</v>
      </c>
      <c r="G177" s="36">
        <v>0</v>
      </c>
      <c r="H177" s="36">
        <v>0</v>
      </c>
      <c r="I177" s="36">
        <v>11</v>
      </c>
      <c r="J177" s="36">
        <v>1109.6799999999998</v>
      </c>
      <c r="K177" s="36">
        <v>16</v>
      </c>
      <c r="L177" s="36">
        <v>1154.08</v>
      </c>
      <c r="M177" s="35">
        <v>6</v>
      </c>
    </row>
    <row r="178" spans="1:13">
      <c r="A178" s="38">
        <v>177</v>
      </c>
      <c r="B178" s="34" t="s">
        <v>288</v>
      </c>
      <c r="C178" s="34" t="s">
        <v>3651</v>
      </c>
      <c r="D178" s="34" t="s">
        <v>22</v>
      </c>
      <c r="E178" s="36">
        <v>0</v>
      </c>
      <c r="F178" s="36">
        <v>0</v>
      </c>
      <c r="G178" s="36">
        <v>1</v>
      </c>
      <c r="H178" s="36">
        <v>47.56</v>
      </c>
      <c r="I178" s="36">
        <v>1</v>
      </c>
      <c r="J178" s="36">
        <v>75.25</v>
      </c>
      <c r="K178" s="36">
        <v>7.4999999999999997E-2</v>
      </c>
      <c r="L178" s="36">
        <v>11.217000000000001</v>
      </c>
      <c r="M178" s="35">
        <v>0.05</v>
      </c>
    </row>
    <row r="179" spans="1:13">
      <c r="A179" s="38">
        <v>178</v>
      </c>
      <c r="B179" s="34" t="s">
        <v>289</v>
      </c>
      <c r="C179" s="34" t="s">
        <v>3651</v>
      </c>
      <c r="D179" s="34" t="s">
        <v>22</v>
      </c>
      <c r="E179" s="36">
        <v>0</v>
      </c>
      <c r="F179" s="36">
        <v>0</v>
      </c>
      <c r="G179" s="36">
        <v>22.5</v>
      </c>
      <c r="H179" s="36">
        <v>1827.6750000000002</v>
      </c>
      <c r="I179" s="36">
        <v>2</v>
      </c>
      <c r="J179" s="36">
        <v>82.48</v>
      </c>
      <c r="K179" s="36">
        <v>6</v>
      </c>
      <c r="L179" s="36">
        <v>258.24</v>
      </c>
      <c r="M179" s="35">
        <v>0.75</v>
      </c>
    </row>
    <row r="180" spans="1:13">
      <c r="A180" s="38">
        <v>179</v>
      </c>
      <c r="B180" s="34" t="s">
        <v>290</v>
      </c>
      <c r="C180" s="34" t="s">
        <v>3651</v>
      </c>
      <c r="D180" s="34" t="s">
        <v>22</v>
      </c>
      <c r="E180" s="36">
        <v>0</v>
      </c>
      <c r="F180" s="36">
        <v>0</v>
      </c>
      <c r="G180" s="36">
        <v>0.2</v>
      </c>
      <c r="H180" s="36">
        <v>19.504000000000001</v>
      </c>
      <c r="I180" s="36">
        <v>1.625</v>
      </c>
      <c r="J180" s="36">
        <v>267.21499999999997</v>
      </c>
      <c r="K180" s="36">
        <v>3.8</v>
      </c>
      <c r="L180" s="36">
        <v>416.47999999999996</v>
      </c>
      <c r="M180" s="35">
        <v>0.65</v>
      </c>
    </row>
    <row r="181" spans="1:13">
      <c r="A181" s="38">
        <v>180</v>
      </c>
      <c r="B181" s="34" t="s">
        <v>291</v>
      </c>
      <c r="C181" s="34" t="s">
        <v>3651</v>
      </c>
      <c r="D181" s="34" t="s">
        <v>22</v>
      </c>
      <c r="F181" s="36">
        <v>0</v>
      </c>
      <c r="H181" s="36">
        <v>0</v>
      </c>
      <c r="J181" s="36">
        <v>0</v>
      </c>
      <c r="L181" s="36">
        <v>0</v>
      </c>
      <c r="M181" s="35">
        <v>8</v>
      </c>
    </row>
    <row r="182" spans="1:13">
      <c r="A182" s="38">
        <v>181</v>
      </c>
      <c r="B182" s="34" t="s">
        <v>292</v>
      </c>
      <c r="C182" s="34" t="s">
        <v>3651</v>
      </c>
      <c r="D182" s="34" t="s">
        <v>22</v>
      </c>
      <c r="E182" s="36">
        <v>1.5</v>
      </c>
      <c r="F182" s="36">
        <v>69.599999999999994</v>
      </c>
      <c r="G182" s="36">
        <v>1.75</v>
      </c>
      <c r="H182" s="36">
        <v>240.25749999999999</v>
      </c>
      <c r="I182" s="36">
        <v>2</v>
      </c>
      <c r="J182" s="36">
        <v>225.66</v>
      </c>
      <c r="K182" s="36">
        <v>0.97499999999999998</v>
      </c>
      <c r="L182" s="36">
        <v>92.04</v>
      </c>
      <c r="M182" s="35">
        <v>0.4</v>
      </c>
    </row>
    <row r="183" spans="1:13">
      <c r="A183" s="38">
        <v>182</v>
      </c>
      <c r="B183" s="34" t="s">
        <v>293</v>
      </c>
      <c r="C183" s="34" t="s">
        <v>3651</v>
      </c>
      <c r="D183" s="34" t="s">
        <v>22</v>
      </c>
      <c r="E183" s="36">
        <v>10</v>
      </c>
      <c r="F183" s="36">
        <v>1411.8000000000002</v>
      </c>
      <c r="G183" s="36">
        <v>5</v>
      </c>
      <c r="H183" s="36">
        <v>-165.15</v>
      </c>
      <c r="I183" s="36">
        <v>1</v>
      </c>
      <c r="J183" s="36">
        <v>49.26</v>
      </c>
      <c r="K183" s="36">
        <v>0</v>
      </c>
      <c r="L183" s="36">
        <v>0</v>
      </c>
      <c r="M183" s="35">
        <v>5</v>
      </c>
    </row>
    <row r="184" spans="1:13">
      <c r="A184" s="38">
        <v>183</v>
      </c>
      <c r="B184" s="34" t="s">
        <v>294</v>
      </c>
      <c r="C184" s="34" t="s">
        <v>3651</v>
      </c>
      <c r="D184" s="34" t="s">
        <v>22</v>
      </c>
      <c r="E184" s="36">
        <v>0</v>
      </c>
      <c r="F184" s="36">
        <v>0</v>
      </c>
      <c r="G184" s="36">
        <v>0</v>
      </c>
      <c r="H184" s="36">
        <v>0</v>
      </c>
      <c r="I184" s="36">
        <v>0</v>
      </c>
      <c r="J184" s="36">
        <v>0</v>
      </c>
      <c r="K184" s="36">
        <v>5.5</v>
      </c>
      <c r="L184" s="36">
        <v>354.03500000000003</v>
      </c>
      <c r="M184" s="35">
        <v>4.25</v>
      </c>
    </row>
    <row r="185" spans="1:13">
      <c r="A185" s="38">
        <v>184</v>
      </c>
      <c r="B185" s="34" t="s">
        <v>295</v>
      </c>
      <c r="C185" s="34" t="s">
        <v>3651</v>
      </c>
      <c r="D185" s="34" t="s">
        <v>22</v>
      </c>
      <c r="E185" s="36">
        <v>0</v>
      </c>
      <c r="F185" s="36">
        <v>0</v>
      </c>
      <c r="G185" s="36">
        <v>0</v>
      </c>
      <c r="H185" s="36">
        <v>0</v>
      </c>
      <c r="I185" s="36">
        <v>20</v>
      </c>
      <c r="J185" s="36">
        <v>1604.1999999999998</v>
      </c>
      <c r="K185" s="36">
        <v>0</v>
      </c>
      <c r="L185" s="36">
        <v>0</v>
      </c>
      <c r="M185" s="35">
        <v>5</v>
      </c>
    </row>
    <row r="186" spans="1:13">
      <c r="A186" s="38">
        <v>185</v>
      </c>
      <c r="B186" s="34" t="s">
        <v>296</v>
      </c>
      <c r="C186" s="34" t="s">
        <v>3651</v>
      </c>
      <c r="D186" s="34" t="s">
        <v>22</v>
      </c>
      <c r="E186" s="36">
        <v>60.024999999999999</v>
      </c>
      <c r="F186" s="36">
        <v>4457.4565000000002</v>
      </c>
      <c r="G186" s="36">
        <v>65</v>
      </c>
      <c r="H186" s="36">
        <v>6379.75</v>
      </c>
      <c r="I186" s="36">
        <v>15</v>
      </c>
      <c r="J186" s="36">
        <v>1817.1</v>
      </c>
      <c r="K186" s="36">
        <v>0.8</v>
      </c>
      <c r="L186" s="36">
        <v>82</v>
      </c>
      <c r="M186" s="35">
        <v>0.5</v>
      </c>
    </row>
    <row r="187" spans="1:13">
      <c r="A187" s="38">
        <v>186</v>
      </c>
      <c r="B187" s="34" t="s">
        <v>297</v>
      </c>
      <c r="C187" s="34" t="s">
        <v>3658</v>
      </c>
      <c r="D187" s="34" t="s">
        <v>22</v>
      </c>
      <c r="E187" s="36">
        <v>0</v>
      </c>
      <c r="F187" s="36">
        <v>0</v>
      </c>
      <c r="G187" s="36">
        <v>0</v>
      </c>
      <c r="H187" s="36">
        <v>0</v>
      </c>
      <c r="I187" s="36">
        <v>0</v>
      </c>
      <c r="J187" s="36">
        <v>0</v>
      </c>
      <c r="K187" s="36">
        <v>0.47499999999999998</v>
      </c>
      <c r="L187" s="36">
        <v>449.97699999999998</v>
      </c>
      <c r="M187" s="35">
        <v>0.6</v>
      </c>
    </row>
    <row r="188" spans="1:13">
      <c r="A188" s="38">
        <v>187</v>
      </c>
      <c r="B188" s="34" t="s">
        <v>298</v>
      </c>
      <c r="C188" s="34" t="s">
        <v>3651</v>
      </c>
      <c r="D188" s="34" t="s">
        <v>22</v>
      </c>
      <c r="E188" s="36">
        <v>0</v>
      </c>
      <c r="F188" s="36">
        <v>0</v>
      </c>
      <c r="G188" s="36">
        <v>17</v>
      </c>
      <c r="H188" s="36">
        <v>999.94</v>
      </c>
      <c r="I188" s="36">
        <v>6</v>
      </c>
      <c r="J188" s="36">
        <v>352.44</v>
      </c>
      <c r="K188" s="36">
        <v>3.5</v>
      </c>
      <c r="L188" s="36">
        <v>244.44</v>
      </c>
      <c r="M188" s="35">
        <v>5</v>
      </c>
    </row>
    <row r="189" spans="1:13">
      <c r="A189" s="38">
        <v>188</v>
      </c>
      <c r="B189" s="34" t="s">
        <v>299</v>
      </c>
      <c r="C189" s="34" t="s">
        <v>3660</v>
      </c>
      <c r="D189" s="34" t="s">
        <v>22</v>
      </c>
      <c r="E189" s="36">
        <v>25.524999999999999</v>
      </c>
      <c r="F189" s="36">
        <v>2337.83475</v>
      </c>
      <c r="G189" s="36">
        <v>16</v>
      </c>
      <c r="H189" s="36">
        <v>-756.96</v>
      </c>
      <c r="I189" s="36">
        <v>35.575000000000003</v>
      </c>
      <c r="J189" s="36">
        <v>1425.846</v>
      </c>
      <c r="K189" s="36">
        <v>26</v>
      </c>
      <c r="L189" s="36">
        <v>446.42000000000007</v>
      </c>
      <c r="M189" s="35">
        <v>29</v>
      </c>
    </row>
    <row r="190" spans="1:13">
      <c r="A190" s="38">
        <v>189</v>
      </c>
      <c r="B190" s="34" t="s">
        <v>300</v>
      </c>
      <c r="C190" s="34" t="s">
        <v>3651</v>
      </c>
      <c r="D190" s="34" t="s">
        <v>22</v>
      </c>
      <c r="F190" s="36">
        <v>0</v>
      </c>
      <c r="H190" s="36">
        <v>0</v>
      </c>
      <c r="J190" s="36">
        <v>0</v>
      </c>
      <c r="L190" s="36">
        <v>0</v>
      </c>
      <c r="M190" s="35">
        <v>3</v>
      </c>
    </row>
    <row r="191" spans="1:13">
      <c r="A191" s="38">
        <v>190</v>
      </c>
      <c r="B191" s="34" t="s">
        <v>301</v>
      </c>
      <c r="C191" s="34" t="s">
        <v>3651</v>
      </c>
      <c r="D191" s="34" t="s">
        <v>22</v>
      </c>
      <c r="E191" s="36">
        <v>0</v>
      </c>
      <c r="F191" s="36">
        <v>0</v>
      </c>
      <c r="G191" s="36">
        <v>0</v>
      </c>
      <c r="H191" s="36">
        <v>0</v>
      </c>
      <c r="I191" s="36">
        <v>0</v>
      </c>
      <c r="J191" s="36">
        <v>0</v>
      </c>
      <c r="K191" s="36">
        <v>6.0250000000000004</v>
      </c>
      <c r="L191" s="36">
        <v>1146.6177500000001</v>
      </c>
      <c r="M191" s="35">
        <v>9.0750000000000011</v>
      </c>
    </row>
    <row r="192" spans="1:13">
      <c r="A192" s="38">
        <v>191</v>
      </c>
      <c r="B192" s="34" t="s">
        <v>302</v>
      </c>
      <c r="C192" s="34" t="s">
        <v>3651</v>
      </c>
      <c r="D192" s="34" t="s">
        <v>22</v>
      </c>
      <c r="E192" s="36">
        <v>28.024999999999999</v>
      </c>
      <c r="F192" s="36">
        <v>4226.7304999999997</v>
      </c>
      <c r="G192" s="36">
        <v>6</v>
      </c>
      <c r="H192" s="36">
        <v>581.16</v>
      </c>
      <c r="I192" s="36">
        <v>27</v>
      </c>
      <c r="J192" s="36">
        <v>4489.83</v>
      </c>
      <c r="K192" s="36">
        <v>17</v>
      </c>
      <c r="L192" s="36">
        <v>1436.67</v>
      </c>
      <c r="M192" s="35">
        <v>9</v>
      </c>
    </row>
    <row r="193" spans="1:13">
      <c r="A193" s="38">
        <v>192</v>
      </c>
      <c r="B193" s="34" t="s">
        <v>303</v>
      </c>
      <c r="C193" s="34" t="s">
        <v>3651</v>
      </c>
      <c r="D193" s="34" t="s">
        <v>22</v>
      </c>
      <c r="E193" s="36">
        <v>41</v>
      </c>
      <c r="F193" s="36">
        <v>1416.96</v>
      </c>
      <c r="G193" s="36">
        <v>0</v>
      </c>
      <c r="H193" s="36">
        <v>0</v>
      </c>
      <c r="I193" s="36">
        <v>40</v>
      </c>
      <c r="J193" s="36">
        <v>2450.8000000000002</v>
      </c>
      <c r="K193" s="36">
        <v>50</v>
      </c>
      <c r="L193" s="36">
        <v>3372</v>
      </c>
      <c r="M193" s="35">
        <v>30.75</v>
      </c>
    </row>
    <row r="194" spans="1:13">
      <c r="A194" s="38">
        <v>193</v>
      </c>
      <c r="B194" s="34" t="s">
        <v>304</v>
      </c>
      <c r="C194" s="34" t="s">
        <v>3658</v>
      </c>
      <c r="D194" s="34" t="s">
        <v>22</v>
      </c>
      <c r="E194" s="36">
        <v>8.5250000000000004</v>
      </c>
      <c r="F194" s="36">
        <v>756.08225000000004</v>
      </c>
      <c r="G194" s="36">
        <v>6</v>
      </c>
      <c r="H194" s="36">
        <v>507.12</v>
      </c>
      <c r="I194" s="36">
        <v>0</v>
      </c>
      <c r="J194" s="36">
        <v>0</v>
      </c>
      <c r="K194" s="36">
        <v>5</v>
      </c>
      <c r="L194" s="36">
        <v>213.85000000000002</v>
      </c>
      <c r="M194" s="35">
        <v>15</v>
      </c>
    </row>
    <row r="195" spans="1:13">
      <c r="A195" s="38">
        <v>194</v>
      </c>
      <c r="B195" s="34" t="s">
        <v>305</v>
      </c>
      <c r="C195" s="34" t="s">
        <v>3651</v>
      </c>
      <c r="D195" s="34" t="s">
        <v>22</v>
      </c>
      <c r="E195" s="36">
        <v>0</v>
      </c>
      <c r="F195" s="36">
        <v>0</v>
      </c>
      <c r="G195" s="36">
        <v>0</v>
      </c>
      <c r="H195" s="36">
        <v>0</v>
      </c>
      <c r="I195" s="36">
        <v>1</v>
      </c>
      <c r="J195" s="36">
        <v>150.43</v>
      </c>
      <c r="K195" s="36">
        <v>0</v>
      </c>
      <c r="L195" s="36">
        <v>0</v>
      </c>
      <c r="M195" s="35">
        <v>3</v>
      </c>
    </row>
    <row r="196" spans="1:13">
      <c r="A196" s="38">
        <v>195</v>
      </c>
      <c r="B196" s="34" t="s">
        <v>306</v>
      </c>
      <c r="C196" s="34" t="s">
        <v>3651</v>
      </c>
      <c r="D196" s="34" t="s">
        <v>22</v>
      </c>
      <c r="E196" s="36">
        <v>0</v>
      </c>
      <c r="F196" s="36">
        <v>0</v>
      </c>
      <c r="G196" s="36">
        <v>0</v>
      </c>
      <c r="H196" s="36">
        <v>0</v>
      </c>
      <c r="I196" s="36">
        <v>75</v>
      </c>
      <c r="J196" s="36">
        <v>4465.5</v>
      </c>
      <c r="K196" s="36">
        <v>225</v>
      </c>
      <c r="L196" s="36">
        <v>13306.5</v>
      </c>
      <c r="M196" s="35">
        <v>210</v>
      </c>
    </row>
    <row r="197" spans="1:13">
      <c r="A197" s="38">
        <v>196</v>
      </c>
      <c r="B197" s="34" t="s">
        <v>307</v>
      </c>
      <c r="C197" s="34" t="s">
        <v>3651</v>
      </c>
      <c r="D197" s="34" t="s">
        <v>22</v>
      </c>
      <c r="E197" s="36">
        <v>9</v>
      </c>
      <c r="F197" s="36">
        <v>276.93</v>
      </c>
      <c r="G197" s="36">
        <v>6</v>
      </c>
      <c r="H197" s="36">
        <v>129.60000000000002</v>
      </c>
      <c r="I197" s="36">
        <v>2</v>
      </c>
      <c r="J197" s="36">
        <v>52.78</v>
      </c>
      <c r="K197" s="36">
        <v>0</v>
      </c>
      <c r="L197" s="36">
        <v>0</v>
      </c>
      <c r="M197" s="35">
        <v>5</v>
      </c>
    </row>
    <row r="198" spans="1:13">
      <c r="A198" s="38">
        <v>197</v>
      </c>
      <c r="B198" s="34" t="s">
        <v>308</v>
      </c>
      <c r="C198" s="34" t="s">
        <v>3651</v>
      </c>
      <c r="D198" s="34" t="s">
        <v>22</v>
      </c>
      <c r="E198" s="36">
        <v>0</v>
      </c>
      <c r="F198" s="36">
        <v>0</v>
      </c>
      <c r="G198" s="36">
        <v>4.5</v>
      </c>
      <c r="H198" s="36">
        <v>219.6</v>
      </c>
      <c r="I198" s="36">
        <v>5.4</v>
      </c>
      <c r="J198" s="36">
        <v>792.66600000000005</v>
      </c>
      <c r="K198" s="36">
        <v>7</v>
      </c>
      <c r="L198" s="36">
        <v>503.09000000000003</v>
      </c>
      <c r="M198" s="35">
        <v>1</v>
      </c>
    </row>
    <row r="199" spans="1:13">
      <c r="A199" s="38">
        <v>198</v>
      </c>
      <c r="B199" s="34" t="s">
        <v>309</v>
      </c>
      <c r="C199" s="34" t="s">
        <v>3651</v>
      </c>
      <c r="D199" s="34" t="s">
        <v>22</v>
      </c>
      <c r="F199" s="36">
        <v>0</v>
      </c>
      <c r="H199" s="36">
        <v>0</v>
      </c>
      <c r="J199" s="36">
        <v>0</v>
      </c>
      <c r="L199" s="36">
        <v>0</v>
      </c>
      <c r="M199" s="35">
        <v>2.7</v>
      </c>
    </row>
    <row r="200" spans="1:13">
      <c r="A200" s="38">
        <v>199</v>
      </c>
      <c r="B200" s="34" t="s">
        <v>310</v>
      </c>
      <c r="C200" s="34" t="s">
        <v>3651</v>
      </c>
      <c r="D200" s="34" t="s">
        <v>22</v>
      </c>
      <c r="E200" s="36">
        <v>0</v>
      </c>
      <c r="F200" s="36">
        <v>0</v>
      </c>
      <c r="G200" s="36">
        <v>0</v>
      </c>
      <c r="H200" s="36">
        <v>0</v>
      </c>
      <c r="I200" s="36">
        <v>0</v>
      </c>
      <c r="J200" s="36">
        <v>0</v>
      </c>
      <c r="K200" s="36">
        <v>2.25</v>
      </c>
      <c r="L200" s="36">
        <v>219.98249999999999</v>
      </c>
      <c r="M200" s="35">
        <v>4</v>
      </c>
    </row>
    <row r="201" spans="1:13">
      <c r="A201" s="38">
        <v>200</v>
      </c>
      <c r="B201" s="34" t="s">
        <v>311</v>
      </c>
      <c r="C201" s="34" t="s">
        <v>3651</v>
      </c>
      <c r="D201" s="34" t="s">
        <v>22</v>
      </c>
      <c r="E201" s="36">
        <v>73</v>
      </c>
      <c r="F201" s="36">
        <v>6030.53</v>
      </c>
      <c r="G201" s="36">
        <v>131</v>
      </c>
      <c r="H201" s="36">
        <v>12838</v>
      </c>
      <c r="I201" s="36">
        <v>254</v>
      </c>
      <c r="J201" s="36">
        <v>22217.38</v>
      </c>
      <c r="K201" s="36">
        <v>263.14999999999998</v>
      </c>
      <c r="L201" s="36">
        <v>25649.230499999998</v>
      </c>
      <c r="M201" s="35">
        <v>222</v>
      </c>
    </row>
    <row r="202" spans="1:13">
      <c r="A202" s="38">
        <v>201</v>
      </c>
      <c r="B202" s="34" t="s">
        <v>312</v>
      </c>
      <c r="C202" s="34" t="s">
        <v>3661</v>
      </c>
      <c r="D202" s="34" t="s">
        <v>22</v>
      </c>
      <c r="E202" s="36">
        <v>23.25</v>
      </c>
      <c r="F202" s="36">
        <v>2973.21</v>
      </c>
      <c r="G202" s="36">
        <v>23.875</v>
      </c>
      <c r="H202" s="36">
        <v>3944.1499999999996</v>
      </c>
      <c r="I202" s="36">
        <v>6</v>
      </c>
      <c r="J202" s="36">
        <v>2174.16</v>
      </c>
      <c r="K202" s="36">
        <v>8</v>
      </c>
      <c r="L202" s="36">
        <v>1117.1199999999999</v>
      </c>
      <c r="M202" s="35">
        <v>1</v>
      </c>
    </row>
    <row r="203" spans="1:13">
      <c r="A203" s="38">
        <v>202</v>
      </c>
      <c r="B203" s="34" t="s">
        <v>313</v>
      </c>
      <c r="C203" s="34" t="s">
        <v>3651</v>
      </c>
      <c r="D203" s="34" t="s">
        <v>22</v>
      </c>
      <c r="E203" s="36">
        <v>0</v>
      </c>
      <c r="F203" s="36">
        <v>0</v>
      </c>
      <c r="G203" s="36">
        <v>0</v>
      </c>
      <c r="H203" s="36">
        <v>0</v>
      </c>
      <c r="I203" s="36">
        <v>0</v>
      </c>
      <c r="J203" s="36">
        <v>0</v>
      </c>
      <c r="K203" s="36">
        <v>0.5</v>
      </c>
      <c r="L203" s="36">
        <v>69.834999999999994</v>
      </c>
      <c r="M203" s="35">
        <v>0.5</v>
      </c>
    </row>
    <row r="204" spans="1:13">
      <c r="A204" s="38">
        <v>203</v>
      </c>
      <c r="B204" s="34" t="s">
        <v>314</v>
      </c>
      <c r="C204" s="34" t="s">
        <v>3651</v>
      </c>
      <c r="D204" s="34" t="s">
        <v>22</v>
      </c>
      <c r="E204" s="36">
        <v>0</v>
      </c>
      <c r="F204" s="36">
        <v>0</v>
      </c>
      <c r="G204" s="36">
        <v>0</v>
      </c>
      <c r="H204" s="36">
        <v>0</v>
      </c>
      <c r="I204" s="36">
        <v>0</v>
      </c>
      <c r="J204" s="36">
        <v>0</v>
      </c>
      <c r="K204" s="36">
        <v>1.5</v>
      </c>
      <c r="L204" s="36">
        <v>128.08500000000001</v>
      </c>
      <c r="M204" s="35">
        <v>2</v>
      </c>
    </row>
    <row r="205" spans="1:13">
      <c r="A205" s="38">
        <v>204</v>
      </c>
      <c r="B205" s="34" t="s">
        <v>315</v>
      </c>
      <c r="C205" s="34" t="s">
        <v>3651</v>
      </c>
      <c r="D205" s="34" t="s">
        <v>22</v>
      </c>
      <c r="F205" s="36">
        <v>0</v>
      </c>
      <c r="H205" s="36">
        <v>0</v>
      </c>
      <c r="J205" s="36">
        <v>0</v>
      </c>
      <c r="L205" s="36">
        <v>0</v>
      </c>
      <c r="M205" s="35">
        <v>12</v>
      </c>
    </row>
    <row r="206" spans="1:13">
      <c r="A206" s="38">
        <v>205</v>
      </c>
      <c r="B206" s="34" t="s">
        <v>316</v>
      </c>
      <c r="C206" s="34" t="s">
        <v>3651</v>
      </c>
      <c r="D206" s="34" t="s">
        <v>21</v>
      </c>
      <c r="E206" s="36">
        <v>0</v>
      </c>
      <c r="F206" s="36">
        <v>0</v>
      </c>
      <c r="G206" s="36">
        <v>0</v>
      </c>
      <c r="H206" s="36">
        <v>0</v>
      </c>
      <c r="I206" s="36">
        <v>0</v>
      </c>
      <c r="J206" s="36">
        <v>0</v>
      </c>
      <c r="K206" s="36">
        <v>5</v>
      </c>
      <c r="L206" s="36">
        <v>993.40000000000009</v>
      </c>
      <c r="M206" s="35">
        <v>0</v>
      </c>
    </row>
    <row r="207" spans="1:13">
      <c r="A207" s="38">
        <v>206</v>
      </c>
      <c r="B207" s="34" t="s">
        <v>317</v>
      </c>
      <c r="C207" s="34" t="s">
        <v>3651</v>
      </c>
      <c r="D207" s="34" t="s">
        <v>21</v>
      </c>
      <c r="E207" s="36">
        <v>0</v>
      </c>
      <c r="F207" s="36">
        <v>0</v>
      </c>
      <c r="G207" s="36">
        <v>0</v>
      </c>
      <c r="H207" s="36">
        <v>0</v>
      </c>
      <c r="I207" s="36">
        <v>0</v>
      </c>
      <c r="J207" s="36">
        <v>0</v>
      </c>
      <c r="K207" s="36">
        <v>31</v>
      </c>
      <c r="L207" s="36">
        <v>1826.52</v>
      </c>
      <c r="M207" s="35">
        <v>10</v>
      </c>
    </row>
    <row r="208" spans="1:13">
      <c r="A208" s="38">
        <v>207</v>
      </c>
      <c r="B208" s="34" t="s">
        <v>318</v>
      </c>
      <c r="C208" s="34" t="s">
        <v>3651</v>
      </c>
      <c r="D208" s="34" t="s">
        <v>21</v>
      </c>
      <c r="E208" s="36">
        <v>41</v>
      </c>
      <c r="F208" s="36">
        <v>3170.94</v>
      </c>
      <c r="G208" s="36">
        <v>43.2</v>
      </c>
      <c r="H208" s="36">
        <v>3339.7920000000004</v>
      </c>
      <c r="I208" s="36">
        <v>10</v>
      </c>
      <c r="J208" s="36">
        <v>332.70000000000005</v>
      </c>
      <c r="K208" s="36">
        <v>10</v>
      </c>
      <c r="L208" s="36">
        <v>659.59999999999991</v>
      </c>
      <c r="M208" s="35">
        <v>17.2</v>
      </c>
    </row>
    <row r="209" spans="1:13">
      <c r="A209" s="38">
        <v>208</v>
      </c>
      <c r="B209" s="34" t="s">
        <v>319</v>
      </c>
      <c r="C209" s="34" t="s">
        <v>3651</v>
      </c>
      <c r="D209" s="34" t="s">
        <v>21</v>
      </c>
      <c r="E209" s="36">
        <v>2.2999999999999998</v>
      </c>
      <c r="F209" s="36">
        <v>697.84299999999996</v>
      </c>
      <c r="G209" s="36">
        <v>0</v>
      </c>
      <c r="H209" s="36">
        <v>0</v>
      </c>
      <c r="I209" s="36">
        <v>0</v>
      </c>
      <c r="J209" s="36">
        <v>0</v>
      </c>
      <c r="K209" s="36">
        <v>0</v>
      </c>
      <c r="L209" s="36">
        <v>0</v>
      </c>
      <c r="M209" s="35">
        <v>1</v>
      </c>
    </row>
    <row r="210" spans="1:13">
      <c r="A210" s="38">
        <v>209</v>
      </c>
      <c r="B210" s="34" t="s">
        <v>320</v>
      </c>
      <c r="C210" s="34" t="s">
        <v>3651</v>
      </c>
      <c r="D210" s="34" t="s">
        <v>21</v>
      </c>
      <c r="E210" s="36">
        <v>0</v>
      </c>
      <c r="F210" s="36">
        <v>0</v>
      </c>
      <c r="G210" s="36">
        <v>0</v>
      </c>
      <c r="H210" s="36">
        <v>0</v>
      </c>
      <c r="I210" s="36">
        <v>0</v>
      </c>
      <c r="J210" s="36">
        <v>0</v>
      </c>
      <c r="K210" s="36">
        <v>4</v>
      </c>
      <c r="L210" s="36">
        <v>321.24</v>
      </c>
      <c r="M210" s="35">
        <v>2</v>
      </c>
    </row>
    <row r="211" spans="1:13">
      <c r="A211" s="38">
        <v>210</v>
      </c>
      <c r="B211" s="34" t="s">
        <v>321</v>
      </c>
      <c r="C211" s="34" t="s">
        <v>3651</v>
      </c>
      <c r="D211" s="34" t="s">
        <v>21</v>
      </c>
      <c r="F211" s="36">
        <v>0</v>
      </c>
      <c r="H211" s="36">
        <v>0</v>
      </c>
      <c r="J211" s="36">
        <v>0</v>
      </c>
      <c r="L211" s="36">
        <v>0</v>
      </c>
      <c r="M211" s="35">
        <v>25.1</v>
      </c>
    </row>
    <row r="212" spans="1:13">
      <c r="A212" s="38">
        <v>211</v>
      </c>
      <c r="B212" s="34" t="s">
        <v>322</v>
      </c>
      <c r="C212" s="34" t="s">
        <v>84</v>
      </c>
      <c r="D212" s="34" t="s">
        <v>21</v>
      </c>
      <c r="F212" s="36">
        <v>0</v>
      </c>
      <c r="H212" s="36">
        <v>0</v>
      </c>
      <c r="J212" s="36">
        <v>0</v>
      </c>
      <c r="L212" s="36">
        <v>0</v>
      </c>
      <c r="M212" s="35">
        <v>10</v>
      </c>
    </row>
    <row r="213" spans="1:13">
      <c r="A213" s="38">
        <v>212</v>
      </c>
      <c r="B213" s="34" t="s">
        <v>323</v>
      </c>
      <c r="C213" s="34" t="s">
        <v>3658</v>
      </c>
      <c r="D213" s="34" t="s">
        <v>17</v>
      </c>
      <c r="E213" s="36">
        <v>0</v>
      </c>
      <c r="F213" s="36">
        <v>0</v>
      </c>
      <c r="G213" s="36">
        <v>0</v>
      </c>
      <c r="H213" s="36">
        <v>0</v>
      </c>
      <c r="I213" s="36">
        <v>23</v>
      </c>
      <c r="J213" s="36">
        <v>3172.85</v>
      </c>
      <c r="K213" s="36">
        <v>20</v>
      </c>
      <c r="L213" s="36">
        <v>1663.8</v>
      </c>
      <c r="M213" s="35">
        <v>0</v>
      </c>
    </row>
    <row r="214" spans="1:13">
      <c r="A214" s="38">
        <v>213</v>
      </c>
      <c r="B214" s="34" t="s">
        <v>324</v>
      </c>
      <c r="C214" s="34" t="s">
        <v>3651</v>
      </c>
      <c r="D214" s="34" t="s">
        <v>17</v>
      </c>
      <c r="E214" s="36">
        <v>0</v>
      </c>
      <c r="F214" s="36">
        <v>0</v>
      </c>
      <c r="G214" s="36">
        <v>0</v>
      </c>
      <c r="H214" s="36">
        <v>0</v>
      </c>
      <c r="I214" s="36">
        <v>0</v>
      </c>
      <c r="J214" s="36">
        <v>0</v>
      </c>
      <c r="K214" s="36">
        <v>13</v>
      </c>
      <c r="L214" s="36">
        <v>759.19999999999993</v>
      </c>
      <c r="M214" s="35">
        <v>0</v>
      </c>
    </row>
    <row r="215" spans="1:13">
      <c r="A215" s="38">
        <v>214</v>
      </c>
      <c r="B215" s="34" t="s">
        <v>325</v>
      </c>
      <c r="C215" s="34" t="s">
        <v>3661</v>
      </c>
      <c r="D215" s="34" t="s">
        <v>17</v>
      </c>
      <c r="E215" s="36">
        <v>0</v>
      </c>
      <c r="F215" s="36">
        <v>0</v>
      </c>
      <c r="G215" s="36">
        <v>0</v>
      </c>
      <c r="H215" s="36">
        <v>0</v>
      </c>
      <c r="I215" s="36">
        <v>0</v>
      </c>
      <c r="J215" s="36">
        <v>0</v>
      </c>
      <c r="K215" s="36">
        <v>61.1</v>
      </c>
      <c r="L215" s="36">
        <v>10099.218999999999</v>
      </c>
      <c r="M215" s="35">
        <v>0</v>
      </c>
    </row>
    <row r="216" spans="1:13">
      <c r="A216" s="38">
        <v>215</v>
      </c>
      <c r="B216" s="34" t="s">
        <v>326</v>
      </c>
      <c r="C216" s="34" t="s">
        <v>3651</v>
      </c>
      <c r="D216" s="34" t="s">
        <v>17</v>
      </c>
      <c r="E216" s="36">
        <v>0</v>
      </c>
      <c r="F216" s="36">
        <v>0</v>
      </c>
      <c r="G216" s="36">
        <v>0</v>
      </c>
      <c r="H216" s="36">
        <v>0</v>
      </c>
      <c r="I216" s="36">
        <v>0</v>
      </c>
      <c r="J216" s="36">
        <v>0</v>
      </c>
      <c r="K216" s="36">
        <v>12.25</v>
      </c>
      <c r="L216" s="36">
        <v>5407.15</v>
      </c>
      <c r="M216" s="35">
        <v>0</v>
      </c>
    </row>
    <row r="217" spans="1:13">
      <c r="A217" s="38">
        <v>216</v>
      </c>
      <c r="B217" s="34" t="s">
        <v>327</v>
      </c>
      <c r="C217" s="34" t="s">
        <v>3651</v>
      </c>
      <c r="D217" s="34" t="s">
        <v>17</v>
      </c>
      <c r="E217" s="36">
        <v>114.925</v>
      </c>
      <c r="F217" s="36">
        <v>10509.891250000001</v>
      </c>
      <c r="G217" s="36">
        <v>133.05000000000001</v>
      </c>
      <c r="H217" s="36">
        <v>11422.342500000001</v>
      </c>
      <c r="I217" s="36">
        <v>138.32499999999999</v>
      </c>
      <c r="J217" s="36">
        <v>8007.6342499999992</v>
      </c>
      <c r="K217" s="36">
        <v>237.72499999999999</v>
      </c>
      <c r="L217" s="36">
        <v>25467.479249999997</v>
      </c>
      <c r="M217" s="35">
        <v>151.62500000000003</v>
      </c>
    </row>
    <row r="218" spans="1:13">
      <c r="A218" s="38">
        <v>217</v>
      </c>
      <c r="B218" s="34" t="s">
        <v>328</v>
      </c>
      <c r="C218" s="34" t="s">
        <v>3651</v>
      </c>
      <c r="D218" s="34" t="s">
        <v>17</v>
      </c>
      <c r="E218" s="36">
        <v>0</v>
      </c>
      <c r="F218" s="36">
        <v>0</v>
      </c>
      <c r="G218" s="36">
        <v>1</v>
      </c>
      <c r="H218" s="36">
        <v>-28.67</v>
      </c>
      <c r="I218" s="36">
        <v>3.5</v>
      </c>
      <c r="J218" s="36">
        <v>-145.565</v>
      </c>
      <c r="K218" s="36">
        <v>12</v>
      </c>
      <c r="L218" s="36">
        <v>10883.400000000001</v>
      </c>
      <c r="M218" s="35">
        <v>5.5</v>
      </c>
    </row>
    <row r="219" spans="1:13">
      <c r="A219" s="38">
        <v>218</v>
      </c>
      <c r="B219" s="34" t="s">
        <v>329</v>
      </c>
      <c r="C219" s="34" t="s">
        <v>3658</v>
      </c>
      <c r="D219" s="34" t="s">
        <v>17</v>
      </c>
      <c r="E219" s="36">
        <v>66</v>
      </c>
      <c r="F219" s="36">
        <v>6083.88</v>
      </c>
      <c r="G219" s="36">
        <v>51</v>
      </c>
      <c r="H219" s="36">
        <v>5648.76</v>
      </c>
      <c r="I219" s="36">
        <v>50</v>
      </c>
      <c r="J219" s="36">
        <v>5993.5</v>
      </c>
      <c r="K219" s="36">
        <v>56</v>
      </c>
      <c r="L219" s="36">
        <v>5938.8</v>
      </c>
      <c r="M219" s="35">
        <v>33</v>
      </c>
    </row>
    <row r="220" spans="1:13">
      <c r="A220" s="38">
        <v>219</v>
      </c>
      <c r="B220" s="34" t="s">
        <v>330</v>
      </c>
      <c r="C220" s="34" t="s">
        <v>3651</v>
      </c>
      <c r="D220" s="34" t="s">
        <v>17</v>
      </c>
      <c r="F220" s="36">
        <v>0</v>
      </c>
      <c r="H220" s="36">
        <v>0</v>
      </c>
      <c r="J220" s="36">
        <v>0</v>
      </c>
      <c r="L220" s="36">
        <v>0</v>
      </c>
      <c r="M220" s="35">
        <v>0.1</v>
      </c>
    </row>
    <row r="221" spans="1:13">
      <c r="A221" s="38">
        <v>220</v>
      </c>
      <c r="B221" s="34" t="s">
        <v>331</v>
      </c>
      <c r="C221" s="34" t="s">
        <v>3651</v>
      </c>
      <c r="D221" s="34" t="s">
        <v>17</v>
      </c>
      <c r="F221" s="36">
        <v>0</v>
      </c>
      <c r="H221" s="36">
        <v>0</v>
      </c>
      <c r="J221" s="36">
        <v>0</v>
      </c>
      <c r="L221" s="36">
        <v>0</v>
      </c>
      <c r="M221" s="35">
        <v>5</v>
      </c>
    </row>
    <row r="222" spans="1:13">
      <c r="A222" s="38">
        <v>221</v>
      </c>
      <c r="B222" s="34" t="s">
        <v>332</v>
      </c>
      <c r="C222" s="34" t="s">
        <v>3657</v>
      </c>
      <c r="D222" s="34" t="s">
        <v>17</v>
      </c>
      <c r="E222" s="36">
        <v>161.9</v>
      </c>
      <c r="F222" s="36">
        <v>22157.634000000002</v>
      </c>
      <c r="G222" s="36">
        <v>143.625</v>
      </c>
      <c r="H222" s="36">
        <v>13528.03875</v>
      </c>
      <c r="I222" s="36">
        <v>81.5</v>
      </c>
      <c r="J222" s="36">
        <v>4662.6149999999998</v>
      </c>
      <c r="K222" s="36">
        <v>159.5</v>
      </c>
      <c r="L222" s="36">
        <v>15846.324999999999</v>
      </c>
      <c r="M222" s="35">
        <v>185.5</v>
      </c>
    </row>
    <row r="223" spans="1:13">
      <c r="A223" s="38">
        <v>222</v>
      </c>
      <c r="B223" s="34" t="s">
        <v>333</v>
      </c>
      <c r="C223" s="34" t="s">
        <v>3662</v>
      </c>
      <c r="D223" s="34" t="s">
        <v>17</v>
      </c>
      <c r="E223" s="36">
        <v>4</v>
      </c>
      <c r="F223" s="36">
        <v>401.52</v>
      </c>
      <c r="G223" s="36">
        <v>10</v>
      </c>
      <c r="H223" s="36">
        <v>993</v>
      </c>
      <c r="I223" s="36">
        <v>17</v>
      </c>
      <c r="J223" s="36">
        <v>1230.97</v>
      </c>
      <c r="K223" s="36">
        <v>25</v>
      </c>
      <c r="L223" s="36">
        <v>2594</v>
      </c>
      <c r="M223" s="35">
        <v>31</v>
      </c>
    </row>
    <row r="224" spans="1:13">
      <c r="A224" s="38">
        <v>223</v>
      </c>
      <c r="B224" s="34" t="s">
        <v>334</v>
      </c>
      <c r="C224" s="34" t="s">
        <v>3651</v>
      </c>
      <c r="D224" s="34" t="s">
        <v>17</v>
      </c>
      <c r="F224" s="36">
        <v>0</v>
      </c>
      <c r="H224" s="36">
        <v>0</v>
      </c>
      <c r="J224" s="36">
        <v>0</v>
      </c>
      <c r="L224" s="36">
        <v>0</v>
      </c>
      <c r="M224" s="35">
        <v>0.97499999999999998</v>
      </c>
    </row>
    <row r="225" spans="1:13">
      <c r="A225" s="38">
        <v>224</v>
      </c>
      <c r="B225" s="34" t="s">
        <v>335</v>
      </c>
      <c r="C225" s="34" t="s">
        <v>3651</v>
      </c>
      <c r="D225" s="34" t="s">
        <v>17</v>
      </c>
      <c r="E225" s="36">
        <v>8</v>
      </c>
      <c r="F225" s="36">
        <v>1195.92</v>
      </c>
      <c r="G225" s="36">
        <v>71</v>
      </c>
      <c r="H225" s="36">
        <v>8941.74</v>
      </c>
      <c r="I225" s="36">
        <v>97</v>
      </c>
      <c r="J225" s="36">
        <v>9769.84</v>
      </c>
      <c r="K225" s="36">
        <v>28</v>
      </c>
      <c r="L225" s="36">
        <v>5162.08</v>
      </c>
      <c r="M225" s="35">
        <v>24.2</v>
      </c>
    </row>
    <row r="226" spans="1:13">
      <c r="A226" s="38">
        <v>225</v>
      </c>
      <c r="B226" s="34" t="s">
        <v>336</v>
      </c>
      <c r="C226" s="34" t="s">
        <v>3651</v>
      </c>
      <c r="D226" s="34" t="s">
        <v>17</v>
      </c>
      <c r="E226" s="36">
        <v>24.3</v>
      </c>
      <c r="F226" s="36">
        <v>1033.9649999999999</v>
      </c>
      <c r="G226" s="36">
        <v>51.25</v>
      </c>
      <c r="H226" s="36">
        <v>4121.5249999999996</v>
      </c>
      <c r="I226" s="36">
        <v>108.55</v>
      </c>
      <c r="J226" s="36">
        <v>6788.7169999999996</v>
      </c>
      <c r="K226" s="36">
        <v>367.1</v>
      </c>
      <c r="L226" s="36">
        <v>25722.697</v>
      </c>
      <c r="M226" s="35">
        <v>270</v>
      </c>
    </row>
    <row r="227" spans="1:13">
      <c r="A227" s="38">
        <v>226</v>
      </c>
      <c r="B227" s="34" t="s">
        <v>337</v>
      </c>
      <c r="C227" s="34" t="s">
        <v>3651</v>
      </c>
      <c r="D227" s="34" t="s">
        <v>17</v>
      </c>
      <c r="F227" s="36">
        <v>0</v>
      </c>
      <c r="H227" s="36">
        <v>0</v>
      </c>
      <c r="J227" s="36">
        <v>0</v>
      </c>
      <c r="L227" s="36">
        <v>0</v>
      </c>
      <c r="M227" s="35">
        <v>15.05</v>
      </c>
    </row>
    <row r="228" spans="1:13">
      <c r="A228" s="38">
        <v>227</v>
      </c>
      <c r="B228" s="34" t="s">
        <v>338</v>
      </c>
      <c r="C228" s="34" t="s">
        <v>3658</v>
      </c>
      <c r="D228" s="34" t="s">
        <v>17</v>
      </c>
      <c r="E228" s="36">
        <v>2</v>
      </c>
      <c r="F228" s="36">
        <v>126.4</v>
      </c>
      <c r="G228" s="36">
        <v>85</v>
      </c>
      <c r="H228" s="36">
        <v>9681.5</v>
      </c>
      <c r="I228" s="36">
        <v>46</v>
      </c>
      <c r="J228" s="36">
        <v>4414.62</v>
      </c>
      <c r="K228" s="36">
        <v>46</v>
      </c>
      <c r="L228" s="36">
        <v>3653.32</v>
      </c>
      <c r="M228" s="35">
        <v>86</v>
      </c>
    </row>
    <row r="229" spans="1:13">
      <c r="A229" s="38">
        <v>228</v>
      </c>
      <c r="B229" s="34" t="s">
        <v>339</v>
      </c>
      <c r="C229" s="34" t="s">
        <v>3651</v>
      </c>
      <c r="D229" s="34" t="s">
        <v>17</v>
      </c>
      <c r="E229" s="36">
        <v>0</v>
      </c>
      <c r="F229" s="36">
        <v>0</v>
      </c>
      <c r="G229" s="36">
        <v>0</v>
      </c>
      <c r="H229" s="36">
        <v>0</v>
      </c>
      <c r="I229" s="36">
        <v>0</v>
      </c>
      <c r="J229" s="36">
        <v>0</v>
      </c>
      <c r="K229" s="36">
        <v>46</v>
      </c>
      <c r="L229" s="36">
        <v>3994.18</v>
      </c>
      <c r="M229" s="35">
        <v>2</v>
      </c>
    </row>
    <row r="230" spans="1:13">
      <c r="A230" s="38">
        <v>229</v>
      </c>
      <c r="B230" s="34" t="s">
        <v>340</v>
      </c>
      <c r="C230" s="34" t="s">
        <v>3651</v>
      </c>
      <c r="D230" s="34" t="s">
        <v>17</v>
      </c>
      <c r="F230" s="36">
        <v>0</v>
      </c>
      <c r="H230" s="36">
        <v>0</v>
      </c>
      <c r="J230" s="36">
        <v>0</v>
      </c>
      <c r="L230" s="36">
        <v>0</v>
      </c>
      <c r="M230" s="35">
        <v>6</v>
      </c>
    </row>
    <row r="231" spans="1:13">
      <c r="A231" s="38">
        <v>230</v>
      </c>
      <c r="B231" s="34" t="s">
        <v>341</v>
      </c>
      <c r="C231" s="34" t="s">
        <v>3651</v>
      </c>
      <c r="D231" s="34" t="s">
        <v>17</v>
      </c>
      <c r="E231" s="36">
        <v>0</v>
      </c>
      <c r="F231" s="36">
        <v>0</v>
      </c>
      <c r="G231" s="36">
        <v>0</v>
      </c>
      <c r="H231" s="36">
        <v>0</v>
      </c>
      <c r="I231" s="36">
        <v>0</v>
      </c>
      <c r="J231" s="36">
        <v>0</v>
      </c>
      <c r="K231" s="36">
        <v>5</v>
      </c>
      <c r="L231" s="36">
        <v>325.09999999999997</v>
      </c>
      <c r="M231" s="35">
        <v>2</v>
      </c>
    </row>
    <row r="232" spans="1:13">
      <c r="A232" s="38">
        <v>231</v>
      </c>
      <c r="B232" s="34" t="s">
        <v>342</v>
      </c>
      <c r="C232" s="34" t="s">
        <v>3651</v>
      </c>
      <c r="D232" s="34" t="s">
        <v>17</v>
      </c>
      <c r="E232" s="36">
        <v>0</v>
      </c>
      <c r="F232" s="36">
        <v>0</v>
      </c>
      <c r="G232" s="36">
        <v>0</v>
      </c>
      <c r="H232" s="36">
        <v>0</v>
      </c>
      <c r="I232" s="36">
        <v>0</v>
      </c>
      <c r="J232" s="36">
        <v>0</v>
      </c>
      <c r="K232" s="36">
        <v>93.45</v>
      </c>
      <c r="L232" s="36">
        <v>6120.0405000000001</v>
      </c>
      <c r="M232" s="35">
        <v>45.05</v>
      </c>
    </row>
    <row r="233" spans="1:13">
      <c r="A233" s="38">
        <v>232</v>
      </c>
      <c r="B233" s="34" t="s">
        <v>343</v>
      </c>
      <c r="C233" s="34" t="s">
        <v>3663</v>
      </c>
      <c r="D233" s="34" t="s">
        <v>17</v>
      </c>
      <c r="F233" s="36">
        <v>0</v>
      </c>
      <c r="H233" s="36">
        <v>0</v>
      </c>
      <c r="J233" s="36">
        <v>0</v>
      </c>
      <c r="L233" s="36">
        <v>0</v>
      </c>
      <c r="M233" s="35">
        <v>7.5</v>
      </c>
    </row>
    <row r="234" spans="1:13">
      <c r="A234" s="38">
        <v>233</v>
      </c>
      <c r="B234" s="34" t="s">
        <v>344</v>
      </c>
      <c r="C234" s="34" t="s">
        <v>3663</v>
      </c>
      <c r="D234" s="34" t="s">
        <v>17</v>
      </c>
      <c r="E234" s="36">
        <v>55</v>
      </c>
      <c r="F234" s="36">
        <v>3621.7499999999995</v>
      </c>
      <c r="G234" s="36">
        <v>47</v>
      </c>
      <c r="H234" s="36">
        <v>4566.5199999999995</v>
      </c>
      <c r="I234" s="36">
        <v>44</v>
      </c>
      <c r="J234" s="36">
        <v>4630.12</v>
      </c>
      <c r="K234" s="36">
        <v>45</v>
      </c>
      <c r="L234" s="36">
        <v>3268.35</v>
      </c>
      <c r="M234" s="35">
        <v>34</v>
      </c>
    </row>
    <row r="235" spans="1:13">
      <c r="A235" s="38">
        <v>234</v>
      </c>
      <c r="B235" s="34" t="s">
        <v>345</v>
      </c>
      <c r="C235" s="34" t="s">
        <v>3664</v>
      </c>
      <c r="D235" s="34" t="s">
        <v>17</v>
      </c>
      <c r="E235" s="36">
        <v>0</v>
      </c>
      <c r="F235" s="36">
        <v>0</v>
      </c>
      <c r="G235" s="36">
        <v>0</v>
      </c>
      <c r="H235" s="36">
        <v>0</v>
      </c>
      <c r="I235" s="36">
        <v>19</v>
      </c>
      <c r="J235" s="36">
        <v>3175.09</v>
      </c>
      <c r="K235" s="36">
        <v>30</v>
      </c>
      <c r="L235" s="36">
        <v>1525.5</v>
      </c>
      <c r="M235" s="35">
        <v>43</v>
      </c>
    </row>
    <row r="236" spans="1:13">
      <c r="A236" s="38">
        <v>235</v>
      </c>
      <c r="B236" s="34" t="s">
        <v>346</v>
      </c>
      <c r="C236" s="34" t="s">
        <v>3664</v>
      </c>
      <c r="D236" s="34" t="s">
        <v>17</v>
      </c>
      <c r="F236" s="36">
        <v>0</v>
      </c>
      <c r="H236" s="36">
        <v>0</v>
      </c>
      <c r="J236" s="36">
        <v>0</v>
      </c>
      <c r="L236" s="36">
        <v>0</v>
      </c>
      <c r="M236" s="35">
        <v>10</v>
      </c>
    </row>
    <row r="237" spans="1:13">
      <c r="A237" s="38">
        <v>236</v>
      </c>
      <c r="B237" s="34" t="s">
        <v>347</v>
      </c>
      <c r="C237" s="34" t="s">
        <v>3664</v>
      </c>
      <c r="D237" s="34" t="s">
        <v>17</v>
      </c>
      <c r="E237" s="36">
        <v>10</v>
      </c>
      <c r="F237" s="36">
        <v>2205</v>
      </c>
      <c r="G237" s="36">
        <v>2.5000000000000001E-2</v>
      </c>
      <c r="H237" s="36">
        <v>2.6524999999999999</v>
      </c>
      <c r="I237" s="36">
        <v>25</v>
      </c>
      <c r="J237" s="36">
        <v>1936</v>
      </c>
      <c r="K237" s="36">
        <v>25</v>
      </c>
      <c r="L237" s="36">
        <v>1967.0000000000002</v>
      </c>
      <c r="M237" s="35">
        <v>10</v>
      </c>
    </row>
    <row r="238" spans="1:13">
      <c r="A238" s="38">
        <v>237</v>
      </c>
      <c r="B238" s="34" t="s">
        <v>348</v>
      </c>
      <c r="C238" s="34" t="s">
        <v>3663</v>
      </c>
      <c r="D238" s="34" t="s">
        <v>17</v>
      </c>
      <c r="E238" s="36">
        <v>0</v>
      </c>
      <c r="F238" s="36">
        <v>0</v>
      </c>
      <c r="G238" s="36">
        <v>0</v>
      </c>
      <c r="H238" s="36">
        <v>0</v>
      </c>
      <c r="I238" s="36">
        <v>3.05</v>
      </c>
      <c r="J238" s="36">
        <v>194.49850000000001</v>
      </c>
      <c r="K238" s="36">
        <v>16</v>
      </c>
      <c r="L238" s="36">
        <v>674.24</v>
      </c>
      <c r="M238" s="35">
        <v>5</v>
      </c>
    </row>
    <row r="239" spans="1:13">
      <c r="A239" s="38">
        <v>238</v>
      </c>
      <c r="B239" s="34" t="s">
        <v>349</v>
      </c>
      <c r="C239" s="34" t="s">
        <v>3663</v>
      </c>
      <c r="D239" s="34" t="s">
        <v>17</v>
      </c>
      <c r="E239" s="36">
        <v>17</v>
      </c>
      <c r="F239" s="36">
        <v>1770.38</v>
      </c>
      <c r="G239" s="36">
        <v>46.5</v>
      </c>
      <c r="H239" s="36">
        <v>8278.3950000000004</v>
      </c>
      <c r="I239" s="36">
        <v>3</v>
      </c>
      <c r="J239" s="36">
        <v>599.64</v>
      </c>
      <c r="K239" s="36">
        <v>31.1</v>
      </c>
      <c r="L239" s="36">
        <v>1590.1430000000003</v>
      </c>
      <c r="M239" s="35">
        <v>10</v>
      </c>
    </row>
    <row r="240" spans="1:13">
      <c r="A240" s="38">
        <v>239</v>
      </c>
      <c r="B240" s="34" t="s">
        <v>350</v>
      </c>
      <c r="C240" s="34" t="s">
        <v>3664</v>
      </c>
      <c r="D240" s="34" t="s">
        <v>16</v>
      </c>
      <c r="E240" s="36">
        <v>0</v>
      </c>
      <c r="F240" s="36">
        <v>0</v>
      </c>
      <c r="G240" s="36">
        <v>0</v>
      </c>
      <c r="H240" s="36">
        <v>0</v>
      </c>
      <c r="I240" s="36">
        <v>10</v>
      </c>
      <c r="J240" s="36">
        <v>303.89999999999998</v>
      </c>
      <c r="K240" s="36">
        <v>0</v>
      </c>
      <c r="L240" s="36">
        <v>0</v>
      </c>
      <c r="M240" s="35">
        <v>0</v>
      </c>
    </row>
    <row r="241" spans="1:13">
      <c r="A241" s="38">
        <v>240</v>
      </c>
      <c r="B241" s="34" t="s">
        <v>351</v>
      </c>
      <c r="C241" s="34" t="s">
        <v>3664</v>
      </c>
      <c r="D241" s="34" t="s">
        <v>16</v>
      </c>
      <c r="E241" s="36">
        <v>0</v>
      </c>
      <c r="F241" s="36">
        <v>0</v>
      </c>
      <c r="G241" s="36">
        <v>1</v>
      </c>
      <c r="H241" s="36">
        <v>94.49</v>
      </c>
      <c r="I241" s="36">
        <v>0</v>
      </c>
      <c r="J241" s="36">
        <v>0</v>
      </c>
      <c r="K241" s="36">
        <v>0</v>
      </c>
      <c r="L241" s="36">
        <v>0</v>
      </c>
      <c r="M241" s="35">
        <v>0</v>
      </c>
    </row>
    <row r="242" spans="1:13">
      <c r="A242" s="38">
        <v>241</v>
      </c>
      <c r="B242" s="34" t="s">
        <v>352</v>
      </c>
      <c r="C242" s="34" t="s">
        <v>3664</v>
      </c>
      <c r="D242" s="34" t="s">
        <v>16</v>
      </c>
      <c r="E242" s="36">
        <v>0</v>
      </c>
      <c r="F242" s="36">
        <v>0</v>
      </c>
      <c r="G242" s="36">
        <v>0</v>
      </c>
      <c r="H242" s="36">
        <v>0</v>
      </c>
      <c r="I242" s="36">
        <v>0</v>
      </c>
      <c r="J242" s="36">
        <v>0</v>
      </c>
      <c r="K242" s="36">
        <v>15.5</v>
      </c>
      <c r="L242" s="36">
        <v>3070.395</v>
      </c>
      <c r="M242" s="35">
        <v>0</v>
      </c>
    </row>
    <row r="243" spans="1:13">
      <c r="A243" s="38">
        <v>242</v>
      </c>
      <c r="B243" s="34" t="s">
        <v>353</v>
      </c>
      <c r="C243" s="34" t="s">
        <v>3664</v>
      </c>
      <c r="D243" s="34" t="s">
        <v>16</v>
      </c>
      <c r="F243" s="36">
        <v>0</v>
      </c>
      <c r="H243" s="36">
        <v>0</v>
      </c>
      <c r="J243" s="36">
        <v>0</v>
      </c>
      <c r="L243" s="36">
        <v>0</v>
      </c>
      <c r="M243" s="35">
        <v>1</v>
      </c>
    </row>
    <row r="244" spans="1:13">
      <c r="A244" s="38">
        <v>243</v>
      </c>
      <c r="B244" s="34" t="s">
        <v>354</v>
      </c>
      <c r="C244" s="34" t="s">
        <v>3664</v>
      </c>
      <c r="D244" s="34" t="s">
        <v>16</v>
      </c>
      <c r="E244" s="36">
        <v>0</v>
      </c>
      <c r="F244" s="36">
        <v>0</v>
      </c>
      <c r="G244" s="36">
        <v>6.0250000000000004</v>
      </c>
      <c r="H244" s="36">
        <v>840.36699999999996</v>
      </c>
      <c r="I244" s="36">
        <v>0.82499999999999996</v>
      </c>
      <c r="J244" s="36">
        <v>87.614999999999995</v>
      </c>
      <c r="K244" s="36">
        <v>1</v>
      </c>
      <c r="L244" s="36">
        <v>164.95</v>
      </c>
      <c r="M244" s="35">
        <v>0</v>
      </c>
    </row>
    <row r="245" spans="1:13">
      <c r="A245" s="38">
        <v>244</v>
      </c>
      <c r="B245" s="34" t="s">
        <v>355</v>
      </c>
      <c r="C245" s="34" t="s">
        <v>3664</v>
      </c>
      <c r="D245" s="34" t="s">
        <v>16</v>
      </c>
      <c r="E245" s="36">
        <v>0</v>
      </c>
      <c r="F245" s="36">
        <v>0</v>
      </c>
      <c r="G245" s="36">
        <v>3.1749999999999998</v>
      </c>
      <c r="H245" s="36">
        <v>452.4375</v>
      </c>
      <c r="I245" s="36">
        <v>0</v>
      </c>
      <c r="J245" s="36">
        <v>0</v>
      </c>
      <c r="K245" s="36">
        <v>1</v>
      </c>
      <c r="L245" s="36">
        <v>557.28</v>
      </c>
      <c r="M245" s="35">
        <v>0</v>
      </c>
    </row>
    <row r="246" spans="1:13">
      <c r="A246" s="38">
        <v>245</v>
      </c>
      <c r="B246" s="34" t="s">
        <v>356</v>
      </c>
      <c r="C246" s="34" t="s">
        <v>3663</v>
      </c>
      <c r="D246" s="34" t="s">
        <v>16</v>
      </c>
      <c r="E246" s="36">
        <v>5</v>
      </c>
      <c r="F246" s="36">
        <v>-859.30000000000007</v>
      </c>
      <c r="G246" s="36">
        <v>0</v>
      </c>
      <c r="H246" s="36">
        <v>0</v>
      </c>
      <c r="I246" s="36">
        <v>5</v>
      </c>
      <c r="J246" s="36">
        <v>-564.85</v>
      </c>
      <c r="K246" s="36">
        <v>0</v>
      </c>
      <c r="L246" s="36">
        <v>0</v>
      </c>
      <c r="M246" s="35">
        <v>0</v>
      </c>
    </row>
    <row r="247" spans="1:13">
      <c r="A247" s="38">
        <v>246</v>
      </c>
      <c r="B247" s="34" t="s">
        <v>357</v>
      </c>
      <c r="C247" s="34" t="s">
        <v>3664</v>
      </c>
      <c r="D247" s="34" t="s">
        <v>16</v>
      </c>
      <c r="F247" s="36">
        <v>0</v>
      </c>
      <c r="H247" s="36">
        <v>0</v>
      </c>
      <c r="J247" s="36">
        <v>0</v>
      </c>
      <c r="L247" s="36">
        <v>0</v>
      </c>
      <c r="M247" s="35">
        <v>1</v>
      </c>
    </row>
    <row r="248" spans="1:13">
      <c r="A248" s="38">
        <v>247</v>
      </c>
      <c r="B248" s="34" t="s">
        <v>358</v>
      </c>
      <c r="C248" s="34" t="s">
        <v>3664</v>
      </c>
      <c r="D248" s="34" t="s">
        <v>16</v>
      </c>
      <c r="E248" s="36">
        <v>0</v>
      </c>
      <c r="F248" s="36">
        <v>0</v>
      </c>
      <c r="G248" s="36">
        <v>3</v>
      </c>
      <c r="H248" s="36">
        <v>344.25</v>
      </c>
      <c r="I248" s="36">
        <v>8</v>
      </c>
      <c r="J248" s="36">
        <v>725.52</v>
      </c>
      <c r="K248" s="36">
        <v>0</v>
      </c>
      <c r="L248" s="36">
        <v>0</v>
      </c>
      <c r="M248" s="35">
        <v>0</v>
      </c>
    </row>
    <row r="249" spans="1:13">
      <c r="A249" s="38">
        <v>248</v>
      </c>
      <c r="B249" s="34" t="s">
        <v>359</v>
      </c>
      <c r="C249" s="34" t="s">
        <v>3664</v>
      </c>
      <c r="D249" s="34" t="s">
        <v>16</v>
      </c>
      <c r="E249" s="36">
        <v>0</v>
      </c>
      <c r="F249" s="36">
        <v>0</v>
      </c>
      <c r="G249" s="36">
        <v>11</v>
      </c>
      <c r="H249" s="36">
        <v>863.61</v>
      </c>
      <c r="I249" s="36">
        <v>0</v>
      </c>
      <c r="J249" s="36">
        <v>0</v>
      </c>
      <c r="K249" s="36">
        <v>4</v>
      </c>
      <c r="L249" s="36">
        <v>457.56</v>
      </c>
      <c r="M249" s="35">
        <v>18.2</v>
      </c>
    </row>
    <row r="250" spans="1:13">
      <c r="A250" s="38">
        <v>249</v>
      </c>
      <c r="B250" s="34" t="s">
        <v>360</v>
      </c>
      <c r="C250" s="34" t="s">
        <v>3664</v>
      </c>
      <c r="D250" s="34" t="s">
        <v>16</v>
      </c>
      <c r="E250" s="36">
        <v>0</v>
      </c>
      <c r="F250" s="36">
        <v>0</v>
      </c>
      <c r="G250" s="36">
        <v>0</v>
      </c>
      <c r="H250" s="36">
        <v>0</v>
      </c>
      <c r="I250" s="36">
        <v>0</v>
      </c>
      <c r="J250" s="36">
        <v>0</v>
      </c>
      <c r="K250" s="36">
        <v>0.05</v>
      </c>
      <c r="L250" s="36">
        <v>74.311999999999998</v>
      </c>
      <c r="M250" s="35">
        <v>0.1</v>
      </c>
    </row>
    <row r="251" spans="1:13">
      <c r="A251" s="38">
        <v>250</v>
      </c>
      <c r="B251" s="34" t="s">
        <v>361</v>
      </c>
      <c r="C251" s="34" t="s">
        <v>3663</v>
      </c>
      <c r="D251" s="34" t="s">
        <v>16</v>
      </c>
      <c r="F251" s="36">
        <v>0</v>
      </c>
      <c r="H251" s="36">
        <v>0</v>
      </c>
      <c r="J251" s="36">
        <v>0</v>
      </c>
      <c r="L251" s="36">
        <v>0</v>
      </c>
      <c r="M251" s="35">
        <v>0.5</v>
      </c>
    </row>
    <row r="252" spans="1:13">
      <c r="A252" s="38">
        <v>251</v>
      </c>
      <c r="B252" s="34" t="s">
        <v>362</v>
      </c>
      <c r="C252" s="34" t="s">
        <v>3664</v>
      </c>
      <c r="D252" s="34" t="s">
        <v>16</v>
      </c>
      <c r="E252" s="36">
        <v>0</v>
      </c>
      <c r="F252" s="36">
        <v>0</v>
      </c>
      <c r="G252" s="36">
        <v>0</v>
      </c>
      <c r="H252" s="36">
        <v>0</v>
      </c>
      <c r="I252" s="36">
        <v>0</v>
      </c>
      <c r="J252" s="36">
        <v>0</v>
      </c>
      <c r="K252" s="36">
        <v>19</v>
      </c>
      <c r="L252" s="36">
        <v>7479.5400000000009</v>
      </c>
      <c r="M252" s="35">
        <v>53</v>
      </c>
    </row>
    <row r="253" spans="1:13">
      <c r="A253" s="38">
        <v>252</v>
      </c>
      <c r="B253" s="34" t="s">
        <v>363</v>
      </c>
      <c r="C253" s="34" t="s">
        <v>3664</v>
      </c>
      <c r="D253" s="34" t="s">
        <v>16</v>
      </c>
      <c r="E253" s="36">
        <v>0</v>
      </c>
      <c r="F253" s="36">
        <v>0</v>
      </c>
      <c r="G253" s="36">
        <v>1.9</v>
      </c>
      <c r="H253" s="36">
        <v>177.46</v>
      </c>
      <c r="I253" s="36">
        <v>0</v>
      </c>
      <c r="J253" s="36">
        <v>0</v>
      </c>
      <c r="K253" s="36">
        <v>30.05</v>
      </c>
      <c r="L253" s="36">
        <v>2413.616</v>
      </c>
      <c r="M253" s="35">
        <v>27.424999999999997</v>
      </c>
    </row>
    <row r="254" spans="1:13">
      <c r="A254" s="38">
        <v>253</v>
      </c>
      <c r="B254" s="34" t="s">
        <v>364</v>
      </c>
      <c r="C254" s="34" t="s">
        <v>3664</v>
      </c>
      <c r="D254" s="34" t="s">
        <v>16</v>
      </c>
      <c r="E254" s="36">
        <v>7</v>
      </c>
      <c r="F254" s="36">
        <v>-202.16</v>
      </c>
      <c r="G254" s="36">
        <v>67.5</v>
      </c>
      <c r="H254" s="36">
        <v>3438.45</v>
      </c>
      <c r="I254" s="36">
        <v>41</v>
      </c>
      <c r="J254" s="36">
        <v>4112.71</v>
      </c>
      <c r="K254" s="36">
        <v>191.75</v>
      </c>
      <c r="L254" s="36">
        <v>70893.810000000012</v>
      </c>
      <c r="M254" s="35">
        <v>79</v>
      </c>
    </row>
    <row r="255" spans="1:13">
      <c r="A255" s="38">
        <v>254</v>
      </c>
      <c r="B255" s="34" t="s">
        <v>365</v>
      </c>
      <c r="C255" s="34" t="s">
        <v>3663</v>
      </c>
      <c r="D255" s="34" t="s">
        <v>16</v>
      </c>
      <c r="E255" s="36">
        <v>0</v>
      </c>
      <c r="F255" s="36">
        <v>0</v>
      </c>
      <c r="G255" s="36">
        <v>0</v>
      </c>
      <c r="H255" s="36">
        <v>0</v>
      </c>
      <c r="I255" s="36">
        <v>0</v>
      </c>
      <c r="J255" s="36">
        <v>0</v>
      </c>
      <c r="K255" s="36">
        <v>11.6</v>
      </c>
      <c r="L255" s="36">
        <v>3006.72</v>
      </c>
      <c r="M255" s="35">
        <v>10.9</v>
      </c>
    </row>
    <row r="256" spans="1:13">
      <c r="A256" s="38">
        <v>255</v>
      </c>
      <c r="B256" s="34" t="s">
        <v>366</v>
      </c>
      <c r="C256" s="34" t="s">
        <v>3664</v>
      </c>
      <c r="D256" s="34" t="s">
        <v>16</v>
      </c>
      <c r="F256" s="36">
        <v>0</v>
      </c>
      <c r="H256" s="36">
        <v>0</v>
      </c>
      <c r="J256" s="36">
        <v>0</v>
      </c>
      <c r="L256" s="36">
        <v>0</v>
      </c>
      <c r="M256" s="35">
        <v>214</v>
      </c>
    </row>
    <row r="257" spans="1:13">
      <c r="A257" s="38">
        <v>256</v>
      </c>
      <c r="B257" s="34" t="s">
        <v>367</v>
      </c>
      <c r="C257" s="34" t="s">
        <v>3664</v>
      </c>
      <c r="D257" s="34" t="s">
        <v>16</v>
      </c>
      <c r="E257" s="36">
        <v>7.4999999999999997E-2</v>
      </c>
      <c r="F257" s="36">
        <v>2.9287499999999995</v>
      </c>
      <c r="G257" s="36">
        <v>2.4249999999999998</v>
      </c>
      <c r="H257" s="36">
        <v>177.4615</v>
      </c>
      <c r="I257" s="36">
        <v>0</v>
      </c>
      <c r="J257" s="36">
        <v>0</v>
      </c>
      <c r="K257" s="36">
        <v>0.32500000000000001</v>
      </c>
      <c r="L257" s="36">
        <v>25.544999999999998</v>
      </c>
      <c r="M257" s="35">
        <v>1.425</v>
      </c>
    </row>
    <row r="258" spans="1:13">
      <c r="A258" s="38">
        <v>257</v>
      </c>
      <c r="B258" s="34" t="s">
        <v>368</v>
      </c>
      <c r="C258" s="34" t="s">
        <v>3663</v>
      </c>
      <c r="D258" s="34" t="s">
        <v>16</v>
      </c>
      <c r="E258" s="36">
        <v>0</v>
      </c>
      <c r="F258" s="36">
        <v>0</v>
      </c>
      <c r="G258" s="36">
        <v>0.05</v>
      </c>
      <c r="H258" s="36">
        <v>7.1965000000000003</v>
      </c>
      <c r="I258" s="36">
        <v>0.32500000000000001</v>
      </c>
      <c r="J258" s="36">
        <v>9.6135000000000002</v>
      </c>
      <c r="K258" s="36">
        <v>1.65</v>
      </c>
      <c r="L258" s="36">
        <v>356.16899999999998</v>
      </c>
      <c r="M258" s="35">
        <v>7.1</v>
      </c>
    </row>
    <row r="259" spans="1:13">
      <c r="A259" s="38">
        <v>258</v>
      </c>
      <c r="B259" s="34" t="s">
        <v>369</v>
      </c>
      <c r="C259" s="34" t="s">
        <v>3664</v>
      </c>
      <c r="D259" s="34" t="s">
        <v>16</v>
      </c>
      <c r="E259" s="36">
        <v>17</v>
      </c>
      <c r="F259" s="36">
        <v>1908.42</v>
      </c>
      <c r="G259" s="36">
        <v>23</v>
      </c>
      <c r="H259" s="36">
        <v>1946.72</v>
      </c>
      <c r="I259" s="36">
        <v>34</v>
      </c>
      <c r="J259" s="36">
        <v>4304.3999999999996</v>
      </c>
      <c r="K259" s="36">
        <v>26.05</v>
      </c>
      <c r="L259" s="36">
        <v>2744.107</v>
      </c>
      <c r="M259" s="35">
        <v>14</v>
      </c>
    </row>
    <row r="260" spans="1:13">
      <c r="A260" s="38">
        <v>259</v>
      </c>
      <c r="B260" s="34" t="s">
        <v>370</v>
      </c>
      <c r="C260" s="34" t="s">
        <v>3664</v>
      </c>
      <c r="D260" s="34" t="s">
        <v>16</v>
      </c>
      <c r="E260" s="36">
        <v>0.22500000000000001</v>
      </c>
      <c r="F260" s="36">
        <v>43.701749999999997</v>
      </c>
      <c r="G260" s="36">
        <v>0.05</v>
      </c>
      <c r="H260" s="36">
        <v>0.75450000000000006</v>
      </c>
      <c r="I260" s="36">
        <v>7.4999999999999997E-2</v>
      </c>
      <c r="J260" s="36">
        <v>1.9379999999999999</v>
      </c>
      <c r="K260" s="36">
        <v>0.05</v>
      </c>
      <c r="L260" s="36">
        <v>7.4685000000000006</v>
      </c>
      <c r="M260" s="35">
        <v>0.1</v>
      </c>
    </row>
    <row r="261" spans="1:13">
      <c r="A261" s="38">
        <v>260</v>
      </c>
      <c r="B261" s="34" t="s">
        <v>371</v>
      </c>
      <c r="C261" s="34" t="s">
        <v>3664</v>
      </c>
      <c r="D261" s="34" t="s">
        <v>16</v>
      </c>
      <c r="E261" s="36">
        <v>0</v>
      </c>
      <c r="F261" s="36">
        <v>0</v>
      </c>
      <c r="G261" s="36">
        <v>0</v>
      </c>
      <c r="H261" s="36">
        <v>0</v>
      </c>
      <c r="I261" s="36">
        <v>0</v>
      </c>
      <c r="J261" s="36">
        <v>0</v>
      </c>
      <c r="K261" s="36">
        <v>2</v>
      </c>
      <c r="L261" s="36">
        <v>255.68</v>
      </c>
      <c r="M261" s="35">
        <v>3</v>
      </c>
    </row>
    <row r="262" spans="1:13">
      <c r="A262" s="38">
        <v>261</v>
      </c>
      <c r="B262" s="34" t="s">
        <v>372</v>
      </c>
      <c r="C262" s="34" t="s">
        <v>3664</v>
      </c>
      <c r="D262" s="34" t="s">
        <v>16</v>
      </c>
      <c r="F262" s="36">
        <v>0</v>
      </c>
      <c r="H262" s="36">
        <v>0</v>
      </c>
      <c r="J262" s="36">
        <v>0</v>
      </c>
      <c r="L262" s="36">
        <v>0</v>
      </c>
      <c r="M262" s="35">
        <v>0.625</v>
      </c>
    </row>
    <row r="263" spans="1:13">
      <c r="A263" s="38">
        <v>262</v>
      </c>
      <c r="B263" s="34" t="s">
        <v>373</v>
      </c>
      <c r="C263" s="34" t="s">
        <v>3664</v>
      </c>
      <c r="D263" s="34" t="s">
        <v>16</v>
      </c>
      <c r="F263" s="36">
        <v>0</v>
      </c>
      <c r="H263" s="36">
        <v>0</v>
      </c>
      <c r="J263" s="36">
        <v>0</v>
      </c>
      <c r="L263" s="36">
        <v>0</v>
      </c>
      <c r="M263" s="35">
        <v>15</v>
      </c>
    </row>
    <row r="264" spans="1:13">
      <c r="A264" s="38">
        <v>263</v>
      </c>
      <c r="B264" s="34" t="s">
        <v>374</v>
      </c>
      <c r="C264" s="34" t="s">
        <v>3664</v>
      </c>
      <c r="D264" s="34" t="s">
        <v>16</v>
      </c>
      <c r="E264" s="36">
        <v>0</v>
      </c>
      <c r="F264" s="36">
        <v>0</v>
      </c>
      <c r="G264" s="36">
        <v>0</v>
      </c>
      <c r="H264" s="36">
        <v>0</v>
      </c>
      <c r="I264" s="36">
        <v>0</v>
      </c>
      <c r="J264" s="36">
        <v>0</v>
      </c>
      <c r="K264" s="36">
        <v>0.5</v>
      </c>
      <c r="L264" s="36">
        <v>565.62</v>
      </c>
      <c r="M264" s="35">
        <v>5</v>
      </c>
    </row>
    <row r="265" spans="1:13">
      <c r="A265" s="38">
        <v>264</v>
      </c>
      <c r="B265" s="34" t="s">
        <v>375</v>
      </c>
      <c r="C265" s="34" t="s">
        <v>3664</v>
      </c>
      <c r="D265" s="34" t="s">
        <v>16</v>
      </c>
      <c r="E265" s="36">
        <v>0</v>
      </c>
      <c r="F265" s="36">
        <v>0</v>
      </c>
      <c r="G265" s="36">
        <v>0</v>
      </c>
      <c r="H265" s="36">
        <v>0</v>
      </c>
      <c r="I265" s="36">
        <v>12</v>
      </c>
      <c r="J265" s="36">
        <v>397.91999999999996</v>
      </c>
      <c r="K265" s="36">
        <v>12.175000000000001</v>
      </c>
      <c r="L265" s="36">
        <v>1401.70775</v>
      </c>
      <c r="M265" s="35">
        <v>33</v>
      </c>
    </row>
    <row r="266" spans="1:13">
      <c r="A266" s="38">
        <v>265</v>
      </c>
      <c r="B266" s="34" t="s">
        <v>376</v>
      </c>
      <c r="C266" s="34" t="s">
        <v>3664</v>
      </c>
      <c r="D266" s="34" t="s">
        <v>16</v>
      </c>
      <c r="E266" s="36">
        <v>1</v>
      </c>
      <c r="F266" s="36">
        <v>46.92</v>
      </c>
      <c r="G266" s="36">
        <v>3</v>
      </c>
      <c r="H266" s="36">
        <v>340.44</v>
      </c>
      <c r="I266" s="36">
        <v>0</v>
      </c>
      <c r="J266" s="36">
        <v>0</v>
      </c>
      <c r="K266" s="36">
        <v>0</v>
      </c>
      <c r="L266" s="36">
        <v>0</v>
      </c>
      <c r="M266" s="35">
        <v>2</v>
      </c>
    </row>
    <row r="267" spans="1:13">
      <c r="A267" s="38">
        <v>266</v>
      </c>
      <c r="B267" s="34" t="s">
        <v>377</v>
      </c>
      <c r="C267" s="34" t="s">
        <v>3664</v>
      </c>
      <c r="D267" s="34" t="s">
        <v>16</v>
      </c>
      <c r="E267" s="36">
        <v>0.45</v>
      </c>
      <c r="F267" s="36">
        <v>-6.9479999999999995</v>
      </c>
      <c r="G267" s="36">
        <v>2.2999999999999998</v>
      </c>
      <c r="H267" s="36">
        <v>241.91399999999999</v>
      </c>
      <c r="I267" s="36">
        <v>1.4</v>
      </c>
      <c r="J267" s="36">
        <v>148.35799999999998</v>
      </c>
      <c r="K267" s="36">
        <v>0.42499999999999999</v>
      </c>
      <c r="L267" s="36">
        <v>40.651250000000005</v>
      </c>
      <c r="M267" s="35">
        <v>0.625</v>
      </c>
    </row>
    <row r="268" spans="1:13">
      <c r="A268" s="38">
        <v>267</v>
      </c>
      <c r="B268" s="34" t="s">
        <v>378</v>
      </c>
      <c r="C268" s="34" t="s">
        <v>3663</v>
      </c>
      <c r="D268" s="34" t="s">
        <v>16</v>
      </c>
      <c r="E268" s="36">
        <v>34.875</v>
      </c>
      <c r="F268" s="36">
        <v>1602.855</v>
      </c>
      <c r="G268" s="36">
        <v>34.024999999999999</v>
      </c>
      <c r="H268" s="36">
        <v>2438.9120000000003</v>
      </c>
      <c r="I268" s="36">
        <v>37.475000000000001</v>
      </c>
      <c r="J268" s="36">
        <v>3397.1087500000003</v>
      </c>
      <c r="K268" s="36">
        <v>39.299999999999997</v>
      </c>
      <c r="L268" s="36">
        <v>4402.3859999999995</v>
      </c>
      <c r="M268" s="35">
        <v>32.15</v>
      </c>
    </row>
    <row r="269" spans="1:13">
      <c r="A269" s="38">
        <v>268</v>
      </c>
      <c r="B269" s="34" t="s">
        <v>379</v>
      </c>
      <c r="C269" s="34" t="s">
        <v>3664</v>
      </c>
      <c r="D269" s="34" t="s">
        <v>16</v>
      </c>
      <c r="F269" s="36">
        <v>0</v>
      </c>
      <c r="H269" s="36">
        <v>0</v>
      </c>
      <c r="J269" s="36">
        <v>0</v>
      </c>
      <c r="L269" s="36">
        <v>0</v>
      </c>
      <c r="M269" s="35">
        <v>5.5</v>
      </c>
    </row>
    <row r="270" spans="1:13">
      <c r="A270" s="38">
        <v>269</v>
      </c>
      <c r="B270" s="34" t="s">
        <v>380</v>
      </c>
      <c r="C270" s="34" t="s">
        <v>3664</v>
      </c>
      <c r="D270" s="34" t="s">
        <v>16</v>
      </c>
      <c r="E270" s="36">
        <v>0</v>
      </c>
      <c r="F270" s="36">
        <v>0</v>
      </c>
      <c r="G270" s="36">
        <v>0</v>
      </c>
      <c r="H270" s="36">
        <v>0</v>
      </c>
      <c r="I270" s="36">
        <v>0</v>
      </c>
      <c r="J270" s="36">
        <v>0</v>
      </c>
      <c r="K270" s="36">
        <v>52.625</v>
      </c>
      <c r="L270" s="36">
        <v>2778.07375</v>
      </c>
      <c r="M270" s="35">
        <v>71.825000000000003</v>
      </c>
    </row>
    <row r="271" spans="1:13">
      <c r="A271" s="38">
        <v>270</v>
      </c>
      <c r="B271" s="34" t="s">
        <v>381</v>
      </c>
      <c r="C271" s="34" t="s">
        <v>3664</v>
      </c>
      <c r="D271" s="34" t="s">
        <v>16</v>
      </c>
      <c r="E271" s="36">
        <v>0</v>
      </c>
      <c r="F271" s="36">
        <v>0</v>
      </c>
      <c r="G271" s="36">
        <v>23</v>
      </c>
      <c r="H271" s="36">
        <v>1793.08</v>
      </c>
      <c r="I271" s="36">
        <v>95</v>
      </c>
      <c r="J271" s="36">
        <v>8122.5</v>
      </c>
      <c r="K271" s="36">
        <v>91.025000000000006</v>
      </c>
      <c r="L271" s="36">
        <v>4523.0322500000002</v>
      </c>
      <c r="M271" s="35">
        <v>64.025000000000006</v>
      </c>
    </row>
    <row r="272" spans="1:13">
      <c r="A272" s="38">
        <v>271</v>
      </c>
      <c r="B272" s="34" t="s">
        <v>382</v>
      </c>
      <c r="C272" s="34" t="s">
        <v>3664</v>
      </c>
      <c r="D272" s="34" t="s">
        <v>16</v>
      </c>
      <c r="E272" s="36">
        <v>0</v>
      </c>
      <c r="F272" s="36">
        <v>0</v>
      </c>
      <c r="G272" s="36">
        <v>0</v>
      </c>
      <c r="H272" s="36">
        <v>0</v>
      </c>
      <c r="I272" s="36">
        <v>0</v>
      </c>
      <c r="J272" s="36">
        <v>0</v>
      </c>
      <c r="K272" s="36">
        <v>8.5</v>
      </c>
      <c r="L272" s="36">
        <v>547.14499999999998</v>
      </c>
      <c r="M272" s="35">
        <v>82.949999999999989</v>
      </c>
    </row>
    <row r="273" spans="1:13">
      <c r="A273" s="38">
        <v>272</v>
      </c>
      <c r="B273" s="34" t="s">
        <v>383</v>
      </c>
      <c r="C273" s="34" t="s">
        <v>3664</v>
      </c>
      <c r="D273" s="34" t="s">
        <v>16</v>
      </c>
      <c r="E273" s="36">
        <v>1</v>
      </c>
      <c r="F273" s="36">
        <v>112.22</v>
      </c>
      <c r="G273" s="36">
        <v>1</v>
      </c>
      <c r="H273" s="36">
        <v>94.1</v>
      </c>
      <c r="I273" s="36">
        <v>2</v>
      </c>
      <c r="J273" s="36">
        <v>202.76</v>
      </c>
      <c r="K273" s="36">
        <v>4.25</v>
      </c>
      <c r="L273" s="36">
        <v>381.35250000000002</v>
      </c>
      <c r="M273" s="35">
        <v>10.55</v>
      </c>
    </row>
    <row r="274" spans="1:13">
      <c r="A274" s="38">
        <v>273</v>
      </c>
      <c r="B274" s="34" t="s">
        <v>384</v>
      </c>
      <c r="C274" s="34" t="s">
        <v>3664</v>
      </c>
      <c r="D274" s="34" t="s">
        <v>16</v>
      </c>
      <c r="F274" s="36">
        <v>0</v>
      </c>
      <c r="H274" s="36">
        <v>0</v>
      </c>
      <c r="J274" s="36">
        <v>0</v>
      </c>
      <c r="L274" s="36">
        <v>0</v>
      </c>
      <c r="M274" s="35">
        <v>1</v>
      </c>
    </row>
    <row r="275" spans="1:13">
      <c r="A275" s="38">
        <v>274</v>
      </c>
      <c r="B275" s="34" t="s">
        <v>385</v>
      </c>
      <c r="C275" s="34" t="s">
        <v>3664</v>
      </c>
      <c r="D275" s="34" t="s">
        <v>16</v>
      </c>
      <c r="E275" s="36">
        <v>14</v>
      </c>
      <c r="F275" s="36">
        <v>642.17999999999995</v>
      </c>
      <c r="G275" s="36">
        <v>8</v>
      </c>
      <c r="H275" s="36">
        <v>649.44000000000005</v>
      </c>
      <c r="I275" s="36">
        <v>8</v>
      </c>
      <c r="J275" s="36">
        <v>219.44</v>
      </c>
      <c r="K275" s="36">
        <v>21.875</v>
      </c>
      <c r="L275" s="36">
        <v>1660.09375</v>
      </c>
      <c r="M275" s="35">
        <v>21.15</v>
      </c>
    </row>
    <row r="276" spans="1:13">
      <c r="A276" s="38">
        <v>275</v>
      </c>
      <c r="B276" s="34" t="s">
        <v>386</v>
      </c>
      <c r="C276" s="34" t="s">
        <v>3664</v>
      </c>
      <c r="D276" s="34" t="s">
        <v>16</v>
      </c>
      <c r="E276" s="36">
        <v>0</v>
      </c>
      <c r="F276" s="36">
        <v>0</v>
      </c>
      <c r="G276" s="36">
        <v>0</v>
      </c>
      <c r="H276" s="36">
        <v>0</v>
      </c>
      <c r="I276" s="36">
        <v>1.65</v>
      </c>
      <c r="J276" s="36">
        <v>124.52549999999999</v>
      </c>
      <c r="K276" s="36">
        <v>0</v>
      </c>
      <c r="L276" s="36">
        <v>0</v>
      </c>
      <c r="M276" s="35">
        <v>1</v>
      </c>
    </row>
    <row r="277" spans="1:13">
      <c r="A277" s="38">
        <v>276</v>
      </c>
      <c r="B277" s="34" t="s">
        <v>387</v>
      </c>
      <c r="C277" s="34" t="s">
        <v>3663</v>
      </c>
      <c r="D277" s="34" t="s">
        <v>16</v>
      </c>
      <c r="E277" s="36">
        <v>0</v>
      </c>
      <c r="F277" s="36">
        <v>0</v>
      </c>
      <c r="G277" s="36">
        <v>0</v>
      </c>
      <c r="H277" s="36">
        <v>0</v>
      </c>
      <c r="I277" s="36">
        <v>0</v>
      </c>
      <c r="J277" s="36">
        <v>0</v>
      </c>
      <c r="K277" s="36">
        <v>15</v>
      </c>
      <c r="L277" s="36">
        <v>729</v>
      </c>
      <c r="M277" s="35">
        <v>80</v>
      </c>
    </row>
    <row r="278" spans="1:13">
      <c r="A278" s="38">
        <v>277</v>
      </c>
      <c r="B278" s="34" t="s">
        <v>388</v>
      </c>
      <c r="C278" s="34" t="s">
        <v>3664</v>
      </c>
      <c r="D278" s="34" t="s">
        <v>16</v>
      </c>
      <c r="E278" s="36">
        <v>0</v>
      </c>
      <c r="F278" s="36">
        <v>0</v>
      </c>
      <c r="G278" s="36">
        <v>0</v>
      </c>
      <c r="H278" s="36">
        <v>0</v>
      </c>
      <c r="I278" s="36">
        <v>0</v>
      </c>
      <c r="J278" s="36">
        <v>0</v>
      </c>
      <c r="K278" s="36">
        <v>8.0749999999999993</v>
      </c>
      <c r="L278" s="36">
        <v>995.08224999999993</v>
      </c>
      <c r="M278" s="35">
        <v>25</v>
      </c>
    </row>
    <row r="279" spans="1:13">
      <c r="A279" s="38">
        <v>278</v>
      </c>
      <c r="B279" s="34" t="s">
        <v>389</v>
      </c>
      <c r="C279" s="34" t="s">
        <v>3664</v>
      </c>
      <c r="D279" s="34" t="s">
        <v>16</v>
      </c>
      <c r="E279" s="36">
        <v>0</v>
      </c>
      <c r="F279" s="36">
        <v>0</v>
      </c>
      <c r="G279" s="36">
        <v>0</v>
      </c>
      <c r="H279" s="36">
        <v>0</v>
      </c>
      <c r="I279" s="36">
        <v>88.55</v>
      </c>
      <c r="J279" s="36">
        <v>-1014.783</v>
      </c>
      <c r="K279" s="36">
        <v>115</v>
      </c>
      <c r="L279" s="36">
        <v>8505.4</v>
      </c>
      <c r="M279" s="35">
        <v>38.024999999999999</v>
      </c>
    </row>
    <row r="280" spans="1:13">
      <c r="A280" s="38">
        <v>279</v>
      </c>
      <c r="B280" s="34" t="s">
        <v>390</v>
      </c>
      <c r="C280" s="34" t="s">
        <v>3664</v>
      </c>
      <c r="D280" s="34" t="s">
        <v>16</v>
      </c>
      <c r="E280" s="36">
        <v>0</v>
      </c>
      <c r="F280" s="36">
        <v>0</v>
      </c>
      <c r="G280" s="36">
        <v>0</v>
      </c>
      <c r="H280" s="36">
        <v>0</v>
      </c>
      <c r="I280" s="36">
        <v>0</v>
      </c>
      <c r="J280" s="36">
        <v>0</v>
      </c>
      <c r="K280" s="36">
        <v>12</v>
      </c>
      <c r="L280" s="36">
        <v>895.68000000000006</v>
      </c>
      <c r="M280" s="35">
        <v>9.0250000000000004</v>
      </c>
    </row>
    <row r="281" spans="1:13">
      <c r="A281" s="38">
        <v>280</v>
      </c>
      <c r="B281" s="34" t="s">
        <v>391</v>
      </c>
      <c r="C281" s="34" t="s">
        <v>3663</v>
      </c>
      <c r="D281" s="34" t="s">
        <v>16</v>
      </c>
      <c r="E281" s="36">
        <v>0</v>
      </c>
      <c r="F281" s="36">
        <v>0</v>
      </c>
      <c r="G281" s="36">
        <v>0</v>
      </c>
      <c r="H281" s="36">
        <v>0</v>
      </c>
      <c r="I281" s="36">
        <v>0</v>
      </c>
      <c r="J281" s="36">
        <v>0</v>
      </c>
      <c r="K281" s="36">
        <v>6</v>
      </c>
      <c r="L281" s="36">
        <v>517.5</v>
      </c>
      <c r="M281" s="35">
        <v>7</v>
      </c>
    </row>
    <row r="282" spans="1:13">
      <c r="A282" s="38">
        <v>281</v>
      </c>
      <c r="B282" s="34" t="s">
        <v>392</v>
      </c>
      <c r="C282" s="34" t="s">
        <v>3663</v>
      </c>
      <c r="D282" s="34" t="s">
        <v>16</v>
      </c>
      <c r="F282" s="36">
        <v>0</v>
      </c>
      <c r="H282" s="36">
        <v>0</v>
      </c>
      <c r="J282" s="36">
        <v>0</v>
      </c>
      <c r="L282" s="36">
        <v>0</v>
      </c>
      <c r="M282" s="35">
        <v>2</v>
      </c>
    </row>
    <row r="283" spans="1:13">
      <c r="A283" s="38">
        <v>282</v>
      </c>
      <c r="B283" s="34" t="s">
        <v>393</v>
      </c>
      <c r="C283" s="34" t="s">
        <v>3663</v>
      </c>
      <c r="D283" s="34" t="s">
        <v>43</v>
      </c>
      <c r="E283" s="36">
        <v>158</v>
      </c>
      <c r="F283" s="36">
        <v>6.32</v>
      </c>
      <c r="G283" s="36">
        <v>0</v>
      </c>
      <c r="H283" s="36">
        <v>0</v>
      </c>
      <c r="I283" s="36">
        <v>0</v>
      </c>
      <c r="J283" s="36">
        <v>0</v>
      </c>
      <c r="K283" s="36">
        <v>10</v>
      </c>
      <c r="L283" s="36">
        <v>1047.2</v>
      </c>
      <c r="M283" s="35">
        <v>0</v>
      </c>
    </row>
    <row r="284" spans="1:13">
      <c r="A284" s="38">
        <v>283</v>
      </c>
      <c r="B284" s="34" t="s">
        <v>394</v>
      </c>
      <c r="C284" s="34" t="s">
        <v>3663</v>
      </c>
      <c r="D284" s="34" t="s">
        <v>43</v>
      </c>
      <c r="F284" s="36">
        <v>0</v>
      </c>
      <c r="H284" s="36">
        <v>0</v>
      </c>
      <c r="J284" s="36">
        <v>0</v>
      </c>
      <c r="L284" s="36">
        <v>0</v>
      </c>
      <c r="M284" s="35">
        <v>33</v>
      </c>
    </row>
    <row r="285" spans="1:13">
      <c r="A285" s="38">
        <v>284</v>
      </c>
      <c r="B285" s="34" t="s">
        <v>395</v>
      </c>
      <c r="C285" s="34" t="s">
        <v>3663</v>
      </c>
      <c r="D285" s="34" t="s">
        <v>43</v>
      </c>
      <c r="F285" s="36">
        <v>0</v>
      </c>
      <c r="H285" s="36">
        <v>0</v>
      </c>
      <c r="J285" s="36">
        <v>0</v>
      </c>
      <c r="L285" s="36">
        <v>0</v>
      </c>
      <c r="M285" s="35">
        <v>0.125</v>
      </c>
    </row>
    <row r="286" spans="1:13">
      <c r="A286" s="38">
        <v>285</v>
      </c>
      <c r="B286" s="34" t="s">
        <v>396</v>
      </c>
      <c r="C286" s="34" t="s">
        <v>3665</v>
      </c>
      <c r="D286" s="34" t="s">
        <v>43</v>
      </c>
      <c r="E286" s="36">
        <v>0</v>
      </c>
      <c r="F286" s="36">
        <v>0</v>
      </c>
      <c r="G286" s="36">
        <v>0</v>
      </c>
      <c r="H286" s="36">
        <v>0</v>
      </c>
      <c r="I286" s="36">
        <v>70</v>
      </c>
      <c r="J286" s="36">
        <v>3224.9</v>
      </c>
      <c r="K286" s="36">
        <v>0</v>
      </c>
      <c r="L286" s="36">
        <v>0</v>
      </c>
      <c r="M286" s="35">
        <v>0</v>
      </c>
    </row>
    <row r="287" spans="1:13">
      <c r="A287" s="38">
        <v>286</v>
      </c>
      <c r="B287" s="34" t="s">
        <v>397</v>
      </c>
      <c r="C287" s="34" t="s">
        <v>3666</v>
      </c>
      <c r="D287" s="34" t="s">
        <v>43</v>
      </c>
      <c r="E287" s="36">
        <v>0</v>
      </c>
      <c r="F287" s="36">
        <v>0</v>
      </c>
      <c r="G287" s="36">
        <v>0</v>
      </c>
      <c r="H287" s="36">
        <v>0</v>
      </c>
      <c r="I287" s="36">
        <v>1</v>
      </c>
      <c r="J287" s="36">
        <v>19.63</v>
      </c>
      <c r="K287" s="36">
        <v>0</v>
      </c>
      <c r="L287" s="36">
        <v>0</v>
      </c>
      <c r="M287" s="35">
        <v>0</v>
      </c>
    </row>
    <row r="288" spans="1:13">
      <c r="A288" s="38">
        <v>287</v>
      </c>
      <c r="B288" s="34" t="s">
        <v>398</v>
      </c>
      <c r="C288" s="34" t="s">
        <v>3664</v>
      </c>
      <c r="D288" s="34" t="s">
        <v>43</v>
      </c>
      <c r="E288" s="36">
        <v>0</v>
      </c>
      <c r="F288" s="36">
        <v>0</v>
      </c>
      <c r="G288" s="36">
        <v>0</v>
      </c>
      <c r="H288" s="36">
        <v>0</v>
      </c>
      <c r="I288" s="36">
        <v>136</v>
      </c>
      <c r="J288" s="36">
        <v>5620.88</v>
      </c>
      <c r="K288" s="36">
        <v>68</v>
      </c>
      <c r="L288" s="36">
        <v>2121.6</v>
      </c>
      <c r="M288" s="35">
        <v>0</v>
      </c>
    </row>
    <row r="289" spans="1:13">
      <c r="A289" s="38">
        <v>288</v>
      </c>
      <c r="B289" s="34" t="s">
        <v>399</v>
      </c>
      <c r="C289" s="34" t="s">
        <v>3663</v>
      </c>
      <c r="D289" s="34" t="s">
        <v>43</v>
      </c>
      <c r="E289" s="36">
        <v>95.275000000000006</v>
      </c>
      <c r="F289" s="36">
        <v>5404.95075</v>
      </c>
      <c r="G289" s="36">
        <v>85</v>
      </c>
      <c r="H289" s="36">
        <v>6443</v>
      </c>
      <c r="I289" s="36">
        <v>93</v>
      </c>
      <c r="J289" s="36">
        <v>7816.65</v>
      </c>
      <c r="K289" s="36">
        <v>29</v>
      </c>
      <c r="L289" s="36">
        <v>12264.099999999999</v>
      </c>
      <c r="M289" s="35">
        <v>0</v>
      </c>
    </row>
    <row r="290" spans="1:13">
      <c r="A290" s="38">
        <v>289</v>
      </c>
      <c r="B290" s="34" t="s">
        <v>400</v>
      </c>
      <c r="C290" s="34" t="s">
        <v>3665</v>
      </c>
      <c r="D290" s="34" t="s">
        <v>43</v>
      </c>
      <c r="F290" s="36">
        <v>0</v>
      </c>
      <c r="H290" s="36">
        <v>0</v>
      </c>
      <c r="J290" s="36">
        <v>0</v>
      </c>
      <c r="L290" s="36">
        <v>0</v>
      </c>
      <c r="M290" s="35">
        <v>0</v>
      </c>
    </row>
    <row r="291" spans="1:13">
      <c r="A291" s="38">
        <v>290</v>
      </c>
      <c r="B291" s="34" t="s">
        <v>401</v>
      </c>
      <c r="C291" s="34" t="s">
        <v>3664</v>
      </c>
      <c r="D291" s="34" t="s">
        <v>43</v>
      </c>
      <c r="E291" s="36">
        <v>0</v>
      </c>
      <c r="F291" s="36">
        <v>0</v>
      </c>
      <c r="G291" s="36">
        <v>0</v>
      </c>
      <c r="H291" s="36">
        <v>0</v>
      </c>
      <c r="I291" s="36">
        <v>0</v>
      </c>
      <c r="J291" s="36">
        <v>0</v>
      </c>
      <c r="K291" s="36">
        <v>15</v>
      </c>
      <c r="L291" s="36">
        <v>13437.9</v>
      </c>
      <c r="M291" s="35">
        <v>7</v>
      </c>
    </row>
    <row r="292" spans="1:13">
      <c r="A292" s="38">
        <v>291</v>
      </c>
      <c r="B292" s="34" t="s">
        <v>402</v>
      </c>
      <c r="C292" s="34" t="s">
        <v>3665</v>
      </c>
      <c r="D292" s="34" t="s">
        <v>43</v>
      </c>
      <c r="E292" s="36">
        <v>238.75</v>
      </c>
      <c r="F292" s="36">
        <v>8654.6875</v>
      </c>
      <c r="G292" s="36">
        <v>514.17499999999995</v>
      </c>
      <c r="H292" s="36">
        <v>56286.737249999991</v>
      </c>
      <c r="I292" s="36">
        <v>95</v>
      </c>
      <c r="J292" s="36">
        <v>2131.8000000000002</v>
      </c>
      <c r="K292" s="36">
        <v>12</v>
      </c>
      <c r="L292" s="36">
        <v>999.24</v>
      </c>
      <c r="M292" s="35">
        <v>37.5</v>
      </c>
    </row>
    <row r="293" spans="1:13">
      <c r="A293" s="38">
        <v>292</v>
      </c>
      <c r="B293" s="34" t="s">
        <v>403</v>
      </c>
      <c r="C293" s="34" t="s">
        <v>82</v>
      </c>
      <c r="D293" s="34" t="s">
        <v>43</v>
      </c>
      <c r="E293" s="36">
        <v>0</v>
      </c>
      <c r="F293" s="36">
        <v>0</v>
      </c>
      <c r="G293" s="36">
        <v>0</v>
      </c>
      <c r="H293" s="36">
        <v>0</v>
      </c>
      <c r="I293" s="36">
        <v>0</v>
      </c>
      <c r="J293" s="36">
        <v>0</v>
      </c>
      <c r="K293" s="36">
        <v>3.9750000000000001</v>
      </c>
      <c r="L293" s="36">
        <v>3807.8910000000001</v>
      </c>
      <c r="M293" s="35">
        <v>21.6</v>
      </c>
    </row>
    <row r="294" spans="1:13">
      <c r="A294" s="38">
        <v>293</v>
      </c>
      <c r="B294" s="34" t="s">
        <v>404</v>
      </c>
      <c r="C294" s="34" t="s">
        <v>3667</v>
      </c>
      <c r="D294" s="34" t="s">
        <v>43</v>
      </c>
      <c r="E294" s="36">
        <v>20</v>
      </c>
      <c r="F294" s="36">
        <v>-36.4</v>
      </c>
      <c r="G294" s="36">
        <v>100</v>
      </c>
      <c r="H294" s="36">
        <v>7598.9999999999991</v>
      </c>
      <c r="I294" s="36">
        <v>30.15</v>
      </c>
      <c r="J294" s="36">
        <v>6093.3149999999996</v>
      </c>
      <c r="K294" s="36">
        <v>20</v>
      </c>
      <c r="L294" s="36">
        <v>1342.8</v>
      </c>
      <c r="M294" s="35">
        <v>50</v>
      </c>
    </row>
    <row r="295" spans="1:13">
      <c r="A295" s="38">
        <v>294</v>
      </c>
      <c r="B295" s="34" t="s">
        <v>405</v>
      </c>
      <c r="C295" s="34" t="s">
        <v>72</v>
      </c>
      <c r="D295" s="34" t="s">
        <v>43</v>
      </c>
      <c r="E295" s="36">
        <v>0</v>
      </c>
      <c r="F295" s="36">
        <v>0</v>
      </c>
      <c r="G295" s="36">
        <v>0</v>
      </c>
      <c r="H295" s="36">
        <v>0</v>
      </c>
      <c r="I295" s="36">
        <v>0</v>
      </c>
      <c r="J295" s="36">
        <v>0</v>
      </c>
      <c r="K295" s="36">
        <v>5</v>
      </c>
      <c r="L295" s="36">
        <v>344.4</v>
      </c>
      <c r="M295" s="35">
        <v>27.3</v>
      </c>
    </row>
    <row r="296" spans="1:13">
      <c r="A296" s="38">
        <v>295</v>
      </c>
      <c r="B296" s="34" t="s">
        <v>406</v>
      </c>
      <c r="C296" s="34" t="s">
        <v>72</v>
      </c>
      <c r="D296" s="34" t="s">
        <v>43</v>
      </c>
      <c r="F296" s="36">
        <v>0</v>
      </c>
      <c r="H296" s="36">
        <v>0</v>
      </c>
      <c r="J296" s="36">
        <v>0</v>
      </c>
      <c r="L296" s="36">
        <v>0</v>
      </c>
      <c r="M296" s="35">
        <v>44.8</v>
      </c>
    </row>
    <row r="297" spans="1:13">
      <c r="A297" s="38">
        <v>296</v>
      </c>
      <c r="B297" s="34" t="s">
        <v>407</v>
      </c>
      <c r="C297" s="34" t="s">
        <v>3668</v>
      </c>
      <c r="D297" s="34" t="s">
        <v>43</v>
      </c>
      <c r="F297" s="36">
        <v>0</v>
      </c>
      <c r="H297" s="36">
        <v>0</v>
      </c>
      <c r="J297" s="36">
        <v>0</v>
      </c>
      <c r="L297" s="36">
        <v>0</v>
      </c>
      <c r="M297" s="35">
        <v>67</v>
      </c>
    </row>
    <row r="298" spans="1:13">
      <c r="A298" s="38">
        <v>297</v>
      </c>
      <c r="B298" s="34" t="s">
        <v>408</v>
      </c>
      <c r="C298" s="34" t="s">
        <v>3666</v>
      </c>
      <c r="D298" s="34" t="s">
        <v>43</v>
      </c>
      <c r="E298" s="36">
        <v>25</v>
      </c>
      <c r="F298" s="36">
        <v>2948.75</v>
      </c>
      <c r="G298" s="36">
        <v>50</v>
      </c>
      <c r="H298" s="36">
        <v>3952.5</v>
      </c>
      <c r="I298" s="36">
        <v>40</v>
      </c>
      <c r="J298" s="36">
        <v>8228</v>
      </c>
      <c r="K298" s="36">
        <v>25</v>
      </c>
      <c r="L298" s="36">
        <v>2994.75</v>
      </c>
      <c r="M298" s="35">
        <v>5</v>
      </c>
    </row>
    <row r="299" spans="1:13">
      <c r="A299" s="38">
        <v>298</v>
      </c>
      <c r="B299" s="34" t="s">
        <v>409</v>
      </c>
      <c r="C299" s="34" t="s">
        <v>3663</v>
      </c>
      <c r="D299" s="34" t="s">
        <v>43</v>
      </c>
      <c r="E299" s="36">
        <v>23</v>
      </c>
      <c r="F299" s="36">
        <v>1078.01</v>
      </c>
      <c r="G299" s="36">
        <v>140</v>
      </c>
      <c r="H299" s="36">
        <v>7919.8</v>
      </c>
      <c r="I299" s="36">
        <v>163</v>
      </c>
      <c r="J299" s="36">
        <v>5796.2800000000007</v>
      </c>
      <c r="K299" s="36">
        <v>252</v>
      </c>
      <c r="L299" s="36">
        <v>6637.68</v>
      </c>
      <c r="M299" s="35">
        <v>155.52500000000001</v>
      </c>
    </row>
    <row r="300" spans="1:13">
      <c r="A300" s="38">
        <v>299</v>
      </c>
      <c r="B300" s="34" t="s">
        <v>410</v>
      </c>
      <c r="C300" s="34" t="s">
        <v>3663</v>
      </c>
      <c r="D300" s="34" t="s">
        <v>43</v>
      </c>
      <c r="E300" s="36">
        <v>120</v>
      </c>
      <c r="F300" s="36">
        <v>7176</v>
      </c>
      <c r="G300" s="36">
        <v>259</v>
      </c>
      <c r="H300" s="36">
        <v>25742.01</v>
      </c>
      <c r="I300" s="36">
        <v>117.05</v>
      </c>
      <c r="J300" s="36">
        <v>8239.1494999999995</v>
      </c>
      <c r="K300" s="36">
        <v>77</v>
      </c>
      <c r="L300" s="36">
        <v>4853.3100000000004</v>
      </c>
      <c r="M300" s="35">
        <v>157</v>
      </c>
    </row>
    <row r="301" spans="1:13">
      <c r="A301" s="38">
        <v>300</v>
      </c>
      <c r="B301" s="34" t="s">
        <v>411</v>
      </c>
      <c r="C301" s="34" t="s">
        <v>3669</v>
      </c>
      <c r="D301" s="34" t="s">
        <v>43</v>
      </c>
      <c r="E301" s="36">
        <v>80</v>
      </c>
      <c r="F301" s="36">
        <v>4562.3999999999996</v>
      </c>
      <c r="G301" s="36">
        <v>3</v>
      </c>
      <c r="H301" s="36">
        <v>1225.4100000000001</v>
      </c>
      <c r="I301" s="36">
        <v>35</v>
      </c>
      <c r="J301" s="36">
        <v>6676.9500000000007</v>
      </c>
      <c r="K301" s="36">
        <v>35</v>
      </c>
      <c r="L301" s="36">
        <v>2815.75</v>
      </c>
      <c r="M301" s="35">
        <v>70</v>
      </c>
    </row>
    <row r="302" spans="1:13">
      <c r="A302" s="38">
        <v>301</v>
      </c>
      <c r="B302" s="34" t="s">
        <v>412</v>
      </c>
      <c r="C302" s="34" t="s">
        <v>82</v>
      </c>
      <c r="D302" s="34" t="s">
        <v>43</v>
      </c>
      <c r="E302" s="36">
        <v>8.5</v>
      </c>
      <c r="F302" s="36">
        <v>313.64999999999998</v>
      </c>
      <c r="G302" s="36">
        <v>33</v>
      </c>
      <c r="H302" s="36">
        <v>2051.2799999999997</v>
      </c>
      <c r="I302" s="36">
        <v>38</v>
      </c>
      <c r="J302" s="36">
        <v>2551.3200000000002</v>
      </c>
      <c r="K302" s="36">
        <v>35</v>
      </c>
      <c r="L302" s="36">
        <v>3049.9</v>
      </c>
      <c r="M302" s="35">
        <v>42</v>
      </c>
    </row>
    <row r="303" spans="1:13">
      <c r="A303" s="38">
        <v>302</v>
      </c>
      <c r="B303" s="34" t="s">
        <v>413</v>
      </c>
      <c r="C303" s="34" t="s">
        <v>3665</v>
      </c>
      <c r="D303" s="34" t="s">
        <v>43</v>
      </c>
      <c r="E303" s="36">
        <v>134.9</v>
      </c>
      <c r="F303" s="36">
        <v>2316.2330000000002</v>
      </c>
      <c r="G303" s="36">
        <v>10</v>
      </c>
      <c r="H303" s="36">
        <v>1248.9000000000001</v>
      </c>
      <c r="I303" s="36">
        <v>0</v>
      </c>
      <c r="J303" s="36">
        <v>0</v>
      </c>
      <c r="K303" s="36">
        <v>0.2</v>
      </c>
      <c r="L303" s="36">
        <v>21.602000000000004</v>
      </c>
      <c r="M303" s="35">
        <v>8</v>
      </c>
    </row>
    <row r="304" spans="1:13">
      <c r="A304" s="38">
        <v>303</v>
      </c>
      <c r="B304" s="34" t="s">
        <v>414</v>
      </c>
      <c r="C304" s="34" t="s">
        <v>3665</v>
      </c>
      <c r="D304" s="34" t="s">
        <v>43</v>
      </c>
      <c r="E304" s="36">
        <v>145</v>
      </c>
      <c r="F304" s="36">
        <v>15948.55</v>
      </c>
      <c r="G304" s="36">
        <v>420</v>
      </c>
      <c r="H304" s="36">
        <v>8076.6</v>
      </c>
      <c r="I304" s="36">
        <v>280</v>
      </c>
      <c r="J304" s="36">
        <v>30198</v>
      </c>
      <c r="K304" s="36">
        <v>55</v>
      </c>
      <c r="L304" s="36">
        <v>2857.8</v>
      </c>
      <c r="M304" s="35">
        <v>252</v>
      </c>
    </row>
    <row r="305" spans="1:13">
      <c r="A305" s="38">
        <v>304</v>
      </c>
      <c r="B305" s="34" t="s">
        <v>415</v>
      </c>
      <c r="C305" s="34" t="s">
        <v>3665</v>
      </c>
      <c r="D305" s="34" t="s">
        <v>43</v>
      </c>
      <c r="F305" s="36">
        <v>0</v>
      </c>
      <c r="H305" s="36">
        <v>0</v>
      </c>
      <c r="J305" s="36">
        <v>0</v>
      </c>
      <c r="L305" s="36">
        <v>0</v>
      </c>
      <c r="M305" s="35">
        <v>20</v>
      </c>
    </row>
    <row r="306" spans="1:13">
      <c r="A306" s="38">
        <v>305</v>
      </c>
      <c r="B306" s="34" t="s">
        <v>416</v>
      </c>
      <c r="C306" s="34" t="s">
        <v>3667</v>
      </c>
      <c r="D306" s="34" t="s">
        <v>43</v>
      </c>
      <c r="E306" s="36">
        <v>20</v>
      </c>
      <c r="F306" s="36">
        <v>190</v>
      </c>
      <c r="G306" s="36">
        <v>0</v>
      </c>
      <c r="H306" s="36">
        <v>0</v>
      </c>
      <c r="I306" s="36">
        <v>40</v>
      </c>
      <c r="J306" s="36">
        <v>2762.4</v>
      </c>
      <c r="K306" s="36">
        <v>40</v>
      </c>
      <c r="L306" s="36">
        <v>1869.6000000000001</v>
      </c>
      <c r="M306" s="35">
        <v>40</v>
      </c>
    </row>
    <row r="307" spans="1:13">
      <c r="A307" s="38">
        <v>306</v>
      </c>
      <c r="B307" s="34" t="s">
        <v>417</v>
      </c>
      <c r="C307" s="34" t="s">
        <v>3670</v>
      </c>
      <c r="D307" s="34" t="s">
        <v>43</v>
      </c>
      <c r="E307" s="36">
        <v>0</v>
      </c>
      <c r="F307" s="36">
        <v>0</v>
      </c>
      <c r="G307" s="36">
        <v>0</v>
      </c>
      <c r="H307" s="36">
        <v>0</v>
      </c>
      <c r="I307" s="36">
        <v>0</v>
      </c>
      <c r="J307" s="36">
        <v>0</v>
      </c>
      <c r="K307" s="36">
        <v>118</v>
      </c>
      <c r="L307" s="36">
        <v>28748.34</v>
      </c>
      <c r="M307" s="35">
        <v>220</v>
      </c>
    </row>
    <row r="308" spans="1:13">
      <c r="A308" s="38">
        <v>307</v>
      </c>
      <c r="B308" s="34" t="s">
        <v>418</v>
      </c>
      <c r="C308" s="34" t="s">
        <v>82</v>
      </c>
      <c r="D308" s="34" t="s">
        <v>43</v>
      </c>
      <c r="F308" s="36">
        <v>0</v>
      </c>
      <c r="H308" s="36">
        <v>0</v>
      </c>
      <c r="J308" s="36">
        <v>0</v>
      </c>
      <c r="L308" s="36">
        <v>0</v>
      </c>
      <c r="M308" s="35">
        <v>115.2</v>
      </c>
    </row>
    <row r="309" spans="1:13">
      <c r="A309" s="38">
        <v>308</v>
      </c>
      <c r="B309" s="34" t="s">
        <v>419</v>
      </c>
      <c r="C309" s="34" t="s">
        <v>3654</v>
      </c>
      <c r="D309" s="34" t="s">
        <v>31</v>
      </c>
      <c r="E309" s="36">
        <v>0</v>
      </c>
      <c r="F309" s="36">
        <v>0</v>
      </c>
      <c r="G309" s="36">
        <v>0</v>
      </c>
      <c r="H309" s="36">
        <v>0</v>
      </c>
      <c r="I309" s="36">
        <v>0</v>
      </c>
      <c r="J309" s="36">
        <v>0</v>
      </c>
      <c r="K309" s="36">
        <v>15</v>
      </c>
      <c r="L309" s="36">
        <v>1338</v>
      </c>
      <c r="M309" s="35">
        <v>273.45</v>
      </c>
    </row>
    <row r="310" spans="1:13">
      <c r="A310" s="38">
        <v>309</v>
      </c>
      <c r="B310" s="34" t="s">
        <v>420</v>
      </c>
      <c r="C310" s="34" t="s">
        <v>3654</v>
      </c>
      <c r="D310" s="34" t="s">
        <v>27</v>
      </c>
      <c r="F310" s="36">
        <v>0</v>
      </c>
      <c r="H310" s="36">
        <v>0</v>
      </c>
      <c r="J310" s="36">
        <v>0</v>
      </c>
      <c r="L310" s="36">
        <v>0</v>
      </c>
      <c r="M310" s="35">
        <v>2</v>
      </c>
    </row>
    <row r="311" spans="1:13">
      <c r="A311" s="38">
        <v>310</v>
      </c>
      <c r="B311" s="34" t="s">
        <v>421</v>
      </c>
      <c r="C311" s="34" t="s">
        <v>3654</v>
      </c>
      <c r="D311" s="34" t="s">
        <v>27</v>
      </c>
      <c r="F311" s="36">
        <v>0</v>
      </c>
      <c r="H311" s="36">
        <v>0</v>
      </c>
      <c r="J311" s="36">
        <v>0</v>
      </c>
      <c r="L311" s="36">
        <v>0</v>
      </c>
      <c r="M311" s="35">
        <v>6</v>
      </c>
    </row>
    <row r="312" spans="1:13">
      <c r="A312" s="38">
        <v>311</v>
      </c>
      <c r="B312" s="34" t="s">
        <v>422</v>
      </c>
      <c r="C312" s="34" t="s">
        <v>3654</v>
      </c>
      <c r="D312" s="34" t="s">
        <v>27</v>
      </c>
      <c r="E312" s="36">
        <v>0</v>
      </c>
      <c r="F312" s="36">
        <v>0</v>
      </c>
      <c r="G312" s="36">
        <v>34.049999999999997</v>
      </c>
      <c r="H312" s="36">
        <v>4265.4434999999994</v>
      </c>
      <c r="I312" s="36">
        <v>48</v>
      </c>
      <c r="J312" s="36">
        <v>4036.32</v>
      </c>
      <c r="K312" s="36">
        <v>0</v>
      </c>
      <c r="L312" s="36">
        <v>0</v>
      </c>
      <c r="M312" s="35">
        <v>0</v>
      </c>
    </row>
    <row r="313" spans="1:13">
      <c r="A313" s="38">
        <v>312</v>
      </c>
      <c r="B313" s="34" t="s">
        <v>423</v>
      </c>
      <c r="C313" s="34" t="s">
        <v>3654</v>
      </c>
      <c r="D313" s="34" t="s">
        <v>27</v>
      </c>
      <c r="E313" s="36">
        <v>59</v>
      </c>
      <c r="F313" s="36">
        <v>2271.5</v>
      </c>
      <c r="G313" s="36">
        <v>16</v>
      </c>
      <c r="H313" s="36">
        <v>860.32</v>
      </c>
      <c r="I313" s="36">
        <v>94</v>
      </c>
      <c r="J313" s="36">
        <v>5279.9800000000005</v>
      </c>
      <c r="K313" s="36">
        <v>0</v>
      </c>
      <c r="L313" s="36">
        <v>0</v>
      </c>
      <c r="M313" s="35">
        <v>0</v>
      </c>
    </row>
    <row r="314" spans="1:13">
      <c r="A314" s="38">
        <v>313</v>
      </c>
      <c r="B314" s="34" t="s">
        <v>424</v>
      </c>
      <c r="C314" s="34" t="s">
        <v>3654</v>
      </c>
      <c r="D314" s="34" t="s">
        <v>27</v>
      </c>
      <c r="E314" s="36">
        <v>105.05</v>
      </c>
      <c r="F314" s="36">
        <v>6748.4119999999994</v>
      </c>
      <c r="G314" s="36">
        <v>100</v>
      </c>
      <c r="H314" s="36">
        <v>7209.9999999999991</v>
      </c>
      <c r="I314" s="36">
        <v>86.05</v>
      </c>
      <c r="J314" s="36">
        <v>5851.4</v>
      </c>
      <c r="K314" s="36">
        <v>10</v>
      </c>
      <c r="L314" s="36">
        <v>832.69999999999993</v>
      </c>
      <c r="M314" s="35">
        <v>0</v>
      </c>
    </row>
    <row r="315" spans="1:13">
      <c r="A315" s="38">
        <v>314</v>
      </c>
      <c r="B315" s="34" t="s">
        <v>425</v>
      </c>
      <c r="C315" s="34" t="s">
        <v>3653</v>
      </c>
      <c r="D315" s="34" t="s">
        <v>27</v>
      </c>
      <c r="F315" s="36">
        <v>0</v>
      </c>
      <c r="H315" s="36">
        <v>0</v>
      </c>
      <c r="J315" s="36">
        <v>0</v>
      </c>
      <c r="L315" s="36">
        <v>0</v>
      </c>
      <c r="M315" s="35">
        <v>5</v>
      </c>
    </row>
    <row r="316" spans="1:13">
      <c r="A316" s="38">
        <v>315</v>
      </c>
      <c r="B316" s="34" t="s">
        <v>426</v>
      </c>
      <c r="C316" s="34" t="s">
        <v>3653</v>
      </c>
      <c r="D316" s="34" t="s">
        <v>27</v>
      </c>
      <c r="F316" s="36">
        <v>0</v>
      </c>
      <c r="H316" s="36">
        <v>0</v>
      </c>
      <c r="J316" s="36">
        <v>0</v>
      </c>
      <c r="L316" s="36">
        <v>0</v>
      </c>
      <c r="M316" s="35">
        <v>0</v>
      </c>
    </row>
    <row r="317" spans="1:13">
      <c r="A317" s="38">
        <v>316</v>
      </c>
      <c r="B317" s="34" t="s">
        <v>427</v>
      </c>
      <c r="C317" s="34" t="s">
        <v>3654</v>
      </c>
      <c r="D317" s="34" t="s">
        <v>27</v>
      </c>
      <c r="F317" s="36">
        <v>0</v>
      </c>
      <c r="H317" s="36">
        <v>0</v>
      </c>
      <c r="J317" s="36">
        <v>0</v>
      </c>
      <c r="L317" s="36">
        <v>0</v>
      </c>
      <c r="M317" s="35">
        <v>35</v>
      </c>
    </row>
    <row r="318" spans="1:13">
      <c r="A318" s="38">
        <v>317</v>
      </c>
      <c r="B318" s="34" t="s">
        <v>428</v>
      </c>
      <c r="C318" s="34" t="s">
        <v>3653</v>
      </c>
      <c r="D318" s="34" t="s">
        <v>27</v>
      </c>
      <c r="E318" s="36">
        <v>0</v>
      </c>
      <c r="F318" s="36">
        <v>0</v>
      </c>
      <c r="G318" s="36">
        <v>0</v>
      </c>
      <c r="H318" s="36">
        <v>0</v>
      </c>
      <c r="I318" s="36">
        <v>1.9</v>
      </c>
      <c r="J318" s="36">
        <v>-367.17499999999995</v>
      </c>
      <c r="K318" s="36">
        <v>0</v>
      </c>
      <c r="L318" s="36">
        <v>0</v>
      </c>
      <c r="M318" s="35">
        <v>75.099999999999994</v>
      </c>
    </row>
    <row r="319" spans="1:13">
      <c r="A319" s="38">
        <v>318</v>
      </c>
      <c r="B319" s="34" t="s">
        <v>429</v>
      </c>
      <c r="C319" s="34" t="s">
        <v>3654</v>
      </c>
      <c r="D319" s="34" t="s">
        <v>27</v>
      </c>
      <c r="F319" s="36">
        <v>0</v>
      </c>
      <c r="H319" s="36">
        <v>0</v>
      </c>
      <c r="J319" s="36">
        <v>0</v>
      </c>
      <c r="L319" s="36">
        <v>0</v>
      </c>
      <c r="M319" s="35">
        <v>17.05</v>
      </c>
    </row>
    <row r="320" spans="1:13">
      <c r="A320" s="38">
        <v>319</v>
      </c>
      <c r="B320" s="34" t="s">
        <v>430</v>
      </c>
      <c r="C320" s="34" t="s">
        <v>3654</v>
      </c>
      <c r="D320" s="34" t="s">
        <v>27</v>
      </c>
      <c r="F320" s="36">
        <v>0</v>
      </c>
      <c r="H320" s="36">
        <v>0</v>
      </c>
      <c r="J320" s="36">
        <v>0</v>
      </c>
      <c r="L320" s="36">
        <v>0</v>
      </c>
      <c r="M320" s="35">
        <v>17</v>
      </c>
    </row>
    <row r="321" spans="1:13">
      <c r="A321" s="38">
        <v>320</v>
      </c>
      <c r="B321" s="34" t="s">
        <v>431</v>
      </c>
      <c r="C321" s="34" t="s">
        <v>3654</v>
      </c>
      <c r="D321" s="34" t="s">
        <v>27</v>
      </c>
      <c r="E321" s="36">
        <v>0</v>
      </c>
      <c r="F321" s="36">
        <v>0</v>
      </c>
      <c r="G321" s="36">
        <v>0</v>
      </c>
      <c r="H321" s="36">
        <v>0</v>
      </c>
      <c r="I321" s="36">
        <v>27.024999999999999</v>
      </c>
      <c r="J321" s="36">
        <v>1761.7597499999999</v>
      </c>
      <c r="K321" s="36">
        <v>3</v>
      </c>
      <c r="L321" s="36">
        <v>561.81000000000006</v>
      </c>
      <c r="M321" s="35">
        <v>2</v>
      </c>
    </row>
    <row r="322" spans="1:13">
      <c r="A322" s="38">
        <v>321</v>
      </c>
      <c r="B322" s="34" t="s">
        <v>432</v>
      </c>
      <c r="C322" s="34" t="s">
        <v>3654</v>
      </c>
      <c r="D322" s="34" t="s">
        <v>27</v>
      </c>
      <c r="E322" s="36">
        <v>0</v>
      </c>
      <c r="F322" s="36">
        <v>0</v>
      </c>
      <c r="G322" s="36">
        <v>0</v>
      </c>
      <c r="H322" s="36">
        <v>0</v>
      </c>
      <c r="I322" s="36">
        <v>6</v>
      </c>
      <c r="J322" s="36">
        <v>348.29999999999995</v>
      </c>
      <c r="K322" s="36">
        <v>25.375</v>
      </c>
      <c r="L322" s="36">
        <v>3082.8087499999997</v>
      </c>
      <c r="M322" s="35">
        <v>26.9</v>
      </c>
    </row>
    <row r="323" spans="1:13">
      <c r="A323" s="38">
        <v>322</v>
      </c>
      <c r="B323" s="34" t="s">
        <v>433</v>
      </c>
      <c r="C323" s="34" t="s">
        <v>3656</v>
      </c>
      <c r="D323" s="34" t="s">
        <v>27</v>
      </c>
      <c r="F323" s="36">
        <v>0</v>
      </c>
      <c r="H323" s="36">
        <v>0</v>
      </c>
      <c r="J323" s="36">
        <v>0</v>
      </c>
      <c r="L323" s="36">
        <v>0</v>
      </c>
      <c r="M323" s="35">
        <v>12.025</v>
      </c>
    </row>
    <row r="324" spans="1:13">
      <c r="A324" s="38">
        <v>323</v>
      </c>
      <c r="B324" s="34" t="s">
        <v>434</v>
      </c>
      <c r="C324" s="34" t="s">
        <v>3653</v>
      </c>
      <c r="D324" s="34" t="s">
        <v>27</v>
      </c>
      <c r="E324" s="36">
        <v>0</v>
      </c>
      <c r="F324" s="36">
        <v>0</v>
      </c>
      <c r="G324" s="36">
        <v>0</v>
      </c>
      <c r="H324" s="36">
        <v>0</v>
      </c>
      <c r="I324" s="36">
        <v>2.5000000000000001E-2</v>
      </c>
      <c r="J324" s="36">
        <v>2.4337499999999999</v>
      </c>
      <c r="K324" s="36">
        <v>16</v>
      </c>
      <c r="L324" s="36">
        <v>771.84</v>
      </c>
      <c r="M324" s="35">
        <v>10</v>
      </c>
    </row>
    <row r="325" spans="1:13">
      <c r="A325" s="38">
        <v>324</v>
      </c>
      <c r="B325" s="34" t="s">
        <v>435</v>
      </c>
      <c r="C325" s="34" t="s">
        <v>3654</v>
      </c>
      <c r="D325" s="34" t="s">
        <v>27</v>
      </c>
      <c r="E325" s="36">
        <v>0</v>
      </c>
      <c r="F325" s="36">
        <v>0</v>
      </c>
      <c r="G325" s="36">
        <v>0</v>
      </c>
      <c r="H325" s="36">
        <v>0</v>
      </c>
      <c r="I325" s="36">
        <v>11.5</v>
      </c>
      <c r="J325" s="36">
        <v>598.34500000000003</v>
      </c>
      <c r="K325" s="36">
        <v>163.19999999999999</v>
      </c>
      <c r="L325" s="36">
        <v>18715.775999999998</v>
      </c>
      <c r="M325" s="35">
        <v>139.30000000000001</v>
      </c>
    </row>
    <row r="326" spans="1:13">
      <c r="A326" s="38">
        <v>325</v>
      </c>
      <c r="B326" s="34" t="s">
        <v>436</v>
      </c>
      <c r="C326" s="34" t="s">
        <v>3654</v>
      </c>
      <c r="D326" s="34" t="s">
        <v>27</v>
      </c>
      <c r="F326" s="36">
        <v>0</v>
      </c>
      <c r="H326" s="36">
        <v>0</v>
      </c>
      <c r="J326" s="36">
        <v>0</v>
      </c>
      <c r="L326" s="36">
        <v>0</v>
      </c>
      <c r="M326" s="35">
        <v>5</v>
      </c>
    </row>
    <row r="327" spans="1:13">
      <c r="A327" s="38">
        <v>326</v>
      </c>
      <c r="B327" s="34" t="s">
        <v>437</v>
      </c>
      <c r="C327" s="34" t="s">
        <v>3654</v>
      </c>
      <c r="D327" s="34" t="s">
        <v>27</v>
      </c>
      <c r="E327" s="36">
        <v>2</v>
      </c>
      <c r="F327" s="36">
        <v>-107.18</v>
      </c>
      <c r="G327" s="36">
        <v>5</v>
      </c>
      <c r="H327" s="36">
        <v>502.04999999999995</v>
      </c>
      <c r="I327" s="36">
        <v>40</v>
      </c>
      <c r="J327" s="36">
        <v>3319.2000000000003</v>
      </c>
      <c r="K327" s="36">
        <v>39</v>
      </c>
      <c r="L327" s="36">
        <v>2744.04</v>
      </c>
      <c r="M327" s="35">
        <v>28</v>
      </c>
    </row>
    <row r="328" spans="1:13">
      <c r="A328" s="38">
        <v>327</v>
      </c>
      <c r="B328" s="34" t="s">
        <v>438</v>
      </c>
      <c r="C328" s="34" t="s">
        <v>3654</v>
      </c>
      <c r="D328" s="34" t="s">
        <v>27</v>
      </c>
      <c r="E328" s="36">
        <v>0</v>
      </c>
      <c r="F328" s="36">
        <v>0</v>
      </c>
      <c r="G328" s="36">
        <v>0</v>
      </c>
      <c r="H328" s="36">
        <v>0</v>
      </c>
      <c r="I328" s="36">
        <v>0</v>
      </c>
      <c r="J328" s="36">
        <v>0</v>
      </c>
      <c r="K328" s="36">
        <v>1</v>
      </c>
      <c r="L328" s="36">
        <v>142.51</v>
      </c>
      <c r="M328" s="35">
        <v>17</v>
      </c>
    </row>
    <row r="329" spans="1:13">
      <c r="A329" s="38">
        <v>328</v>
      </c>
      <c r="B329" s="34" t="s">
        <v>439</v>
      </c>
      <c r="C329" s="34" t="s">
        <v>3654</v>
      </c>
      <c r="D329" s="34" t="s">
        <v>27</v>
      </c>
      <c r="F329" s="36">
        <v>0</v>
      </c>
      <c r="H329" s="36">
        <v>0</v>
      </c>
      <c r="J329" s="36">
        <v>0</v>
      </c>
      <c r="L329" s="36">
        <v>0</v>
      </c>
      <c r="M329" s="35">
        <v>37.25</v>
      </c>
    </row>
    <row r="330" spans="1:13">
      <c r="A330" s="38">
        <v>329</v>
      </c>
      <c r="B330" s="34" t="s">
        <v>440</v>
      </c>
      <c r="C330" s="34" t="s">
        <v>3654</v>
      </c>
      <c r="D330" s="34" t="s">
        <v>27</v>
      </c>
      <c r="F330" s="36">
        <v>0</v>
      </c>
      <c r="H330" s="36">
        <v>0</v>
      </c>
      <c r="J330" s="36">
        <v>0</v>
      </c>
      <c r="L330" s="36">
        <v>0</v>
      </c>
      <c r="M330" s="35">
        <v>4</v>
      </c>
    </row>
    <row r="331" spans="1:13">
      <c r="A331" s="38">
        <v>330</v>
      </c>
      <c r="B331" s="34" t="s">
        <v>441</v>
      </c>
      <c r="C331" s="34" t="s">
        <v>3654</v>
      </c>
      <c r="D331" s="34" t="s">
        <v>27</v>
      </c>
      <c r="E331" s="36">
        <v>0</v>
      </c>
      <c r="F331" s="36">
        <v>0</v>
      </c>
      <c r="G331" s="36">
        <v>0</v>
      </c>
      <c r="H331" s="36">
        <v>0</v>
      </c>
      <c r="I331" s="36">
        <v>0</v>
      </c>
      <c r="J331" s="36">
        <v>0</v>
      </c>
      <c r="K331" s="36">
        <v>115</v>
      </c>
      <c r="L331" s="36">
        <v>5754.5999999999995</v>
      </c>
      <c r="M331" s="35">
        <v>498.79999999999995</v>
      </c>
    </row>
    <row r="332" spans="1:13">
      <c r="A332" s="38">
        <v>331</v>
      </c>
      <c r="B332" s="34" t="s">
        <v>442</v>
      </c>
      <c r="C332" s="34" t="s">
        <v>3654</v>
      </c>
      <c r="D332" s="34" t="s">
        <v>27</v>
      </c>
      <c r="E332" s="36">
        <v>0</v>
      </c>
      <c r="F332" s="36">
        <v>0</v>
      </c>
      <c r="G332" s="36">
        <v>0</v>
      </c>
      <c r="H332" s="36">
        <v>0</v>
      </c>
      <c r="I332" s="36">
        <v>46.25</v>
      </c>
      <c r="J332" s="36">
        <v>1001.775</v>
      </c>
      <c r="K332" s="36">
        <v>116.5</v>
      </c>
      <c r="L332" s="36">
        <v>5009.5</v>
      </c>
      <c r="M332" s="35">
        <v>25</v>
      </c>
    </row>
    <row r="333" spans="1:13">
      <c r="A333" s="38">
        <v>332</v>
      </c>
      <c r="B333" s="34" t="s">
        <v>443</v>
      </c>
      <c r="C333" s="34" t="s">
        <v>3653</v>
      </c>
      <c r="D333" s="34" t="s">
        <v>27</v>
      </c>
      <c r="E333" s="36">
        <v>0</v>
      </c>
      <c r="F333" s="36">
        <v>0</v>
      </c>
      <c r="G333" s="36">
        <v>0</v>
      </c>
      <c r="H333" s="36">
        <v>0</v>
      </c>
      <c r="I333" s="36">
        <v>0</v>
      </c>
      <c r="J333" s="36">
        <v>0</v>
      </c>
      <c r="K333" s="36">
        <v>54.274999999999999</v>
      </c>
      <c r="L333" s="36">
        <v>2765.3112500000002</v>
      </c>
      <c r="M333" s="35">
        <v>129.625</v>
      </c>
    </row>
    <row r="334" spans="1:13">
      <c r="A334" s="38">
        <v>333</v>
      </c>
      <c r="B334" s="34" t="s">
        <v>444</v>
      </c>
      <c r="C334" s="34" t="s">
        <v>3654</v>
      </c>
      <c r="D334" s="34" t="s">
        <v>27</v>
      </c>
      <c r="E334" s="36">
        <v>0</v>
      </c>
      <c r="F334" s="36">
        <v>0</v>
      </c>
      <c r="G334" s="36">
        <v>0</v>
      </c>
      <c r="H334" s="36">
        <v>0</v>
      </c>
      <c r="I334" s="36">
        <v>0</v>
      </c>
      <c r="J334" s="36">
        <v>0</v>
      </c>
      <c r="K334" s="36">
        <v>124</v>
      </c>
      <c r="L334" s="36">
        <v>3289.7200000000003</v>
      </c>
      <c r="M334" s="35">
        <v>75.25</v>
      </c>
    </row>
    <row r="335" spans="1:13">
      <c r="A335" s="38">
        <v>334</v>
      </c>
      <c r="B335" s="34" t="s">
        <v>445</v>
      </c>
      <c r="C335" s="34" t="s">
        <v>3654</v>
      </c>
      <c r="D335" s="34" t="s">
        <v>27</v>
      </c>
      <c r="F335" s="36">
        <v>0</v>
      </c>
      <c r="H335" s="36">
        <v>0</v>
      </c>
      <c r="J335" s="36">
        <v>0</v>
      </c>
      <c r="L335" s="36">
        <v>0</v>
      </c>
      <c r="M335" s="35">
        <v>20</v>
      </c>
    </row>
    <row r="336" spans="1:13">
      <c r="A336" s="38">
        <v>335</v>
      </c>
      <c r="B336" s="34" t="s">
        <v>446</v>
      </c>
      <c r="C336" s="34" t="s">
        <v>3654</v>
      </c>
      <c r="D336" s="34" t="s">
        <v>27</v>
      </c>
      <c r="E336" s="36">
        <v>124</v>
      </c>
      <c r="F336" s="36">
        <v>12387.6</v>
      </c>
      <c r="G336" s="36">
        <v>208</v>
      </c>
      <c r="H336" s="36">
        <v>15005.12</v>
      </c>
      <c r="I336" s="36">
        <v>147</v>
      </c>
      <c r="J336" s="36">
        <v>8276.1</v>
      </c>
      <c r="K336" s="36">
        <v>64</v>
      </c>
      <c r="L336" s="36">
        <v>2871.68</v>
      </c>
      <c r="M336" s="35">
        <v>20</v>
      </c>
    </row>
    <row r="337" spans="1:13">
      <c r="A337" s="38">
        <v>336</v>
      </c>
      <c r="B337" s="34" t="s">
        <v>447</v>
      </c>
      <c r="C337" s="34" t="s">
        <v>3656</v>
      </c>
      <c r="D337" s="34" t="s">
        <v>27</v>
      </c>
      <c r="E337" s="36">
        <v>8</v>
      </c>
      <c r="F337" s="36">
        <v>354</v>
      </c>
      <c r="G337" s="36">
        <v>32</v>
      </c>
      <c r="H337" s="36">
        <v>2288.96</v>
      </c>
      <c r="I337" s="36">
        <v>7</v>
      </c>
      <c r="J337" s="36">
        <v>651.07000000000005</v>
      </c>
      <c r="K337" s="36">
        <v>0</v>
      </c>
      <c r="L337" s="36">
        <v>0</v>
      </c>
      <c r="M337" s="35">
        <v>0</v>
      </c>
    </row>
    <row r="338" spans="1:13">
      <c r="A338" s="38">
        <v>337</v>
      </c>
      <c r="B338" s="34" t="s">
        <v>448</v>
      </c>
      <c r="C338" s="34" t="s">
        <v>3654</v>
      </c>
      <c r="D338" s="34" t="s">
        <v>27</v>
      </c>
      <c r="E338" s="36">
        <v>0</v>
      </c>
      <c r="F338" s="36">
        <v>0</v>
      </c>
      <c r="G338" s="36">
        <v>0</v>
      </c>
      <c r="H338" s="36">
        <v>0</v>
      </c>
      <c r="I338" s="36">
        <v>13</v>
      </c>
      <c r="J338" s="36">
        <v>-1269.45</v>
      </c>
      <c r="K338" s="36">
        <v>0</v>
      </c>
      <c r="L338" s="36">
        <v>0</v>
      </c>
      <c r="M338" s="35">
        <v>0</v>
      </c>
    </row>
    <row r="339" spans="1:13">
      <c r="A339" s="38">
        <v>338</v>
      </c>
      <c r="B339" s="34" t="s">
        <v>449</v>
      </c>
      <c r="C339" s="34" t="s">
        <v>3654</v>
      </c>
      <c r="D339" s="34" t="s">
        <v>27</v>
      </c>
      <c r="E339" s="36">
        <v>0</v>
      </c>
      <c r="F339" s="36">
        <v>0</v>
      </c>
      <c r="G339" s="36">
        <v>0</v>
      </c>
      <c r="H339" s="36">
        <v>0</v>
      </c>
      <c r="I339" s="36">
        <v>0</v>
      </c>
      <c r="J339" s="36">
        <v>0</v>
      </c>
      <c r="K339" s="36">
        <v>3.9</v>
      </c>
      <c r="L339" s="36">
        <v>527.553</v>
      </c>
      <c r="M339" s="35">
        <v>0</v>
      </c>
    </row>
    <row r="340" spans="1:13">
      <c r="A340" s="38">
        <v>339</v>
      </c>
      <c r="B340" s="34" t="s">
        <v>450</v>
      </c>
      <c r="C340" s="34" t="s">
        <v>3654</v>
      </c>
      <c r="D340" s="34" t="s">
        <v>27</v>
      </c>
      <c r="E340" s="36">
        <v>138.52500000000001</v>
      </c>
      <c r="F340" s="36">
        <v>1424.037</v>
      </c>
      <c r="G340" s="36">
        <v>0</v>
      </c>
      <c r="H340" s="36">
        <v>0</v>
      </c>
      <c r="I340" s="36">
        <v>0</v>
      </c>
      <c r="J340" s="36">
        <v>0</v>
      </c>
      <c r="K340" s="36">
        <v>1</v>
      </c>
      <c r="L340" s="36">
        <v>81.73</v>
      </c>
      <c r="M340" s="35">
        <v>0</v>
      </c>
    </row>
    <row r="341" spans="1:13">
      <c r="A341" s="38">
        <v>340</v>
      </c>
      <c r="B341" s="34" t="s">
        <v>451</v>
      </c>
      <c r="C341" s="34" t="s">
        <v>3654</v>
      </c>
      <c r="D341" s="34" t="s">
        <v>27</v>
      </c>
      <c r="E341" s="36">
        <v>0</v>
      </c>
      <c r="F341" s="36">
        <v>0</v>
      </c>
      <c r="G341" s="36">
        <v>0</v>
      </c>
      <c r="H341" s="36">
        <v>0</v>
      </c>
      <c r="I341" s="36">
        <v>0</v>
      </c>
      <c r="J341" s="36">
        <v>0</v>
      </c>
      <c r="K341" s="36">
        <v>52.6</v>
      </c>
      <c r="L341" s="36">
        <v>5100.6220000000003</v>
      </c>
      <c r="M341" s="35">
        <v>0</v>
      </c>
    </row>
    <row r="342" spans="1:13">
      <c r="A342" s="38">
        <v>341</v>
      </c>
      <c r="B342" s="34" t="s">
        <v>452</v>
      </c>
      <c r="C342" s="34" t="s">
        <v>3654</v>
      </c>
      <c r="D342" s="34" t="s">
        <v>27</v>
      </c>
      <c r="E342" s="36">
        <v>0</v>
      </c>
      <c r="F342" s="36">
        <v>0</v>
      </c>
      <c r="G342" s="36">
        <v>0</v>
      </c>
      <c r="H342" s="36">
        <v>0</v>
      </c>
      <c r="I342" s="36">
        <v>0</v>
      </c>
      <c r="J342" s="36">
        <v>0</v>
      </c>
      <c r="K342" s="36">
        <v>5</v>
      </c>
      <c r="L342" s="36">
        <v>810.5</v>
      </c>
      <c r="M342" s="35">
        <v>0</v>
      </c>
    </row>
    <row r="343" spans="1:13">
      <c r="A343" s="38">
        <v>342</v>
      </c>
      <c r="B343" s="34" t="s">
        <v>453</v>
      </c>
      <c r="C343" s="34" t="s">
        <v>3654</v>
      </c>
      <c r="D343" s="34" t="s">
        <v>27</v>
      </c>
      <c r="F343" s="36">
        <v>0</v>
      </c>
      <c r="H343" s="36">
        <v>0</v>
      </c>
      <c r="J343" s="36">
        <v>0</v>
      </c>
      <c r="L343" s="36">
        <v>0</v>
      </c>
      <c r="M343" s="35">
        <v>2</v>
      </c>
    </row>
    <row r="344" spans="1:13">
      <c r="A344" s="38">
        <v>343</v>
      </c>
      <c r="B344" s="34" t="s">
        <v>454</v>
      </c>
      <c r="C344" s="34" t="s">
        <v>82</v>
      </c>
      <c r="D344" s="34" t="s">
        <v>27</v>
      </c>
      <c r="E344" s="36">
        <v>2.5499999999999998</v>
      </c>
      <c r="F344" s="36">
        <v>-57.222000000000001</v>
      </c>
      <c r="G344" s="36">
        <v>42.825000000000003</v>
      </c>
      <c r="H344" s="36">
        <v>3146.7810000000004</v>
      </c>
      <c r="I344" s="36">
        <v>32.200000000000003</v>
      </c>
      <c r="J344" s="36">
        <v>2181.2280000000001</v>
      </c>
      <c r="K344" s="36">
        <v>8.8000000000000007</v>
      </c>
      <c r="L344" s="36">
        <v>653.48800000000006</v>
      </c>
      <c r="M344" s="35">
        <v>0</v>
      </c>
    </row>
    <row r="345" spans="1:13">
      <c r="A345" s="38">
        <v>344</v>
      </c>
      <c r="B345" s="34" t="s">
        <v>455</v>
      </c>
      <c r="C345" s="34" t="s">
        <v>82</v>
      </c>
      <c r="D345" s="34" t="s">
        <v>27</v>
      </c>
      <c r="E345" s="36">
        <v>0</v>
      </c>
      <c r="F345" s="36">
        <v>0</v>
      </c>
      <c r="G345" s="36">
        <v>0</v>
      </c>
      <c r="H345" s="36">
        <v>0</v>
      </c>
      <c r="I345" s="36">
        <v>5</v>
      </c>
      <c r="J345" s="36">
        <v>883.94999999999993</v>
      </c>
      <c r="K345" s="36">
        <v>0</v>
      </c>
      <c r="L345" s="36">
        <v>0</v>
      </c>
      <c r="M345" s="35">
        <v>0</v>
      </c>
    </row>
    <row r="346" spans="1:13">
      <c r="A346" s="38">
        <v>345</v>
      </c>
      <c r="B346" s="34" t="s">
        <v>456</v>
      </c>
      <c r="C346" s="34" t="s">
        <v>3654</v>
      </c>
      <c r="D346" s="34" t="s">
        <v>27</v>
      </c>
      <c r="E346" s="36">
        <v>15.2</v>
      </c>
      <c r="F346" s="36">
        <v>931.75999999999988</v>
      </c>
      <c r="G346" s="36">
        <v>4.0999999999999996</v>
      </c>
      <c r="H346" s="36">
        <v>201.72</v>
      </c>
      <c r="I346" s="36">
        <v>7</v>
      </c>
      <c r="J346" s="36">
        <v>161.98000000000002</v>
      </c>
      <c r="K346" s="36">
        <v>5.5</v>
      </c>
      <c r="L346" s="36">
        <v>503.745</v>
      </c>
      <c r="M346" s="35">
        <v>0</v>
      </c>
    </row>
    <row r="347" spans="1:13">
      <c r="A347" s="38">
        <v>346</v>
      </c>
      <c r="B347" s="34" t="s">
        <v>457</v>
      </c>
      <c r="C347" s="34" t="s">
        <v>3654</v>
      </c>
      <c r="D347" s="34" t="s">
        <v>27</v>
      </c>
      <c r="E347" s="36">
        <v>0</v>
      </c>
      <c r="F347" s="36">
        <v>0</v>
      </c>
      <c r="G347" s="36">
        <v>0</v>
      </c>
      <c r="H347" s="36">
        <v>0</v>
      </c>
      <c r="I347" s="36">
        <v>26</v>
      </c>
      <c r="J347" s="36">
        <v>2613.2600000000002</v>
      </c>
      <c r="K347" s="36">
        <v>16</v>
      </c>
      <c r="L347" s="36">
        <v>791.2</v>
      </c>
      <c r="M347" s="35">
        <v>0</v>
      </c>
    </row>
    <row r="348" spans="1:13">
      <c r="A348" s="38">
        <v>347</v>
      </c>
      <c r="B348" s="34" t="s">
        <v>458</v>
      </c>
      <c r="C348" s="34" t="s">
        <v>3654</v>
      </c>
      <c r="D348" s="34" t="s">
        <v>27</v>
      </c>
      <c r="E348" s="36">
        <v>0</v>
      </c>
      <c r="F348" s="36">
        <v>0</v>
      </c>
      <c r="G348" s="36">
        <v>0</v>
      </c>
      <c r="H348" s="36">
        <v>0</v>
      </c>
      <c r="I348" s="36">
        <v>12</v>
      </c>
      <c r="J348" s="36">
        <v>610.20000000000005</v>
      </c>
      <c r="K348" s="36">
        <v>0</v>
      </c>
      <c r="L348" s="36">
        <v>0</v>
      </c>
      <c r="M348" s="35">
        <v>0</v>
      </c>
    </row>
    <row r="349" spans="1:13">
      <c r="A349" s="38">
        <v>348</v>
      </c>
      <c r="B349" s="34" t="s">
        <v>459</v>
      </c>
      <c r="C349" s="34" t="s">
        <v>3654</v>
      </c>
      <c r="D349" s="34" t="s">
        <v>27</v>
      </c>
      <c r="E349" s="36">
        <v>69</v>
      </c>
      <c r="F349" s="36">
        <v>3822.6</v>
      </c>
      <c r="G349" s="36">
        <v>56.524999999999999</v>
      </c>
      <c r="H349" s="36">
        <v>4797.8419999999996</v>
      </c>
      <c r="I349" s="36">
        <v>9</v>
      </c>
      <c r="J349" s="36">
        <v>908.1</v>
      </c>
      <c r="K349" s="36">
        <v>0</v>
      </c>
      <c r="L349" s="36">
        <v>0</v>
      </c>
      <c r="M349" s="35">
        <v>0</v>
      </c>
    </row>
    <row r="350" spans="1:13">
      <c r="A350" s="38">
        <v>349</v>
      </c>
      <c r="B350" s="34" t="s">
        <v>460</v>
      </c>
      <c r="C350" s="34" t="s">
        <v>3654</v>
      </c>
      <c r="D350" s="34" t="s">
        <v>27</v>
      </c>
      <c r="E350" s="36">
        <v>0</v>
      </c>
      <c r="F350" s="36">
        <v>0</v>
      </c>
      <c r="G350" s="36">
        <v>0</v>
      </c>
      <c r="H350" s="36">
        <v>0</v>
      </c>
      <c r="I350" s="36">
        <v>0</v>
      </c>
      <c r="J350" s="36">
        <v>0</v>
      </c>
      <c r="K350" s="36">
        <v>14.1</v>
      </c>
      <c r="L350" s="36">
        <v>1529.85</v>
      </c>
      <c r="M350" s="35">
        <v>0</v>
      </c>
    </row>
    <row r="351" spans="1:13">
      <c r="A351" s="38">
        <v>350</v>
      </c>
      <c r="B351" s="34" t="s">
        <v>461</v>
      </c>
      <c r="C351" s="34" t="s">
        <v>3654</v>
      </c>
      <c r="D351" s="34" t="s">
        <v>27</v>
      </c>
      <c r="E351" s="36">
        <v>0</v>
      </c>
      <c r="F351" s="36">
        <v>0</v>
      </c>
      <c r="G351" s="36">
        <v>0</v>
      </c>
      <c r="H351" s="36">
        <v>0</v>
      </c>
      <c r="I351" s="36">
        <v>8.4</v>
      </c>
      <c r="J351" s="36">
        <v>622.86000000000013</v>
      </c>
      <c r="K351" s="36">
        <v>0</v>
      </c>
      <c r="L351" s="36">
        <v>0</v>
      </c>
      <c r="M351" s="35">
        <v>0</v>
      </c>
    </row>
    <row r="352" spans="1:13">
      <c r="A352" s="38">
        <v>351</v>
      </c>
      <c r="B352" s="34" t="s">
        <v>462</v>
      </c>
      <c r="C352" s="34" t="s">
        <v>3654</v>
      </c>
      <c r="D352" s="34" t="s">
        <v>27</v>
      </c>
      <c r="F352" s="36">
        <v>0</v>
      </c>
      <c r="H352" s="36">
        <v>0</v>
      </c>
      <c r="J352" s="36">
        <v>0</v>
      </c>
      <c r="L352" s="36">
        <v>0</v>
      </c>
      <c r="M352" s="35">
        <v>4</v>
      </c>
    </row>
    <row r="353" spans="1:13">
      <c r="A353" s="38">
        <v>352</v>
      </c>
      <c r="B353" s="34" t="s">
        <v>463</v>
      </c>
      <c r="C353" s="34" t="s">
        <v>3654</v>
      </c>
      <c r="D353" s="34" t="s">
        <v>27</v>
      </c>
      <c r="F353" s="36">
        <v>0</v>
      </c>
      <c r="H353" s="36">
        <v>0</v>
      </c>
      <c r="J353" s="36">
        <v>0</v>
      </c>
      <c r="L353" s="36">
        <v>0</v>
      </c>
      <c r="M353" s="35">
        <v>4.5</v>
      </c>
    </row>
    <row r="354" spans="1:13">
      <c r="A354" s="38">
        <v>353</v>
      </c>
      <c r="B354" s="34" t="s">
        <v>464</v>
      </c>
      <c r="C354" s="34" t="s">
        <v>3654</v>
      </c>
      <c r="D354" s="34" t="s">
        <v>27</v>
      </c>
      <c r="F354" s="36">
        <v>0</v>
      </c>
      <c r="H354" s="36">
        <v>0</v>
      </c>
      <c r="J354" s="36">
        <v>0</v>
      </c>
      <c r="L354" s="36">
        <v>0</v>
      </c>
      <c r="M354" s="35">
        <v>1.5</v>
      </c>
    </row>
    <row r="355" spans="1:13">
      <c r="A355" s="38">
        <v>354</v>
      </c>
      <c r="B355" s="34" t="s">
        <v>465</v>
      </c>
      <c r="C355" s="34" t="s">
        <v>84</v>
      </c>
      <c r="D355" s="34" t="s">
        <v>27</v>
      </c>
      <c r="F355" s="36">
        <v>0</v>
      </c>
      <c r="H355" s="36">
        <v>0</v>
      </c>
      <c r="J355" s="36">
        <v>0</v>
      </c>
      <c r="L355" s="36">
        <v>0</v>
      </c>
      <c r="M355" s="35">
        <v>12</v>
      </c>
    </row>
    <row r="356" spans="1:13">
      <c r="A356" s="38">
        <v>355</v>
      </c>
      <c r="B356" s="34" t="s">
        <v>466</v>
      </c>
      <c r="C356" s="34" t="s">
        <v>3653</v>
      </c>
      <c r="D356" s="34" t="s">
        <v>27</v>
      </c>
      <c r="E356" s="36">
        <v>0</v>
      </c>
      <c r="F356" s="36">
        <v>0</v>
      </c>
      <c r="G356" s="36">
        <v>0</v>
      </c>
      <c r="H356" s="36">
        <v>0</v>
      </c>
      <c r="I356" s="36">
        <v>0</v>
      </c>
      <c r="J356" s="36">
        <v>0</v>
      </c>
      <c r="K356" s="36">
        <v>0.55000000000000004</v>
      </c>
      <c r="L356" s="36">
        <v>159.85749999999999</v>
      </c>
      <c r="M356" s="35">
        <v>0</v>
      </c>
    </row>
    <row r="357" spans="1:13">
      <c r="A357" s="38">
        <v>356</v>
      </c>
      <c r="B357" s="34" t="s">
        <v>467</v>
      </c>
      <c r="C357" s="34" t="s">
        <v>3653</v>
      </c>
      <c r="D357" s="34" t="s">
        <v>27</v>
      </c>
      <c r="E357" s="36">
        <v>0</v>
      </c>
      <c r="F357" s="36">
        <v>0</v>
      </c>
      <c r="G357" s="36">
        <v>0</v>
      </c>
      <c r="H357" s="36">
        <v>0</v>
      </c>
      <c r="I357" s="36">
        <v>0</v>
      </c>
      <c r="J357" s="36">
        <v>0</v>
      </c>
      <c r="K357" s="36">
        <v>1.1000000000000001</v>
      </c>
      <c r="L357" s="36">
        <v>484.69300000000004</v>
      </c>
      <c r="M357" s="35">
        <v>0</v>
      </c>
    </row>
    <row r="358" spans="1:13">
      <c r="A358" s="38">
        <v>357</v>
      </c>
      <c r="B358" s="34" t="s">
        <v>468</v>
      </c>
      <c r="C358" s="34" t="s">
        <v>3653</v>
      </c>
      <c r="D358" s="34" t="s">
        <v>27</v>
      </c>
      <c r="E358" s="36">
        <v>0</v>
      </c>
      <c r="F358" s="36">
        <v>0</v>
      </c>
      <c r="G358" s="36">
        <v>4</v>
      </c>
      <c r="H358" s="36">
        <v>472.44</v>
      </c>
      <c r="I358" s="36">
        <v>7.2</v>
      </c>
      <c r="J358" s="36">
        <v>688.60800000000006</v>
      </c>
      <c r="K358" s="36">
        <v>0</v>
      </c>
      <c r="L358" s="36">
        <v>0</v>
      </c>
      <c r="M358" s="35">
        <v>0</v>
      </c>
    </row>
    <row r="359" spans="1:13">
      <c r="A359" s="38">
        <v>358</v>
      </c>
      <c r="B359" s="34" t="s">
        <v>469</v>
      </c>
      <c r="C359" s="34" t="s">
        <v>3654</v>
      </c>
      <c r="D359" s="34" t="s">
        <v>27</v>
      </c>
      <c r="F359" s="36">
        <v>0</v>
      </c>
      <c r="H359" s="36">
        <v>0</v>
      </c>
      <c r="J359" s="36">
        <v>0</v>
      </c>
      <c r="L359" s="36">
        <v>0</v>
      </c>
      <c r="M359" s="35"/>
    </row>
    <row r="360" spans="1:13">
      <c r="A360" s="38">
        <v>359</v>
      </c>
      <c r="B360" s="34" t="s">
        <v>470</v>
      </c>
      <c r="C360" s="34" t="s">
        <v>3654</v>
      </c>
      <c r="D360" s="34" t="s">
        <v>27</v>
      </c>
      <c r="E360" s="36">
        <v>2.0499999999999998</v>
      </c>
      <c r="F360" s="36">
        <v>239.33749999999998</v>
      </c>
      <c r="G360" s="36">
        <v>7.8</v>
      </c>
      <c r="H360" s="36">
        <v>1029.1320000000001</v>
      </c>
      <c r="I360" s="36">
        <v>0.35</v>
      </c>
      <c r="J360" s="36">
        <v>53.094999999999992</v>
      </c>
      <c r="K360" s="36">
        <v>0</v>
      </c>
      <c r="L360" s="36">
        <v>0</v>
      </c>
      <c r="M360" s="35">
        <v>0</v>
      </c>
    </row>
    <row r="361" spans="1:13">
      <c r="A361" s="38">
        <v>360</v>
      </c>
      <c r="B361" s="34" t="s">
        <v>471</v>
      </c>
      <c r="C361" s="34" t="s">
        <v>3654</v>
      </c>
      <c r="D361" s="34" t="s">
        <v>27</v>
      </c>
      <c r="E361" s="36">
        <v>0</v>
      </c>
      <c r="F361" s="36">
        <v>0</v>
      </c>
      <c r="G361" s="36">
        <v>0</v>
      </c>
      <c r="H361" s="36">
        <v>0</v>
      </c>
      <c r="I361" s="36">
        <v>4</v>
      </c>
      <c r="J361" s="36">
        <v>192.88</v>
      </c>
      <c r="K361" s="36">
        <v>23.55</v>
      </c>
      <c r="L361" s="36">
        <v>2440.9575</v>
      </c>
      <c r="M361" s="35">
        <v>0</v>
      </c>
    </row>
    <row r="362" spans="1:13">
      <c r="A362" s="38">
        <v>361</v>
      </c>
      <c r="B362" s="34" t="s">
        <v>472</v>
      </c>
      <c r="C362" s="34" t="s">
        <v>3654</v>
      </c>
      <c r="D362" s="34" t="s">
        <v>27</v>
      </c>
      <c r="F362" s="36">
        <v>0</v>
      </c>
      <c r="H362" s="36">
        <v>0</v>
      </c>
      <c r="J362" s="36">
        <v>0</v>
      </c>
      <c r="L362" s="36">
        <v>0</v>
      </c>
      <c r="M362" s="35">
        <v>4</v>
      </c>
    </row>
    <row r="363" spans="1:13">
      <c r="A363" s="38">
        <v>362</v>
      </c>
      <c r="B363" s="34" t="s">
        <v>473</v>
      </c>
      <c r="C363" s="34" t="s">
        <v>3654</v>
      </c>
      <c r="D363" s="34" t="s">
        <v>27</v>
      </c>
      <c r="F363" s="36">
        <v>0</v>
      </c>
      <c r="H363" s="36">
        <v>0</v>
      </c>
      <c r="J363" s="36">
        <v>0</v>
      </c>
      <c r="L363" s="36">
        <v>0</v>
      </c>
      <c r="M363" s="35">
        <v>2</v>
      </c>
    </row>
    <row r="364" spans="1:13">
      <c r="A364" s="38">
        <v>363</v>
      </c>
      <c r="B364" s="34" t="s">
        <v>474</v>
      </c>
      <c r="C364" s="34" t="s">
        <v>3654</v>
      </c>
      <c r="D364" s="34" t="s">
        <v>27</v>
      </c>
      <c r="F364" s="36">
        <v>0</v>
      </c>
      <c r="H364" s="36">
        <v>0</v>
      </c>
      <c r="J364" s="36">
        <v>0</v>
      </c>
      <c r="L364" s="36">
        <v>0</v>
      </c>
      <c r="M364" s="35">
        <v>0</v>
      </c>
    </row>
    <row r="365" spans="1:13">
      <c r="A365" s="38">
        <v>364</v>
      </c>
      <c r="B365" s="34" t="s">
        <v>475</v>
      </c>
      <c r="C365" s="34" t="s">
        <v>3654</v>
      </c>
      <c r="D365" s="34" t="s">
        <v>27</v>
      </c>
      <c r="E365" s="36">
        <v>10</v>
      </c>
      <c r="F365" s="36">
        <v>632.6</v>
      </c>
      <c r="G365" s="36">
        <v>6</v>
      </c>
      <c r="H365" s="36">
        <v>533.88</v>
      </c>
      <c r="I365" s="36">
        <v>5.0750000000000002</v>
      </c>
      <c r="J365" s="36">
        <v>540.995</v>
      </c>
      <c r="K365" s="36">
        <v>0</v>
      </c>
      <c r="L365" s="36">
        <v>0</v>
      </c>
      <c r="M365" s="35">
        <v>0</v>
      </c>
    </row>
    <row r="366" spans="1:13">
      <c r="A366" s="38">
        <v>365</v>
      </c>
      <c r="B366" s="34" t="s">
        <v>476</v>
      </c>
      <c r="C366" s="34" t="s">
        <v>3654</v>
      </c>
      <c r="D366" s="34" t="s">
        <v>27</v>
      </c>
      <c r="E366" s="36">
        <v>1.5</v>
      </c>
      <c r="F366" s="36">
        <v>108.03</v>
      </c>
      <c r="G366" s="36">
        <v>4.5</v>
      </c>
      <c r="H366" s="36">
        <v>498.82499999999999</v>
      </c>
      <c r="I366" s="36">
        <v>17</v>
      </c>
      <c r="J366" s="36">
        <v>2990.98</v>
      </c>
      <c r="K366" s="36">
        <v>17.100000000000001</v>
      </c>
      <c r="L366" s="36">
        <v>1918.6200000000001</v>
      </c>
      <c r="M366" s="35">
        <v>0</v>
      </c>
    </row>
    <row r="367" spans="1:13">
      <c r="A367" s="38">
        <v>366</v>
      </c>
      <c r="B367" s="34" t="s">
        <v>477</v>
      </c>
      <c r="C367" s="34" t="s">
        <v>3654</v>
      </c>
      <c r="D367" s="34" t="s">
        <v>27</v>
      </c>
      <c r="F367" s="36">
        <v>0</v>
      </c>
      <c r="H367" s="36">
        <v>0</v>
      </c>
      <c r="J367" s="36">
        <v>0</v>
      </c>
      <c r="L367" s="36">
        <v>0</v>
      </c>
      <c r="M367" s="35">
        <v>0</v>
      </c>
    </row>
    <row r="368" spans="1:13">
      <c r="A368" s="38">
        <v>367</v>
      </c>
      <c r="B368" s="34" t="s">
        <v>478</v>
      </c>
      <c r="C368" s="34" t="s">
        <v>3654</v>
      </c>
      <c r="D368" s="34" t="s">
        <v>27</v>
      </c>
      <c r="F368" s="36">
        <v>0</v>
      </c>
      <c r="H368" s="36">
        <v>0</v>
      </c>
      <c r="J368" s="36">
        <v>0</v>
      </c>
      <c r="L368" s="36">
        <v>0</v>
      </c>
      <c r="M368" s="35">
        <v>2</v>
      </c>
    </row>
    <row r="369" spans="1:13">
      <c r="A369" s="38">
        <v>368</v>
      </c>
      <c r="B369" s="34" t="s">
        <v>479</v>
      </c>
      <c r="C369" s="34" t="s">
        <v>3654</v>
      </c>
      <c r="D369" s="34" t="s">
        <v>27</v>
      </c>
      <c r="E369" s="36">
        <v>0</v>
      </c>
      <c r="F369" s="36">
        <v>0</v>
      </c>
      <c r="G369" s="36">
        <v>0</v>
      </c>
      <c r="H369" s="36">
        <v>0</v>
      </c>
      <c r="I369" s="36">
        <v>0</v>
      </c>
      <c r="J369" s="36">
        <v>0</v>
      </c>
      <c r="K369" s="36">
        <v>3</v>
      </c>
      <c r="L369" s="36">
        <v>242.25</v>
      </c>
      <c r="M369" s="35">
        <v>0</v>
      </c>
    </row>
    <row r="370" spans="1:13">
      <c r="A370" s="38">
        <v>369</v>
      </c>
      <c r="B370" s="34" t="s">
        <v>480</v>
      </c>
      <c r="C370" s="34" t="s">
        <v>82</v>
      </c>
      <c r="D370" s="34" t="s">
        <v>27</v>
      </c>
      <c r="E370" s="36">
        <v>24</v>
      </c>
      <c r="F370" s="36">
        <v>3972</v>
      </c>
      <c r="G370" s="36">
        <v>0</v>
      </c>
      <c r="H370" s="36">
        <v>0</v>
      </c>
      <c r="I370" s="36">
        <v>5</v>
      </c>
      <c r="J370" s="36">
        <v>626.85</v>
      </c>
      <c r="K370" s="36">
        <v>10</v>
      </c>
      <c r="L370" s="36">
        <v>1049.8</v>
      </c>
      <c r="M370" s="35">
        <v>0</v>
      </c>
    </row>
    <row r="371" spans="1:13">
      <c r="A371" s="38">
        <v>370</v>
      </c>
      <c r="B371" s="34" t="s">
        <v>481</v>
      </c>
      <c r="C371" s="34" t="s">
        <v>82</v>
      </c>
      <c r="D371" s="34" t="s">
        <v>27</v>
      </c>
      <c r="F371" s="36">
        <v>0</v>
      </c>
      <c r="H371" s="36">
        <v>0</v>
      </c>
      <c r="J371" s="36">
        <v>0</v>
      </c>
      <c r="L371" s="36">
        <v>0</v>
      </c>
      <c r="M371" s="35">
        <v>0.9</v>
      </c>
    </row>
    <row r="372" spans="1:13">
      <c r="A372" s="38">
        <v>371</v>
      </c>
      <c r="B372" s="34" t="s">
        <v>482</v>
      </c>
      <c r="C372" s="34" t="s">
        <v>3654</v>
      </c>
      <c r="D372" s="34" t="s">
        <v>27</v>
      </c>
      <c r="F372" s="36">
        <v>0</v>
      </c>
      <c r="H372" s="36">
        <v>0</v>
      </c>
      <c r="J372" s="36">
        <v>0</v>
      </c>
      <c r="L372" s="36">
        <v>0</v>
      </c>
      <c r="M372" s="35">
        <v>0.15</v>
      </c>
    </row>
    <row r="373" spans="1:13">
      <c r="A373" s="38">
        <v>372</v>
      </c>
      <c r="B373" s="34" t="s">
        <v>483</v>
      </c>
      <c r="C373" s="34" t="s">
        <v>3653</v>
      </c>
      <c r="D373" s="34" t="s">
        <v>27</v>
      </c>
      <c r="E373" s="36">
        <v>0</v>
      </c>
      <c r="F373" s="36">
        <v>0</v>
      </c>
      <c r="G373" s="36">
        <v>0</v>
      </c>
      <c r="H373" s="36">
        <v>0</v>
      </c>
      <c r="I373" s="36">
        <v>1</v>
      </c>
      <c r="J373" s="36">
        <v>54.03</v>
      </c>
      <c r="K373" s="36">
        <v>0</v>
      </c>
      <c r="L373" s="36">
        <v>0</v>
      </c>
      <c r="M373" s="35">
        <v>2.5000000000000001E-2</v>
      </c>
    </row>
    <row r="374" spans="1:13">
      <c r="A374" s="38">
        <v>373</v>
      </c>
      <c r="B374" s="34" t="s">
        <v>484</v>
      </c>
      <c r="C374" s="34" t="s">
        <v>3654</v>
      </c>
      <c r="D374" s="34" t="s">
        <v>27</v>
      </c>
      <c r="E374" s="36">
        <v>0</v>
      </c>
      <c r="F374" s="36">
        <v>0</v>
      </c>
      <c r="G374" s="36">
        <v>0</v>
      </c>
      <c r="H374" s="36">
        <v>0</v>
      </c>
      <c r="I374" s="36">
        <v>1.0249999999999999</v>
      </c>
      <c r="J374" s="36">
        <v>268.77550000000002</v>
      </c>
      <c r="K374" s="36">
        <v>11</v>
      </c>
      <c r="L374" s="36">
        <v>4167.79</v>
      </c>
      <c r="M374" s="35">
        <v>4</v>
      </c>
    </row>
    <row r="375" spans="1:13">
      <c r="A375" s="38">
        <v>374</v>
      </c>
      <c r="B375" s="34" t="s">
        <v>485</v>
      </c>
      <c r="C375" s="34" t="s">
        <v>3654</v>
      </c>
      <c r="D375" s="34" t="s">
        <v>27</v>
      </c>
      <c r="E375" s="36">
        <v>0</v>
      </c>
      <c r="F375" s="36">
        <v>0</v>
      </c>
      <c r="G375" s="36">
        <v>115</v>
      </c>
      <c r="H375" s="36">
        <v>12575.25</v>
      </c>
      <c r="I375" s="36">
        <v>100</v>
      </c>
      <c r="J375" s="36">
        <v>11096</v>
      </c>
      <c r="K375" s="36">
        <v>49.274999999999999</v>
      </c>
      <c r="L375" s="36">
        <v>9351.4094999999998</v>
      </c>
      <c r="M375" s="35">
        <v>3.5</v>
      </c>
    </row>
    <row r="376" spans="1:13">
      <c r="A376" s="38">
        <v>375</v>
      </c>
      <c r="B376" s="34" t="s">
        <v>486</v>
      </c>
      <c r="C376" s="34" t="s">
        <v>3653</v>
      </c>
      <c r="D376" s="34" t="s">
        <v>27</v>
      </c>
      <c r="E376" s="36">
        <v>0</v>
      </c>
      <c r="F376" s="36">
        <v>0</v>
      </c>
      <c r="G376" s="36">
        <v>0</v>
      </c>
      <c r="H376" s="36">
        <v>0</v>
      </c>
      <c r="I376" s="36">
        <v>0</v>
      </c>
      <c r="J376" s="36">
        <v>0</v>
      </c>
      <c r="K376" s="36">
        <v>2</v>
      </c>
      <c r="L376" s="36">
        <v>217.56</v>
      </c>
      <c r="M376" s="35">
        <v>2.5000000000000001E-2</v>
      </c>
    </row>
    <row r="377" spans="1:13">
      <c r="A377" s="38">
        <v>376</v>
      </c>
      <c r="B377" s="34" t="s">
        <v>487</v>
      </c>
      <c r="C377" s="34" t="s">
        <v>3654</v>
      </c>
      <c r="D377" s="34" t="s">
        <v>27</v>
      </c>
      <c r="E377" s="36">
        <v>0</v>
      </c>
      <c r="F377" s="36">
        <v>0</v>
      </c>
      <c r="G377" s="36">
        <v>0</v>
      </c>
      <c r="H377" s="36">
        <v>0</v>
      </c>
      <c r="I377" s="36">
        <v>0</v>
      </c>
      <c r="J377" s="36">
        <v>0</v>
      </c>
      <c r="K377" s="36">
        <v>29.6</v>
      </c>
      <c r="L377" s="36">
        <v>11452.536000000002</v>
      </c>
      <c r="M377" s="35">
        <v>42</v>
      </c>
    </row>
    <row r="378" spans="1:13">
      <c r="A378" s="38">
        <v>377</v>
      </c>
      <c r="B378" s="34" t="s">
        <v>488</v>
      </c>
      <c r="C378" s="34" t="s">
        <v>3654</v>
      </c>
      <c r="D378" s="34" t="s">
        <v>27</v>
      </c>
      <c r="F378" s="36">
        <v>0</v>
      </c>
      <c r="H378" s="36">
        <v>0</v>
      </c>
      <c r="J378" s="36">
        <v>0</v>
      </c>
      <c r="L378" s="36">
        <v>0</v>
      </c>
      <c r="M378" s="35">
        <v>31.524999999999999</v>
      </c>
    </row>
    <row r="379" spans="1:13">
      <c r="A379" s="38">
        <v>378</v>
      </c>
      <c r="B379" s="34" t="s">
        <v>489</v>
      </c>
      <c r="C379" s="34" t="s">
        <v>3654</v>
      </c>
      <c r="D379" s="34" t="s">
        <v>27</v>
      </c>
      <c r="E379" s="36">
        <v>0</v>
      </c>
      <c r="F379" s="36">
        <v>0</v>
      </c>
      <c r="G379" s="36">
        <v>0</v>
      </c>
      <c r="H379" s="36">
        <v>0</v>
      </c>
      <c r="I379" s="36">
        <v>4.625</v>
      </c>
      <c r="J379" s="36">
        <v>-855.02375000000006</v>
      </c>
      <c r="K379" s="36">
        <v>32.65</v>
      </c>
      <c r="L379" s="36">
        <v>7231.6485000000002</v>
      </c>
      <c r="M379" s="35">
        <v>13.8</v>
      </c>
    </row>
    <row r="380" spans="1:13">
      <c r="A380" s="38">
        <v>379</v>
      </c>
      <c r="B380" s="34" t="s">
        <v>490</v>
      </c>
      <c r="C380" s="34" t="s">
        <v>3654</v>
      </c>
      <c r="D380" s="34" t="s">
        <v>27</v>
      </c>
      <c r="E380" s="36">
        <v>8.3000000000000007</v>
      </c>
      <c r="F380" s="36">
        <v>808.17100000000016</v>
      </c>
      <c r="G380" s="36">
        <v>31.125</v>
      </c>
      <c r="H380" s="36">
        <v>4175.1074999999992</v>
      </c>
      <c r="I380" s="36">
        <v>40.35</v>
      </c>
      <c r="J380" s="36">
        <v>17.3505</v>
      </c>
      <c r="K380" s="36">
        <v>57.325000000000003</v>
      </c>
      <c r="L380" s="36">
        <v>6310.9092500000006</v>
      </c>
      <c r="M380" s="35">
        <v>28</v>
      </c>
    </row>
    <row r="381" spans="1:13">
      <c r="A381" s="38">
        <v>380</v>
      </c>
      <c r="B381" s="34" t="s">
        <v>491</v>
      </c>
      <c r="C381" s="34" t="s">
        <v>3654</v>
      </c>
      <c r="D381" s="34" t="s">
        <v>27</v>
      </c>
      <c r="E381" s="36">
        <v>0</v>
      </c>
      <c r="F381" s="36">
        <v>0</v>
      </c>
      <c r="G381" s="36">
        <v>0</v>
      </c>
      <c r="H381" s="36">
        <v>0</v>
      </c>
      <c r="I381" s="36">
        <v>0</v>
      </c>
      <c r="J381" s="36">
        <v>0</v>
      </c>
      <c r="K381" s="36">
        <v>5</v>
      </c>
      <c r="L381" s="36">
        <v>1953.1</v>
      </c>
      <c r="M381" s="35">
        <v>8</v>
      </c>
    </row>
    <row r="382" spans="1:13">
      <c r="A382" s="38">
        <v>381</v>
      </c>
      <c r="B382" s="34" t="s">
        <v>492</v>
      </c>
      <c r="C382" s="34" t="s">
        <v>3654</v>
      </c>
      <c r="D382" s="34" t="s">
        <v>27</v>
      </c>
      <c r="E382" s="36">
        <v>0</v>
      </c>
      <c r="F382" s="36">
        <v>0</v>
      </c>
      <c r="G382" s="36">
        <v>0</v>
      </c>
      <c r="H382" s="36">
        <v>0</v>
      </c>
      <c r="I382" s="36">
        <v>0</v>
      </c>
      <c r="J382" s="36">
        <v>0</v>
      </c>
      <c r="K382" s="36">
        <v>5</v>
      </c>
      <c r="L382" s="36">
        <v>1533</v>
      </c>
      <c r="M382" s="35">
        <v>11</v>
      </c>
    </row>
    <row r="383" spans="1:13">
      <c r="A383" s="38">
        <v>382</v>
      </c>
      <c r="B383" s="34" t="s">
        <v>493</v>
      </c>
      <c r="C383" s="34" t="s">
        <v>3654</v>
      </c>
      <c r="D383" s="34" t="s">
        <v>27</v>
      </c>
      <c r="F383" s="36">
        <v>0</v>
      </c>
      <c r="H383" s="36">
        <v>0</v>
      </c>
      <c r="J383" s="36">
        <v>0</v>
      </c>
      <c r="L383" s="36">
        <v>0</v>
      </c>
      <c r="M383" s="35">
        <v>3</v>
      </c>
    </row>
    <row r="384" spans="1:13">
      <c r="A384" s="38">
        <v>383</v>
      </c>
      <c r="B384" s="34" t="s">
        <v>494</v>
      </c>
      <c r="C384" s="34" t="s">
        <v>3654</v>
      </c>
      <c r="D384" s="34" t="s">
        <v>27</v>
      </c>
      <c r="F384" s="36">
        <v>0</v>
      </c>
      <c r="H384" s="36">
        <v>0</v>
      </c>
      <c r="J384" s="36">
        <v>0</v>
      </c>
      <c r="L384" s="36">
        <v>0</v>
      </c>
      <c r="M384" s="35">
        <v>7.2750000000000004</v>
      </c>
    </row>
    <row r="385" spans="1:13">
      <c r="A385" s="38">
        <v>384</v>
      </c>
      <c r="B385" s="34" t="s">
        <v>495</v>
      </c>
      <c r="C385" s="34" t="s">
        <v>3654</v>
      </c>
      <c r="D385" s="34" t="s">
        <v>27</v>
      </c>
      <c r="E385" s="36">
        <v>0</v>
      </c>
      <c r="F385" s="36">
        <v>0</v>
      </c>
      <c r="G385" s="36">
        <v>0</v>
      </c>
      <c r="H385" s="36">
        <v>0</v>
      </c>
      <c r="I385" s="36">
        <v>0</v>
      </c>
      <c r="J385" s="36">
        <v>0</v>
      </c>
      <c r="K385" s="36">
        <v>5</v>
      </c>
      <c r="L385" s="36">
        <v>1533</v>
      </c>
      <c r="M385" s="35">
        <v>12.5</v>
      </c>
    </row>
    <row r="386" spans="1:13">
      <c r="A386" s="38">
        <v>385</v>
      </c>
      <c r="B386" s="34" t="s">
        <v>496</v>
      </c>
      <c r="C386" s="34" t="s">
        <v>3654</v>
      </c>
      <c r="D386" s="34" t="s">
        <v>27</v>
      </c>
      <c r="F386" s="36">
        <v>0</v>
      </c>
      <c r="H386" s="36">
        <v>0</v>
      </c>
      <c r="J386" s="36">
        <v>0</v>
      </c>
      <c r="L386" s="36">
        <v>0</v>
      </c>
      <c r="M386" s="35">
        <v>10.025</v>
      </c>
    </row>
    <row r="387" spans="1:13">
      <c r="A387" s="38">
        <v>386</v>
      </c>
      <c r="B387" s="34" t="s">
        <v>497</v>
      </c>
      <c r="C387" s="34" t="s">
        <v>3654</v>
      </c>
      <c r="D387" s="34" t="s">
        <v>27</v>
      </c>
      <c r="F387" s="36">
        <v>0</v>
      </c>
      <c r="H387" s="36">
        <v>0</v>
      </c>
      <c r="J387" s="36">
        <v>0</v>
      </c>
      <c r="L387" s="36">
        <v>0</v>
      </c>
      <c r="M387" s="35">
        <v>8.0250000000000004</v>
      </c>
    </row>
    <row r="388" spans="1:13">
      <c r="A388" s="38">
        <v>387</v>
      </c>
      <c r="B388" s="34" t="s">
        <v>498</v>
      </c>
      <c r="C388" s="34" t="s">
        <v>3654</v>
      </c>
      <c r="D388" s="34" t="s">
        <v>27</v>
      </c>
      <c r="E388" s="36">
        <v>61.05</v>
      </c>
      <c r="F388" s="36">
        <v>1857.7514999999999</v>
      </c>
      <c r="G388" s="36">
        <v>89.5</v>
      </c>
      <c r="H388" s="36">
        <v>9614.9850000000006</v>
      </c>
      <c r="I388" s="36">
        <v>130.44999999999999</v>
      </c>
      <c r="J388" s="36">
        <v>-8360.5404999999992</v>
      </c>
      <c r="K388" s="36">
        <v>146.94999999999999</v>
      </c>
      <c r="L388" s="36">
        <v>17375.367999999999</v>
      </c>
      <c r="M388" s="35">
        <v>144.5</v>
      </c>
    </row>
    <row r="389" spans="1:13">
      <c r="A389" s="38">
        <v>388</v>
      </c>
      <c r="B389" s="34" t="s">
        <v>499</v>
      </c>
      <c r="C389" s="34" t="s">
        <v>3654</v>
      </c>
      <c r="D389" s="34" t="s">
        <v>27</v>
      </c>
      <c r="F389" s="36">
        <v>0</v>
      </c>
      <c r="H389" s="36">
        <v>0</v>
      </c>
      <c r="J389" s="36">
        <v>0</v>
      </c>
      <c r="L389" s="36">
        <v>0</v>
      </c>
      <c r="M389" s="35">
        <v>9.375</v>
      </c>
    </row>
    <row r="390" spans="1:13">
      <c r="A390" s="38">
        <v>389</v>
      </c>
      <c r="B390" s="34" t="s">
        <v>500</v>
      </c>
      <c r="C390" s="34" t="s">
        <v>3654</v>
      </c>
      <c r="D390" s="34" t="s">
        <v>27</v>
      </c>
      <c r="F390" s="36">
        <v>0</v>
      </c>
      <c r="H390" s="36">
        <v>0</v>
      </c>
      <c r="J390" s="36">
        <v>0</v>
      </c>
      <c r="L390" s="36">
        <v>0</v>
      </c>
      <c r="M390" s="35">
        <v>4</v>
      </c>
    </row>
    <row r="391" spans="1:13">
      <c r="A391" s="38">
        <v>390</v>
      </c>
      <c r="B391" s="34" t="s">
        <v>501</v>
      </c>
      <c r="C391" s="34" t="s">
        <v>3654</v>
      </c>
      <c r="D391" s="34" t="s">
        <v>27</v>
      </c>
      <c r="F391" s="36">
        <v>0</v>
      </c>
      <c r="H391" s="36">
        <v>0</v>
      </c>
      <c r="J391" s="36">
        <v>0</v>
      </c>
      <c r="L391" s="36">
        <v>0</v>
      </c>
      <c r="M391" s="35">
        <v>0.17499999999999999</v>
      </c>
    </row>
    <row r="392" spans="1:13">
      <c r="A392" s="38">
        <v>391</v>
      </c>
      <c r="B392" s="34" t="s">
        <v>502</v>
      </c>
      <c r="C392" s="34" t="s">
        <v>3654</v>
      </c>
      <c r="D392" s="34" t="s">
        <v>27</v>
      </c>
      <c r="F392" s="36">
        <v>0</v>
      </c>
      <c r="H392" s="36">
        <v>0</v>
      </c>
      <c r="J392" s="36">
        <v>0</v>
      </c>
      <c r="L392" s="36">
        <v>0</v>
      </c>
      <c r="M392" s="35">
        <v>2.5000000000000001E-2</v>
      </c>
    </row>
    <row r="393" spans="1:13">
      <c r="A393" s="38">
        <v>392</v>
      </c>
      <c r="B393" s="34" t="s">
        <v>503</v>
      </c>
      <c r="C393" s="34" t="s">
        <v>82</v>
      </c>
      <c r="D393" s="34" t="s">
        <v>27</v>
      </c>
      <c r="F393" s="36">
        <v>0</v>
      </c>
      <c r="H393" s="36">
        <v>0</v>
      </c>
      <c r="J393" s="36">
        <v>0</v>
      </c>
      <c r="L393" s="36">
        <v>0</v>
      </c>
      <c r="M393" s="35">
        <v>1.8</v>
      </c>
    </row>
    <row r="394" spans="1:13">
      <c r="A394" s="38">
        <v>393</v>
      </c>
      <c r="B394" s="34" t="s">
        <v>504</v>
      </c>
      <c r="C394" s="34" t="s">
        <v>3653</v>
      </c>
      <c r="D394" s="34" t="s">
        <v>27</v>
      </c>
      <c r="E394" s="36">
        <v>0</v>
      </c>
      <c r="F394" s="36">
        <v>0</v>
      </c>
      <c r="G394" s="36">
        <v>0</v>
      </c>
      <c r="H394" s="36">
        <v>0</v>
      </c>
      <c r="I394" s="36">
        <v>0</v>
      </c>
      <c r="J394" s="36">
        <v>0</v>
      </c>
      <c r="K394" s="36">
        <v>803.5</v>
      </c>
      <c r="L394" s="36">
        <v>474105.17499999999</v>
      </c>
      <c r="M394" s="35">
        <v>527.95000000000005</v>
      </c>
    </row>
    <row r="395" spans="1:13">
      <c r="A395" s="38">
        <v>394</v>
      </c>
      <c r="B395" s="34" t="s">
        <v>505</v>
      </c>
      <c r="C395" s="34" t="s">
        <v>84</v>
      </c>
      <c r="D395" s="34" t="s">
        <v>27</v>
      </c>
      <c r="E395" s="36">
        <v>135.92500000000001</v>
      </c>
      <c r="F395" s="36">
        <v>14792.717750000002</v>
      </c>
      <c r="G395" s="36">
        <v>111.27500000000001</v>
      </c>
      <c r="H395" s="36">
        <v>13134.901000000002</v>
      </c>
      <c r="I395" s="36">
        <v>74.025000000000006</v>
      </c>
      <c r="J395" s="36">
        <v>13184.592750000002</v>
      </c>
      <c r="K395" s="36">
        <v>137.65</v>
      </c>
      <c r="L395" s="36">
        <v>49029.553500000002</v>
      </c>
      <c r="M395" s="35">
        <v>62.125</v>
      </c>
    </row>
    <row r="396" spans="1:13">
      <c r="A396" s="38">
        <v>395</v>
      </c>
      <c r="B396" s="34" t="s">
        <v>506</v>
      </c>
      <c r="C396" s="34" t="s">
        <v>3654</v>
      </c>
      <c r="D396" s="34" t="s">
        <v>27</v>
      </c>
      <c r="E396" s="36">
        <v>3.1</v>
      </c>
      <c r="F396" s="36">
        <v>270.351</v>
      </c>
      <c r="G396" s="36">
        <v>80.25</v>
      </c>
      <c r="H396" s="36">
        <v>14015.6625</v>
      </c>
      <c r="I396" s="36">
        <v>104.875</v>
      </c>
      <c r="J396" s="36">
        <v>16517.8125</v>
      </c>
      <c r="K396" s="36">
        <v>253.17500000000001</v>
      </c>
      <c r="L396" s="36">
        <v>71202.937000000005</v>
      </c>
      <c r="M396" s="35">
        <v>126.95</v>
      </c>
    </row>
    <row r="397" spans="1:13">
      <c r="A397" s="38">
        <v>396</v>
      </c>
      <c r="B397" s="34" t="s">
        <v>507</v>
      </c>
      <c r="C397" s="34" t="s">
        <v>82</v>
      </c>
      <c r="D397" s="34" t="s">
        <v>27</v>
      </c>
      <c r="E397" s="36">
        <v>0</v>
      </c>
      <c r="F397" s="36">
        <v>0</v>
      </c>
      <c r="G397" s="36">
        <v>0</v>
      </c>
      <c r="H397" s="36">
        <v>0</v>
      </c>
      <c r="I397" s="36">
        <v>0</v>
      </c>
      <c r="J397" s="36">
        <v>0</v>
      </c>
      <c r="K397" s="36">
        <v>2.5000000000000001E-2</v>
      </c>
      <c r="L397" s="36">
        <v>9.6455000000000002</v>
      </c>
      <c r="M397" s="35">
        <v>11.55</v>
      </c>
    </row>
    <row r="398" spans="1:13">
      <c r="A398" s="38">
        <v>397</v>
      </c>
      <c r="B398" s="34" t="s">
        <v>508</v>
      </c>
      <c r="C398" s="34" t="s">
        <v>3653</v>
      </c>
      <c r="D398" s="34" t="s">
        <v>27</v>
      </c>
      <c r="E398" s="36">
        <v>0</v>
      </c>
      <c r="F398" s="36">
        <v>0</v>
      </c>
      <c r="G398" s="36">
        <v>7.5</v>
      </c>
      <c r="H398" s="36">
        <v>-938.92499999999995</v>
      </c>
      <c r="I398" s="36">
        <v>4</v>
      </c>
      <c r="J398" s="36">
        <v>159.32</v>
      </c>
      <c r="K398" s="36">
        <v>122.575</v>
      </c>
      <c r="L398" s="36">
        <v>43378.066749999998</v>
      </c>
      <c r="M398" s="35">
        <v>28</v>
      </c>
    </row>
    <row r="399" spans="1:13">
      <c r="A399" s="38">
        <v>398</v>
      </c>
      <c r="B399" s="34" t="s">
        <v>509</v>
      </c>
      <c r="C399" s="34" t="s">
        <v>3654</v>
      </c>
      <c r="D399" s="34" t="s">
        <v>27</v>
      </c>
      <c r="E399" s="36">
        <v>0</v>
      </c>
      <c r="F399" s="36">
        <v>0</v>
      </c>
      <c r="G399" s="36">
        <v>0</v>
      </c>
      <c r="H399" s="36">
        <v>0</v>
      </c>
      <c r="I399" s="36">
        <v>16</v>
      </c>
      <c r="J399" s="36">
        <v>2087.6799999999998</v>
      </c>
      <c r="K399" s="36">
        <v>30.5</v>
      </c>
      <c r="L399" s="36">
        <v>6713.9650000000001</v>
      </c>
      <c r="M399" s="35">
        <v>156.5</v>
      </c>
    </row>
    <row r="400" spans="1:13">
      <c r="A400" s="38">
        <v>399</v>
      </c>
      <c r="B400" s="34" t="s">
        <v>510</v>
      </c>
      <c r="C400" s="34" t="s">
        <v>3654</v>
      </c>
      <c r="D400" s="34" t="s">
        <v>27</v>
      </c>
      <c r="E400" s="36">
        <v>24.6</v>
      </c>
      <c r="F400" s="36">
        <v>2517.5640000000003</v>
      </c>
      <c r="G400" s="36">
        <v>31</v>
      </c>
      <c r="H400" s="36">
        <v>3025.91</v>
      </c>
      <c r="I400" s="36">
        <v>27.024999999999999</v>
      </c>
      <c r="J400" s="36">
        <v>3802.1472499999995</v>
      </c>
      <c r="K400" s="36">
        <v>32.5</v>
      </c>
      <c r="L400" s="36">
        <v>4672.8500000000004</v>
      </c>
      <c r="M400" s="35">
        <v>25.25</v>
      </c>
    </row>
    <row r="401" spans="1:13">
      <c r="A401" s="38">
        <v>400</v>
      </c>
      <c r="B401" s="34" t="s">
        <v>511</v>
      </c>
      <c r="C401" s="34" t="s">
        <v>3654</v>
      </c>
      <c r="D401" s="34" t="s">
        <v>27</v>
      </c>
      <c r="F401" s="36">
        <v>0</v>
      </c>
      <c r="H401" s="36">
        <v>0</v>
      </c>
      <c r="J401" s="36">
        <v>0</v>
      </c>
      <c r="L401" s="36">
        <v>0</v>
      </c>
      <c r="M401" s="35">
        <v>2.75</v>
      </c>
    </row>
    <row r="402" spans="1:13">
      <c r="A402" s="38">
        <v>401</v>
      </c>
      <c r="B402" s="34" t="s">
        <v>512</v>
      </c>
      <c r="C402" s="34" t="s">
        <v>3654</v>
      </c>
      <c r="D402" s="34" t="s">
        <v>27</v>
      </c>
      <c r="E402" s="36">
        <v>0</v>
      </c>
      <c r="F402" s="36">
        <v>0</v>
      </c>
      <c r="G402" s="36">
        <v>0</v>
      </c>
      <c r="H402" s="36">
        <v>0</v>
      </c>
      <c r="I402" s="36">
        <v>0</v>
      </c>
      <c r="J402" s="36">
        <v>0</v>
      </c>
      <c r="K402" s="36">
        <v>4.375</v>
      </c>
      <c r="L402" s="36">
        <v>1007.825</v>
      </c>
      <c r="M402" s="35">
        <v>1</v>
      </c>
    </row>
    <row r="403" spans="1:13">
      <c r="A403" s="38">
        <v>402</v>
      </c>
      <c r="B403" s="34" t="s">
        <v>513</v>
      </c>
      <c r="C403" s="34" t="s">
        <v>3653</v>
      </c>
      <c r="D403" s="34" t="s">
        <v>27</v>
      </c>
      <c r="F403" s="36">
        <v>0</v>
      </c>
      <c r="H403" s="36">
        <v>0</v>
      </c>
      <c r="J403" s="36">
        <v>0</v>
      </c>
      <c r="L403" s="36">
        <v>0</v>
      </c>
      <c r="M403" s="35">
        <v>3</v>
      </c>
    </row>
    <row r="404" spans="1:13">
      <c r="A404" s="38">
        <v>403</v>
      </c>
      <c r="B404" s="34" t="s">
        <v>514</v>
      </c>
      <c r="C404" s="34" t="s">
        <v>3653</v>
      </c>
      <c r="D404" s="34" t="s">
        <v>27</v>
      </c>
      <c r="F404" s="36">
        <v>0</v>
      </c>
      <c r="H404" s="36">
        <v>0</v>
      </c>
      <c r="J404" s="36">
        <v>0</v>
      </c>
      <c r="L404" s="36">
        <v>0</v>
      </c>
      <c r="M404" s="35">
        <v>4</v>
      </c>
    </row>
    <row r="405" spans="1:13">
      <c r="A405" s="38">
        <v>404</v>
      </c>
      <c r="B405" s="34" t="s">
        <v>515</v>
      </c>
      <c r="C405" s="34" t="s">
        <v>3654</v>
      </c>
      <c r="D405" s="34" t="s">
        <v>27</v>
      </c>
      <c r="F405" s="36">
        <v>0</v>
      </c>
      <c r="H405" s="36">
        <v>0</v>
      </c>
      <c r="J405" s="36">
        <v>0</v>
      </c>
      <c r="L405" s="36">
        <v>0</v>
      </c>
      <c r="M405" s="35">
        <v>301.8</v>
      </c>
    </row>
    <row r="406" spans="1:13">
      <c r="A406" s="38">
        <v>405</v>
      </c>
      <c r="B406" s="34" t="s">
        <v>516</v>
      </c>
      <c r="C406" s="34" t="s">
        <v>3654</v>
      </c>
      <c r="D406" s="34" t="s">
        <v>27</v>
      </c>
      <c r="E406" s="36">
        <v>0</v>
      </c>
      <c r="F406" s="36">
        <v>0</v>
      </c>
      <c r="G406" s="36">
        <v>2</v>
      </c>
      <c r="H406" s="36">
        <v>206.38</v>
      </c>
      <c r="I406" s="36">
        <v>0</v>
      </c>
      <c r="J406" s="36">
        <v>0</v>
      </c>
      <c r="K406" s="36">
        <v>22.5</v>
      </c>
      <c r="L406" s="36">
        <v>2023.6499999999999</v>
      </c>
      <c r="M406" s="35">
        <v>92</v>
      </c>
    </row>
    <row r="407" spans="1:13">
      <c r="A407" s="38">
        <v>406</v>
      </c>
      <c r="B407" s="34" t="s">
        <v>517</v>
      </c>
      <c r="C407" s="34" t="s">
        <v>3654</v>
      </c>
      <c r="D407" s="34" t="s">
        <v>27</v>
      </c>
      <c r="E407" s="36">
        <v>150</v>
      </c>
      <c r="F407" s="36">
        <v>15933</v>
      </c>
      <c r="G407" s="36">
        <v>131.27500000000001</v>
      </c>
      <c r="H407" s="36">
        <v>12858.386250000001</v>
      </c>
      <c r="I407" s="36">
        <v>129.5</v>
      </c>
      <c r="J407" s="36">
        <v>10742.025</v>
      </c>
      <c r="K407" s="36">
        <v>172</v>
      </c>
      <c r="L407" s="36">
        <v>17353.080000000002</v>
      </c>
      <c r="M407" s="35">
        <v>83</v>
      </c>
    </row>
    <row r="408" spans="1:13">
      <c r="A408" s="38">
        <v>407</v>
      </c>
      <c r="B408" s="34" t="s">
        <v>518</v>
      </c>
      <c r="C408" s="34" t="s">
        <v>3654</v>
      </c>
      <c r="D408" s="34" t="s">
        <v>27</v>
      </c>
      <c r="F408" s="36">
        <v>0</v>
      </c>
      <c r="H408" s="36">
        <v>0</v>
      </c>
      <c r="J408" s="36">
        <v>0</v>
      </c>
      <c r="L408" s="36">
        <v>0</v>
      </c>
      <c r="M408" s="35">
        <v>3.5</v>
      </c>
    </row>
    <row r="409" spans="1:13">
      <c r="A409" s="38">
        <v>408</v>
      </c>
      <c r="B409" s="34" t="s">
        <v>519</v>
      </c>
      <c r="C409" s="34" t="s">
        <v>3654</v>
      </c>
      <c r="D409" s="34" t="s">
        <v>27</v>
      </c>
      <c r="E409" s="36">
        <v>0</v>
      </c>
      <c r="F409" s="36">
        <v>0</v>
      </c>
      <c r="G409" s="36">
        <v>0</v>
      </c>
      <c r="H409" s="36">
        <v>0</v>
      </c>
      <c r="I409" s="36">
        <v>0</v>
      </c>
      <c r="J409" s="36">
        <v>0</v>
      </c>
      <c r="K409" s="36">
        <v>3</v>
      </c>
      <c r="L409" s="36">
        <v>511.79999999999995</v>
      </c>
      <c r="M409" s="35">
        <v>6.5</v>
      </c>
    </row>
    <row r="410" spans="1:13">
      <c r="A410" s="38">
        <v>409</v>
      </c>
      <c r="B410" s="34" t="s">
        <v>520</v>
      </c>
      <c r="C410" s="34" t="s">
        <v>3654</v>
      </c>
      <c r="D410" s="34" t="s">
        <v>27</v>
      </c>
      <c r="E410" s="36">
        <v>0</v>
      </c>
      <c r="F410" s="36">
        <v>0</v>
      </c>
      <c r="G410" s="36">
        <v>0</v>
      </c>
      <c r="H410" s="36">
        <v>0</v>
      </c>
      <c r="I410" s="36">
        <v>0</v>
      </c>
      <c r="J410" s="36">
        <v>0</v>
      </c>
      <c r="K410" s="36">
        <v>8</v>
      </c>
      <c r="L410" s="36">
        <v>916.64</v>
      </c>
      <c r="M410" s="35">
        <v>3</v>
      </c>
    </row>
    <row r="411" spans="1:13">
      <c r="A411" s="38">
        <v>410</v>
      </c>
      <c r="B411" s="34" t="s">
        <v>521</v>
      </c>
      <c r="C411" s="34" t="s">
        <v>3654</v>
      </c>
      <c r="D411" s="34" t="s">
        <v>27</v>
      </c>
      <c r="E411" s="36">
        <v>0</v>
      </c>
      <c r="F411" s="36">
        <v>0</v>
      </c>
      <c r="G411" s="36">
        <v>0</v>
      </c>
      <c r="H411" s="36">
        <v>0</v>
      </c>
      <c r="I411" s="36">
        <v>0.27500000000000002</v>
      </c>
      <c r="J411" s="36">
        <v>69.478750000000005</v>
      </c>
      <c r="K411" s="36">
        <v>0</v>
      </c>
      <c r="L411" s="36">
        <v>0</v>
      </c>
      <c r="M411" s="35">
        <v>1.25</v>
      </c>
    </row>
    <row r="412" spans="1:13">
      <c r="A412" s="38">
        <v>411</v>
      </c>
      <c r="B412" s="34" t="s">
        <v>522</v>
      </c>
      <c r="C412" s="34" t="s">
        <v>3654</v>
      </c>
      <c r="D412" s="34" t="s">
        <v>27</v>
      </c>
      <c r="F412" s="36">
        <v>0</v>
      </c>
      <c r="H412" s="36">
        <v>0</v>
      </c>
      <c r="J412" s="36">
        <v>0</v>
      </c>
      <c r="L412" s="36">
        <v>0</v>
      </c>
      <c r="M412" s="35">
        <v>5</v>
      </c>
    </row>
    <row r="413" spans="1:13">
      <c r="A413" s="38">
        <v>412</v>
      </c>
      <c r="B413" s="34" t="s">
        <v>523</v>
      </c>
      <c r="C413" s="34" t="s">
        <v>3654</v>
      </c>
      <c r="D413" s="34" t="s">
        <v>27</v>
      </c>
      <c r="E413" s="36">
        <v>615.95000000000005</v>
      </c>
      <c r="F413" s="36">
        <v>70329.171000000017</v>
      </c>
      <c r="G413" s="36">
        <v>400.85</v>
      </c>
      <c r="H413" s="36">
        <v>20543.5625</v>
      </c>
      <c r="I413" s="36">
        <v>477.45</v>
      </c>
      <c r="J413" s="36">
        <v>34576.928999999996</v>
      </c>
      <c r="K413" s="36">
        <v>733.02499999999998</v>
      </c>
      <c r="L413" s="36">
        <v>86738.848249999995</v>
      </c>
      <c r="M413" s="35">
        <v>664.4</v>
      </c>
    </row>
    <row r="414" spans="1:13">
      <c r="A414" s="38">
        <v>413</v>
      </c>
      <c r="B414" s="34" t="s">
        <v>524</v>
      </c>
      <c r="C414" s="34" t="s">
        <v>3654</v>
      </c>
      <c r="D414" s="34" t="s">
        <v>27</v>
      </c>
      <c r="E414" s="36">
        <v>284.625</v>
      </c>
      <c r="F414" s="36">
        <v>25417.012500000001</v>
      </c>
      <c r="G414" s="36">
        <v>219.55</v>
      </c>
      <c r="H414" s="36">
        <v>44974.817500000005</v>
      </c>
      <c r="I414" s="36">
        <v>159.82499999999999</v>
      </c>
      <c r="J414" s="36">
        <v>13275.064499999999</v>
      </c>
      <c r="K414" s="36">
        <v>295.64999999999998</v>
      </c>
      <c r="L414" s="36">
        <v>45228.536999999997</v>
      </c>
      <c r="M414" s="35">
        <v>440.7</v>
      </c>
    </row>
    <row r="415" spans="1:13">
      <c r="A415" s="38">
        <v>414</v>
      </c>
      <c r="B415" s="34" t="s">
        <v>525</v>
      </c>
      <c r="C415" s="34" t="s">
        <v>3654</v>
      </c>
      <c r="D415" s="34" t="s">
        <v>27</v>
      </c>
      <c r="E415" s="36">
        <v>273.47500000000002</v>
      </c>
      <c r="F415" s="36">
        <v>15005.573250000001</v>
      </c>
      <c r="G415" s="36">
        <v>450.05</v>
      </c>
      <c r="H415" s="36">
        <v>41206.578000000001</v>
      </c>
      <c r="I415" s="36">
        <v>662.55</v>
      </c>
      <c r="J415" s="36">
        <v>71144.618999999992</v>
      </c>
      <c r="K415" s="36">
        <v>505.57499999999999</v>
      </c>
      <c r="L415" s="36">
        <v>53904.406500000005</v>
      </c>
      <c r="M415" s="35">
        <v>314.07499999999999</v>
      </c>
    </row>
    <row r="416" spans="1:13">
      <c r="A416" s="38">
        <v>415</v>
      </c>
      <c r="B416" s="34" t="s">
        <v>526</v>
      </c>
      <c r="C416" s="34" t="s">
        <v>3654</v>
      </c>
      <c r="D416" s="34" t="s">
        <v>27</v>
      </c>
      <c r="E416" s="36">
        <v>20.875</v>
      </c>
      <c r="F416" s="36">
        <v>1887.3087499999999</v>
      </c>
      <c r="G416" s="36">
        <v>4.5</v>
      </c>
      <c r="H416" s="36">
        <v>1469.835</v>
      </c>
      <c r="I416" s="36">
        <v>100.825</v>
      </c>
      <c r="J416" s="36">
        <v>7202.9380000000001</v>
      </c>
      <c r="K416" s="36">
        <v>53.55</v>
      </c>
      <c r="L416" s="36">
        <v>7177.8419999999996</v>
      </c>
      <c r="M416" s="35">
        <v>110.8</v>
      </c>
    </row>
    <row r="417" spans="1:13">
      <c r="A417" s="38">
        <v>416</v>
      </c>
      <c r="B417" s="34" t="s">
        <v>527</v>
      </c>
      <c r="C417" s="34" t="s">
        <v>3654</v>
      </c>
      <c r="D417" s="34" t="s">
        <v>27</v>
      </c>
      <c r="E417" s="36">
        <v>335.15</v>
      </c>
      <c r="F417" s="36">
        <v>20695.512499999997</v>
      </c>
      <c r="G417" s="36">
        <v>324</v>
      </c>
      <c r="H417" s="36">
        <v>30595.320000000003</v>
      </c>
      <c r="I417" s="36">
        <v>498.95</v>
      </c>
      <c r="J417" s="36">
        <v>86882.163499999995</v>
      </c>
      <c r="K417" s="36">
        <v>349.17500000000001</v>
      </c>
      <c r="L417" s="36">
        <v>136181.74175000002</v>
      </c>
      <c r="M417" s="35">
        <v>176.375</v>
      </c>
    </row>
    <row r="418" spans="1:13">
      <c r="A418" s="38">
        <v>417</v>
      </c>
      <c r="B418" s="34" t="s">
        <v>528</v>
      </c>
      <c r="C418" s="34" t="s">
        <v>3654</v>
      </c>
      <c r="D418" s="34" t="s">
        <v>27</v>
      </c>
      <c r="F418" s="36">
        <v>0</v>
      </c>
      <c r="H418" s="36">
        <v>0</v>
      </c>
      <c r="J418" s="36">
        <v>0</v>
      </c>
      <c r="L418" s="36">
        <v>0</v>
      </c>
      <c r="M418" s="35">
        <v>19.05</v>
      </c>
    </row>
    <row r="419" spans="1:13">
      <c r="A419" s="38">
        <v>418</v>
      </c>
      <c r="B419" s="34" t="s">
        <v>529</v>
      </c>
      <c r="C419" s="34" t="s">
        <v>3654</v>
      </c>
      <c r="D419" s="34" t="s">
        <v>27</v>
      </c>
      <c r="E419" s="36">
        <v>0</v>
      </c>
      <c r="F419" s="36">
        <v>0</v>
      </c>
      <c r="G419" s="36">
        <v>0</v>
      </c>
      <c r="H419" s="36">
        <v>0</v>
      </c>
      <c r="I419" s="36">
        <v>0</v>
      </c>
      <c r="J419" s="36">
        <v>0</v>
      </c>
      <c r="K419" s="36">
        <v>6.5</v>
      </c>
      <c r="L419" s="36">
        <v>552.24</v>
      </c>
      <c r="M419" s="35">
        <v>30.024999999999999</v>
      </c>
    </row>
    <row r="420" spans="1:13">
      <c r="A420" s="38">
        <v>419</v>
      </c>
      <c r="B420" s="34" t="s">
        <v>530</v>
      </c>
      <c r="C420" s="34" t="s">
        <v>3654</v>
      </c>
      <c r="D420" s="34" t="s">
        <v>27</v>
      </c>
      <c r="E420" s="36">
        <v>0</v>
      </c>
      <c r="F420" s="36">
        <v>0</v>
      </c>
      <c r="G420" s="36">
        <v>2</v>
      </c>
      <c r="H420" s="36">
        <v>80.319999999999993</v>
      </c>
      <c r="I420" s="36">
        <v>1</v>
      </c>
      <c r="J420" s="36">
        <v>53.65</v>
      </c>
      <c r="K420" s="36">
        <v>4</v>
      </c>
      <c r="L420" s="36">
        <v>466.88</v>
      </c>
      <c r="M420" s="35">
        <v>2</v>
      </c>
    </row>
    <row r="421" spans="1:13">
      <c r="A421" s="38">
        <v>420</v>
      </c>
      <c r="B421" s="34" t="s">
        <v>531</v>
      </c>
      <c r="C421" s="34" t="s">
        <v>3654</v>
      </c>
      <c r="D421" s="34" t="s">
        <v>27</v>
      </c>
      <c r="E421" s="36">
        <v>1</v>
      </c>
      <c r="F421" s="36">
        <v>55.64</v>
      </c>
      <c r="G421" s="36">
        <v>0</v>
      </c>
      <c r="H421" s="36">
        <v>0</v>
      </c>
      <c r="I421" s="36">
        <v>10.5</v>
      </c>
      <c r="J421" s="36">
        <v>894.07500000000005</v>
      </c>
      <c r="K421" s="36">
        <v>30.975000000000001</v>
      </c>
      <c r="L421" s="36">
        <v>2318.7885000000001</v>
      </c>
      <c r="M421" s="35">
        <v>33.1</v>
      </c>
    </row>
    <row r="422" spans="1:13">
      <c r="A422" s="38">
        <v>421</v>
      </c>
      <c r="B422" s="34" t="s">
        <v>532</v>
      </c>
      <c r="C422" s="34" t="s">
        <v>3654</v>
      </c>
      <c r="D422" s="34" t="s">
        <v>27</v>
      </c>
      <c r="F422" s="36">
        <v>0</v>
      </c>
      <c r="H422" s="36">
        <v>0</v>
      </c>
      <c r="J422" s="36">
        <v>0</v>
      </c>
      <c r="L422" s="36">
        <v>0</v>
      </c>
      <c r="M422" s="35">
        <v>72</v>
      </c>
    </row>
    <row r="423" spans="1:13">
      <c r="A423" s="38">
        <v>422</v>
      </c>
      <c r="B423" s="34" t="s">
        <v>533</v>
      </c>
      <c r="C423" s="34" t="s">
        <v>3654</v>
      </c>
      <c r="D423" s="34" t="s">
        <v>27</v>
      </c>
      <c r="F423" s="36">
        <v>0</v>
      </c>
      <c r="H423" s="36">
        <v>0</v>
      </c>
      <c r="J423" s="36">
        <v>0</v>
      </c>
      <c r="L423" s="36">
        <v>0</v>
      </c>
      <c r="M423" s="35">
        <v>1</v>
      </c>
    </row>
    <row r="424" spans="1:13">
      <c r="A424" s="38">
        <v>423</v>
      </c>
      <c r="B424" s="34" t="s">
        <v>534</v>
      </c>
      <c r="C424" s="34" t="s">
        <v>3654</v>
      </c>
      <c r="D424" s="34" t="s">
        <v>27</v>
      </c>
      <c r="E424" s="36">
        <v>146</v>
      </c>
      <c r="F424" s="36">
        <v>6794.84</v>
      </c>
      <c r="G424" s="36">
        <v>419.07499999999999</v>
      </c>
      <c r="H424" s="36">
        <v>32574.69975</v>
      </c>
      <c r="I424" s="36">
        <v>399.32499999999999</v>
      </c>
      <c r="J424" s="36">
        <v>23396.45175</v>
      </c>
      <c r="K424" s="36">
        <v>242</v>
      </c>
      <c r="L424" s="36">
        <v>28209.94</v>
      </c>
      <c r="M424" s="35">
        <v>71</v>
      </c>
    </row>
    <row r="425" spans="1:13">
      <c r="A425" s="38">
        <v>424</v>
      </c>
      <c r="B425" s="34" t="s">
        <v>535</v>
      </c>
      <c r="C425" s="34" t="s">
        <v>3654</v>
      </c>
      <c r="D425" s="34" t="s">
        <v>27</v>
      </c>
      <c r="F425" s="36">
        <v>0</v>
      </c>
      <c r="H425" s="36">
        <v>0</v>
      </c>
      <c r="J425" s="36">
        <v>0</v>
      </c>
      <c r="L425" s="36">
        <v>0</v>
      </c>
      <c r="M425" s="35">
        <v>104.7</v>
      </c>
    </row>
    <row r="426" spans="1:13">
      <c r="A426" s="38">
        <v>425</v>
      </c>
      <c r="B426" s="34" t="s">
        <v>536</v>
      </c>
      <c r="C426" s="34" t="s">
        <v>3654</v>
      </c>
      <c r="D426" s="34" t="s">
        <v>27</v>
      </c>
      <c r="E426" s="36">
        <v>0</v>
      </c>
      <c r="F426" s="36">
        <v>0</v>
      </c>
      <c r="G426" s="36">
        <v>0</v>
      </c>
      <c r="H426" s="36">
        <v>0</v>
      </c>
      <c r="I426" s="36">
        <v>0</v>
      </c>
      <c r="J426" s="36">
        <v>0</v>
      </c>
      <c r="K426" s="36">
        <v>106</v>
      </c>
      <c r="L426" s="36">
        <v>8434.42</v>
      </c>
      <c r="M426" s="35">
        <v>378</v>
      </c>
    </row>
    <row r="427" spans="1:13">
      <c r="A427" s="38">
        <v>426</v>
      </c>
      <c r="B427" s="34" t="s">
        <v>537</v>
      </c>
      <c r="C427" s="34" t="s">
        <v>3653</v>
      </c>
      <c r="D427" s="34" t="s">
        <v>27</v>
      </c>
      <c r="E427" s="36">
        <v>105.6</v>
      </c>
      <c r="F427" s="36">
        <v>11843.039999999999</v>
      </c>
      <c r="G427" s="36">
        <v>32.024999999999999</v>
      </c>
      <c r="H427" s="36">
        <v>1578.192</v>
      </c>
      <c r="I427" s="36">
        <v>24.024999999999999</v>
      </c>
      <c r="J427" s="36">
        <v>1829.5037500000001</v>
      </c>
      <c r="K427" s="36">
        <v>110</v>
      </c>
      <c r="L427" s="36">
        <v>9344.5</v>
      </c>
      <c r="M427" s="35">
        <v>23</v>
      </c>
    </row>
    <row r="428" spans="1:13">
      <c r="A428" s="38">
        <v>427</v>
      </c>
      <c r="B428" s="34" t="s">
        <v>538</v>
      </c>
      <c r="C428" s="34" t="s">
        <v>3654</v>
      </c>
      <c r="D428" s="34" t="s">
        <v>27</v>
      </c>
      <c r="E428" s="36">
        <v>10</v>
      </c>
      <c r="F428" s="36">
        <v>-127.30000000000001</v>
      </c>
      <c r="G428" s="36">
        <v>22.5</v>
      </c>
      <c r="H428" s="36">
        <v>1059.75</v>
      </c>
      <c r="I428" s="36">
        <v>30</v>
      </c>
      <c r="J428" s="36">
        <v>1957.1999999999998</v>
      </c>
      <c r="K428" s="36">
        <v>19.399999999999999</v>
      </c>
      <c r="L428" s="36">
        <v>3687.1639999999998</v>
      </c>
      <c r="M428" s="35">
        <v>13.8</v>
      </c>
    </row>
    <row r="429" spans="1:13">
      <c r="A429" s="38">
        <v>428</v>
      </c>
      <c r="B429" s="34" t="s">
        <v>539</v>
      </c>
      <c r="C429" s="34" t="s">
        <v>82</v>
      </c>
      <c r="D429" s="34" t="s">
        <v>27</v>
      </c>
      <c r="E429" s="36">
        <v>32.35</v>
      </c>
      <c r="F429" s="36">
        <v>2225.0330000000004</v>
      </c>
      <c r="G429" s="36">
        <v>0</v>
      </c>
      <c r="H429" s="36">
        <v>0</v>
      </c>
      <c r="I429" s="36">
        <v>4</v>
      </c>
      <c r="J429" s="36">
        <v>384.24</v>
      </c>
      <c r="K429" s="36">
        <v>39</v>
      </c>
      <c r="L429" s="36">
        <v>3162.51</v>
      </c>
      <c r="M429" s="35">
        <v>96</v>
      </c>
    </row>
    <row r="430" spans="1:13">
      <c r="A430" s="38">
        <v>429</v>
      </c>
      <c r="B430" s="34" t="s">
        <v>540</v>
      </c>
      <c r="C430" s="34" t="s">
        <v>3654</v>
      </c>
      <c r="D430" s="34" t="s">
        <v>27</v>
      </c>
      <c r="E430" s="36">
        <v>48</v>
      </c>
      <c r="F430" s="36">
        <v>1920</v>
      </c>
      <c r="G430" s="36">
        <v>36</v>
      </c>
      <c r="H430" s="36">
        <v>4011.4800000000005</v>
      </c>
      <c r="I430" s="36">
        <v>40</v>
      </c>
      <c r="J430" s="36">
        <v>3322.7999999999997</v>
      </c>
      <c r="K430" s="36">
        <v>35</v>
      </c>
      <c r="L430" s="36">
        <v>4401.6000000000004</v>
      </c>
      <c r="M430" s="35">
        <v>33</v>
      </c>
    </row>
    <row r="431" spans="1:13">
      <c r="A431" s="38">
        <v>430</v>
      </c>
      <c r="B431" s="34" t="s">
        <v>541</v>
      </c>
      <c r="C431" s="34" t="s">
        <v>3654</v>
      </c>
      <c r="D431" s="34" t="s">
        <v>27</v>
      </c>
      <c r="E431" s="36">
        <v>122.15</v>
      </c>
      <c r="F431" s="36">
        <v>7475.5800000000008</v>
      </c>
      <c r="G431" s="36">
        <v>111.675</v>
      </c>
      <c r="H431" s="36">
        <v>10624.7595</v>
      </c>
      <c r="I431" s="36">
        <v>127.7</v>
      </c>
      <c r="J431" s="36">
        <v>9732.0169999999998</v>
      </c>
      <c r="K431" s="36">
        <v>107.6</v>
      </c>
      <c r="L431" s="36">
        <v>12498.815999999999</v>
      </c>
      <c r="M431" s="35">
        <v>130</v>
      </c>
    </row>
    <row r="432" spans="1:13">
      <c r="A432" s="38">
        <v>431</v>
      </c>
      <c r="B432" s="34" t="s">
        <v>542</v>
      </c>
      <c r="C432" s="34" t="s">
        <v>3654</v>
      </c>
      <c r="D432" s="34" t="s">
        <v>27</v>
      </c>
      <c r="E432" s="36">
        <v>33</v>
      </c>
      <c r="F432" s="36">
        <v>3434.31</v>
      </c>
      <c r="G432" s="36">
        <v>41.05</v>
      </c>
      <c r="H432" s="36">
        <v>4419.8535000000002</v>
      </c>
      <c r="I432" s="36">
        <v>25</v>
      </c>
      <c r="J432" s="36">
        <v>2878.75</v>
      </c>
      <c r="K432" s="36">
        <v>21.024999999999999</v>
      </c>
      <c r="L432" s="36">
        <v>6373.098</v>
      </c>
      <c r="M432" s="35">
        <v>4</v>
      </c>
    </row>
    <row r="433" spans="1:13">
      <c r="A433" s="38">
        <v>432</v>
      </c>
      <c r="B433" s="34" t="s">
        <v>543</v>
      </c>
      <c r="C433" s="34" t="s">
        <v>3654</v>
      </c>
      <c r="D433" s="34" t="s">
        <v>27</v>
      </c>
      <c r="E433" s="36">
        <v>0</v>
      </c>
      <c r="F433" s="36">
        <v>0</v>
      </c>
      <c r="G433" s="36">
        <v>1.5</v>
      </c>
      <c r="H433" s="36">
        <v>117.16499999999999</v>
      </c>
      <c r="I433" s="36">
        <v>1.05</v>
      </c>
      <c r="J433" s="36">
        <v>-120.9495</v>
      </c>
      <c r="K433" s="36">
        <v>1.5</v>
      </c>
      <c r="L433" s="36">
        <v>208.33499999999998</v>
      </c>
      <c r="M433" s="35">
        <v>1</v>
      </c>
    </row>
    <row r="434" spans="1:13">
      <c r="A434" s="38">
        <v>433</v>
      </c>
      <c r="B434" s="34" t="s">
        <v>544</v>
      </c>
      <c r="C434" s="34" t="s">
        <v>3654</v>
      </c>
      <c r="D434" s="34" t="s">
        <v>27</v>
      </c>
      <c r="E434" s="36">
        <v>14.5</v>
      </c>
      <c r="F434" s="36">
        <v>1308.335</v>
      </c>
      <c r="G434" s="36">
        <v>17</v>
      </c>
      <c r="H434" s="36">
        <v>1512.83</v>
      </c>
      <c r="I434" s="36">
        <v>24.5</v>
      </c>
      <c r="J434" s="36">
        <v>2270.17</v>
      </c>
      <c r="K434" s="36">
        <v>12.5</v>
      </c>
      <c r="L434" s="36">
        <v>1191.375</v>
      </c>
      <c r="M434" s="35">
        <v>5</v>
      </c>
    </row>
    <row r="435" spans="1:13">
      <c r="A435" s="38">
        <v>434</v>
      </c>
      <c r="B435" s="34" t="s">
        <v>545</v>
      </c>
      <c r="C435" s="34" t="s">
        <v>82</v>
      </c>
      <c r="D435" s="34" t="s">
        <v>27</v>
      </c>
      <c r="E435" s="36">
        <v>15</v>
      </c>
      <c r="F435" s="36">
        <v>293.7</v>
      </c>
      <c r="G435" s="36">
        <v>0</v>
      </c>
      <c r="H435" s="36">
        <v>0</v>
      </c>
      <c r="I435" s="36">
        <v>0</v>
      </c>
      <c r="J435" s="36">
        <v>0</v>
      </c>
      <c r="K435" s="36">
        <v>8</v>
      </c>
      <c r="L435" s="36">
        <v>775.04</v>
      </c>
      <c r="M435" s="35">
        <v>16</v>
      </c>
    </row>
    <row r="436" spans="1:13">
      <c r="A436" s="38">
        <v>435</v>
      </c>
      <c r="B436" s="34" t="s">
        <v>546</v>
      </c>
      <c r="C436" s="34" t="s">
        <v>3654</v>
      </c>
      <c r="D436" s="34" t="s">
        <v>27</v>
      </c>
      <c r="E436" s="36">
        <v>0</v>
      </c>
      <c r="F436" s="36">
        <v>0</v>
      </c>
      <c r="G436" s="36">
        <v>175.02500000000001</v>
      </c>
      <c r="H436" s="36">
        <v>11453.636</v>
      </c>
      <c r="I436" s="36">
        <v>136.375</v>
      </c>
      <c r="J436" s="36">
        <v>8317.5112499999996</v>
      </c>
      <c r="K436" s="36">
        <v>198</v>
      </c>
      <c r="L436" s="36">
        <v>11345.4</v>
      </c>
      <c r="M436" s="35">
        <v>34.5</v>
      </c>
    </row>
    <row r="437" spans="1:13">
      <c r="A437" s="38">
        <v>436</v>
      </c>
      <c r="B437" s="34" t="s">
        <v>547</v>
      </c>
      <c r="C437" s="34" t="s">
        <v>3654</v>
      </c>
      <c r="D437" s="34" t="s">
        <v>27</v>
      </c>
      <c r="E437" s="36">
        <v>0</v>
      </c>
      <c r="F437" s="36">
        <v>0</v>
      </c>
      <c r="G437" s="36">
        <v>0</v>
      </c>
      <c r="H437" s="36">
        <v>0</v>
      </c>
      <c r="I437" s="36">
        <v>33.475000000000001</v>
      </c>
      <c r="J437" s="36">
        <v>-18310.490250000003</v>
      </c>
      <c r="K437" s="36">
        <v>48.25</v>
      </c>
      <c r="L437" s="36">
        <v>3259.77</v>
      </c>
      <c r="M437" s="35">
        <v>24.25</v>
      </c>
    </row>
    <row r="438" spans="1:13">
      <c r="A438" s="38">
        <v>437</v>
      </c>
      <c r="B438" s="34" t="s">
        <v>548</v>
      </c>
      <c r="C438" s="34" t="s">
        <v>3654</v>
      </c>
      <c r="D438" s="34" t="s">
        <v>27</v>
      </c>
      <c r="E438" s="36">
        <v>0</v>
      </c>
      <c r="F438" s="36">
        <v>0</v>
      </c>
      <c r="G438" s="36">
        <v>0</v>
      </c>
      <c r="H438" s="36">
        <v>0</v>
      </c>
      <c r="I438" s="36">
        <v>0</v>
      </c>
      <c r="J438" s="36">
        <v>0</v>
      </c>
      <c r="K438" s="36">
        <v>2</v>
      </c>
      <c r="L438" s="36">
        <v>146.94</v>
      </c>
      <c r="M438" s="35">
        <v>0.95</v>
      </c>
    </row>
    <row r="439" spans="1:13">
      <c r="A439" s="38">
        <v>438</v>
      </c>
      <c r="B439" s="34" t="s">
        <v>549</v>
      </c>
      <c r="C439" s="34" t="s">
        <v>3654</v>
      </c>
      <c r="D439" s="34" t="s">
        <v>27</v>
      </c>
      <c r="E439" s="36">
        <v>52</v>
      </c>
      <c r="F439" s="36">
        <v>4120.4799999999996</v>
      </c>
      <c r="G439" s="36">
        <v>3</v>
      </c>
      <c r="H439" s="36">
        <v>-5.64</v>
      </c>
      <c r="I439" s="36">
        <v>5</v>
      </c>
      <c r="J439" s="36">
        <v>304.85000000000002</v>
      </c>
      <c r="K439" s="36">
        <v>9</v>
      </c>
      <c r="L439" s="36">
        <v>798.93</v>
      </c>
      <c r="M439" s="35">
        <v>1</v>
      </c>
    </row>
    <row r="440" spans="1:13">
      <c r="A440" s="38">
        <v>439</v>
      </c>
      <c r="B440" s="34" t="s">
        <v>550</v>
      </c>
      <c r="C440" s="34" t="s">
        <v>3654</v>
      </c>
      <c r="D440" s="34" t="s">
        <v>27</v>
      </c>
      <c r="E440" s="36">
        <v>0.5</v>
      </c>
      <c r="F440" s="36">
        <v>89.51</v>
      </c>
      <c r="G440" s="36">
        <v>1.35</v>
      </c>
      <c r="H440" s="36">
        <v>149.10750000000002</v>
      </c>
      <c r="I440" s="36">
        <v>0.625</v>
      </c>
      <c r="J440" s="36">
        <v>104.44375000000001</v>
      </c>
      <c r="K440" s="36">
        <v>2.125</v>
      </c>
      <c r="L440" s="36">
        <v>177.01249999999999</v>
      </c>
      <c r="M440" s="35">
        <v>0.3</v>
      </c>
    </row>
    <row r="441" spans="1:13">
      <c r="A441" s="38">
        <v>440</v>
      </c>
      <c r="B441" s="34" t="s">
        <v>551</v>
      </c>
      <c r="C441" s="34" t="s">
        <v>3654</v>
      </c>
      <c r="D441" s="34" t="s">
        <v>27</v>
      </c>
      <c r="E441" s="36">
        <v>0</v>
      </c>
      <c r="F441" s="36">
        <v>0</v>
      </c>
      <c r="G441" s="36">
        <v>0</v>
      </c>
      <c r="H441" s="36">
        <v>0</v>
      </c>
      <c r="I441" s="36">
        <v>1.175</v>
      </c>
      <c r="J441" s="36">
        <v>128.9915</v>
      </c>
      <c r="K441" s="36">
        <v>0.27500000000000002</v>
      </c>
      <c r="L441" s="36">
        <v>20.303250000000002</v>
      </c>
      <c r="M441" s="35">
        <v>1.2</v>
      </c>
    </row>
    <row r="442" spans="1:13">
      <c r="A442" s="38">
        <v>441</v>
      </c>
      <c r="B442" s="34" t="s">
        <v>552</v>
      </c>
      <c r="C442" s="34" t="s">
        <v>3654</v>
      </c>
      <c r="D442" s="34" t="s">
        <v>27</v>
      </c>
      <c r="E442" s="36">
        <v>0</v>
      </c>
      <c r="F442" s="36">
        <v>0</v>
      </c>
      <c r="G442" s="36">
        <v>0</v>
      </c>
      <c r="H442" s="36">
        <v>0</v>
      </c>
      <c r="I442" s="36">
        <v>0</v>
      </c>
      <c r="J442" s="36">
        <v>0</v>
      </c>
      <c r="K442" s="36">
        <v>59.5</v>
      </c>
      <c r="L442" s="36">
        <v>4830.8050000000003</v>
      </c>
      <c r="M442" s="35">
        <v>96</v>
      </c>
    </row>
    <row r="443" spans="1:13">
      <c r="A443" s="38">
        <v>442</v>
      </c>
      <c r="B443" s="34" t="s">
        <v>553</v>
      </c>
      <c r="C443" s="34" t="s">
        <v>82</v>
      </c>
      <c r="D443" s="34" t="s">
        <v>27</v>
      </c>
      <c r="E443" s="36">
        <v>0</v>
      </c>
      <c r="F443" s="36">
        <v>0</v>
      </c>
      <c r="G443" s="36">
        <v>0</v>
      </c>
      <c r="H443" s="36">
        <v>0</v>
      </c>
      <c r="I443" s="36">
        <v>0</v>
      </c>
      <c r="J443" s="36">
        <v>0</v>
      </c>
      <c r="K443" s="36">
        <v>15.5</v>
      </c>
      <c r="L443" s="36">
        <v>1974.855</v>
      </c>
      <c r="M443" s="35">
        <v>31</v>
      </c>
    </row>
    <row r="444" spans="1:13">
      <c r="A444" s="38">
        <v>443</v>
      </c>
      <c r="B444" s="34" t="s">
        <v>554</v>
      </c>
      <c r="C444" s="34" t="s">
        <v>3654</v>
      </c>
      <c r="D444" s="34" t="s">
        <v>27</v>
      </c>
      <c r="F444" s="36">
        <v>0</v>
      </c>
      <c r="H444" s="36">
        <v>0</v>
      </c>
      <c r="J444" s="36">
        <v>0</v>
      </c>
      <c r="L444" s="36">
        <v>0</v>
      </c>
      <c r="M444" s="35">
        <v>9.3000000000000007</v>
      </c>
    </row>
    <row r="445" spans="1:13">
      <c r="A445" s="38">
        <v>444</v>
      </c>
      <c r="B445" s="34" t="s">
        <v>555</v>
      </c>
      <c r="C445" s="34" t="s">
        <v>3654</v>
      </c>
      <c r="D445" s="34" t="s">
        <v>27</v>
      </c>
      <c r="F445" s="36">
        <v>0</v>
      </c>
      <c r="H445" s="36">
        <v>0</v>
      </c>
      <c r="J445" s="36">
        <v>0</v>
      </c>
      <c r="L445" s="36">
        <v>0</v>
      </c>
      <c r="M445" s="35">
        <v>3</v>
      </c>
    </row>
    <row r="446" spans="1:13">
      <c r="A446" s="38">
        <v>445</v>
      </c>
      <c r="B446" s="34" t="s">
        <v>556</v>
      </c>
      <c r="C446" s="34" t="s">
        <v>3654</v>
      </c>
      <c r="D446" s="34" t="s">
        <v>27</v>
      </c>
      <c r="F446" s="36">
        <v>0</v>
      </c>
      <c r="H446" s="36">
        <v>0</v>
      </c>
      <c r="J446" s="36">
        <v>0</v>
      </c>
      <c r="L446" s="36">
        <v>0</v>
      </c>
      <c r="M446" s="35">
        <v>20</v>
      </c>
    </row>
    <row r="447" spans="1:13">
      <c r="A447" s="38">
        <v>446</v>
      </c>
      <c r="B447" s="34" t="s">
        <v>557</v>
      </c>
      <c r="C447" s="34" t="s">
        <v>3654</v>
      </c>
      <c r="D447" s="34" t="s">
        <v>27</v>
      </c>
      <c r="E447" s="36">
        <v>441.4</v>
      </c>
      <c r="F447" s="36">
        <v>10615.67</v>
      </c>
      <c r="G447" s="36">
        <v>73.099999999999994</v>
      </c>
      <c r="H447" s="36">
        <v>5924.7549999999992</v>
      </c>
      <c r="I447" s="36">
        <v>231.05</v>
      </c>
      <c r="J447" s="36">
        <v>15658.2585</v>
      </c>
      <c r="K447" s="36">
        <v>167</v>
      </c>
      <c r="L447" s="36">
        <v>9230.09</v>
      </c>
      <c r="M447" s="35">
        <v>577.625</v>
      </c>
    </row>
    <row r="448" spans="1:13">
      <c r="A448" s="38">
        <v>447</v>
      </c>
      <c r="B448" s="34" t="s">
        <v>558</v>
      </c>
      <c r="C448" s="34" t="s">
        <v>3654</v>
      </c>
      <c r="D448" s="34" t="s">
        <v>27</v>
      </c>
      <c r="E448" s="36">
        <v>113.02500000000001</v>
      </c>
      <c r="F448" s="36">
        <v>9783.4440000000013</v>
      </c>
      <c r="G448" s="36">
        <v>139.35</v>
      </c>
      <c r="H448" s="36">
        <v>8890.5299999999988</v>
      </c>
      <c r="I448" s="36">
        <v>155.44999999999999</v>
      </c>
      <c r="J448" s="36">
        <v>10991.869499999999</v>
      </c>
      <c r="K448" s="36">
        <v>86.325000000000003</v>
      </c>
      <c r="L448" s="36">
        <v>3807.7957500000002</v>
      </c>
      <c r="M448" s="35">
        <v>771.55</v>
      </c>
    </row>
    <row r="449" spans="1:13">
      <c r="A449" s="38">
        <v>448</v>
      </c>
      <c r="B449" s="34" t="s">
        <v>559</v>
      </c>
      <c r="C449" s="34" t="s">
        <v>3654</v>
      </c>
      <c r="D449" s="34" t="s">
        <v>27</v>
      </c>
      <c r="E449" s="36">
        <v>121.02500000000001</v>
      </c>
      <c r="F449" s="36">
        <v>3930.8919999999998</v>
      </c>
      <c r="G449" s="36">
        <v>256.39999999999998</v>
      </c>
      <c r="H449" s="36">
        <v>12735.387999999999</v>
      </c>
      <c r="I449" s="36">
        <v>332.05</v>
      </c>
      <c r="J449" s="36">
        <v>32477.810500000003</v>
      </c>
      <c r="K449" s="36">
        <v>524.04999999999995</v>
      </c>
      <c r="L449" s="36">
        <v>32795.048999999999</v>
      </c>
      <c r="M449" s="35">
        <v>485.32499999999999</v>
      </c>
    </row>
    <row r="450" spans="1:13">
      <c r="A450" s="38">
        <v>449</v>
      </c>
      <c r="B450" s="34" t="s">
        <v>560</v>
      </c>
      <c r="C450" s="34" t="s">
        <v>3654</v>
      </c>
      <c r="D450" s="34" t="s">
        <v>27</v>
      </c>
      <c r="F450" s="36">
        <v>0</v>
      </c>
      <c r="H450" s="36">
        <v>0</v>
      </c>
      <c r="J450" s="36">
        <v>0</v>
      </c>
      <c r="L450" s="36">
        <v>0</v>
      </c>
      <c r="M450" s="35">
        <v>16</v>
      </c>
    </row>
    <row r="451" spans="1:13">
      <c r="A451" s="38">
        <v>450</v>
      </c>
      <c r="B451" s="34" t="s">
        <v>561</v>
      </c>
      <c r="C451" s="34" t="s">
        <v>82</v>
      </c>
      <c r="D451" s="34" t="s">
        <v>27</v>
      </c>
      <c r="E451" s="36">
        <v>0</v>
      </c>
      <c r="F451" s="36">
        <v>0</v>
      </c>
      <c r="G451" s="36">
        <v>0</v>
      </c>
      <c r="H451" s="36">
        <v>0</v>
      </c>
      <c r="I451" s="36">
        <v>0</v>
      </c>
      <c r="J451" s="36">
        <v>0</v>
      </c>
      <c r="K451" s="36">
        <v>36</v>
      </c>
      <c r="L451" s="36">
        <v>2103.48</v>
      </c>
      <c r="M451" s="35">
        <v>31.45</v>
      </c>
    </row>
    <row r="452" spans="1:13">
      <c r="A452" s="38">
        <v>451</v>
      </c>
      <c r="B452" s="34" t="s">
        <v>562</v>
      </c>
      <c r="C452" s="34" t="s">
        <v>3654</v>
      </c>
      <c r="D452" s="34" t="s">
        <v>27</v>
      </c>
      <c r="F452" s="36">
        <v>0</v>
      </c>
      <c r="H452" s="36">
        <v>0</v>
      </c>
      <c r="J452" s="36">
        <v>0</v>
      </c>
      <c r="L452" s="36">
        <v>0</v>
      </c>
      <c r="M452" s="35">
        <v>2</v>
      </c>
    </row>
    <row r="453" spans="1:13">
      <c r="A453" s="38">
        <v>452</v>
      </c>
      <c r="B453" s="34" t="s">
        <v>563</v>
      </c>
      <c r="C453" s="34" t="s">
        <v>3654</v>
      </c>
      <c r="D453" s="34" t="s">
        <v>27</v>
      </c>
      <c r="E453" s="36">
        <v>0</v>
      </c>
      <c r="F453" s="36">
        <v>0</v>
      </c>
      <c r="G453" s="36">
        <v>0</v>
      </c>
      <c r="H453" s="36">
        <v>0</v>
      </c>
      <c r="I453" s="36">
        <v>6</v>
      </c>
      <c r="J453" s="36">
        <v>-523.62</v>
      </c>
      <c r="K453" s="36">
        <v>22</v>
      </c>
      <c r="L453" s="36">
        <v>1116.28</v>
      </c>
      <c r="M453" s="35">
        <v>15.074999999999999</v>
      </c>
    </row>
    <row r="454" spans="1:13">
      <c r="A454" s="38">
        <v>453</v>
      </c>
      <c r="B454" s="34" t="s">
        <v>564</v>
      </c>
      <c r="C454" s="34" t="s">
        <v>3654</v>
      </c>
      <c r="D454" s="34" t="s">
        <v>27</v>
      </c>
      <c r="E454" s="36">
        <v>0</v>
      </c>
      <c r="F454" s="36">
        <v>0</v>
      </c>
      <c r="G454" s="36">
        <v>0</v>
      </c>
      <c r="H454" s="36">
        <v>0</v>
      </c>
      <c r="I454" s="36">
        <v>10</v>
      </c>
      <c r="J454" s="36">
        <v>150.29999999999998</v>
      </c>
      <c r="K454" s="36">
        <v>47.4</v>
      </c>
      <c r="L454" s="36">
        <v>2859.1680000000001</v>
      </c>
      <c r="M454" s="35">
        <v>15.275</v>
      </c>
    </row>
    <row r="455" spans="1:13">
      <c r="A455" s="38">
        <v>454</v>
      </c>
      <c r="B455" s="34" t="s">
        <v>565</v>
      </c>
      <c r="C455" s="34" t="s">
        <v>3654</v>
      </c>
      <c r="D455" s="34" t="s">
        <v>27</v>
      </c>
      <c r="E455" s="36">
        <v>0</v>
      </c>
      <c r="F455" s="36">
        <v>0</v>
      </c>
      <c r="G455" s="36">
        <v>0</v>
      </c>
      <c r="H455" s="36">
        <v>0</v>
      </c>
      <c r="I455" s="36">
        <v>30</v>
      </c>
      <c r="J455" s="36">
        <v>2337.2999999999997</v>
      </c>
      <c r="K455" s="36">
        <v>75</v>
      </c>
      <c r="L455" s="36">
        <v>4578</v>
      </c>
      <c r="M455" s="35">
        <v>145.52500000000001</v>
      </c>
    </row>
    <row r="456" spans="1:13">
      <c r="A456" s="38">
        <v>455</v>
      </c>
      <c r="B456" s="34" t="s">
        <v>566</v>
      </c>
      <c r="C456" s="34" t="s">
        <v>3654</v>
      </c>
      <c r="D456" s="34" t="s">
        <v>27</v>
      </c>
      <c r="E456" s="36">
        <v>35</v>
      </c>
      <c r="F456" s="36">
        <v>-802.90000000000009</v>
      </c>
      <c r="G456" s="36">
        <v>57.05</v>
      </c>
      <c r="H456" s="36">
        <v>2055.5115000000001</v>
      </c>
      <c r="I456" s="36">
        <v>14</v>
      </c>
      <c r="J456" s="36">
        <v>343.56</v>
      </c>
      <c r="K456" s="36">
        <v>16.25</v>
      </c>
      <c r="L456" s="36">
        <v>1236.3</v>
      </c>
      <c r="M456" s="35">
        <v>33.375</v>
      </c>
    </row>
    <row r="457" spans="1:13">
      <c r="A457" s="38">
        <v>456</v>
      </c>
      <c r="B457" s="34" t="s">
        <v>567</v>
      </c>
      <c r="C457" s="34" t="s">
        <v>3654</v>
      </c>
      <c r="D457" s="34" t="s">
        <v>27</v>
      </c>
      <c r="E457" s="36">
        <v>0</v>
      </c>
      <c r="F457" s="36">
        <v>0</v>
      </c>
      <c r="G457" s="36">
        <v>0</v>
      </c>
      <c r="H457" s="36">
        <v>0</v>
      </c>
      <c r="I457" s="36">
        <v>0</v>
      </c>
      <c r="J457" s="36">
        <v>0</v>
      </c>
      <c r="K457" s="36">
        <v>22</v>
      </c>
      <c r="L457" s="36">
        <v>3236.42</v>
      </c>
      <c r="M457" s="35">
        <v>11</v>
      </c>
    </row>
    <row r="458" spans="1:13">
      <c r="A458" s="38">
        <v>457</v>
      </c>
      <c r="B458" s="34" t="s">
        <v>568</v>
      </c>
      <c r="C458" s="34" t="s">
        <v>3654</v>
      </c>
      <c r="D458" s="34" t="s">
        <v>27</v>
      </c>
      <c r="E458" s="36">
        <v>0</v>
      </c>
      <c r="F458" s="36">
        <v>0</v>
      </c>
      <c r="G458" s="36">
        <v>0</v>
      </c>
      <c r="H458" s="36">
        <v>0</v>
      </c>
      <c r="I458" s="36">
        <v>8</v>
      </c>
      <c r="J458" s="36">
        <v>1103.28</v>
      </c>
      <c r="K458" s="36">
        <v>0</v>
      </c>
      <c r="L458" s="36">
        <v>0</v>
      </c>
      <c r="M458" s="35">
        <v>54</v>
      </c>
    </row>
    <row r="459" spans="1:13">
      <c r="A459" s="38">
        <v>458</v>
      </c>
      <c r="B459" s="34" t="s">
        <v>569</v>
      </c>
      <c r="C459" s="34" t="s">
        <v>3671</v>
      </c>
      <c r="D459" s="34" t="s">
        <v>27</v>
      </c>
      <c r="F459" s="36">
        <v>0</v>
      </c>
      <c r="H459" s="36">
        <v>0</v>
      </c>
      <c r="J459" s="36">
        <v>0</v>
      </c>
      <c r="L459" s="36">
        <v>0</v>
      </c>
      <c r="M459" s="35">
        <v>1</v>
      </c>
    </row>
    <row r="460" spans="1:13">
      <c r="A460" s="38">
        <v>459</v>
      </c>
      <c r="B460" s="34" t="s">
        <v>570</v>
      </c>
      <c r="C460" s="34" t="s">
        <v>3653</v>
      </c>
      <c r="D460" s="34" t="s">
        <v>43</v>
      </c>
      <c r="E460" s="36">
        <v>0</v>
      </c>
      <c r="F460" s="36">
        <v>0</v>
      </c>
      <c r="G460" s="36">
        <v>0</v>
      </c>
      <c r="H460" s="36">
        <v>0</v>
      </c>
      <c r="I460" s="36">
        <v>0</v>
      </c>
      <c r="J460" s="36">
        <v>0</v>
      </c>
      <c r="K460" s="36">
        <v>6.2</v>
      </c>
      <c r="L460" s="36">
        <v>1351.662</v>
      </c>
      <c r="M460" s="35">
        <v>0</v>
      </c>
    </row>
    <row r="461" spans="1:13">
      <c r="A461" s="38">
        <v>460</v>
      </c>
      <c r="B461" s="34" t="s">
        <v>571</v>
      </c>
      <c r="C461" s="34" t="s">
        <v>3653</v>
      </c>
      <c r="D461" s="34" t="s">
        <v>43</v>
      </c>
      <c r="E461" s="36">
        <v>12</v>
      </c>
      <c r="F461" s="36">
        <v>1749.6000000000001</v>
      </c>
      <c r="G461" s="36">
        <v>0</v>
      </c>
      <c r="H461" s="36">
        <v>0</v>
      </c>
      <c r="I461" s="36">
        <v>0</v>
      </c>
      <c r="J461" s="36">
        <v>0</v>
      </c>
      <c r="K461" s="36">
        <v>0</v>
      </c>
      <c r="L461" s="36">
        <v>0</v>
      </c>
      <c r="M461" s="35">
        <v>0</v>
      </c>
    </row>
    <row r="462" spans="1:13">
      <c r="A462" s="38">
        <v>461</v>
      </c>
      <c r="B462" s="34" t="s">
        <v>572</v>
      </c>
      <c r="C462" s="34" t="s">
        <v>3653</v>
      </c>
      <c r="D462" s="34" t="s">
        <v>43</v>
      </c>
      <c r="E462" s="36">
        <v>0</v>
      </c>
      <c r="F462" s="36">
        <v>0</v>
      </c>
      <c r="G462" s="36">
        <v>0</v>
      </c>
      <c r="H462" s="36">
        <v>0</v>
      </c>
      <c r="I462" s="36">
        <v>0</v>
      </c>
      <c r="J462" s="36">
        <v>0</v>
      </c>
      <c r="K462" s="36">
        <v>1.0249999999999999</v>
      </c>
      <c r="L462" s="36">
        <v>88.139749999999992</v>
      </c>
      <c r="M462" s="35">
        <v>0</v>
      </c>
    </row>
    <row r="463" spans="1:13">
      <c r="A463" s="38">
        <v>462</v>
      </c>
      <c r="B463" s="34" t="s">
        <v>573</v>
      </c>
      <c r="C463" s="34" t="s">
        <v>3653</v>
      </c>
      <c r="D463" s="34" t="s">
        <v>43</v>
      </c>
      <c r="E463" s="36">
        <v>0</v>
      </c>
      <c r="F463" s="36">
        <v>0</v>
      </c>
      <c r="G463" s="36">
        <v>0</v>
      </c>
      <c r="H463" s="36">
        <v>0</v>
      </c>
      <c r="I463" s="36">
        <v>8</v>
      </c>
      <c r="J463" s="36">
        <v>649.20000000000005</v>
      </c>
      <c r="K463" s="36">
        <v>2</v>
      </c>
      <c r="L463" s="36">
        <v>177.24</v>
      </c>
      <c r="M463" s="35">
        <v>0</v>
      </c>
    </row>
    <row r="464" spans="1:13">
      <c r="A464" s="38">
        <v>463</v>
      </c>
      <c r="B464" s="34" t="s">
        <v>574</v>
      </c>
      <c r="C464" s="34" t="s">
        <v>3656</v>
      </c>
      <c r="D464" s="34" t="s">
        <v>43</v>
      </c>
      <c r="E464" s="36">
        <v>33</v>
      </c>
      <c r="F464" s="36">
        <v>-306.90000000000003</v>
      </c>
      <c r="G464" s="36">
        <v>15</v>
      </c>
      <c r="H464" s="36">
        <v>1236.1499999999999</v>
      </c>
      <c r="I464" s="36">
        <v>5</v>
      </c>
      <c r="J464" s="36">
        <v>629</v>
      </c>
      <c r="K464" s="36">
        <v>10</v>
      </c>
      <c r="L464" s="36">
        <v>674.4</v>
      </c>
      <c r="M464" s="35">
        <v>0</v>
      </c>
    </row>
    <row r="465" spans="1:13">
      <c r="A465" s="38">
        <v>464</v>
      </c>
      <c r="B465" s="34" t="s">
        <v>575</v>
      </c>
      <c r="C465" s="34" t="s">
        <v>3654</v>
      </c>
      <c r="D465" s="34" t="s">
        <v>43</v>
      </c>
      <c r="F465" s="36">
        <v>0</v>
      </c>
      <c r="H465" s="36">
        <v>0</v>
      </c>
      <c r="J465" s="36">
        <v>0</v>
      </c>
      <c r="L465" s="36">
        <v>0</v>
      </c>
      <c r="M465" s="35">
        <v>2</v>
      </c>
    </row>
    <row r="466" spans="1:13">
      <c r="A466" s="38">
        <v>465</v>
      </c>
      <c r="B466" s="34" t="s">
        <v>576</v>
      </c>
      <c r="C466" s="34" t="s">
        <v>3654</v>
      </c>
      <c r="D466" s="34" t="s">
        <v>43</v>
      </c>
      <c r="E466" s="36">
        <v>0</v>
      </c>
      <c r="F466" s="36">
        <v>0</v>
      </c>
      <c r="G466" s="36">
        <v>2.5</v>
      </c>
      <c r="H466" s="36">
        <v>484.6</v>
      </c>
      <c r="I466" s="36">
        <v>3</v>
      </c>
      <c r="J466" s="36">
        <v>585.68999999999994</v>
      </c>
      <c r="K466" s="36">
        <v>3</v>
      </c>
      <c r="L466" s="36">
        <v>1597.1100000000001</v>
      </c>
      <c r="M466" s="35">
        <v>0</v>
      </c>
    </row>
    <row r="467" spans="1:13">
      <c r="A467" s="38">
        <v>466</v>
      </c>
      <c r="B467" s="34" t="s">
        <v>577</v>
      </c>
      <c r="C467" s="34" t="s">
        <v>3654</v>
      </c>
      <c r="D467" s="34" t="s">
        <v>43</v>
      </c>
      <c r="E467" s="36">
        <v>0</v>
      </c>
      <c r="F467" s="36">
        <v>0</v>
      </c>
      <c r="G467" s="36">
        <v>0</v>
      </c>
      <c r="H467" s="36">
        <v>0</v>
      </c>
      <c r="I467" s="36">
        <v>0.55000000000000004</v>
      </c>
      <c r="J467" s="36">
        <v>7.6725000000000003</v>
      </c>
      <c r="K467" s="36">
        <v>0</v>
      </c>
      <c r="L467" s="36">
        <v>0</v>
      </c>
      <c r="M467" s="35">
        <v>0</v>
      </c>
    </row>
    <row r="468" spans="1:13">
      <c r="A468" s="38">
        <v>467</v>
      </c>
      <c r="B468" s="34" t="s">
        <v>578</v>
      </c>
      <c r="C468" s="34" t="s">
        <v>3654</v>
      </c>
      <c r="D468" s="34" t="s">
        <v>43</v>
      </c>
      <c r="E468" s="36">
        <v>1.2</v>
      </c>
      <c r="F468" s="36">
        <v>2673.0239999999999</v>
      </c>
      <c r="G468" s="36">
        <v>0</v>
      </c>
      <c r="H468" s="36">
        <v>0</v>
      </c>
      <c r="I468" s="36">
        <v>31.05</v>
      </c>
      <c r="J468" s="36">
        <v>5776.8525000000009</v>
      </c>
      <c r="K468" s="36">
        <v>21.4</v>
      </c>
      <c r="L468" s="36">
        <v>1402.1279999999999</v>
      </c>
      <c r="M468" s="35">
        <v>0</v>
      </c>
    </row>
    <row r="469" spans="1:13">
      <c r="A469" s="38">
        <v>468</v>
      </c>
      <c r="B469" s="34" t="s">
        <v>579</v>
      </c>
      <c r="C469" s="34" t="s">
        <v>3672</v>
      </c>
      <c r="D469" s="34" t="s">
        <v>43</v>
      </c>
      <c r="E469" s="36">
        <v>16</v>
      </c>
      <c r="F469" s="36">
        <v>518.55999999999995</v>
      </c>
      <c r="G469" s="36">
        <v>0</v>
      </c>
      <c r="H469" s="36">
        <v>0</v>
      </c>
      <c r="I469" s="36">
        <v>6</v>
      </c>
      <c r="J469" s="36">
        <v>502.20000000000005</v>
      </c>
      <c r="K469" s="36">
        <v>5</v>
      </c>
      <c r="L469" s="36">
        <v>666.2</v>
      </c>
      <c r="M469" s="35">
        <v>0</v>
      </c>
    </row>
    <row r="470" spans="1:13">
      <c r="A470" s="38">
        <v>469</v>
      </c>
      <c r="B470" s="34" t="s">
        <v>580</v>
      </c>
      <c r="C470" s="34" t="s">
        <v>75</v>
      </c>
      <c r="D470" s="34" t="s">
        <v>43</v>
      </c>
      <c r="E470" s="36">
        <v>36</v>
      </c>
      <c r="F470" s="36">
        <v>-2090.88</v>
      </c>
      <c r="G470" s="36">
        <v>22</v>
      </c>
      <c r="H470" s="36">
        <v>-566.72</v>
      </c>
      <c r="I470" s="36">
        <v>6</v>
      </c>
      <c r="J470" s="36">
        <v>702.24</v>
      </c>
      <c r="K470" s="36">
        <v>12</v>
      </c>
      <c r="L470" s="36">
        <v>1504.1999999999998</v>
      </c>
      <c r="M470" s="35">
        <v>0</v>
      </c>
    </row>
    <row r="471" spans="1:13">
      <c r="A471" s="38">
        <v>470</v>
      </c>
      <c r="B471" s="34" t="s">
        <v>581</v>
      </c>
      <c r="C471" s="34" t="s">
        <v>3653</v>
      </c>
      <c r="D471" s="34" t="s">
        <v>43</v>
      </c>
      <c r="E471" s="36">
        <v>1</v>
      </c>
      <c r="F471" s="36">
        <v>194.49</v>
      </c>
      <c r="G471" s="36">
        <v>0</v>
      </c>
      <c r="H471" s="36">
        <v>0</v>
      </c>
      <c r="I471" s="36">
        <v>0</v>
      </c>
      <c r="J471" s="36">
        <v>0</v>
      </c>
      <c r="K471" s="36">
        <v>8</v>
      </c>
      <c r="L471" s="36">
        <v>909.36</v>
      </c>
      <c r="M471" s="35">
        <v>0</v>
      </c>
    </row>
    <row r="472" spans="1:13">
      <c r="A472" s="38">
        <v>471</v>
      </c>
      <c r="B472" s="34" t="s">
        <v>582</v>
      </c>
      <c r="C472" s="34" t="s">
        <v>3653</v>
      </c>
      <c r="D472" s="34" t="s">
        <v>43</v>
      </c>
      <c r="E472" s="36">
        <v>2</v>
      </c>
      <c r="F472" s="36">
        <v>298.88</v>
      </c>
      <c r="G472" s="36">
        <v>1</v>
      </c>
      <c r="H472" s="36">
        <v>82.2</v>
      </c>
      <c r="I472" s="36">
        <v>10</v>
      </c>
      <c r="J472" s="36">
        <v>1976.3</v>
      </c>
      <c r="K472" s="36">
        <v>53</v>
      </c>
      <c r="L472" s="36">
        <v>-2423.69</v>
      </c>
      <c r="M472" s="35">
        <v>0</v>
      </c>
    </row>
    <row r="473" spans="1:13">
      <c r="A473" s="38">
        <v>472</v>
      </c>
      <c r="B473" s="34" t="s">
        <v>583</v>
      </c>
      <c r="C473" s="34" t="s">
        <v>3653</v>
      </c>
      <c r="D473" s="34" t="s">
        <v>43</v>
      </c>
      <c r="E473" s="36">
        <v>0</v>
      </c>
      <c r="F473" s="36">
        <v>0</v>
      </c>
      <c r="G473" s="36">
        <v>0</v>
      </c>
      <c r="H473" s="36">
        <v>0</v>
      </c>
      <c r="I473" s="36">
        <v>0</v>
      </c>
      <c r="J473" s="36">
        <v>0</v>
      </c>
      <c r="K473" s="36">
        <v>2.5000000000000001E-2</v>
      </c>
      <c r="L473" s="36">
        <v>8.6940000000000008</v>
      </c>
      <c r="M473" s="35">
        <v>0</v>
      </c>
    </row>
    <row r="474" spans="1:13">
      <c r="A474" s="38">
        <v>473</v>
      </c>
      <c r="B474" s="34" t="s">
        <v>584</v>
      </c>
      <c r="C474" s="34" t="s">
        <v>3673</v>
      </c>
      <c r="D474" s="34" t="s">
        <v>43</v>
      </c>
      <c r="E474" s="36">
        <v>0</v>
      </c>
      <c r="F474" s="36">
        <v>0</v>
      </c>
      <c r="G474" s="36">
        <v>0</v>
      </c>
      <c r="H474" s="36">
        <v>0</v>
      </c>
      <c r="I474" s="36">
        <v>0</v>
      </c>
      <c r="J474" s="36">
        <v>0</v>
      </c>
      <c r="K474" s="36">
        <v>0.25</v>
      </c>
      <c r="L474" s="36">
        <v>36.122500000000002</v>
      </c>
      <c r="M474" s="35">
        <v>0</v>
      </c>
    </row>
    <row r="475" spans="1:13">
      <c r="A475" s="38">
        <v>474</v>
      </c>
      <c r="B475" s="34" t="s">
        <v>585</v>
      </c>
      <c r="C475" s="34" t="s">
        <v>3674</v>
      </c>
      <c r="D475" s="34" t="s">
        <v>43</v>
      </c>
      <c r="E475" s="36">
        <v>272</v>
      </c>
      <c r="F475" s="36">
        <v>44670.559999999998</v>
      </c>
      <c r="G475" s="36">
        <v>178</v>
      </c>
      <c r="H475" s="36">
        <v>28807.52</v>
      </c>
      <c r="I475" s="36">
        <v>26</v>
      </c>
      <c r="J475" s="36">
        <v>9194.1200000000008</v>
      </c>
      <c r="K475" s="36">
        <v>69</v>
      </c>
      <c r="L475" s="36">
        <v>10298.939999999999</v>
      </c>
      <c r="M475" s="35">
        <v>0</v>
      </c>
    </row>
    <row r="476" spans="1:13">
      <c r="A476" s="38">
        <v>475</v>
      </c>
      <c r="B476" s="34" t="s">
        <v>586</v>
      </c>
      <c r="C476" s="34" t="s">
        <v>3649</v>
      </c>
      <c r="D476" s="34" t="s">
        <v>43</v>
      </c>
      <c r="E476" s="36">
        <v>0</v>
      </c>
      <c r="F476" s="36">
        <v>0</v>
      </c>
      <c r="G476" s="36">
        <v>0</v>
      </c>
      <c r="H476" s="36">
        <v>0</v>
      </c>
      <c r="I476" s="36">
        <v>2.5</v>
      </c>
      <c r="J476" s="36">
        <v>-105.05000000000001</v>
      </c>
      <c r="K476" s="36">
        <v>0</v>
      </c>
      <c r="L476" s="36">
        <v>0</v>
      </c>
      <c r="M476" s="35">
        <v>0</v>
      </c>
    </row>
    <row r="477" spans="1:13">
      <c r="A477" s="38">
        <v>476</v>
      </c>
      <c r="B477" s="34" t="s">
        <v>587</v>
      </c>
      <c r="C477" s="34" t="s">
        <v>3649</v>
      </c>
      <c r="D477" s="34" t="s">
        <v>43</v>
      </c>
      <c r="E477" s="36">
        <v>0</v>
      </c>
      <c r="F477" s="36">
        <v>0</v>
      </c>
      <c r="G477" s="36">
        <v>0</v>
      </c>
      <c r="H477" s="36">
        <v>0</v>
      </c>
      <c r="I477" s="36">
        <v>0</v>
      </c>
      <c r="J477" s="36">
        <v>0</v>
      </c>
      <c r="K477" s="36">
        <v>7</v>
      </c>
      <c r="L477" s="36">
        <v>1796.27</v>
      </c>
      <c r="M477" s="35">
        <v>0</v>
      </c>
    </row>
    <row r="478" spans="1:13">
      <c r="A478" s="38">
        <v>477</v>
      </c>
      <c r="B478" s="34" t="s">
        <v>588</v>
      </c>
      <c r="C478" s="34" t="s">
        <v>82</v>
      </c>
      <c r="D478" s="34" t="s">
        <v>43</v>
      </c>
      <c r="F478" s="36">
        <v>0</v>
      </c>
      <c r="H478" s="36">
        <v>0</v>
      </c>
      <c r="J478" s="36">
        <v>0</v>
      </c>
      <c r="L478" s="36">
        <v>0</v>
      </c>
      <c r="M478" s="35">
        <v>3</v>
      </c>
    </row>
    <row r="479" spans="1:13">
      <c r="A479" s="38">
        <v>478</v>
      </c>
      <c r="B479" s="34" t="s">
        <v>589</v>
      </c>
      <c r="C479" s="34" t="s">
        <v>82</v>
      </c>
      <c r="D479" s="34" t="s">
        <v>43</v>
      </c>
      <c r="E479" s="36">
        <v>0</v>
      </c>
      <c r="F479" s="36">
        <v>0</v>
      </c>
      <c r="G479" s="36">
        <v>0</v>
      </c>
      <c r="H479" s="36">
        <v>0</v>
      </c>
      <c r="I479" s="36">
        <v>15</v>
      </c>
      <c r="J479" s="36">
        <v>2893.5</v>
      </c>
      <c r="K479" s="36">
        <v>61.5</v>
      </c>
      <c r="L479" s="36">
        <v>6204.7349999999997</v>
      </c>
      <c r="M479" s="35">
        <v>0</v>
      </c>
    </row>
    <row r="480" spans="1:13">
      <c r="A480" s="38">
        <v>479</v>
      </c>
      <c r="B480" s="34" t="s">
        <v>590</v>
      </c>
      <c r="C480" s="34" t="s">
        <v>82</v>
      </c>
      <c r="D480" s="34" t="s">
        <v>43</v>
      </c>
      <c r="E480" s="36">
        <v>7</v>
      </c>
      <c r="F480" s="36">
        <v>999.81000000000006</v>
      </c>
      <c r="G480" s="36">
        <v>0</v>
      </c>
      <c r="H480" s="36">
        <v>0</v>
      </c>
      <c r="I480" s="36">
        <v>3</v>
      </c>
      <c r="J480" s="36">
        <v>198.09</v>
      </c>
      <c r="K480" s="36">
        <v>0</v>
      </c>
      <c r="L480" s="36">
        <v>0</v>
      </c>
      <c r="M480" s="35">
        <v>0</v>
      </c>
    </row>
    <row r="481" spans="1:13">
      <c r="A481" s="38">
        <v>480</v>
      </c>
      <c r="B481" s="34" t="s">
        <v>591</v>
      </c>
      <c r="C481" s="34" t="s">
        <v>82</v>
      </c>
      <c r="D481" s="34" t="s">
        <v>43</v>
      </c>
      <c r="E481" s="36">
        <v>19.5</v>
      </c>
      <c r="F481" s="36">
        <v>2660.3850000000002</v>
      </c>
      <c r="G481" s="36">
        <v>34.5</v>
      </c>
      <c r="H481" s="36">
        <v>2797.605</v>
      </c>
      <c r="I481" s="36">
        <v>27.35</v>
      </c>
      <c r="J481" s="36">
        <v>3300.5980000000004</v>
      </c>
      <c r="K481" s="36">
        <v>3</v>
      </c>
      <c r="L481" s="36">
        <v>438.57</v>
      </c>
      <c r="M481" s="35">
        <v>0</v>
      </c>
    </row>
    <row r="482" spans="1:13">
      <c r="A482" s="38">
        <v>481</v>
      </c>
      <c r="B482" s="34" t="s">
        <v>592</v>
      </c>
      <c r="C482" s="34" t="s">
        <v>82</v>
      </c>
      <c r="D482" s="34" t="s">
        <v>43</v>
      </c>
      <c r="E482" s="36">
        <v>0</v>
      </c>
      <c r="F482" s="36">
        <v>0</v>
      </c>
      <c r="G482" s="36">
        <v>0</v>
      </c>
      <c r="H482" s="36">
        <v>0</v>
      </c>
      <c r="I482" s="36">
        <v>0.05</v>
      </c>
      <c r="J482" s="36">
        <v>19.827500000000001</v>
      </c>
      <c r="K482" s="36">
        <v>0.15</v>
      </c>
      <c r="L482" s="36">
        <v>61.432499999999997</v>
      </c>
      <c r="M482" s="35">
        <v>0</v>
      </c>
    </row>
    <row r="483" spans="1:13">
      <c r="A483" s="38">
        <v>482</v>
      </c>
      <c r="B483" s="34" t="s">
        <v>593</v>
      </c>
      <c r="C483" s="34" t="s">
        <v>82</v>
      </c>
      <c r="D483" s="34" t="s">
        <v>43</v>
      </c>
      <c r="E483" s="36">
        <v>0</v>
      </c>
      <c r="F483" s="36">
        <v>0</v>
      </c>
      <c r="G483" s="36">
        <v>0</v>
      </c>
      <c r="H483" s="36">
        <v>0</v>
      </c>
      <c r="I483" s="36">
        <v>14.5</v>
      </c>
      <c r="J483" s="36">
        <v>1813.9499999999998</v>
      </c>
      <c r="K483" s="36">
        <v>0</v>
      </c>
      <c r="L483" s="36">
        <v>0</v>
      </c>
      <c r="M483" s="35">
        <v>0</v>
      </c>
    </row>
    <row r="484" spans="1:13">
      <c r="A484" s="38">
        <v>483</v>
      </c>
      <c r="B484" s="34" t="s">
        <v>594</v>
      </c>
      <c r="C484" s="34" t="s">
        <v>82</v>
      </c>
      <c r="D484" s="34" t="s">
        <v>43</v>
      </c>
      <c r="E484" s="36">
        <v>0</v>
      </c>
      <c r="F484" s="36">
        <v>0</v>
      </c>
      <c r="G484" s="36">
        <v>0</v>
      </c>
      <c r="H484" s="36">
        <v>0</v>
      </c>
      <c r="I484" s="36">
        <v>0</v>
      </c>
      <c r="J484" s="36">
        <v>0</v>
      </c>
      <c r="K484" s="36">
        <v>0.05</v>
      </c>
      <c r="L484" s="36">
        <v>16.463000000000001</v>
      </c>
      <c r="M484" s="35">
        <v>0</v>
      </c>
    </row>
    <row r="485" spans="1:13">
      <c r="A485" s="38">
        <v>484</v>
      </c>
      <c r="B485" s="34" t="s">
        <v>595</v>
      </c>
      <c r="C485" s="34" t="s">
        <v>3654</v>
      </c>
      <c r="D485" s="34" t="s">
        <v>43</v>
      </c>
      <c r="E485" s="36">
        <v>0</v>
      </c>
      <c r="F485" s="36">
        <v>0</v>
      </c>
      <c r="G485" s="36">
        <v>0</v>
      </c>
      <c r="H485" s="36">
        <v>0</v>
      </c>
      <c r="I485" s="36">
        <v>70</v>
      </c>
      <c r="J485" s="36">
        <v>8160.5999999999995</v>
      </c>
      <c r="K485" s="36">
        <v>84</v>
      </c>
      <c r="L485" s="36">
        <v>6567.1200000000008</v>
      </c>
      <c r="M485" s="35">
        <v>0</v>
      </c>
    </row>
    <row r="486" spans="1:13">
      <c r="A486" s="38">
        <v>485</v>
      </c>
      <c r="B486" s="34" t="s">
        <v>596</v>
      </c>
      <c r="C486" s="34" t="s">
        <v>3654</v>
      </c>
      <c r="D486" s="34" t="s">
        <v>43</v>
      </c>
      <c r="E486" s="36">
        <v>0</v>
      </c>
      <c r="F486" s="36">
        <v>0</v>
      </c>
      <c r="G486" s="36">
        <v>0</v>
      </c>
      <c r="H486" s="36">
        <v>0</v>
      </c>
      <c r="I486" s="36">
        <v>1.5</v>
      </c>
      <c r="J486" s="36">
        <v>793.26</v>
      </c>
      <c r="K486" s="36">
        <v>0</v>
      </c>
      <c r="L486" s="36">
        <v>0</v>
      </c>
      <c r="M486" s="35">
        <v>0</v>
      </c>
    </row>
    <row r="487" spans="1:13">
      <c r="A487" s="38">
        <v>486</v>
      </c>
      <c r="B487" s="34" t="s">
        <v>597</v>
      </c>
      <c r="C487" s="34" t="s">
        <v>3653</v>
      </c>
      <c r="D487" s="34" t="s">
        <v>43</v>
      </c>
      <c r="E487" s="36">
        <v>0</v>
      </c>
      <c r="F487" s="36">
        <v>0</v>
      </c>
      <c r="G487" s="36">
        <v>12</v>
      </c>
      <c r="H487" s="36">
        <v>801.96</v>
      </c>
      <c r="I487" s="36">
        <v>3</v>
      </c>
      <c r="J487" s="36">
        <v>428.64</v>
      </c>
      <c r="K487" s="36">
        <v>0</v>
      </c>
      <c r="L487" s="36">
        <v>0</v>
      </c>
      <c r="M487" s="35">
        <v>0</v>
      </c>
    </row>
    <row r="488" spans="1:13">
      <c r="A488" s="38">
        <v>487</v>
      </c>
      <c r="B488" s="34" t="s">
        <v>598</v>
      </c>
      <c r="C488" s="34" t="s">
        <v>3654</v>
      </c>
      <c r="D488" s="34" t="s">
        <v>43</v>
      </c>
      <c r="E488" s="36">
        <v>7.0250000000000004</v>
      </c>
      <c r="F488" s="36">
        <v>407.09875000000005</v>
      </c>
      <c r="G488" s="36">
        <v>40.049999999999997</v>
      </c>
      <c r="H488" s="36">
        <v>1042.1009999999999</v>
      </c>
      <c r="I488" s="36">
        <v>0</v>
      </c>
      <c r="J488" s="36">
        <v>0</v>
      </c>
      <c r="K488" s="36">
        <v>0</v>
      </c>
      <c r="L488" s="36">
        <v>0</v>
      </c>
      <c r="M488" s="35">
        <v>0</v>
      </c>
    </row>
    <row r="489" spans="1:13">
      <c r="A489" s="38">
        <v>488</v>
      </c>
      <c r="B489" s="34" t="s">
        <v>599</v>
      </c>
      <c r="C489" s="34" t="s">
        <v>3654</v>
      </c>
      <c r="D489" s="34" t="s">
        <v>43</v>
      </c>
      <c r="E489" s="36">
        <v>16.149999999999999</v>
      </c>
      <c r="F489" s="36">
        <v>1371.9424999999999</v>
      </c>
      <c r="G489" s="36">
        <v>7.0250000000000004</v>
      </c>
      <c r="H489" s="36">
        <v>361.22550000000001</v>
      </c>
      <c r="I489" s="36">
        <v>8</v>
      </c>
      <c r="J489" s="36">
        <v>385.76</v>
      </c>
      <c r="K489" s="36">
        <v>31.25</v>
      </c>
      <c r="L489" s="36">
        <v>3885.9375</v>
      </c>
      <c r="M489" s="35">
        <v>0</v>
      </c>
    </row>
    <row r="490" spans="1:13">
      <c r="A490" s="38">
        <v>489</v>
      </c>
      <c r="B490" s="34" t="s">
        <v>600</v>
      </c>
      <c r="C490" s="34" t="s">
        <v>3671</v>
      </c>
      <c r="D490" s="34" t="s">
        <v>43</v>
      </c>
      <c r="E490" s="36">
        <v>0</v>
      </c>
      <c r="F490" s="36">
        <v>0</v>
      </c>
      <c r="G490" s="36">
        <v>0</v>
      </c>
      <c r="H490" s="36">
        <v>0</v>
      </c>
      <c r="I490" s="36">
        <v>5</v>
      </c>
      <c r="J490" s="36">
        <v>596.59999999999991</v>
      </c>
      <c r="K490" s="36">
        <v>10</v>
      </c>
      <c r="L490" s="36">
        <v>964.59999999999991</v>
      </c>
      <c r="M490" s="35">
        <v>0</v>
      </c>
    </row>
    <row r="491" spans="1:13">
      <c r="A491" s="38">
        <v>490</v>
      </c>
      <c r="B491" s="34" t="s">
        <v>601</v>
      </c>
      <c r="C491" s="34" t="s">
        <v>3654</v>
      </c>
      <c r="D491" s="34" t="s">
        <v>43</v>
      </c>
      <c r="E491" s="36">
        <v>0</v>
      </c>
      <c r="F491" s="36">
        <v>0</v>
      </c>
      <c r="G491" s="36">
        <v>0</v>
      </c>
      <c r="H491" s="36">
        <v>0</v>
      </c>
      <c r="I491" s="36">
        <v>11</v>
      </c>
      <c r="J491" s="36">
        <v>468.93</v>
      </c>
      <c r="K491" s="36">
        <v>0</v>
      </c>
      <c r="L491" s="36">
        <v>0</v>
      </c>
      <c r="M491" s="35">
        <v>0</v>
      </c>
    </row>
    <row r="492" spans="1:13">
      <c r="A492" s="38">
        <v>491</v>
      </c>
      <c r="B492" s="34" t="s">
        <v>602</v>
      </c>
      <c r="C492" s="34" t="s">
        <v>3654</v>
      </c>
      <c r="D492" s="34" t="s">
        <v>43</v>
      </c>
      <c r="E492" s="36">
        <v>12</v>
      </c>
      <c r="F492" s="36">
        <v>1632.96</v>
      </c>
      <c r="G492" s="36">
        <v>13.55</v>
      </c>
      <c r="H492" s="36">
        <v>2751.5985000000001</v>
      </c>
      <c r="I492" s="36">
        <v>20</v>
      </c>
      <c r="J492" s="36">
        <v>3781.3999999999996</v>
      </c>
      <c r="K492" s="36">
        <v>6</v>
      </c>
      <c r="L492" s="36">
        <v>957.18000000000006</v>
      </c>
      <c r="M492" s="35">
        <v>0</v>
      </c>
    </row>
    <row r="493" spans="1:13">
      <c r="A493" s="38">
        <v>492</v>
      </c>
      <c r="B493" s="34" t="s">
        <v>603</v>
      </c>
      <c r="C493" s="34" t="s">
        <v>3654</v>
      </c>
      <c r="D493" s="34" t="s">
        <v>43</v>
      </c>
      <c r="E493" s="36">
        <v>0</v>
      </c>
      <c r="F493" s="36">
        <v>0</v>
      </c>
      <c r="G493" s="36">
        <v>0</v>
      </c>
      <c r="H493" s="36">
        <v>0</v>
      </c>
      <c r="I493" s="36">
        <v>0</v>
      </c>
      <c r="J493" s="36">
        <v>0</v>
      </c>
      <c r="K493" s="36">
        <v>10</v>
      </c>
      <c r="L493" s="36">
        <v>632.6</v>
      </c>
      <c r="M493" s="35">
        <v>0</v>
      </c>
    </row>
    <row r="494" spans="1:13">
      <c r="A494" s="38">
        <v>493</v>
      </c>
      <c r="B494" s="34" t="s">
        <v>604</v>
      </c>
      <c r="C494" s="34" t="s">
        <v>3654</v>
      </c>
      <c r="D494" s="34" t="s">
        <v>43</v>
      </c>
      <c r="E494" s="36">
        <v>79</v>
      </c>
      <c r="F494" s="36">
        <v>7177.94</v>
      </c>
      <c r="G494" s="36">
        <v>33.5</v>
      </c>
      <c r="H494" s="36">
        <v>856.59500000000003</v>
      </c>
      <c r="I494" s="36">
        <v>0</v>
      </c>
      <c r="J494" s="36">
        <v>0</v>
      </c>
      <c r="K494" s="36">
        <v>0</v>
      </c>
      <c r="L494" s="36">
        <v>0</v>
      </c>
      <c r="M494" s="35">
        <v>19</v>
      </c>
    </row>
    <row r="495" spans="1:13">
      <c r="A495" s="38">
        <v>494</v>
      </c>
      <c r="B495" s="34" t="s">
        <v>605</v>
      </c>
      <c r="C495" s="34" t="s">
        <v>3649</v>
      </c>
      <c r="D495" s="34" t="s">
        <v>43</v>
      </c>
      <c r="E495" s="36">
        <v>0</v>
      </c>
      <c r="F495" s="36">
        <v>0</v>
      </c>
      <c r="G495" s="36">
        <v>10</v>
      </c>
      <c r="H495" s="36">
        <v>632.79999999999995</v>
      </c>
      <c r="I495" s="36">
        <v>119</v>
      </c>
      <c r="J495" s="36">
        <v>8657.25</v>
      </c>
      <c r="K495" s="36">
        <v>37</v>
      </c>
      <c r="L495" s="36">
        <v>3095.42</v>
      </c>
      <c r="M495" s="35">
        <v>0</v>
      </c>
    </row>
    <row r="496" spans="1:13">
      <c r="A496" s="38">
        <v>495</v>
      </c>
      <c r="B496" s="34" t="s">
        <v>606</v>
      </c>
      <c r="C496" s="34" t="s">
        <v>3649</v>
      </c>
      <c r="D496" s="34" t="s">
        <v>43</v>
      </c>
      <c r="E496" s="36">
        <v>56</v>
      </c>
      <c r="F496" s="36">
        <v>3912.16</v>
      </c>
      <c r="G496" s="36">
        <v>61.9</v>
      </c>
      <c r="H496" s="36">
        <v>7941.1509999999989</v>
      </c>
      <c r="I496" s="36">
        <v>21.05</v>
      </c>
      <c r="J496" s="36">
        <v>1731.3625</v>
      </c>
      <c r="K496" s="36">
        <v>50</v>
      </c>
      <c r="L496" s="36">
        <v>4189.5</v>
      </c>
      <c r="M496" s="35">
        <v>0</v>
      </c>
    </row>
    <row r="497" spans="1:13">
      <c r="A497" s="38">
        <v>496</v>
      </c>
      <c r="B497" s="34" t="s">
        <v>607</v>
      </c>
      <c r="C497" s="34" t="s">
        <v>3653</v>
      </c>
      <c r="D497" s="34" t="s">
        <v>43</v>
      </c>
      <c r="F497" s="36">
        <v>0</v>
      </c>
      <c r="H497" s="36">
        <v>0</v>
      </c>
      <c r="J497" s="36">
        <v>0</v>
      </c>
      <c r="L497" s="36">
        <v>0</v>
      </c>
      <c r="M497" s="35">
        <v>10</v>
      </c>
    </row>
    <row r="498" spans="1:13">
      <c r="A498" s="38">
        <v>497</v>
      </c>
      <c r="B498" s="34" t="s">
        <v>608</v>
      </c>
      <c r="C498" s="34" t="s">
        <v>3654</v>
      </c>
      <c r="D498" s="34" t="s">
        <v>43</v>
      </c>
      <c r="F498" s="36">
        <v>0</v>
      </c>
      <c r="H498" s="36">
        <v>0</v>
      </c>
      <c r="J498" s="36">
        <v>0</v>
      </c>
      <c r="L498" s="36">
        <v>0</v>
      </c>
      <c r="M498" s="35">
        <v>1</v>
      </c>
    </row>
    <row r="499" spans="1:13">
      <c r="A499" s="38">
        <v>498</v>
      </c>
      <c r="B499" s="34" t="s">
        <v>609</v>
      </c>
      <c r="C499" s="34" t="s">
        <v>3653</v>
      </c>
      <c r="D499" s="34" t="s">
        <v>43</v>
      </c>
      <c r="E499" s="36">
        <v>0</v>
      </c>
      <c r="F499" s="36">
        <v>0</v>
      </c>
      <c r="G499" s="36">
        <v>0</v>
      </c>
      <c r="H499" s="36">
        <v>0</v>
      </c>
      <c r="I499" s="36">
        <v>0</v>
      </c>
      <c r="J499" s="36">
        <v>0</v>
      </c>
      <c r="K499" s="36">
        <v>30.55</v>
      </c>
      <c r="L499" s="36">
        <v>5102.4610000000002</v>
      </c>
      <c r="M499" s="35">
        <v>2</v>
      </c>
    </row>
    <row r="500" spans="1:13">
      <c r="A500" s="38">
        <v>499</v>
      </c>
      <c r="B500" s="34" t="s">
        <v>610</v>
      </c>
      <c r="C500" s="34" t="s">
        <v>3675</v>
      </c>
      <c r="D500" s="34" t="s">
        <v>43</v>
      </c>
      <c r="E500" s="36">
        <v>2.0249999999999999</v>
      </c>
      <c r="F500" s="36">
        <v>173.44125</v>
      </c>
      <c r="G500" s="36">
        <v>15.025</v>
      </c>
      <c r="H500" s="36">
        <v>2042.6487499999998</v>
      </c>
      <c r="I500" s="36">
        <v>23</v>
      </c>
      <c r="J500" s="36">
        <v>2835.67</v>
      </c>
      <c r="K500" s="36">
        <v>6</v>
      </c>
      <c r="L500" s="36">
        <v>593.93999999999994</v>
      </c>
      <c r="M500" s="35">
        <v>0.05</v>
      </c>
    </row>
    <row r="501" spans="1:13">
      <c r="A501" s="38">
        <v>500</v>
      </c>
      <c r="B501" s="34" t="s">
        <v>611</v>
      </c>
      <c r="C501" s="34" t="s">
        <v>82</v>
      </c>
      <c r="D501" s="34" t="s">
        <v>43</v>
      </c>
      <c r="E501" s="36">
        <v>0</v>
      </c>
      <c r="F501" s="36">
        <v>0</v>
      </c>
      <c r="G501" s="36">
        <v>0</v>
      </c>
      <c r="H501" s="36">
        <v>0</v>
      </c>
      <c r="I501" s="36">
        <v>1</v>
      </c>
      <c r="J501" s="36">
        <v>197.18</v>
      </c>
      <c r="K501" s="36">
        <v>14</v>
      </c>
      <c r="L501" s="36">
        <v>4951.2400000000007</v>
      </c>
      <c r="M501" s="35">
        <v>18</v>
      </c>
    </row>
    <row r="502" spans="1:13">
      <c r="A502" s="38">
        <v>501</v>
      </c>
      <c r="B502" s="34" t="s">
        <v>612</v>
      </c>
      <c r="C502" s="34" t="s">
        <v>3673</v>
      </c>
      <c r="D502" s="34" t="s">
        <v>43</v>
      </c>
      <c r="E502" s="36">
        <v>88</v>
      </c>
      <c r="F502" s="36">
        <v>8839.6</v>
      </c>
      <c r="G502" s="36">
        <v>115</v>
      </c>
      <c r="H502" s="36">
        <v>11333.25</v>
      </c>
      <c r="I502" s="36">
        <v>64</v>
      </c>
      <c r="J502" s="36">
        <v>6873.6</v>
      </c>
      <c r="K502" s="36">
        <v>27</v>
      </c>
      <c r="L502" s="36">
        <v>4100.49</v>
      </c>
      <c r="M502" s="35">
        <v>6</v>
      </c>
    </row>
    <row r="503" spans="1:13">
      <c r="A503" s="38">
        <v>502</v>
      </c>
      <c r="B503" s="34" t="s">
        <v>613</v>
      </c>
      <c r="C503" s="34" t="s">
        <v>3654</v>
      </c>
      <c r="D503" s="34" t="s">
        <v>43</v>
      </c>
      <c r="F503" s="36">
        <v>0</v>
      </c>
      <c r="H503" s="36">
        <v>0</v>
      </c>
      <c r="J503" s="36">
        <v>0</v>
      </c>
      <c r="L503" s="36">
        <v>0</v>
      </c>
      <c r="M503" s="35">
        <v>1.7</v>
      </c>
    </row>
    <row r="504" spans="1:13">
      <c r="A504" s="38">
        <v>503</v>
      </c>
      <c r="B504" s="34" t="s">
        <v>614</v>
      </c>
      <c r="C504" s="34" t="s">
        <v>3654</v>
      </c>
      <c r="D504" s="34" t="s">
        <v>43</v>
      </c>
      <c r="E504" s="36">
        <v>0</v>
      </c>
      <c r="F504" s="36">
        <v>0</v>
      </c>
      <c r="G504" s="36">
        <v>16.75</v>
      </c>
      <c r="H504" s="36">
        <v>2027.42</v>
      </c>
      <c r="I504" s="36">
        <v>48.1</v>
      </c>
      <c r="J504" s="36">
        <v>10566.608</v>
      </c>
      <c r="K504" s="36">
        <v>56.95</v>
      </c>
      <c r="L504" s="36">
        <v>10068.190500000001</v>
      </c>
      <c r="M504" s="35">
        <v>60.375</v>
      </c>
    </row>
    <row r="505" spans="1:13">
      <c r="A505" s="38">
        <v>504</v>
      </c>
      <c r="B505" s="34" t="s">
        <v>615</v>
      </c>
      <c r="C505" s="34" t="s">
        <v>3654</v>
      </c>
      <c r="D505" s="34" t="s">
        <v>43</v>
      </c>
      <c r="E505" s="36">
        <v>0</v>
      </c>
      <c r="F505" s="36">
        <v>0</v>
      </c>
      <c r="G505" s="36">
        <v>0</v>
      </c>
      <c r="H505" s="36">
        <v>0</v>
      </c>
      <c r="I505" s="36">
        <v>0</v>
      </c>
      <c r="J505" s="36">
        <v>0</v>
      </c>
      <c r="K505" s="36">
        <v>6</v>
      </c>
      <c r="L505" s="36">
        <v>1055.46</v>
      </c>
      <c r="M505" s="35">
        <v>1</v>
      </c>
    </row>
    <row r="506" spans="1:13">
      <c r="A506" s="38">
        <v>505</v>
      </c>
      <c r="B506" s="34" t="s">
        <v>616</v>
      </c>
      <c r="C506" s="34" t="s">
        <v>3654</v>
      </c>
      <c r="D506" s="34" t="s">
        <v>43</v>
      </c>
      <c r="F506" s="36">
        <v>0</v>
      </c>
      <c r="H506" s="36">
        <v>0</v>
      </c>
      <c r="J506" s="36">
        <v>0</v>
      </c>
      <c r="L506" s="36">
        <v>0</v>
      </c>
      <c r="M506" s="35">
        <v>170</v>
      </c>
    </row>
    <row r="507" spans="1:13">
      <c r="A507" s="38">
        <v>506</v>
      </c>
      <c r="B507" s="34" t="s">
        <v>617</v>
      </c>
      <c r="C507" s="34" t="s">
        <v>3653</v>
      </c>
      <c r="D507" s="34" t="s">
        <v>43</v>
      </c>
      <c r="E507" s="36">
        <v>7.4999999999999997E-2</v>
      </c>
      <c r="F507" s="36">
        <v>34.030499999999996</v>
      </c>
      <c r="G507" s="36">
        <v>0.1</v>
      </c>
      <c r="H507" s="36">
        <v>36.826999999999998</v>
      </c>
      <c r="I507" s="36">
        <v>0</v>
      </c>
      <c r="J507" s="36">
        <v>0</v>
      </c>
      <c r="K507" s="36">
        <v>0.2</v>
      </c>
      <c r="L507" s="36">
        <v>26.376000000000001</v>
      </c>
      <c r="M507" s="35">
        <v>0.1</v>
      </c>
    </row>
    <row r="508" spans="1:13">
      <c r="A508" s="38">
        <v>507</v>
      </c>
      <c r="B508" s="34" t="s">
        <v>618</v>
      </c>
      <c r="C508" s="34" t="s">
        <v>3654</v>
      </c>
      <c r="D508" s="34" t="s">
        <v>43</v>
      </c>
      <c r="F508" s="36">
        <v>0</v>
      </c>
      <c r="H508" s="36">
        <v>0</v>
      </c>
      <c r="J508" s="36">
        <v>0</v>
      </c>
      <c r="L508" s="36">
        <v>0</v>
      </c>
      <c r="M508" s="35">
        <v>22.075000000000003</v>
      </c>
    </row>
    <row r="509" spans="1:13">
      <c r="A509" s="38">
        <v>508</v>
      </c>
      <c r="B509" s="34" t="s">
        <v>619</v>
      </c>
      <c r="C509" s="34" t="s">
        <v>3654</v>
      </c>
      <c r="D509" s="34" t="s">
        <v>43</v>
      </c>
      <c r="E509" s="36">
        <v>0</v>
      </c>
      <c r="F509" s="36">
        <v>0</v>
      </c>
      <c r="G509" s="36">
        <v>59.524999999999999</v>
      </c>
      <c r="H509" s="36">
        <v>5881.07</v>
      </c>
      <c r="I509" s="36">
        <v>355.82499999999999</v>
      </c>
      <c r="J509" s="36">
        <v>40756.195500000002</v>
      </c>
      <c r="K509" s="36">
        <v>326.97500000000002</v>
      </c>
      <c r="L509" s="36">
        <v>44717.101000000002</v>
      </c>
      <c r="M509" s="35">
        <v>1145.2750000000001</v>
      </c>
    </row>
    <row r="510" spans="1:13">
      <c r="A510" s="38">
        <v>509</v>
      </c>
      <c r="B510" s="34" t="s">
        <v>620</v>
      </c>
      <c r="C510" s="34" t="s">
        <v>3654</v>
      </c>
      <c r="D510" s="34" t="s">
        <v>43</v>
      </c>
      <c r="E510" s="36">
        <v>0</v>
      </c>
      <c r="F510" s="36">
        <v>0</v>
      </c>
      <c r="G510" s="36">
        <v>2</v>
      </c>
      <c r="H510" s="36">
        <v>278.38</v>
      </c>
      <c r="I510" s="36">
        <v>9</v>
      </c>
      <c r="J510" s="36">
        <v>1160.19</v>
      </c>
      <c r="K510" s="36">
        <v>32.25</v>
      </c>
      <c r="L510" s="36">
        <v>4924.8975</v>
      </c>
      <c r="M510" s="35">
        <v>4</v>
      </c>
    </row>
    <row r="511" spans="1:13">
      <c r="A511" s="38">
        <v>510</v>
      </c>
      <c r="B511" s="34" t="s">
        <v>621</v>
      </c>
      <c r="C511" s="34" t="s">
        <v>3673</v>
      </c>
      <c r="D511" s="34" t="s">
        <v>43</v>
      </c>
      <c r="E511" s="36">
        <v>37</v>
      </c>
      <c r="F511" s="36">
        <v>3993.7799999999997</v>
      </c>
      <c r="G511" s="36">
        <v>72</v>
      </c>
      <c r="H511" s="36">
        <v>9100.8000000000011</v>
      </c>
      <c r="I511" s="36">
        <v>63</v>
      </c>
      <c r="J511" s="36">
        <v>13882.68</v>
      </c>
      <c r="K511" s="36">
        <v>180</v>
      </c>
      <c r="L511" s="36">
        <v>45849.599999999999</v>
      </c>
      <c r="M511" s="35">
        <v>228</v>
      </c>
    </row>
    <row r="512" spans="1:13">
      <c r="A512" s="38">
        <v>511</v>
      </c>
      <c r="B512" s="34" t="s">
        <v>622</v>
      </c>
      <c r="C512" s="34" t="s">
        <v>3654</v>
      </c>
      <c r="D512" s="34" t="s">
        <v>43</v>
      </c>
      <c r="E512" s="36">
        <v>0</v>
      </c>
      <c r="F512" s="36">
        <v>0</v>
      </c>
      <c r="G512" s="36">
        <v>5</v>
      </c>
      <c r="H512" s="36">
        <v>117.65</v>
      </c>
      <c r="I512" s="36">
        <v>2</v>
      </c>
      <c r="J512" s="36">
        <v>423.78</v>
      </c>
      <c r="K512" s="36">
        <v>0</v>
      </c>
      <c r="L512" s="36">
        <v>0</v>
      </c>
      <c r="M512" s="35">
        <v>3</v>
      </c>
    </row>
    <row r="513" spans="1:13">
      <c r="A513" s="38">
        <v>512</v>
      </c>
      <c r="B513" s="34" t="s">
        <v>623</v>
      </c>
      <c r="C513" s="34" t="s">
        <v>82</v>
      </c>
      <c r="D513" s="34" t="s">
        <v>43</v>
      </c>
      <c r="E513" s="36">
        <v>0</v>
      </c>
      <c r="F513" s="36">
        <v>0</v>
      </c>
      <c r="G513" s="36">
        <v>0</v>
      </c>
      <c r="H513" s="36">
        <v>0</v>
      </c>
      <c r="I513" s="36">
        <v>0</v>
      </c>
      <c r="J513" s="36">
        <v>0</v>
      </c>
      <c r="K513" s="36">
        <v>20</v>
      </c>
      <c r="L513" s="36">
        <v>1257.3999999999999</v>
      </c>
      <c r="M513" s="35">
        <v>6</v>
      </c>
    </row>
    <row r="514" spans="1:13">
      <c r="A514" s="38">
        <v>513</v>
      </c>
      <c r="B514" s="34" t="s">
        <v>624</v>
      </c>
      <c r="C514" s="34" t="s">
        <v>82</v>
      </c>
      <c r="D514" s="34" t="s">
        <v>43</v>
      </c>
      <c r="E514" s="36">
        <v>19</v>
      </c>
      <c r="F514" s="36">
        <v>510.34</v>
      </c>
      <c r="G514" s="36">
        <v>15</v>
      </c>
      <c r="H514" s="36">
        <v>1415.5500000000002</v>
      </c>
      <c r="I514" s="36">
        <v>43.05</v>
      </c>
      <c r="J514" s="36">
        <v>4870.2464999999993</v>
      </c>
      <c r="K514" s="36">
        <v>66.174999999999997</v>
      </c>
      <c r="L514" s="36">
        <v>10896.3755</v>
      </c>
      <c r="M514" s="35">
        <v>67.375</v>
      </c>
    </row>
    <row r="515" spans="1:13">
      <c r="A515" s="38">
        <v>514</v>
      </c>
      <c r="B515" s="34" t="s">
        <v>625</v>
      </c>
      <c r="C515" s="34" t="s">
        <v>3654</v>
      </c>
      <c r="D515" s="34" t="s">
        <v>43</v>
      </c>
      <c r="E515" s="36">
        <v>3.7</v>
      </c>
      <c r="F515" s="36">
        <v>202.20500000000001</v>
      </c>
      <c r="G515" s="36">
        <v>8.1999999999999993</v>
      </c>
      <c r="H515" s="36">
        <v>1329.4659999999999</v>
      </c>
      <c r="I515" s="36">
        <v>8.5</v>
      </c>
      <c r="J515" s="36">
        <v>925.31</v>
      </c>
      <c r="K515" s="36">
        <v>9.0500000000000007</v>
      </c>
      <c r="L515" s="36">
        <v>1449.3575000000001</v>
      </c>
      <c r="M515" s="35">
        <v>5.75</v>
      </c>
    </row>
    <row r="516" spans="1:13">
      <c r="A516" s="38">
        <v>515</v>
      </c>
      <c r="B516" s="34" t="s">
        <v>626</v>
      </c>
      <c r="C516" s="34" t="s">
        <v>3653</v>
      </c>
      <c r="D516" s="34" t="s">
        <v>43</v>
      </c>
      <c r="F516" s="36">
        <v>0</v>
      </c>
      <c r="H516" s="36">
        <v>0</v>
      </c>
      <c r="J516" s="36">
        <v>0</v>
      </c>
      <c r="L516" s="36">
        <v>0</v>
      </c>
      <c r="M516" s="35">
        <v>4.7</v>
      </c>
    </row>
    <row r="517" spans="1:13">
      <c r="A517" s="38">
        <v>516</v>
      </c>
      <c r="B517" s="34" t="s">
        <v>627</v>
      </c>
      <c r="C517" s="34" t="s">
        <v>3672</v>
      </c>
      <c r="D517" s="34" t="s">
        <v>43</v>
      </c>
      <c r="E517" s="36">
        <v>0</v>
      </c>
      <c r="F517" s="36">
        <v>0</v>
      </c>
      <c r="G517" s="36">
        <v>0</v>
      </c>
      <c r="H517" s="36">
        <v>0</v>
      </c>
      <c r="I517" s="36">
        <v>12</v>
      </c>
      <c r="J517" s="36">
        <v>2203.44</v>
      </c>
      <c r="K517" s="36">
        <v>15.05</v>
      </c>
      <c r="L517" s="36">
        <v>1865.297</v>
      </c>
      <c r="M517" s="35">
        <v>18.475000000000001</v>
      </c>
    </row>
    <row r="518" spans="1:13">
      <c r="A518" s="38">
        <v>517</v>
      </c>
      <c r="B518" s="34" t="s">
        <v>628</v>
      </c>
      <c r="C518" s="34" t="s">
        <v>82</v>
      </c>
      <c r="D518" s="34" t="s">
        <v>43</v>
      </c>
      <c r="E518" s="36">
        <v>0</v>
      </c>
      <c r="F518" s="36">
        <v>0</v>
      </c>
      <c r="G518" s="36">
        <v>0</v>
      </c>
      <c r="H518" s="36">
        <v>0</v>
      </c>
      <c r="I518" s="36">
        <v>0</v>
      </c>
      <c r="J518" s="36">
        <v>0</v>
      </c>
      <c r="K518" s="36">
        <v>1</v>
      </c>
      <c r="L518" s="36">
        <v>130.44999999999999</v>
      </c>
      <c r="M518" s="35">
        <v>1</v>
      </c>
    </row>
    <row r="519" spans="1:13">
      <c r="A519" s="38">
        <v>518</v>
      </c>
      <c r="B519" s="34" t="s">
        <v>629</v>
      </c>
      <c r="C519" s="34" t="s">
        <v>82</v>
      </c>
      <c r="D519" s="34" t="s">
        <v>43</v>
      </c>
      <c r="F519" s="36">
        <v>0</v>
      </c>
      <c r="H519" s="36">
        <v>0</v>
      </c>
      <c r="J519" s="36">
        <v>0</v>
      </c>
      <c r="L519" s="36">
        <v>0</v>
      </c>
      <c r="M519" s="35">
        <v>0.15</v>
      </c>
    </row>
    <row r="520" spans="1:13">
      <c r="A520" s="38">
        <v>519</v>
      </c>
      <c r="B520" s="34" t="s">
        <v>630</v>
      </c>
      <c r="C520" s="34" t="s">
        <v>3654</v>
      </c>
      <c r="D520" s="34" t="s">
        <v>43</v>
      </c>
      <c r="F520" s="36">
        <v>0</v>
      </c>
      <c r="H520" s="36">
        <v>0</v>
      </c>
      <c r="J520" s="36">
        <v>0</v>
      </c>
      <c r="L520" s="36">
        <v>0</v>
      </c>
      <c r="M520" s="35">
        <v>16.5</v>
      </c>
    </row>
    <row r="521" spans="1:13">
      <c r="A521" s="38">
        <v>520</v>
      </c>
      <c r="B521" s="34" t="s">
        <v>631</v>
      </c>
      <c r="C521" s="34" t="s">
        <v>82</v>
      </c>
      <c r="D521" s="34" t="s">
        <v>43</v>
      </c>
      <c r="E521" s="36">
        <v>43.7</v>
      </c>
      <c r="F521" s="36">
        <v>6217.6360000000004</v>
      </c>
      <c r="G521" s="36">
        <v>41.524999999999999</v>
      </c>
      <c r="H521" s="36">
        <v>5685.1877500000001</v>
      </c>
      <c r="I521" s="36">
        <v>48.924999999999997</v>
      </c>
      <c r="J521" s="36">
        <v>10855.478999999999</v>
      </c>
      <c r="K521" s="36">
        <v>56</v>
      </c>
      <c r="L521" s="36">
        <v>10948.56</v>
      </c>
      <c r="M521" s="35">
        <v>69.05</v>
      </c>
    </row>
    <row r="522" spans="1:13">
      <c r="A522" s="38">
        <v>521</v>
      </c>
      <c r="B522" s="34" t="s">
        <v>632</v>
      </c>
      <c r="C522" s="34" t="s">
        <v>3654</v>
      </c>
      <c r="D522" s="34" t="s">
        <v>43</v>
      </c>
      <c r="E522" s="36">
        <v>0</v>
      </c>
      <c r="F522" s="36">
        <v>0</v>
      </c>
      <c r="G522" s="36">
        <v>0</v>
      </c>
      <c r="H522" s="36">
        <v>0</v>
      </c>
      <c r="I522" s="36">
        <v>0</v>
      </c>
      <c r="J522" s="36">
        <v>0</v>
      </c>
      <c r="K522" s="36">
        <v>6</v>
      </c>
      <c r="L522" s="36">
        <v>1529.34</v>
      </c>
      <c r="M522" s="35">
        <v>51</v>
      </c>
    </row>
    <row r="523" spans="1:13">
      <c r="A523" s="38">
        <v>522</v>
      </c>
      <c r="B523" s="34" t="s">
        <v>633</v>
      </c>
      <c r="C523" s="34" t="s">
        <v>3653</v>
      </c>
      <c r="D523" s="34" t="s">
        <v>43</v>
      </c>
      <c r="E523" s="36">
        <v>0</v>
      </c>
      <c r="F523" s="36">
        <v>0</v>
      </c>
      <c r="G523" s="36">
        <v>0</v>
      </c>
      <c r="H523" s="36">
        <v>0</v>
      </c>
      <c r="I523" s="36">
        <v>6.55</v>
      </c>
      <c r="J523" s="36">
        <v>1043.0874999999999</v>
      </c>
      <c r="K523" s="36">
        <v>48.5</v>
      </c>
      <c r="L523" s="36">
        <v>9393.9650000000001</v>
      </c>
      <c r="M523" s="35">
        <v>1</v>
      </c>
    </row>
    <row r="524" spans="1:13">
      <c r="A524" s="38">
        <v>523</v>
      </c>
      <c r="B524" s="34" t="s">
        <v>634</v>
      </c>
      <c r="C524" s="34" t="s">
        <v>3654</v>
      </c>
      <c r="D524" s="34" t="s">
        <v>43</v>
      </c>
      <c r="E524" s="36">
        <v>0</v>
      </c>
      <c r="F524" s="36">
        <v>0</v>
      </c>
      <c r="G524" s="36">
        <v>0</v>
      </c>
      <c r="H524" s="36">
        <v>0</v>
      </c>
      <c r="I524" s="36">
        <v>0</v>
      </c>
      <c r="J524" s="36">
        <v>0</v>
      </c>
      <c r="K524" s="36">
        <v>4</v>
      </c>
      <c r="L524" s="36">
        <v>1057.24</v>
      </c>
      <c r="M524" s="35">
        <v>15</v>
      </c>
    </row>
    <row r="525" spans="1:13">
      <c r="A525" s="38">
        <v>524</v>
      </c>
      <c r="B525" s="34" t="s">
        <v>635</v>
      </c>
      <c r="C525" s="34" t="s">
        <v>3653</v>
      </c>
      <c r="D525" s="34" t="s">
        <v>43</v>
      </c>
      <c r="E525" s="36">
        <v>0</v>
      </c>
      <c r="F525" s="36">
        <v>0</v>
      </c>
      <c r="G525" s="36">
        <v>0</v>
      </c>
      <c r="H525" s="36">
        <v>0</v>
      </c>
      <c r="I525" s="36">
        <v>5</v>
      </c>
      <c r="J525" s="36">
        <v>537.55000000000007</v>
      </c>
      <c r="K525" s="36">
        <v>12.5</v>
      </c>
      <c r="L525" s="36">
        <v>2650.375</v>
      </c>
      <c r="M525" s="35">
        <v>17.25</v>
      </c>
    </row>
    <row r="526" spans="1:13">
      <c r="A526" s="38">
        <v>525</v>
      </c>
      <c r="B526" s="34" t="s">
        <v>636</v>
      </c>
      <c r="C526" s="34" t="s">
        <v>3654</v>
      </c>
      <c r="D526" s="34" t="s">
        <v>43</v>
      </c>
      <c r="E526" s="36">
        <v>22</v>
      </c>
      <c r="F526" s="36">
        <v>1425.8200000000002</v>
      </c>
      <c r="G526" s="36">
        <v>22</v>
      </c>
      <c r="H526" s="36">
        <v>1752.74</v>
      </c>
      <c r="I526" s="36">
        <v>38.75</v>
      </c>
      <c r="J526" s="36">
        <v>2817.9</v>
      </c>
      <c r="K526" s="36">
        <v>24.5</v>
      </c>
      <c r="L526" s="36">
        <v>3273.69</v>
      </c>
      <c r="M526" s="35">
        <v>39</v>
      </c>
    </row>
    <row r="527" spans="1:13">
      <c r="A527" s="38">
        <v>526</v>
      </c>
      <c r="B527" s="34" t="s">
        <v>637</v>
      </c>
      <c r="C527" s="34" t="s">
        <v>3654</v>
      </c>
      <c r="D527" s="34" t="s">
        <v>43</v>
      </c>
      <c r="E527" s="36">
        <v>78.650000000000006</v>
      </c>
      <c r="F527" s="36">
        <v>7192.5425000000005</v>
      </c>
      <c r="G527" s="36">
        <v>95.575000000000003</v>
      </c>
      <c r="H527" s="36">
        <v>14043.790500000001</v>
      </c>
      <c r="I527" s="36">
        <v>57.825000000000003</v>
      </c>
      <c r="J527" s="36">
        <v>6111.5242500000004</v>
      </c>
      <c r="K527" s="36">
        <v>111.97499999999999</v>
      </c>
      <c r="L527" s="36">
        <v>11374.420499999998</v>
      </c>
      <c r="M527" s="35">
        <v>47.35</v>
      </c>
    </row>
    <row r="528" spans="1:13">
      <c r="A528" s="38">
        <v>527</v>
      </c>
      <c r="B528" s="34" t="s">
        <v>638</v>
      </c>
      <c r="C528" s="34" t="s">
        <v>3654</v>
      </c>
      <c r="D528" s="34" t="s">
        <v>43</v>
      </c>
      <c r="F528" s="36">
        <v>0</v>
      </c>
      <c r="H528" s="36">
        <v>0</v>
      </c>
      <c r="J528" s="36">
        <v>0</v>
      </c>
      <c r="L528" s="36">
        <v>0</v>
      </c>
      <c r="M528" s="35">
        <v>21</v>
      </c>
    </row>
    <row r="529" spans="1:13">
      <c r="A529" s="38">
        <v>528</v>
      </c>
      <c r="B529" s="34" t="s">
        <v>639</v>
      </c>
      <c r="C529" s="34" t="s">
        <v>3654</v>
      </c>
      <c r="D529" s="34" t="s">
        <v>43</v>
      </c>
      <c r="E529" s="36">
        <v>0</v>
      </c>
      <c r="F529" s="36">
        <v>0</v>
      </c>
      <c r="G529" s="36">
        <v>0</v>
      </c>
      <c r="H529" s="36">
        <v>0</v>
      </c>
      <c r="I529" s="36">
        <v>0</v>
      </c>
      <c r="J529" s="36">
        <v>0</v>
      </c>
      <c r="K529" s="36">
        <v>22.75</v>
      </c>
      <c r="L529" s="36">
        <v>3513.2825000000003</v>
      </c>
      <c r="M529" s="35">
        <v>35.375</v>
      </c>
    </row>
    <row r="530" spans="1:13">
      <c r="A530" s="38">
        <v>529</v>
      </c>
      <c r="B530" s="34" t="s">
        <v>640</v>
      </c>
      <c r="C530" s="34" t="s">
        <v>3653</v>
      </c>
      <c r="D530" s="34" t="s">
        <v>43</v>
      </c>
      <c r="F530" s="36">
        <v>0</v>
      </c>
      <c r="H530" s="36">
        <v>0</v>
      </c>
      <c r="J530" s="36">
        <v>0</v>
      </c>
      <c r="L530" s="36">
        <v>0</v>
      </c>
      <c r="M530" s="35">
        <v>11.175000000000001</v>
      </c>
    </row>
    <row r="531" spans="1:13">
      <c r="A531" s="38">
        <v>530</v>
      </c>
      <c r="B531" s="34" t="s">
        <v>641</v>
      </c>
      <c r="C531" s="34" t="s">
        <v>3654</v>
      </c>
      <c r="D531" s="34" t="s">
        <v>43</v>
      </c>
      <c r="E531" s="36">
        <v>0</v>
      </c>
      <c r="F531" s="36">
        <v>0</v>
      </c>
      <c r="G531" s="36">
        <v>7.45</v>
      </c>
      <c r="H531" s="36">
        <v>819.947</v>
      </c>
      <c r="I531" s="36">
        <v>15.625</v>
      </c>
      <c r="J531" s="36">
        <v>1960.46875</v>
      </c>
      <c r="K531" s="36">
        <v>1.3</v>
      </c>
      <c r="L531" s="36">
        <v>569.66</v>
      </c>
      <c r="M531" s="35">
        <v>5.7249999999999996</v>
      </c>
    </row>
    <row r="532" spans="1:13">
      <c r="A532" s="38">
        <v>531</v>
      </c>
      <c r="B532" s="34" t="s">
        <v>642</v>
      </c>
      <c r="C532" s="34" t="s">
        <v>3653</v>
      </c>
      <c r="D532" s="34" t="s">
        <v>43</v>
      </c>
      <c r="E532" s="36">
        <v>10.5</v>
      </c>
      <c r="F532" s="36">
        <v>1749.615</v>
      </c>
      <c r="G532" s="36">
        <v>40</v>
      </c>
      <c r="H532" s="36">
        <v>2337.1999999999998</v>
      </c>
      <c r="I532" s="36">
        <v>39.049999999999997</v>
      </c>
      <c r="J532" s="36">
        <v>4309.558</v>
      </c>
      <c r="K532" s="36">
        <v>40</v>
      </c>
      <c r="L532" s="36">
        <v>5764.4000000000005</v>
      </c>
      <c r="M532" s="35">
        <v>83</v>
      </c>
    </row>
    <row r="533" spans="1:13">
      <c r="A533" s="38">
        <v>532</v>
      </c>
      <c r="B533" s="34" t="s">
        <v>643</v>
      </c>
      <c r="C533" s="34" t="s">
        <v>3654</v>
      </c>
      <c r="D533" s="34" t="s">
        <v>43</v>
      </c>
      <c r="E533" s="36">
        <v>0</v>
      </c>
      <c r="F533" s="36">
        <v>0</v>
      </c>
      <c r="G533" s="36">
        <v>11</v>
      </c>
      <c r="H533" s="36">
        <v>565.62</v>
      </c>
      <c r="I533" s="36">
        <v>23.9</v>
      </c>
      <c r="J533" s="36">
        <v>4249.8979999999992</v>
      </c>
      <c r="K533" s="36">
        <v>33</v>
      </c>
      <c r="L533" s="36">
        <v>6731.01</v>
      </c>
      <c r="M533" s="35">
        <v>5</v>
      </c>
    </row>
    <row r="534" spans="1:13">
      <c r="A534" s="38">
        <v>533</v>
      </c>
      <c r="B534" s="34" t="s">
        <v>644</v>
      </c>
      <c r="C534" s="34" t="s">
        <v>3649</v>
      </c>
      <c r="D534" s="34" t="s">
        <v>43</v>
      </c>
      <c r="E534" s="36">
        <v>0</v>
      </c>
      <c r="F534" s="36">
        <v>0</v>
      </c>
      <c r="G534" s="36">
        <v>4.75</v>
      </c>
      <c r="H534" s="36">
        <v>679.82</v>
      </c>
      <c r="I534" s="36">
        <v>10.25</v>
      </c>
      <c r="J534" s="36">
        <v>1732.25</v>
      </c>
      <c r="K534" s="36">
        <v>8.75</v>
      </c>
      <c r="L534" s="36">
        <v>1526.5250000000001</v>
      </c>
      <c r="M534" s="35">
        <v>4.5</v>
      </c>
    </row>
    <row r="535" spans="1:13">
      <c r="A535" s="38">
        <v>534</v>
      </c>
      <c r="B535" s="34" t="s">
        <v>645</v>
      </c>
      <c r="C535" s="34" t="s">
        <v>3649</v>
      </c>
      <c r="D535" s="34" t="s">
        <v>43</v>
      </c>
      <c r="E535" s="36">
        <v>0</v>
      </c>
      <c r="F535" s="36">
        <v>0</v>
      </c>
      <c r="G535" s="36">
        <v>0</v>
      </c>
      <c r="H535" s="36">
        <v>0</v>
      </c>
      <c r="I535" s="36">
        <v>0</v>
      </c>
      <c r="J535" s="36">
        <v>0</v>
      </c>
      <c r="K535" s="36">
        <v>5</v>
      </c>
      <c r="L535" s="36">
        <v>277.39999999999998</v>
      </c>
      <c r="M535" s="35">
        <v>4</v>
      </c>
    </row>
    <row r="536" spans="1:13">
      <c r="A536" s="38">
        <v>535</v>
      </c>
      <c r="B536" s="34" t="s">
        <v>646</v>
      </c>
      <c r="C536" s="34" t="s">
        <v>3654</v>
      </c>
      <c r="D536" s="34" t="s">
        <v>43</v>
      </c>
      <c r="F536" s="36">
        <v>0</v>
      </c>
      <c r="H536" s="36">
        <v>0</v>
      </c>
      <c r="J536" s="36">
        <v>0</v>
      </c>
      <c r="L536" s="36">
        <v>0</v>
      </c>
      <c r="M536" s="35">
        <v>91</v>
      </c>
    </row>
    <row r="537" spans="1:13">
      <c r="A537" s="38">
        <v>536</v>
      </c>
      <c r="B537" s="34" t="s">
        <v>647</v>
      </c>
      <c r="C537" s="34" t="s">
        <v>3654</v>
      </c>
      <c r="D537" s="34" t="s">
        <v>43</v>
      </c>
      <c r="E537" s="36">
        <v>0</v>
      </c>
      <c r="F537" s="36">
        <v>0</v>
      </c>
      <c r="G537" s="36">
        <v>0</v>
      </c>
      <c r="H537" s="36">
        <v>0</v>
      </c>
      <c r="I537" s="36">
        <v>38.200000000000003</v>
      </c>
      <c r="J537" s="36">
        <v>4423.1780000000008</v>
      </c>
      <c r="K537" s="36">
        <v>25.55</v>
      </c>
      <c r="L537" s="36">
        <v>2631.65</v>
      </c>
      <c r="M537" s="35">
        <v>30</v>
      </c>
    </row>
    <row r="538" spans="1:13">
      <c r="A538" s="38">
        <v>537</v>
      </c>
      <c r="B538" s="34" t="s">
        <v>648</v>
      </c>
      <c r="C538" s="34" t="s">
        <v>3654</v>
      </c>
      <c r="D538" s="34" t="s">
        <v>43</v>
      </c>
      <c r="F538" s="36">
        <v>0</v>
      </c>
      <c r="H538" s="36">
        <v>0</v>
      </c>
      <c r="J538" s="36">
        <v>0</v>
      </c>
      <c r="L538" s="36">
        <v>0</v>
      </c>
      <c r="M538" s="35">
        <v>6</v>
      </c>
    </row>
    <row r="539" spans="1:13">
      <c r="A539" s="38">
        <v>538</v>
      </c>
      <c r="B539" s="34" t="s">
        <v>649</v>
      </c>
      <c r="C539" s="34" t="s">
        <v>3654</v>
      </c>
      <c r="D539" s="34" t="s">
        <v>43</v>
      </c>
      <c r="E539" s="36">
        <v>25</v>
      </c>
      <c r="F539" s="36">
        <v>1213.25</v>
      </c>
      <c r="G539" s="36">
        <v>20.175000000000001</v>
      </c>
      <c r="H539" s="36">
        <v>1539.7559999999999</v>
      </c>
      <c r="I539" s="36">
        <v>37.5</v>
      </c>
      <c r="J539" s="36">
        <v>4414.125</v>
      </c>
      <c r="K539" s="36">
        <v>28</v>
      </c>
      <c r="L539" s="36">
        <v>3307.08</v>
      </c>
      <c r="M539" s="35">
        <v>27</v>
      </c>
    </row>
    <row r="540" spans="1:13">
      <c r="A540" s="38">
        <v>539</v>
      </c>
      <c r="B540" s="34" t="s">
        <v>650</v>
      </c>
      <c r="C540" s="34" t="s">
        <v>3654</v>
      </c>
      <c r="D540" s="34" t="s">
        <v>43</v>
      </c>
      <c r="E540" s="36">
        <v>0</v>
      </c>
      <c r="F540" s="36">
        <v>0</v>
      </c>
      <c r="G540" s="36">
        <v>0</v>
      </c>
      <c r="H540" s="36">
        <v>0</v>
      </c>
      <c r="I540" s="36">
        <v>0</v>
      </c>
      <c r="J540" s="36">
        <v>0</v>
      </c>
      <c r="K540" s="36">
        <v>0.2</v>
      </c>
      <c r="L540" s="36">
        <v>21.972000000000001</v>
      </c>
      <c r="M540" s="35">
        <v>4.3499999999999996</v>
      </c>
    </row>
    <row r="541" spans="1:13">
      <c r="A541" s="38">
        <v>540</v>
      </c>
      <c r="B541" s="34" t="s">
        <v>651</v>
      </c>
      <c r="C541" s="34" t="s">
        <v>82</v>
      </c>
      <c r="D541" s="34" t="s">
        <v>43</v>
      </c>
      <c r="E541" s="36">
        <v>0</v>
      </c>
      <c r="F541" s="36">
        <v>0</v>
      </c>
      <c r="G541" s="36">
        <v>0</v>
      </c>
      <c r="H541" s="36">
        <v>0</v>
      </c>
      <c r="I541" s="36">
        <v>0</v>
      </c>
      <c r="J541" s="36">
        <v>0</v>
      </c>
      <c r="K541" s="36">
        <v>1</v>
      </c>
      <c r="L541" s="36">
        <v>88.48</v>
      </c>
      <c r="M541" s="35">
        <v>11</v>
      </c>
    </row>
    <row r="542" spans="1:13">
      <c r="A542" s="38">
        <v>541</v>
      </c>
      <c r="B542" s="34" t="s">
        <v>652</v>
      </c>
      <c r="C542" s="34" t="s">
        <v>3654</v>
      </c>
      <c r="D542" s="34" t="s">
        <v>43</v>
      </c>
      <c r="E542" s="36">
        <v>11.2</v>
      </c>
      <c r="F542" s="36">
        <v>637.16800000000001</v>
      </c>
      <c r="G542" s="36">
        <v>22.05</v>
      </c>
      <c r="H542" s="36">
        <v>2563.9740000000002</v>
      </c>
      <c r="I542" s="36">
        <v>44.2</v>
      </c>
      <c r="J542" s="36">
        <v>9384.5439999999999</v>
      </c>
      <c r="K542" s="36">
        <v>51.4</v>
      </c>
      <c r="L542" s="36">
        <v>7058.2479999999996</v>
      </c>
      <c r="M542" s="35">
        <v>37.4</v>
      </c>
    </row>
    <row r="543" spans="1:13">
      <c r="A543" s="38">
        <v>542</v>
      </c>
      <c r="B543" s="34" t="s">
        <v>653</v>
      </c>
      <c r="C543" s="34" t="s">
        <v>3653</v>
      </c>
      <c r="D543" s="34" t="s">
        <v>43</v>
      </c>
      <c r="E543" s="36">
        <v>8</v>
      </c>
      <c r="F543" s="36">
        <v>1705.2</v>
      </c>
      <c r="G543" s="36">
        <v>33</v>
      </c>
      <c r="H543" s="36">
        <v>3014.5499999999997</v>
      </c>
      <c r="I543" s="36">
        <v>36.5</v>
      </c>
      <c r="J543" s="36">
        <v>9173.18</v>
      </c>
      <c r="K543" s="36">
        <v>15</v>
      </c>
      <c r="L543" s="36">
        <v>3235.0499999999997</v>
      </c>
      <c r="M543" s="35">
        <v>3</v>
      </c>
    </row>
    <row r="544" spans="1:13">
      <c r="A544" s="38">
        <v>543</v>
      </c>
      <c r="B544" s="34" t="s">
        <v>654</v>
      </c>
      <c r="C544" s="34" t="s">
        <v>3654</v>
      </c>
      <c r="D544" s="34" t="s">
        <v>43</v>
      </c>
      <c r="F544" s="36">
        <v>0</v>
      </c>
      <c r="H544" s="36">
        <v>0</v>
      </c>
      <c r="J544" s="36">
        <v>0</v>
      </c>
      <c r="L544" s="36">
        <v>0</v>
      </c>
      <c r="M544" s="35">
        <v>12</v>
      </c>
    </row>
    <row r="545" spans="1:13">
      <c r="A545" s="38">
        <v>544</v>
      </c>
      <c r="B545" s="34" t="s">
        <v>655</v>
      </c>
      <c r="C545" s="34" t="s">
        <v>3653</v>
      </c>
      <c r="D545" s="34" t="s">
        <v>43</v>
      </c>
      <c r="E545" s="36">
        <v>90</v>
      </c>
      <c r="F545" s="36">
        <v>4124.7</v>
      </c>
      <c r="G545" s="36">
        <v>138</v>
      </c>
      <c r="H545" s="36">
        <v>8103.36</v>
      </c>
      <c r="I545" s="36">
        <v>134.35</v>
      </c>
      <c r="J545" s="36">
        <v>6499.8530000000001</v>
      </c>
      <c r="K545" s="36">
        <v>213.07499999999999</v>
      </c>
      <c r="L545" s="36">
        <v>17463.626999999997</v>
      </c>
      <c r="M545" s="35">
        <v>112.5</v>
      </c>
    </row>
    <row r="546" spans="1:13">
      <c r="A546" s="38">
        <v>545</v>
      </c>
      <c r="B546" s="34" t="s">
        <v>656</v>
      </c>
      <c r="C546" s="34" t="s">
        <v>3654</v>
      </c>
      <c r="D546" s="34" t="s">
        <v>43</v>
      </c>
      <c r="F546" s="36">
        <v>0</v>
      </c>
      <c r="H546" s="36">
        <v>0</v>
      </c>
      <c r="J546" s="36">
        <v>0</v>
      </c>
      <c r="L546" s="36">
        <v>0</v>
      </c>
      <c r="M546" s="35">
        <v>2</v>
      </c>
    </row>
    <row r="547" spans="1:13">
      <c r="A547" s="38">
        <v>546</v>
      </c>
      <c r="B547" s="34" t="s">
        <v>657</v>
      </c>
      <c r="C547" s="34" t="s">
        <v>3654</v>
      </c>
      <c r="D547" s="34" t="s">
        <v>43</v>
      </c>
      <c r="E547" s="36">
        <v>0</v>
      </c>
      <c r="F547" s="36">
        <v>0</v>
      </c>
      <c r="G547" s="36">
        <v>27.1</v>
      </c>
      <c r="H547" s="36">
        <v>2310.5460000000003</v>
      </c>
      <c r="I547" s="36">
        <v>79.025000000000006</v>
      </c>
      <c r="J547" s="36">
        <v>8765.4530000000013</v>
      </c>
      <c r="K547" s="36">
        <v>90</v>
      </c>
      <c r="L547" s="36">
        <v>10260.9</v>
      </c>
      <c r="M547" s="35">
        <v>75</v>
      </c>
    </row>
    <row r="548" spans="1:13">
      <c r="A548" s="38">
        <v>547</v>
      </c>
      <c r="B548" s="34" t="s">
        <v>658</v>
      </c>
      <c r="C548" s="34" t="s">
        <v>3654</v>
      </c>
      <c r="D548" s="34" t="s">
        <v>43</v>
      </c>
      <c r="F548" s="36">
        <v>0</v>
      </c>
      <c r="H548" s="36">
        <v>0</v>
      </c>
      <c r="J548" s="36">
        <v>0</v>
      </c>
      <c r="L548" s="36">
        <v>0</v>
      </c>
      <c r="M548" s="35">
        <v>30</v>
      </c>
    </row>
    <row r="549" spans="1:13">
      <c r="A549" s="38">
        <v>548</v>
      </c>
      <c r="B549" s="34" t="s">
        <v>659</v>
      </c>
      <c r="C549" s="34" t="s">
        <v>3654</v>
      </c>
      <c r="D549" s="34" t="s">
        <v>43</v>
      </c>
      <c r="F549" s="36">
        <v>0</v>
      </c>
      <c r="H549" s="36">
        <v>0</v>
      </c>
      <c r="J549" s="36">
        <v>0</v>
      </c>
      <c r="L549" s="36">
        <v>0</v>
      </c>
      <c r="M549" s="35">
        <v>178</v>
      </c>
    </row>
    <row r="550" spans="1:13">
      <c r="A550" s="38">
        <v>549</v>
      </c>
      <c r="B550" s="34" t="s">
        <v>660</v>
      </c>
      <c r="C550" s="34" t="s">
        <v>3654</v>
      </c>
      <c r="D550" s="34" t="s">
        <v>43</v>
      </c>
      <c r="F550" s="36">
        <v>0</v>
      </c>
      <c r="H550" s="36">
        <v>0</v>
      </c>
      <c r="J550" s="36">
        <v>0</v>
      </c>
      <c r="L550" s="36">
        <v>0</v>
      </c>
      <c r="M550" s="35">
        <v>32</v>
      </c>
    </row>
    <row r="551" spans="1:13">
      <c r="A551" s="38">
        <v>550</v>
      </c>
      <c r="B551" s="34" t="s">
        <v>661</v>
      </c>
      <c r="C551" s="34" t="s">
        <v>3654</v>
      </c>
      <c r="D551" s="34" t="s">
        <v>43</v>
      </c>
      <c r="E551" s="36">
        <v>0</v>
      </c>
      <c r="F551" s="36">
        <v>0</v>
      </c>
      <c r="G551" s="36">
        <v>0</v>
      </c>
      <c r="H551" s="36">
        <v>0</v>
      </c>
      <c r="I551" s="36">
        <v>18.074999999999999</v>
      </c>
      <c r="J551" s="36">
        <v>869.94974999999999</v>
      </c>
      <c r="K551" s="36">
        <v>34.9</v>
      </c>
      <c r="L551" s="36">
        <v>3763.9649999999997</v>
      </c>
      <c r="M551" s="35">
        <v>25.25</v>
      </c>
    </row>
    <row r="552" spans="1:13">
      <c r="A552" s="38">
        <v>551</v>
      </c>
      <c r="B552" s="34" t="s">
        <v>662</v>
      </c>
      <c r="C552" s="34" t="s">
        <v>3649</v>
      </c>
      <c r="D552" s="34" t="s">
        <v>43</v>
      </c>
      <c r="E552" s="36">
        <v>0</v>
      </c>
      <c r="F552" s="36">
        <v>0</v>
      </c>
      <c r="G552" s="36">
        <v>0</v>
      </c>
      <c r="H552" s="36">
        <v>0</v>
      </c>
      <c r="I552" s="36">
        <v>10</v>
      </c>
      <c r="J552" s="36">
        <v>376.59999999999997</v>
      </c>
      <c r="K552" s="36">
        <v>0.35</v>
      </c>
      <c r="L552" s="36">
        <v>13.5625</v>
      </c>
      <c r="M552" s="35">
        <v>20</v>
      </c>
    </row>
    <row r="553" spans="1:13">
      <c r="A553" s="38">
        <v>552</v>
      </c>
      <c r="B553" s="34" t="s">
        <v>663</v>
      </c>
      <c r="C553" s="34" t="s">
        <v>3654</v>
      </c>
      <c r="D553" s="34" t="s">
        <v>43</v>
      </c>
      <c r="E553" s="36">
        <v>4.375</v>
      </c>
      <c r="F553" s="36">
        <v>711.9</v>
      </c>
      <c r="G553" s="36">
        <v>0</v>
      </c>
      <c r="H553" s="36">
        <v>0</v>
      </c>
      <c r="I553" s="36">
        <v>0</v>
      </c>
      <c r="J553" s="36">
        <v>0</v>
      </c>
      <c r="K553" s="36">
        <v>19</v>
      </c>
      <c r="L553" s="36">
        <v>1648.44</v>
      </c>
      <c r="M553" s="35">
        <v>4</v>
      </c>
    </row>
    <row r="554" spans="1:13">
      <c r="A554" s="38">
        <v>553</v>
      </c>
      <c r="B554" s="34" t="s">
        <v>664</v>
      </c>
      <c r="C554" s="34" t="s">
        <v>3654</v>
      </c>
      <c r="D554" s="34" t="s">
        <v>43</v>
      </c>
      <c r="E554" s="36">
        <v>0</v>
      </c>
      <c r="F554" s="36">
        <v>0</v>
      </c>
      <c r="G554" s="36">
        <v>0</v>
      </c>
      <c r="H554" s="36">
        <v>0</v>
      </c>
      <c r="I554" s="36">
        <v>0</v>
      </c>
      <c r="J554" s="36">
        <v>0</v>
      </c>
      <c r="K554" s="36">
        <v>0.45</v>
      </c>
      <c r="L554" s="36">
        <v>49.936500000000002</v>
      </c>
      <c r="M554" s="35">
        <v>0.125</v>
      </c>
    </row>
    <row r="555" spans="1:13">
      <c r="A555" s="38">
        <v>554</v>
      </c>
      <c r="B555" s="34" t="s">
        <v>665</v>
      </c>
      <c r="C555" s="34" t="s">
        <v>3654</v>
      </c>
      <c r="D555" s="34" t="s">
        <v>43</v>
      </c>
      <c r="F555" s="36">
        <v>0</v>
      </c>
      <c r="H555" s="36">
        <v>0</v>
      </c>
      <c r="J555" s="36">
        <v>0</v>
      </c>
      <c r="L555" s="36">
        <v>0</v>
      </c>
      <c r="M555" s="35">
        <v>5</v>
      </c>
    </row>
    <row r="556" spans="1:13">
      <c r="A556" s="38">
        <v>555</v>
      </c>
      <c r="B556" s="34" t="s">
        <v>666</v>
      </c>
      <c r="C556" s="34" t="s">
        <v>3653</v>
      </c>
      <c r="D556" s="34" t="s">
        <v>43</v>
      </c>
      <c r="E556" s="36">
        <v>0</v>
      </c>
      <c r="F556" s="36">
        <v>0</v>
      </c>
      <c r="G556" s="36">
        <v>0</v>
      </c>
      <c r="H556" s="36">
        <v>0</v>
      </c>
      <c r="I556" s="36">
        <v>0</v>
      </c>
      <c r="J556" s="36">
        <v>0</v>
      </c>
      <c r="K556" s="36">
        <v>1.7</v>
      </c>
      <c r="L556" s="36">
        <v>174.36899999999997</v>
      </c>
      <c r="M556" s="35">
        <v>34</v>
      </c>
    </row>
    <row r="557" spans="1:13">
      <c r="A557" s="38">
        <v>556</v>
      </c>
      <c r="B557" s="34" t="s">
        <v>667</v>
      </c>
      <c r="C557" s="34" t="s">
        <v>3654</v>
      </c>
      <c r="D557" s="34" t="s">
        <v>43</v>
      </c>
      <c r="E557" s="36">
        <v>30</v>
      </c>
      <c r="F557" s="36">
        <v>-610.79999999999995</v>
      </c>
      <c r="G557" s="36">
        <v>20</v>
      </c>
      <c r="H557" s="36">
        <v>2064.4</v>
      </c>
      <c r="I557" s="36">
        <v>35</v>
      </c>
      <c r="J557" s="36">
        <v>3654</v>
      </c>
      <c r="K557" s="36">
        <v>7.25</v>
      </c>
      <c r="L557" s="36">
        <v>697.08750000000009</v>
      </c>
      <c r="M557" s="35">
        <v>28.2</v>
      </c>
    </row>
    <row r="558" spans="1:13">
      <c r="A558" s="38">
        <v>557</v>
      </c>
      <c r="B558" s="34" t="s">
        <v>668</v>
      </c>
      <c r="C558" s="34" t="s">
        <v>3673</v>
      </c>
      <c r="D558" s="34" t="s">
        <v>43</v>
      </c>
      <c r="F558" s="36">
        <v>0</v>
      </c>
      <c r="H558" s="36">
        <v>0</v>
      </c>
      <c r="J558" s="36">
        <v>0</v>
      </c>
      <c r="L558" s="36">
        <v>0</v>
      </c>
      <c r="M558" s="35">
        <v>0.6</v>
      </c>
    </row>
    <row r="559" spans="1:13">
      <c r="A559" s="38">
        <v>558</v>
      </c>
      <c r="B559" s="34" t="s">
        <v>669</v>
      </c>
      <c r="C559" s="34" t="s">
        <v>3654</v>
      </c>
      <c r="D559" s="34" t="s">
        <v>43</v>
      </c>
      <c r="F559" s="36">
        <v>0</v>
      </c>
      <c r="H559" s="36">
        <v>0</v>
      </c>
      <c r="J559" s="36">
        <v>0</v>
      </c>
      <c r="L559" s="36">
        <v>0</v>
      </c>
      <c r="M559" s="35">
        <v>21</v>
      </c>
    </row>
    <row r="560" spans="1:13">
      <c r="A560" s="38">
        <v>559</v>
      </c>
      <c r="B560" s="34" t="s">
        <v>670</v>
      </c>
      <c r="C560" s="34" t="s">
        <v>3654</v>
      </c>
      <c r="D560" s="34" t="s">
        <v>43</v>
      </c>
      <c r="E560" s="36">
        <v>157</v>
      </c>
      <c r="F560" s="36">
        <v>10605.35</v>
      </c>
      <c r="G560" s="36">
        <v>170.02500000000001</v>
      </c>
      <c r="H560" s="36">
        <v>8630.4689999999991</v>
      </c>
      <c r="I560" s="36">
        <v>245</v>
      </c>
      <c r="J560" s="36">
        <v>17654.7</v>
      </c>
      <c r="K560" s="36">
        <v>260.02499999999998</v>
      </c>
      <c r="L560" s="36">
        <v>20812.400999999998</v>
      </c>
      <c r="M560" s="35">
        <v>57.074999999999996</v>
      </c>
    </row>
    <row r="561" spans="1:13">
      <c r="A561" s="38">
        <v>560</v>
      </c>
      <c r="B561" s="34" t="s">
        <v>671</v>
      </c>
      <c r="C561" s="34" t="s">
        <v>3653</v>
      </c>
      <c r="D561" s="34" t="s">
        <v>43</v>
      </c>
      <c r="F561" s="36">
        <v>0</v>
      </c>
      <c r="H561" s="36">
        <v>0</v>
      </c>
      <c r="J561" s="36">
        <v>0</v>
      </c>
      <c r="L561" s="36">
        <v>0</v>
      </c>
      <c r="M561" s="35">
        <v>0.05</v>
      </c>
    </row>
    <row r="562" spans="1:13">
      <c r="A562" s="38">
        <v>561</v>
      </c>
      <c r="B562" s="34" t="s">
        <v>672</v>
      </c>
      <c r="C562" s="34" t="s">
        <v>3654</v>
      </c>
      <c r="D562" s="34" t="s">
        <v>43</v>
      </c>
      <c r="E562" s="36">
        <v>0</v>
      </c>
      <c r="F562" s="36">
        <v>0</v>
      </c>
      <c r="G562" s="36">
        <v>0</v>
      </c>
      <c r="H562" s="36">
        <v>0</v>
      </c>
      <c r="I562" s="36">
        <v>1.7250000000000001</v>
      </c>
      <c r="J562" s="36">
        <v>107.45025000000001</v>
      </c>
      <c r="K562" s="36">
        <v>3.625</v>
      </c>
      <c r="L562" s="36">
        <v>319.39875000000001</v>
      </c>
      <c r="M562" s="35">
        <v>4.2249999999999996</v>
      </c>
    </row>
    <row r="563" spans="1:13">
      <c r="A563" s="38">
        <v>562</v>
      </c>
      <c r="B563" s="34" t="s">
        <v>673</v>
      </c>
      <c r="C563" s="34" t="s">
        <v>3654</v>
      </c>
      <c r="D563" s="34" t="s">
        <v>43</v>
      </c>
      <c r="F563" s="36">
        <v>0</v>
      </c>
      <c r="H563" s="36">
        <v>0</v>
      </c>
      <c r="J563" s="36">
        <v>0</v>
      </c>
      <c r="L563" s="36">
        <v>0</v>
      </c>
      <c r="M563" s="35">
        <v>6</v>
      </c>
    </row>
    <row r="564" spans="1:13">
      <c r="A564" s="38">
        <v>563</v>
      </c>
      <c r="B564" s="34" t="s">
        <v>674</v>
      </c>
      <c r="C564" s="34" t="s">
        <v>3653</v>
      </c>
      <c r="D564" s="34" t="s">
        <v>43</v>
      </c>
      <c r="E564" s="36">
        <v>0</v>
      </c>
      <c r="F564" s="36">
        <v>0</v>
      </c>
      <c r="G564" s="36">
        <v>0</v>
      </c>
      <c r="H564" s="36">
        <v>0</v>
      </c>
      <c r="I564" s="36">
        <v>0</v>
      </c>
      <c r="J564" s="36">
        <v>0</v>
      </c>
      <c r="K564" s="36">
        <v>18</v>
      </c>
      <c r="L564" s="36">
        <v>1863.72</v>
      </c>
      <c r="M564" s="35">
        <v>13</v>
      </c>
    </row>
    <row r="565" spans="1:13">
      <c r="A565" s="38">
        <v>564</v>
      </c>
      <c r="B565" s="34" t="s">
        <v>675</v>
      </c>
      <c r="C565" s="34" t="s">
        <v>3649</v>
      </c>
      <c r="D565" s="34" t="s">
        <v>43</v>
      </c>
      <c r="E565" s="36">
        <v>28</v>
      </c>
      <c r="F565" s="36">
        <v>1205.96</v>
      </c>
      <c r="G565" s="36">
        <v>16</v>
      </c>
      <c r="H565" s="36">
        <v>2152.96</v>
      </c>
      <c r="I565" s="36">
        <v>10</v>
      </c>
      <c r="J565" s="36">
        <v>836</v>
      </c>
      <c r="K565" s="36">
        <v>10</v>
      </c>
      <c r="L565" s="36">
        <v>514.29999999999995</v>
      </c>
      <c r="M565" s="35">
        <v>7</v>
      </c>
    </row>
    <row r="566" spans="1:13">
      <c r="A566" s="38">
        <v>565</v>
      </c>
      <c r="B566" s="34" t="s">
        <v>676</v>
      </c>
      <c r="C566" s="34" t="s">
        <v>3673</v>
      </c>
      <c r="D566" s="34" t="s">
        <v>43</v>
      </c>
      <c r="E566" s="36">
        <v>0</v>
      </c>
      <c r="F566" s="36">
        <v>0</v>
      </c>
      <c r="G566" s="36">
        <v>0</v>
      </c>
      <c r="H566" s="36">
        <v>0</v>
      </c>
      <c r="I566" s="36">
        <v>80</v>
      </c>
      <c r="J566" s="36">
        <v>10741.6</v>
      </c>
      <c r="K566" s="36">
        <v>100</v>
      </c>
      <c r="L566" s="36">
        <v>7956</v>
      </c>
      <c r="M566" s="35">
        <v>50</v>
      </c>
    </row>
    <row r="567" spans="1:13">
      <c r="A567" s="38">
        <v>566</v>
      </c>
      <c r="B567" s="34" t="s">
        <v>677</v>
      </c>
      <c r="C567" s="34" t="s">
        <v>3654</v>
      </c>
      <c r="D567" s="34" t="s">
        <v>43</v>
      </c>
      <c r="E567" s="36">
        <v>0</v>
      </c>
      <c r="F567" s="36">
        <v>0</v>
      </c>
      <c r="G567" s="36">
        <v>0</v>
      </c>
      <c r="H567" s="36">
        <v>0</v>
      </c>
      <c r="I567" s="36">
        <v>37</v>
      </c>
      <c r="J567" s="36">
        <v>2898.58</v>
      </c>
      <c r="K567" s="36">
        <v>39</v>
      </c>
      <c r="L567" s="36">
        <v>3834.87</v>
      </c>
      <c r="M567" s="35">
        <v>33</v>
      </c>
    </row>
    <row r="568" spans="1:13">
      <c r="A568" s="38">
        <v>567</v>
      </c>
      <c r="B568" s="34" t="s">
        <v>678</v>
      </c>
      <c r="C568" s="34" t="s">
        <v>82</v>
      </c>
      <c r="D568" s="34" t="s">
        <v>43</v>
      </c>
      <c r="E568" s="36">
        <v>0</v>
      </c>
      <c r="F568" s="36">
        <v>0</v>
      </c>
      <c r="G568" s="36">
        <v>0</v>
      </c>
      <c r="H568" s="36">
        <v>0</v>
      </c>
      <c r="I568" s="36">
        <v>0</v>
      </c>
      <c r="J568" s="36">
        <v>0</v>
      </c>
      <c r="K568" s="36">
        <v>11.125</v>
      </c>
      <c r="L568" s="36">
        <v>1176.8025</v>
      </c>
      <c r="M568" s="35">
        <v>26.024999999999999</v>
      </c>
    </row>
    <row r="569" spans="1:13">
      <c r="A569" s="38">
        <v>568</v>
      </c>
      <c r="B569" s="34" t="s">
        <v>679</v>
      </c>
      <c r="C569" s="34" t="s">
        <v>3654</v>
      </c>
      <c r="D569" s="34" t="s">
        <v>43</v>
      </c>
      <c r="E569" s="36">
        <v>17</v>
      </c>
      <c r="F569" s="36">
        <v>1166.8800000000001</v>
      </c>
      <c r="G569" s="36">
        <v>13</v>
      </c>
      <c r="H569" s="36">
        <v>875.55</v>
      </c>
      <c r="I569" s="36">
        <v>14</v>
      </c>
      <c r="J569" s="36">
        <v>1060.3599999999999</v>
      </c>
      <c r="K569" s="36">
        <v>10</v>
      </c>
      <c r="L569" s="36">
        <v>1225</v>
      </c>
      <c r="M569" s="35">
        <v>11</v>
      </c>
    </row>
    <row r="570" spans="1:13">
      <c r="A570" s="38">
        <v>569</v>
      </c>
      <c r="B570" s="34" t="s">
        <v>680</v>
      </c>
      <c r="C570" s="34" t="s">
        <v>3653</v>
      </c>
      <c r="D570" s="34" t="s">
        <v>43</v>
      </c>
      <c r="E570" s="36">
        <v>0</v>
      </c>
      <c r="F570" s="36">
        <v>0</v>
      </c>
      <c r="G570" s="36">
        <v>0</v>
      </c>
      <c r="H570" s="36">
        <v>0</v>
      </c>
      <c r="I570" s="36">
        <v>0</v>
      </c>
      <c r="J570" s="36">
        <v>0</v>
      </c>
      <c r="K570" s="36">
        <v>0.15</v>
      </c>
      <c r="L570" s="36">
        <v>13.241999999999999</v>
      </c>
      <c r="M570" s="35">
        <v>22.05</v>
      </c>
    </row>
    <row r="571" spans="1:13">
      <c r="A571" s="38">
        <v>570</v>
      </c>
      <c r="B571" s="34" t="s">
        <v>681</v>
      </c>
      <c r="C571" s="34" t="s">
        <v>3649</v>
      </c>
      <c r="D571" s="34" t="s">
        <v>43</v>
      </c>
      <c r="F571" s="36">
        <v>0</v>
      </c>
      <c r="H571" s="36">
        <v>0</v>
      </c>
      <c r="J571" s="36">
        <v>0</v>
      </c>
      <c r="L571" s="36">
        <v>0</v>
      </c>
      <c r="M571" s="35">
        <v>7</v>
      </c>
    </row>
    <row r="572" spans="1:13">
      <c r="A572" s="38">
        <v>571</v>
      </c>
      <c r="B572" s="34" t="s">
        <v>682</v>
      </c>
      <c r="C572" s="34" t="s">
        <v>3654</v>
      </c>
      <c r="D572" s="34" t="s">
        <v>43</v>
      </c>
      <c r="E572" s="36">
        <v>0</v>
      </c>
      <c r="F572" s="36">
        <v>0</v>
      </c>
      <c r="G572" s="36">
        <v>0</v>
      </c>
      <c r="H572" s="36">
        <v>0</v>
      </c>
      <c r="I572" s="36">
        <v>0</v>
      </c>
      <c r="J572" s="36">
        <v>0</v>
      </c>
      <c r="K572" s="36">
        <v>20</v>
      </c>
      <c r="L572" s="36">
        <v>1753.8</v>
      </c>
      <c r="M572" s="35">
        <v>19.5</v>
      </c>
    </row>
    <row r="573" spans="1:13">
      <c r="A573" s="38">
        <v>572</v>
      </c>
      <c r="B573" s="34" t="s">
        <v>683</v>
      </c>
      <c r="C573" s="34" t="s">
        <v>3654</v>
      </c>
      <c r="D573" s="34" t="s">
        <v>43</v>
      </c>
      <c r="E573" s="36">
        <v>0</v>
      </c>
      <c r="F573" s="36">
        <v>0</v>
      </c>
      <c r="G573" s="36">
        <v>0</v>
      </c>
      <c r="H573" s="36">
        <v>0</v>
      </c>
      <c r="I573" s="36">
        <v>0.125</v>
      </c>
      <c r="J573" s="36">
        <v>50.702500000000001</v>
      </c>
      <c r="K573" s="36">
        <v>0.25</v>
      </c>
      <c r="L573" s="36">
        <v>132.4</v>
      </c>
      <c r="M573" s="35">
        <v>1</v>
      </c>
    </row>
    <row r="574" spans="1:13">
      <c r="A574" s="38">
        <v>573</v>
      </c>
      <c r="B574" s="34" t="s">
        <v>684</v>
      </c>
      <c r="C574" s="34" t="s">
        <v>3653</v>
      </c>
      <c r="D574" s="34" t="s">
        <v>43</v>
      </c>
      <c r="E574" s="36">
        <v>0</v>
      </c>
      <c r="F574" s="36">
        <v>0</v>
      </c>
      <c r="G574" s="36">
        <v>0</v>
      </c>
      <c r="H574" s="36">
        <v>0</v>
      </c>
      <c r="I574" s="36">
        <v>0</v>
      </c>
      <c r="J574" s="36">
        <v>0</v>
      </c>
      <c r="K574" s="36">
        <v>10</v>
      </c>
      <c r="L574" s="36">
        <v>689.09999999999991</v>
      </c>
      <c r="M574" s="35">
        <v>40</v>
      </c>
    </row>
    <row r="575" spans="1:13">
      <c r="A575" s="38">
        <v>574</v>
      </c>
      <c r="B575" s="34" t="s">
        <v>685</v>
      </c>
      <c r="C575" s="34" t="s">
        <v>3654</v>
      </c>
      <c r="D575" s="34" t="s">
        <v>43</v>
      </c>
      <c r="E575" s="36">
        <v>0</v>
      </c>
      <c r="F575" s="36">
        <v>0</v>
      </c>
      <c r="G575" s="36">
        <v>0</v>
      </c>
      <c r="H575" s="36">
        <v>0</v>
      </c>
      <c r="I575" s="36">
        <v>0</v>
      </c>
      <c r="J575" s="36">
        <v>0</v>
      </c>
      <c r="K575" s="36">
        <v>23.35</v>
      </c>
      <c r="L575" s="36">
        <v>2358.817</v>
      </c>
      <c r="M575" s="35">
        <v>15</v>
      </c>
    </row>
    <row r="576" spans="1:13">
      <c r="A576" s="38">
        <v>575</v>
      </c>
      <c r="B576" s="34" t="s">
        <v>686</v>
      </c>
      <c r="C576" s="34" t="s">
        <v>3653</v>
      </c>
      <c r="D576" s="34" t="s">
        <v>43</v>
      </c>
      <c r="E576" s="36">
        <v>3</v>
      </c>
      <c r="F576" s="36">
        <v>-193.26</v>
      </c>
      <c r="G576" s="36">
        <v>3.3</v>
      </c>
      <c r="H576" s="36">
        <v>157.44299999999998</v>
      </c>
      <c r="I576" s="36">
        <v>16</v>
      </c>
      <c r="J576" s="36">
        <v>1933.44</v>
      </c>
      <c r="K576" s="36">
        <v>36</v>
      </c>
      <c r="L576" s="36">
        <v>5251.32</v>
      </c>
      <c r="M576" s="35">
        <v>19.024999999999999</v>
      </c>
    </row>
    <row r="577" spans="1:13">
      <c r="A577" s="38">
        <v>576</v>
      </c>
      <c r="B577" s="34" t="s">
        <v>687</v>
      </c>
      <c r="C577" s="34" t="s">
        <v>3653</v>
      </c>
      <c r="D577" s="34" t="s">
        <v>43</v>
      </c>
      <c r="E577" s="36">
        <v>0</v>
      </c>
      <c r="F577" s="36">
        <v>0</v>
      </c>
      <c r="G577" s="36">
        <v>0</v>
      </c>
      <c r="H577" s="36">
        <v>0</v>
      </c>
      <c r="I577" s="36">
        <v>3</v>
      </c>
      <c r="J577" s="36">
        <v>618.51</v>
      </c>
      <c r="K577" s="36">
        <v>12</v>
      </c>
      <c r="L577" s="36">
        <v>1908.48</v>
      </c>
      <c r="M577" s="35">
        <v>18</v>
      </c>
    </row>
    <row r="578" spans="1:13">
      <c r="A578" s="38">
        <v>577</v>
      </c>
      <c r="B578" s="34" t="s">
        <v>688</v>
      </c>
      <c r="C578" s="34" t="s">
        <v>3653</v>
      </c>
      <c r="D578" s="34" t="s">
        <v>43</v>
      </c>
      <c r="E578" s="36">
        <v>0</v>
      </c>
      <c r="F578" s="36">
        <v>0</v>
      </c>
      <c r="G578" s="36">
        <v>12</v>
      </c>
      <c r="H578" s="36">
        <v>195.60000000000002</v>
      </c>
      <c r="I578" s="36">
        <v>35.9</v>
      </c>
      <c r="J578" s="36">
        <v>5173.9080000000004</v>
      </c>
      <c r="K578" s="36">
        <v>24</v>
      </c>
      <c r="L578" s="36">
        <v>3153.12</v>
      </c>
      <c r="M578" s="35">
        <v>12.5</v>
      </c>
    </row>
    <row r="579" spans="1:13">
      <c r="A579" s="38">
        <v>578</v>
      </c>
      <c r="B579" s="34" t="s">
        <v>689</v>
      </c>
      <c r="C579" s="34" t="s">
        <v>3654</v>
      </c>
      <c r="D579" s="34" t="s">
        <v>43</v>
      </c>
      <c r="E579" s="36">
        <v>0</v>
      </c>
      <c r="F579" s="36">
        <v>0</v>
      </c>
      <c r="G579" s="36">
        <v>0</v>
      </c>
      <c r="H579" s="36">
        <v>0</v>
      </c>
      <c r="I579" s="36">
        <v>0</v>
      </c>
      <c r="J579" s="36">
        <v>0</v>
      </c>
      <c r="K579" s="36">
        <v>23.125</v>
      </c>
      <c r="L579" s="36">
        <v>4103.9937499999996</v>
      </c>
      <c r="M579" s="35">
        <v>40</v>
      </c>
    </row>
    <row r="580" spans="1:13">
      <c r="A580" s="38">
        <v>579</v>
      </c>
      <c r="B580" s="34" t="s">
        <v>690</v>
      </c>
      <c r="C580" s="34" t="s">
        <v>3653</v>
      </c>
      <c r="D580" s="34" t="s">
        <v>43</v>
      </c>
      <c r="E580" s="36">
        <v>19.25</v>
      </c>
      <c r="F580" s="36">
        <v>2074.38</v>
      </c>
      <c r="G580" s="36">
        <v>5</v>
      </c>
      <c r="H580" s="36">
        <v>631.85</v>
      </c>
      <c r="I580" s="36">
        <v>24.774999999999999</v>
      </c>
      <c r="J580" s="36">
        <v>5215.6329999999998</v>
      </c>
      <c r="K580" s="36">
        <v>68.025000000000006</v>
      </c>
      <c r="L580" s="36">
        <v>10266.333000000001</v>
      </c>
      <c r="M580" s="35">
        <v>53.024999999999999</v>
      </c>
    </row>
    <row r="581" spans="1:13">
      <c r="A581" s="38">
        <v>580</v>
      </c>
      <c r="B581" s="34" t="s">
        <v>691</v>
      </c>
      <c r="C581" s="34" t="s">
        <v>3654</v>
      </c>
      <c r="D581" s="34" t="s">
        <v>43</v>
      </c>
      <c r="E581" s="36">
        <v>0</v>
      </c>
      <c r="F581" s="36">
        <v>0</v>
      </c>
      <c r="G581" s="36">
        <v>4</v>
      </c>
      <c r="H581" s="36">
        <v>397.12</v>
      </c>
      <c r="I581" s="36">
        <v>15</v>
      </c>
      <c r="J581" s="36">
        <v>1395</v>
      </c>
      <c r="K581" s="36">
        <v>24.125</v>
      </c>
      <c r="L581" s="36">
        <v>3278.3462499999996</v>
      </c>
      <c r="M581" s="35">
        <v>20.05</v>
      </c>
    </row>
    <row r="582" spans="1:13">
      <c r="A582" s="38">
        <v>581</v>
      </c>
      <c r="B582" s="34" t="s">
        <v>692</v>
      </c>
      <c r="C582" s="34" t="s">
        <v>3673</v>
      </c>
      <c r="D582" s="34" t="s">
        <v>43</v>
      </c>
      <c r="E582" s="36">
        <v>22.9</v>
      </c>
      <c r="F582" s="36">
        <v>3143.0249999999996</v>
      </c>
      <c r="G582" s="36">
        <v>16</v>
      </c>
      <c r="H582" s="36">
        <v>1929.92</v>
      </c>
      <c r="I582" s="36">
        <v>15.5</v>
      </c>
      <c r="J582" s="36">
        <v>2582.4550000000004</v>
      </c>
      <c r="K582" s="36">
        <v>17</v>
      </c>
      <c r="L582" s="36">
        <v>2334.7800000000002</v>
      </c>
      <c r="M582" s="35">
        <v>5.05</v>
      </c>
    </row>
    <row r="583" spans="1:13">
      <c r="A583" s="38">
        <v>582</v>
      </c>
      <c r="B583" s="34" t="s">
        <v>693</v>
      </c>
      <c r="C583" s="34" t="s">
        <v>3654</v>
      </c>
      <c r="D583" s="34" t="s">
        <v>43</v>
      </c>
      <c r="E583" s="36">
        <v>0</v>
      </c>
      <c r="F583" s="36">
        <v>0</v>
      </c>
      <c r="G583" s="36">
        <v>0</v>
      </c>
      <c r="H583" s="36">
        <v>0</v>
      </c>
      <c r="I583" s="36">
        <v>0</v>
      </c>
      <c r="J583" s="36">
        <v>0</v>
      </c>
      <c r="K583" s="36">
        <v>38</v>
      </c>
      <c r="L583" s="36">
        <v>6434.16</v>
      </c>
      <c r="M583" s="35">
        <v>80.025000000000006</v>
      </c>
    </row>
    <row r="584" spans="1:13">
      <c r="A584" s="38">
        <v>583</v>
      </c>
      <c r="B584" s="34" t="s">
        <v>694</v>
      </c>
      <c r="C584" s="34" t="s">
        <v>3654</v>
      </c>
      <c r="D584" s="34" t="s">
        <v>43</v>
      </c>
      <c r="E584" s="36">
        <v>0</v>
      </c>
      <c r="F584" s="36">
        <v>0</v>
      </c>
      <c r="G584" s="36">
        <v>0</v>
      </c>
      <c r="H584" s="36">
        <v>0</v>
      </c>
      <c r="I584" s="36">
        <v>0</v>
      </c>
      <c r="J584" s="36">
        <v>0</v>
      </c>
      <c r="K584" s="36">
        <v>4</v>
      </c>
      <c r="L584" s="36">
        <v>370.64</v>
      </c>
      <c r="M584" s="35">
        <v>8</v>
      </c>
    </row>
    <row r="585" spans="1:13">
      <c r="A585" s="38">
        <v>584</v>
      </c>
      <c r="B585" s="34" t="s">
        <v>695</v>
      </c>
      <c r="C585" s="34" t="s">
        <v>3654</v>
      </c>
      <c r="D585" s="34" t="s">
        <v>43</v>
      </c>
      <c r="E585" s="36">
        <v>0</v>
      </c>
      <c r="F585" s="36">
        <v>0</v>
      </c>
      <c r="G585" s="36">
        <v>0</v>
      </c>
      <c r="H585" s="36">
        <v>0</v>
      </c>
      <c r="I585" s="36">
        <v>0</v>
      </c>
      <c r="J585" s="36">
        <v>0</v>
      </c>
      <c r="K585" s="36">
        <v>107.25</v>
      </c>
      <c r="L585" s="36">
        <v>9839.1149999999998</v>
      </c>
      <c r="M585" s="35">
        <v>267.39999999999998</v>
      </c>
    </row>
    <row r="586" spans="1:13">
      <c r="A586" s="38">
        <v>585</v>
      </c>
      <c r="B586" s="34" t="s">
        <v>696</v>
      </c>
      <c r="C586" s="34" t="s">
        <v>3654</v>
      </c>
      <c r="D586" s="34" t="s">
        <v>43</v>
      </c>
      <c r="E586" s="36">
        <v>154.05000000000001</v>
      </c>
      <c r="F586" s="36">
        <v>18033.093000000001</v>
      </c>
      <c r="G586" s="36">
        <v>109</v>
      </c>
      <c r="H586" s="36">
        <v>7304.09</v>
      </c>
      <c r="I586" s="36">
        <v>115.075</v>
      </c>
      <c r="J586" s="36">
        <v>7687.01</v>
      </c>
      <c r="K586" s="36">
        <v>74</v>
      </c>
      <c r="L586" s="36">
        <v>6890.88</v>
      </c>
      <c r="M586" s="35">
        <v>56</v>
      </c>
    </row>
    <row r="587" spans="1:13">
      <c r="A587" s="38">
        <v>586</v>
      </c>
      <c r="B587" s="34" t="s">
        <v>697</v>
      </c>
      <c r="C587" s="34" t="s">
        <v>3673</v>
      </c>
      <c r="D587" s="34" t="s">
        <v>43</v>
      </c>
      <c r="E587" s="36">
        <v>0</v>
      </c>
      <c r="F587" s="36">
        <v>0</v>
      </c>
      <c r="G587" s="36">
        <v>0</v>
      </c>
      <c r="H587" s="36">
        <v>0</v>
      </c>
      <c r="I587" s="36">
        <v>0</v>
      </c>
      <c r="J587" s="36">
        <v>0</v>
      </c>
      <c r="K587" s="36">
        <v>5</v>
      </c>
      <c r="L587" s="36">
        <v>271.10000000000002</v>
      </c>
      <c r="M587" s="35">
        <v>6</v>
      </c>
    </row>
    <row r="588" spans="1:13">
      <c r="A588" s="38">
        <v>587</v>
      </c>
      <c r="B588" s="34" t="s">
        <v>698</v>
      </c>
      <c r="C588" s="34" t="s">
        <v>3653</v>
      </c>
      <c r="D588" s="34" t="s">
        <v>43</v>
      </c>
      <c r="E588" s="36">
        <v>0</v>
      </c>
      <c r="F588" s="36">
        <v>0</v>
      </c>
      <c r="G588" s="36">
        <v>0</v>
      </c>
      <c r="H588" s="36">
        <v>0</v>
      </c>
      <c r="I588" s="36">
        <v>37</v>
      </c>
      <c r="J588" s="36">
        <v>3490.21</v>
      </c>
      <c r="K588" s="36">
        <v>117.5</v>
      </c>
      <c r="L588" s="36">
        <v>8742</v>
      </c>
      <c r="M588" s="35">
        <v>102</v>
      </c>
    </row>
    <row r="589" spans="1:13">
      <c r="A589" s="38">
        <v>588</v>
      </c>
      <c r="B589" s="34" t="s">
        <v>699</v>
      </c>
      <c r="C589" s="34" t="s">
        <v>3654</v>
      </c>
      <c r="D589" s="34" t="s">
        <v>43</v>
      </c>
      <c r="E589" s="36">
        <v>0</v>
      </c>
      <c r="F589" s="36">
        <v>0</v>
      </c>
      <c r="G589" s="36">
        <v>0</v>
      </c>
      <c r="H589" s="36">
        <v>0</v>
      </c>
      <c r="I589" s="36">
        <v>5</v>
      </c>
      <c r="J589" s="36">
        <v>966.65000000000009</v>
      </c>
      <c r="K589" s="36">
        <v>58.5</v>
      </c>
      <c r="L589" s="36">
        <v>8251.4250000000011</v>
      </c>
      <c r="M589" s="35">
        <v>26</v>
      </c>
    </row>
    <row r="590" spans="1:13">
      <c r="A590" s="38">
        <v>589</v>
      </c>
      <c r="B590" s="34" t="s">
        <v>700</v>
      </c>
      <c r="C590" s="34" t="s">
        <v>3653</v>
      </c>
      <c r="D590" s="34" t="s">
        <v>43</v>
      </c>
      <c r="E590" s="36">
        <v>0</v>
      </c>
      <c r="F590" s="36">
        <v>0</v>
      </c>
      <c r="G590" s="36">
        <v>0</v>
      </c>
      <c r="H590" s="36">
        <v>0</v>
      </c>
      <c r="I590" s="36">
        <v>3.5249999999999999</v>
      </c>
      <c r="J590" s="36">
        <v>471.5745</v>
      </c>
      <c r="K590" s="36">
        <v>31</v>
      </c>
      <c r="L590" s="36">
        <v>7516.88</v>
      </c>
      <c r="M590" s="35">
        <v>26</v>
      </c>
    </row>
    <row r="591" spans="1:13">
      <c r="A591" s="38">
        <v>590</v>
      </c>
      <c r="B591" s="34" t="s">
        <v>701</v>
      </c>
      <c r="C591" s="34" t="s">
        <v>3673</v>
      </c>
      <c r="D591" s="34" t="s">
        <v>43</v>
      </c>
      <c r="E591" s="36">
        <v>0</v>
      </c>
      <c r="F591" s="36">
        <v>0</v>
      </c>
      <c r="G591" s="36">
        <v>0</v>
      </c>
      <c r="H591" s="36">
        <v>0</v>
      </c>
      <c r="I591" s="36">
        <v>1</v>
      </c>
      <c r="J591" s="36">
        <v>231.79</v>
      </c>
      <c r="K591" s="36">
        <v>10</v>
      </c>
      <c r="L591" s="36">
        <v>1216.3</v>
      </c>
      <c r="M591" s="35">
        <v>11</v>
      </c>
    </row>
    <row r="592" spans="1:13">
      <c r="A592" s="38">
        <v>591</v>
      </c>
      <c r="B592" s="34" t="s">
        <v>702</v>
      </c>
      <c r="C592" s="34" t="s">
        <v>3654</v>
      </c>
      <c r="D592" s="34" t="s">
        <v>43</v>
      </c>
      <c r="F592" s="36">
        <v>0</v>
      </c>
      <c r="H592" s="36">
        <v>0</v>
      </c>
      <c r="J592" s="36">
        <v>0</v>
      </c>
      <c r="L592" s="36">
        <v>0</v>
      </c>
      <c r="M592" s="35">
        <v>30</v>
      </c>
    </row>
    <row r="593" spans="1:13">
      <c r="A593" s="38">
        <v>592</v>
      </c>
      <c r="B593" s="34" t="s">
        <v>703</v>
      </c>
      <c r="C593" s="34" t="s">
        <v>3673</v>
      </c>
      <c r="D593" s="34" t="s">
        <v>43</v>
      </c>
      <c r="E593" s="36">
        <v>0</v>
      </c>
      <c r="F593" s="36">
        <v>0</v>
      </c>
      <c r="G593" s="36">
        <v>0</v>
      </c>
      <c r="H593" s="36">
        <v>0</v>
      </c>
      <c r="I593" s="36">
        <v>1</v>
      </c>
      <c r="J593" s="36">
        <v>227.38</v>
      </c>
      <c r="K593" s="36">
        <v>27</v>
      </c>
      <c r="L593" s="36">
        <v>3893.13</v>
      </c>
      <c r="M593" s="35">
        <v>89</v>
      </c>
    </row>
    <row r="594" spans="1:13">
      <c r="A594" s="38">
        <v>593</v>
      </c>
      <c r="B594" s="34" t="s">
        <v>704</v>
      </c>
      <c r="C594" s="34" t="s">
        <v>3654</v>
      </c>
      <c r="D594" s="34" t="s">
        <v>43</v>
      </c>
      <c r="E594" s="36">
        <v>294.45</v>
      </c>
      <c r="F594" s="36">
        <v>20844.1155</v>
      </c>
      <c r="G594" s="36">
        <v>120</v>
      </c>
      <c r="H594" s="36">
        <v>16137.599999999999</v>
      </c>
      <c r="I594" s="36">
        <v>97.025000000000006</v>
      </c>
      <c r="J594" s="36">
        <v>13181.816500000003</v>
      </c>
      <c r="K594" s="36">
        <v>86.1</v>
      </c>
      <c r="L594" s="36">
        <v>9610.482</v>
      </c>
      <c r="M594" s="35">
        <v>178.82500000000002</v>
      </c>
    </row>
    <row r="595" spans="1:13">
      <c r="A595" s="38">
        <v>594</v>
      </c>
      <c r="B595" s="34" t="s">
        <v>705</v>
      </c>
      <c r="C595" s="34" t="s">
        <v>3654</v>
      </c>
      <c r="D595" s="34" t="s">
        <v>43</v>
      </c>
      <c r="E595" s="36">
        <v>0</v>
      </c>
      <c r="F595" s="36">
        <v>0</v>
      </c>
      <c r="G595" s="36">
        <v>0</v>
      </c>
      <c r="H595" s="36">
        <v>0</v>
      </c>
      <c r="I595" s="36">
        <v>15</v>
      </c>
      <c r="J595" s="36">
        <v>1316.55</v>
      </c>
      <c r="K595" s="36">
        <v>160</v>
      </c>
      <c r="L595" s="36">
        <v>16518.399999999998</v>
      </c>
      <c r="M595" s="35">
        <v>75</v>
      </c>
    </row>
    <row r="596" spans="1:13">
      <c r="A596" s="38">
        <v>595</v>
      </c>
      <c r="B596" s="34" t="s">
        <v>706</v>
      </c>
      <c r="C596" s="34" t="s">
        <v>3654</v>
      </c>
      <c r="D596" s="34" t="s">
        <v>43</v>
      </c>
      <c r="E596" s="36">
        <v>0</v>
      </c>
      <c r="F596" s="36">
        <v>0</v>
      </c>
      <c r="G596" s="36">
        <v>0</v>
      </c>
      <c r="H596" s="36">
        <v>0</v>
      </c>
      <c r="I596" s="36">
        <v>0</v>
      </c>
      <c r="J596" s="36">
        <v>0</v>
      </c>
      <c r="K596" s="36">
        <v>5</v>
      </c>
      <c r="L596" s="36">
        <v>375.6</v>
      </c>
      <c r="M596" s="35">
        <v>6</v>
      </c>
    </row>
    <row r="597" spans="1:13">
      <c r="A597" s="38">
        <v>596</v>
      </c>
      <c r="B597" s="34" t="s">
        <v>707</v>
      </c>
      <c r="C597" s="34" t="s">
        <v>3653</v>
      </c>
      <c r="D597" s="34" t="s">
        <v>43</v>
      </c>
      <c r="E597" s="36">
        <v>155.52500000000001</v>
      </c>
      <c r="F597" s="36">
        <v>15448.29825</v>
      </c>
      <c r="G597" s="36">
        <v>144.05000000000001</v>
      </c>
      <c r="H597" s="36">
        <v>13174.813</v>
      </c>
      <c r="I597" s="36">
        <v>192.02500000000001</v>
      </c>
      <c r="J597" s="36">
        <v>19523.18175</v>
      </c>
      <c r="K597" s="36">
        <v>304</v>
      </c>
      <c r="L597" s="36">
        <v>26077.119999999999</v>
      </c>
      <c r="M597" s="35">
        <v>183</v>
      </c>
    </row>
    <row r="598" spans="1:13">
      <c r="A598" s="38">
        <v>597</v>
      </c>
      <c r="B598" s="34" t="s">
        <v>708</v>
      </c>
      <c r="C598" s="34" t="s">
        <v>3676</v>
      </c>
      <c r="D598" s="34" t="s">
        <v>43</v>
      </c>
      <c r="F598" s="36">
        <v>0</v>
      </c>
      <c r="H598" s="36">
        <v>0</v>
      </c>
      <c r="J598" s="36">
        <v>0</v>
      </c>
      <c r="L598" s="36">
        <v>0</v>
      </c>
      <c r="M598" s="35">
        <v>3</v>
      </c>
    </row>
    <row r="599" spans="1:13">
      <c r="A599" s="38">
        <v>598</v>
      </c>
      <c r="B599" s="34" t="s">
        <v>709</v>
      </c>
      <c r="C599" s="34" t="s">
        <v>3653</v>
      </c>
      <c r="D599" s="34" t="s">
        <v>43</v>
      </c>
      <c r="F599" s="36">
        <v>0</v>
      </c>
      <c r="H599" s="36">
        <v>0</v>
      </c>
      <c r="J599" s="36">
        <v>0</v>
      </c>
      <c r="L599" s="36">
        <v>0</v>
      </c>
      <c r="M599" s="35">
        <v>0.05</v>
      </c>
    </row>
    <row r="600" spans="1:13">
      <c r="A600" s="38">
        <v>599</v>
      </c>
      <c r="B600" s="34" t="s">
        <v>710</v>
      </c>
      <c r="C600" s="34" t="s">
        <v>3653</v>
      </c>
      <c r="D600" s="34" t="s">
        <v>43</v>
      </c>
      <c r="E600" s="36">
        <v>10</v>
      </c>
      <c r="F600" s="36">
        <v>1028</v>
      </c>
      <c r="G600" s="36">
        <v>20</v>
      </c>
      <c r="H600" s="36">
        <v>1833</v>
      </c>
      <c r="I600" s="36">
        <v>76.3</v>
      </c>
      <c r="J600" s="36">
        <v>6767.81</v>
      </c>
      <c r="K600" s="36">
        <v>81.25</v>
      </c>
      <c r="L600" s="36">
        <v>6478.875</v>
      </c>
      <c r="M600" s="35">
        <v>131.80000000000001</v>
      </c>
    </row>
    <row r="601" spans="1:13">
      <c r="A601" s="38">
        <v>600</v>
      </c>
      <c r="B601" s="34" t="s">
        <v>711</v>
      </c>
      <c r="C601" s="34" t="s">
        <v>3653</v>
      </c>
      <c r="D601" s="34" t="s">
        <v>43</v>
      </c>
      <c r="E601" s="36">
        <v>18</v>
      </c>
      <c r="F601" s="36">
        <v>861.66</v>
      </c>
      <c r="G601" s="36">
        <v>20</v>
      </c>
      <c r="H601" s="36">
        <v>1293.1999999999998</v>
      </c>
      <c r="I601" s="36">
        <v>23</v>
      </c>
      <c r="J601" s="36">
        <v>2461.46</v>
      </c>
      <c r="K601" s="36">
        <v>25</v>
      </c>
      <c r="L601" s="36">
        <v>2128</v>
      </c>
      <c r="M601" s="35">
        <v>23</v>
      </c>
    </row>
    <row r="602" spans="1:13">
      <c r="A602" s="38">
        <v>601</v>
      </c>
      <c r="B602" s="34" t="s">
        <v>712</v>
      </c>
      <c r="C602" s="34" t="s">
        <v>3654</v>
      </c>
      <c r="D602" s="34" t="s">
        <v>43</v>
      </c>
      <c r="E602" s="36">
        <v>27</v>
      </c>
      <c r="F602" s="36">
        <v>1837.35</v>
      </c>
      <c r="G602" s="36">
        <v>42</v>
      </c>
      <c r="H602" s="36">
        <v>2112.6</v>
      </c>
      <c r="I602" s="36">
        <v>38</v>
      </c>
      <c r="J602" s="36">
        <v>4139.34</v>
      </c>
      <c r="K602" s="36">
        <v>84</v>
      </c>
      <c r="L602" s="36">
        <v>5981.6399999999994</v>
      </c>
      <c r="M602" s="35">
        <v>99</v>
      </c>
    </row>
    <row r="603" spans="1:13">
      <c r="A603" s="38">
        <v>602</v>
      </c>
      <c r="B603" s="34" t="s">
        <v>713</v>
      </c>
      <c r="C603" s="34" t="s">
        <v>3653</v>
      </c>
      <c r="D603" s="34" t="s">
        <v>43</v>
      </c>
      <c r="E603" s="36">
        <v>59</v>
      </c>
      <c r="F603" s="36">
        <v>1116.2800000000002</v>
      </c>
      <c r="G603" s="36">
        <v>74.05</v>
      </c>
      <c r="H603" s="36">
        <v>4315.634</v>
      </c>
      <c r="I603" s="36">
        <v>90.125</v>
      </c>
      <c r="J603" s="36">
        <v>5364.2400000000007</v>
      </c>
      <c r="K603" s="36">
        <v>127.05</v>
      </c>
      <c r="L603" s="36">
        <v>7845.3374999999996</v>
      </c>
      <c r="M603" s="35">
        <v>90.05</v>
      </c>
    </row>
    <row r="604" spans="1:13">
      <c r="A604" s="38">
        <v>603</v>
      </c>
      <c r="B604" s="34" t="s">
        <v>714</v>
      </c>
      <c r="C604" s="34" t="s">
        <v>3653</v>
      </c>
      <c r="D604" s="34" t="s">
        <v>43</v>
      </c>
      <c r="E604" s="36">
        <v>30</v>
      </c>
      <c r="F604" s="36">
        <v>3056.7</v>
      </c>
      <c r="G604" s="36">
        <v>96</v>
      </c>
      <c r="H604" s="36">
        <v>11364.48</v>
      </c>
      <c r="I604" s="36">
        <v>185</v>
      </c>
      <c r="J604" s="36">
        <v>17451.05</v>
      </c>
      <c r="K604" s="36">
        <v>205.05</v>
      </c>
      <c r="L604" s="36">
        <v>19243.942500000001</v>
      </c>
      <c r="M604" s="35">
        <v>243</v>
      </c>
    </row>
    <row r="605" spans="1:13">
      <c r="A605" s="38">
        <v>604</v>
      </c>
      <c r="B605" s="34" t="s">
        <v>715</v>
      </c>
      <c r="C605" s="34" t="s">
        <v>3654</v>
      </c>
      <c r="D605" s="34" t="s">
        <v>43</v>
      </c>
      <c r="F605" s="36">
        <v>0</v>
      </c>
      <c r="H605" s="36">
        <v>0</v>
      </c>
      <c r="J605" s="36">
        <v>0</v>
      </c>
      <c r="L605" s="36">
        <v>0</v>
      </c>
      <c r="M605" s="35">
        <v>5</v>
      </c>
    </row>
    <row r="606" spans="1:13">
      <c r="A606" s="38">
        <v>605</v>
      </c>
      <c r="B606" s="34" t="s">
        <v>716</v>
      </c>
      <c r="C606" s="34" t="s">
        <v>3654</v>
      </c>
      <c r="D606" s="34" t="s">
        <v>43</v>
      </c>
      <c r="E606" s="36">
        <v>56.975000000000001</v>
      </c>
      <c r="F606" s="36">
        <v>5494.6689999999999</v>
      </c>
      <c r="G606" s="36">
        <v>42.75</v>
      </c>
      <c r="H606" s="36">
        <v>4276.71</v>
      </c>
      <c r="I606" s="36">
        <v>43.725000000000001</v>
      </c>
      <c r="J606" s="36">
        <v>5287.2269999999999</v>
      </c>
      <c r="K606" s="36">
        <v>36.1</v>
      </c>
      <c r="L606" s="36">
        <v>3890.8580000000002</v>
      </c>
      <c r="M606" s="35">
        <v>53.2</v>
      </c>
    </row>
    <row r="607" spans="1:13">
      <c r="A607" s="38">
        <v>606</v>
      </c>
      <c r="B607" s="34" t="s">
        <v>717</v>
      </c>
      <c r="C607" s="34" t="s">
        <v>3654</v>
      </c>
      <c r="D607" s="34" t="s">
        <v>43</v>
      </c>
      <c r="E607" s="36">
        <v>41</v>
      </c>
      <c r="F607" s="36">
        <v>2517.81</v>
      </c>
      <c r="G607" s="36">
        <v>10</v>
      </c>
      <c r="H607" s="36">
        <v>575.4</v>
      </c>
      <c r="I607" s="36">
        <v>24</v>
      </c>
      <c r="J607" s="36">
        <v>4896.72</v>
      </c>
      <c r="K607" s="36">
        <v>44</v>
      </c>
      <c r="L607" s="36">
        <v>3242.3599999999997</v>
      </c>
      <c r="M607" s="35">
        <v>35</v>
      </c>
    </row>
    <row r="608" spans="1:13">
      <c r="A608" s="38">
        <v>607</v>
      </c>
      <c r="B608" s="34" t="s">
        <v>718</v>
      </c>
      <c r="C608" s="34" t="s">
        <v>3653</v>
      </c>
      <c r="D608" s="34" t="s">
        <v>43</v>
      </c>
      <c r="E608" s="36">
        <v>627.47500000000002</v>
      </c>
      <c r="F608" s="36">
        <v>51961.204750000004</v>
      </c>
      <c r="G608" s="36">
        <v>858.07500000000005</v>
      </c>
      <c r="H608" s="36">
        <v>39437.127</v>
      </c>
      <c r="I608" s="36">
        <v>787.42499999999995</v>
      </c>
      <c r="J608" s="36">
        <v>37709.78325</v>
      </c>
      <c r="K608" s="36">
        <v>991.85</v>
      </c>
      <c r="L608" s="36">
        <v>39693.837000000007</v>
      </c>
      <c r="M608" s="35">
        <v>400.79999999999995</v>
      </c>
    </row>
    <row r="609" spans="1:13">
      <c r="A609" s="38">
        <v>608</v>
      </c>
      <c r="B609" s="34" t="s">
        <v>719</v>
      </c>
      <c r="C609" s="34" t="s">
        <v>3654</v>
      </c>
      <c r="D609" s="34" t="s">
        <v>43</v>
      </c>
      <c r="E609" s="36">
        <v>0</v>
      </c>
      <c r="F609" s="36">
        <v>0</v>
      </c>
      <c r="G609" s="36">
        <v>0</v>
      </c>
      <c r="H609" s="36">
        <v>0</v>
      </c>
      <c r="I609" s="36">
        <v>0</v>
      </c>
      <c r="J609" s="36">
        <v>0</v>
      </c>
      <c r="K609" s="36">
        <v>4</v>
      </c>
      <c r="L609" s="36">
        <v>261.8</v>
      </c>
      <c r="M609" s="35">
        <v>2</v>
      </c>
    </row>
    <row r="610" spans="1:13">
      <c r="A610" s="38">
        <v>609</v>
      </c>
      <c r="B610" s="34" t="s">
        <v>720</v>
      </c>
      <c r="C610" s="34" t="s">
        <v>3654</v>
      </c>
      <c r="D610" s="34" t="s">
        <v>43</v>
      </c>
      <c r="E610" s="36">
        <v>2.5000000000000001E-2</v>
      </c>
      <c r="F610" s="36">
        <v>7.1822500000000007</v>
      </c>
      <c r="G610" s="36">
        <v>37</v>
      </c>
      <c r="H610" s="36">
        <v>2718.76</v>
      </c>
      <c r="I610" s="36">
        <v>25</v>
      </c>
      <c r="J610" s="36">
        <v>1252</v>
      </c>
      <c r="K610" s="36">
        <v>57</v>
      </c>
      <c r="L610" s="36">
        <v>3535.1400000000003</v>
      </c>
      <c r="M610" s="35">
        <v>25.049999999999997</v>
      </c>
    </row>
    <row r="611" spans="1:13">
      <c r="A611" s="38">
        <v>610</v>
      </c>
      <c r="B611" s="34" t="s">
        <v>721</v>
      </c>
      <c r="C611" s="34" t="s">
        <v>3654</v>
      </c>
      <c r="D611" s="34" t="s">
        <v>43</v>
      </c>
      <c r="E611" s="36">
        <v>0</v>
      </c>
      <c r="F611" s="36">
        <v>0</v>
      </c>
      <c r="G611" s="36">
        <v>3.05</v>
      </c>
      <c r="H611" s="36">
        <v>255.89500000000001</v>
      </c>
      <c r="I611" s="36">
        <v>22</v>
      </c>
      <c r="J611" s="36">
        <v>1233.0999999999999</v>
      </c>
      <c r="K611" s="36">
        <v>23</v>
      </c>
      <c r="L611" s="36">
        <v>2181.5499999999997</v>
      </c>
      <c r="M611" s="35">
        <v>10</v>
      </c>
    </row>
    <row r="612" spans="1:13">
      <c r="A612" s="38">
        <v>611</v>
      </c>
      <c r="B612" s="34" t="s">
        <v>722</v>
      </c>
      <c r="C612" s="34" t="s">
        <v>3653</v>
      </c>
      <c r="D612" s="34" t="s">
        <v>43</v>
      </c>
      <c r="E612" s="36">
        <v>4</v>
      </c>
      <c r="F612" s="36">
        <v>-311.08</v>
      </c>
      <c r="G612" s="36">
        <v>3</v>
      </c>
      <c r="H612" s="36">
        <v>217.92000000000002</v>
      </c>
      <c r="I612" s="36">
        <v>5</v>
      </c>
      <c r="J612" s="36">
        <v>329.45</v>
      </c>
      <c r="K612" s="36">
        <v>14.025</v>
      </c>
      <c r="L612" s="36">
        <v>1283.4277500000001</v>
      </c>
      <c r="M612" s="35">
        <v>14</v>
      </c>
    </row>
    <row r="613" spans="1:13">
      <c r="A613" s="38">
        <v>612</v>
      </c>
      <c r="B613" s="34" t="s">
        <v>723</v>
      </c>
      <c r="C613" s="34" t="s">
        <v>3649</v>
      </c>
      <c r="D613" s="34" t="s">
        <v>43</v>
      </c>
      <c r="E613" s="36">
        <v>0</v>
      </c>
      <c r="F613" s="36">
        <v>0</v>
      </c>
      <c r="G613" s="36">
        <v>2</v>
      </c>
      <c r="H613" s="36">
        <v>28.64</v>
      </c>
      <c r="I613" s="36">
        <v>8</v>
      </c>
      <c r="J613" s="36">
        <v>595.6</v>
      </c>
      <c r="K613" s="36">
        <v>8</v>
      </c>
      <c r="L613" s="36">
        <v>648.32000000000005</v>
      </c>
      <c r="M613" s="35">
        <v>9</v>
      </c>
    </row>
    <row r="614" spans="1:13">
      <c r="A614" s="38">
        <v>613</v>
      </c>
      <c r="B614" s="34" t="s">
        <v>724</v>
      </c>
      <c r="C614" s="34" t="s">
        <v>3654</v>
      </c>
      <c r="D614" s="34" t="s">
        <v>43</v>
      </c>
      <c r="E614" s="36">
        <v>0</v>
      </c>
      <c r="F614" s="36">
        <v>0</v>
      </c>
      <c r="G614" s="36">
        <v>0</v>
      </c>
      <c r="H614" s="36">
        <v>0</v>
      </c>
      <c r="I614" s="36">
        <v>0</v>
      </c>
      <c r="J614" s="36">
        <v>0</v>
      </c>
      <c r="K614" s="36">
        <v>72</v>
      </c>
      <c r="L614" s="36">
        <v>6528.9600000000009</v>
      </c>
      <c r="M614" s="35">
        <v>25</v>
      </c>
    </row>
    <row r="615" spans="1:13">
      <c r="A615" s="38">
        <v>614</v>
      </c>
      <c r="B615" s="34" t="s">
        <v>725</v>
      </c>
      <c r="C615" s="34" t="s">
        <v>3672</v>
      </c>
      <c r="D615" s="34" t="s">
        <v>43</v>
      </c>
      <c r="E615" s="36">
        <v>0</v>
      </c>
      <c r="F615" s="36">
        <v>0</v>
      </c>
      <c r="G615" s="36">
        <v>0</v>
      </c>
      <c r="H615" s="36">
        <v>0</v>
      </c>
      <c r="I615" s="36">
        <v>0</v>
      </c>
      <c r="J615" s="36">
        <v>0</v>
      </c>
      <c r="K615" s="36">
        <v>75</v>
      </c>
      <c r="L615" s="36">
        <v>4933.5</v>
      </c>
      <c r="M615" s="35">
        <v>77.5</v>
      </c>
    </row>
    <row r="616" spans="1:13">
      <c r="A616" s="38">
        <v>615</v>
      </c>
      <c r="B616" s="34" t="s">
        <v>726</v>
      </c>
      <c r="C616" s="34" t="s">
        <v>3653</v>
      </c>
      <c r="D616" s="34" t="s">
        <v>43</v>
      </c>
      <c r="E616" s="36">
        <v>43.05</v>
      </c>
      <c r="F616" s="36">
        <v>5019.6299999999992</v>
      </c>
      <c r="G616" s="36">
        <v>29</v>
      </c>
      <c r="H616" s="36">
        <v>4028.39</v>
      </c>
      <c r="I616" s="36">
        <v>43</v>
      </c>
      <c r="J616" s="36">
        <v>4175.3</v>
      </c>
      <c r="K616" s="36">
        <v>47.05</v>
      </c>
      <c r="L616" s="36">
        <v>3963.9624999999996</v>
      </c>
      <c r="M616" s="35">
        <v>45</v>
      </c>
    </row>
    <row r="617" spans="1:13">
      <c r="A617" s="38">
        <v>616</v>
      </c>
      <c r="B617" s="34" t="s">
        <v>727</v>
      </c>
      <c r="C617" s="34" t="s">
        <v>3654</v>
      </c>
      <c r="D617" s="34" t="s">
        <v>43</v>
      </c>
      <c r="E617" s="36">
        <v>0</v>
      </c>
      <c r="F617" s="36">
        <v>0</v>
      </c>
      <c r="G617" s="36">
        <v>0</v>
      </c>
      <c r="H617" s="36">
        <v>0</v>
      </c>
      <c r="I617" s="36">
        <v>0.125</v>
      </c>
      <c r="J617" s="36">
        <v>-1.08125</v>
      </c>
      <c r="K617" s="36">
        <v>7</v>
      </c>
      <c r="L617" s="36">
        <v>669.19999999999993</v>
      </c>
      <c r="M617" s="35">
        <v>7</v>
      </c>
    </row>
    <row r="618" spans="1:13">
      <c r="A618" s="38">
        <v>617</v>
      </c>
      <c r="B618" s="34" t="s">
        <v>728</v>
      </c>
      <c r="C618" s="34" t="s">
        <v>3673</v>
      </c>
      <c r="D618" s="34" t="s">
        <v>43</v>
      </c>
      <c r="E618" s="36">
        <v>2</v>
      </c>
      <c r="F618" s="36">
        <v>19.88</v>
      </c>
      <c r="G618" s="36">
        <v>0.05</v>
      </c>
      <c r="H618" s="36">
        <v>8.3695000000000004</v>
      </c>
      <c r="I618" s="36">
        <v>0</v>
      </c>
      <c r="J618" s="36">
        <v>0</v>
      </c>
      <c r="K618" s="36">
        <v>1.1000000000000001</v>
      </c>
      <c r="L618" s="36">
        <v>80.959999999999994</v>
      </c>
      <c r="M618" s="35">
        <v>6</v>
      </c>
    </row>
    <row r="619" spans="1:13">
      <c r="A619" s="38">
        <v>618</v>
      </c>
      <c r="B619" s="34" t="s">
        <v>729</v>
      </c>
      <c r="C619" s="34" t="s">
        <v>82</v>
      </c>
      <c r="D619" s="34" t="s">
        <v>43</v>
      </c>
      <c r="E619" s="36">
        <v>0</v>
      </c>
      <c r="F619" s="36">
        <v>0</v>
      </c>
      <c r="G619" s="36">
        <v>0</v>
      </c>
      <c r="H619" s="36">
        <v>0</v>
      </c>
      <c r="I619" s="36">
        <v>20</v>
      </c>
      <c r="J619" s="36">
        <v>1140.4000000000001</v>
      </c>
      <c r="K619" s="36">
        <v>115.02500000000001</v>
      </c>
      <c r="L619" s="36">
        <v>5754.70075</v>
      </c>
      <c r="M619" s="35">
        <v>68</v>
      </c>
    </row>
    <row r="620" spans="1:13">
      <c r="A620" s="38">
        <v>619</v>
      </c>
      <c r="B620" s="34" t="s">
        <v>730</v>
      </c>
      <c r="C620" s="34" t="s">
        <v>3673</v>
      </c>
      <c r="D620" s="34" t="s">
        <v>43</v>
      </c>
      <c r="E620" s="36">
        <v>0</v>
      </c>
      <c r="F620" s="36">
        <v>0</v>
      </c>
      <c r="G620" s="36">
        <v>0</v>
      </c>
      <c r="H620" s="36">
        <v>0</v>
      </c>
      <c r="I620" s="36">
        <v>0</v>
      </c>
      <c r="J620" s="36">
        <v>0</v>
      </c>
      <c r="K620" s="36">
        <v>5</v>
      </c>
      <c r="L620" s="36">
        <v>34.25</v>
      </c>
      <c r="M620" s="35">
        <v>10</v>
      </c>
    </row>
    <row r="621" spans="1:13">
      <c r="A621" s="38">
        <v>620</v>
      </c>
      <c r="B621" s="34" t="s">
        <v>731</v>
      </c>
      <c r="C621" s="34" t="s">
        <v>3653</v>
      </c>
      <c r="D621" s="34" t="s">
        <v>43</v>
      </c>
      <c r="E621" s="36">
        <v>0</v>
      </c>
      <c r="F621" s="36">
        <v>0</v>
      </c>
      <c r="G621" s="36">
        <v>0</v>
      </c>
      <c r="H621" s="36">
        <v>0</v>
      </c>
      <c r="I621" s="36">
        <v>10</v>
      </c>
      <c r="J621" s="36">
        <v>-33.1</v>
      </c>
      <c r="K621" s="36">
        <v>10</v>
      </c>
      <c r="L621" s="36">
        <v>953.5</v>
      </c>
      <c r="M621" s="35">
        <v>50</v>
      </c>
    </row>
    <row r="622" spans="1:13">
      <c r="A622" s="38">
        <v>621</v>
      </c>
      <c r="B622" s="34" t="s">
        <v>732</v>
      </c>
      <c r="C622" s="34" t="s">
        <v>3670</v>
      </c>
      <c r="D622" s="34" t="s">
        <v>43</v>
      </c>
      <c r="E622" s="36">
        <v>0</v>
      </c>
      <c r="F622" s="36">
        <v>0</v>
      </c>
      <c r="G622" s="36">
        <v>0</v>
      </c>
      <c r="H622" s="36">
        <v>0</v>
      </c>
      <c r="I622" s="36">
        <v>0</v>
      </c>
      <c r="J622" s="36">
        <v>0</v>
      </c>
      <c r="K622" s="36">
        <v>0.5</v>
      </c>
      <c r="L622" s="36">
        <v>-6.8849999999999998</v>
      </c>
      <c r="M622" s="35">
        <v>1</v>
      </c>
    </row>
    <row r="623" spans="1:13">
      <c r="A623" s="38">
        <v>622</v>
      </c>
      <c r="B623" s="34" t="s">
        <v>733</v>
      </c>
      <c r="C623" s="34" t="s">
        <v>3670</v>
      </c>
      <c r="D623" s="34" t="s">
        <v>43</v>
      </c>
      <c r="E623" s="36">
        <v>0</v>
      </c>
      <c r="F623" s="36">
        <v>0</v>
      </c>
      <c r="G623" s="36">
        <v>0</v>
      </c>
      <c r="H623" s="36">
        <v>0</v>
      </c>
      <c r="I623" s="36">
        <v>0</v>
      </c>
      <c r="J623" s="36">
        <v>0</v>
      </c>
      <c r="K623" s="36">
        <v>45</v>
      </c>
      <c r="L623" s="36">
        <v>3992.4</v>
      </c>
      <c r="M623" s="35">
        <v>35</v>
      </c>
    </row>
    <row r="624" spans="1:13">
      <c r="A624" s="38">
        <v>623</v>
      </c>
      <c r="B624" s="34" t="s">
        <v>734</v>
      </c>
      <c r="C624" s="34" t="s">
        <v>3654</v>
      </c>
      <c r="D624" s="34" t="s">
        <v>43</v>
      </c>
      <c r="E624" s="36">
        <v>0</v>
      </c>
      <c r="F624" s="36">
        <v>0</v>
      </c>
      <c r="G624" s="36">
        <v>0</v>
      </c>
      <c r="H624" s="36">
        <v>0</v>
      </c>
      <c r="I624" s="36">
        <v>45</v>
      </c>
      <c r="J624" s="36">
        <v>3630.6000000000004</v>
      </c>
      <c r="K624" s="36">
        <v>125</v>
      </c>
      <c r="L624" s="36">
        <v>6013.75</v>
      </c>
      <c r="M624" s="35">
        <v>65</v>
      </c>
    </row>
    <row r="625" spans="1:13">
      <c r="A625" s="38">
        <v>624</v>
      </c>
      <c r="B625" s="34" t="s">
        <v>735</v>
      </c>
      <c r="C625" s="34" t="s">
        <v>3653</v>
      </c>
      <c r="D625" s="34" t="s">
        <v>43</v>
      </c>
      <c r="E625" s="36">
        <v>0</v>
      </c>
      <c r="F625" s="36">
        <v>0</v>
      </c>
      <c r="G625" s="36">
        <v>0</v>
      </c>
      <c r="H625" s="36">
        <v>0</v>
      </c>
      <c r="I625" s="36">
        <v>2.1749999999999998</v>
      </c>
      <c r="J625" s="36">
        <v>149.44424999999998</v>
      </c>
      <c r="K625" s="36">
        <v>0.05</v>
      </c>
      <c r="L625" s="36">
        <v>10.074</v>
      </c>
      <c r="M625" s="35">
        <v>3.2250000000000001</v>
      </c>
    </row>
    <row r="626" spans="1:13">
      <c r="A626" s="38">
        <v>625</v>
      </c>
      <c r="B626" s="34" t="s">
        <v>736</v>
      </c>
      <c r="C626" s="34" t="s">
        <v>75</v>
      </c>
      <c r="D626" s="34" t="s">
        <v>43</v>
      </c>
      <c r="E626" s="36">
        <v>0</v>
      </c>
      <c r="F626" s="36">
        <v>0</v>
      </c>
      <c r="G626" s="36">
        <v>8</v>
      </c>
      <c r="H626" s="36">
        <v>414.08</v>
      </c>
      <c r="I626" s="36">
        <v>12</v>
      </c>
      <c r="J626" s="36">
        <v>2133.96</v>
      </c>
      <c r="K626" s="36">
        <v>9</v>
      </c>
      <c r="L626" s="36">
        <v>1113.75</v>
      </c>
      <c r="M626" s="35">
        <v>1</v>
      </c>
    </row>
    <row r="627" spans="1:13">
      <c r="A627" s="38">
        <v>626</v>
      </c>
      <c r="B627" s="34" t="s">
        <v>737</v>
      </c>
      <c r="C627" s="34" t="s">
        <v>3653</v>
      </c>
      <c r="D627" s="34" t="s">
        <v>43</v>
      </c>
      <c r="F627" s="36">
        <v>0</v>
      </c>
      <c r="H627" s="36">
        <v>0</v>
      </c>
      <c r="J627" s="36">
        <v>0</v>
      </c>
      <c r="L627" s="36">
        <v>0</v>
      </c>
      <c r="M627" s="35">
        <v>80</v>
      </c>
    </row>
    <row r="628" spans="1:13">
      <c r="A628" s="38">
        <v>627</v>
      </c>
      <c r="B628" s="34" t="s">
        <v>738</v>
      </c>
      <c r="C628" s="34" t="s">
        <v>3654</v>
      </c>
      <c r="D628" s="34" t="s">
        <v>43</v>
      </c>
      <c r="F628" s="36">
        <v>0</v>
      </c>
      <c r="H628" s="36">
        <v>0</v>
      </c>
      <c r="J628" s="36">
        <v>0</v>
      </c>
      <c r="L628" s="36">
        <v>0</v>
      </c>
      <c r="M628" s="35">
        <v>3</v>
      </c>
    </row>
    <row r="629" spans="1:13">
      <c r="A629" s="38">
        <v>628</v>
      </c>
      <c r="B629" s="34" t="s">
        <v>739</v>
      </c>
      <c r="C629" s="34" t="s">
        <v>3654</v>
      </c>
      <c r="D629" s="34" t="s">
        <v>27</v>
      </c>
      <c r="E629" s="36">
        <v>0</v>
      </c>
      <c r="F629" s="36">
        <v>0</v>
      </c>
      <c r="G629" s="36">
        <v>0</v>
      </c>
      <c r="H629" s="36">
        <v>0</v>
      </c>
      <c r="I629" s="36">
        <v>0</v>
      </c>
      <c r="J629" s="36">
        <v>0</v>
      </c>
      <c r="K629" s="36">
        <v>1.0249999999999999</v>
      </c>
      <c r="L629" s="36">
        <v>75.265749999999997</v>
      </c>
      <c r="M629" s="35">
        <v>0</v>
      </c>
    </row>
    <row r="630" spans="1:13">
      <c r="A630" s="38">
        <v>629</v>
      </c>
      <c r="B630" s="34" t="s">
        <v>740</v>
      </c>
      <c r="C630" s="34" t="s">
        <v>3654</v>
      </c>
      <c r="D630" s="34" t="s">
        <v>45</v>
      </c>
      <c r="E630" s="36">
        <v>0</v>
      </c>
      <c r="F630" s="36">
        <v>0</v>
      </c>
      <c r="G630" s="36">
        <v>0</v>
      </c>
      <c r="H630" s="36">
        <v>0</v>
      </c>
      <c r="I630" s="36">
        <v>0</v>
      </c>
      <c r="J630" s="36">
        <v>0</v>
      </c>
      <c r="K630" s="36">
        <v>25</v>
      </c>
      <c r="L630" s="36">
        <v>1838.5000000000002</v>
      </c>
      <c r="M630" s="35">
        <v>0</v>
      </c>
    </row>
    <row r="631" spans="1:13">
      <c r="A631" s="38">
        <v>630</v>
      </c>
      <c r="B631" s="34" t="s">
        <v>741</v>
      </c>
      <c r="C631" s="34" t="s">
        <v>3654</v>
      </c>
      <c r="D631" s="34" t="s">
        <v>45</v>
      </c>
      <c r="E631" s="36">
        <v>0</v>
      </c>
      <c r="F631" s="36">
        <v>0</v>
      </c>
      <c r="G631" s="36">
        <v>0</v>
      </c>
      <c r="H631" s="36">
        <v>0</v>
      </c>
      <c r="I631" s="36">
        <v>10</v>
      </c>
      <c r="J631" s="36">
        <v>827.4</v>
      </c>
      <c r="K631" s="36">
        <v>0</v>
      </c>
      <c r="L631" s="36">
        <v>0</v>
      </c>
      <c r="M631" s="35">
        <v>0</v>
      </c>
    </row>
    <row r="632" spans="1:13">
      <c r="A632" s="38">
        <v>631</v>
      </c>
      <c r="B632" s="34" t="s">
        <v>742</v>
      </c>
      <c r="C632" s="34" t="s">
        <v>3654</v>
      </c>
      <c r="D632" s="34" t="s">
        <v>45</v>
      </c>
      <c r="E632" s="36">
        <v>0</v>
      </c>
      <c r="F632" s="36">
        <v>0</v>
      </c>
      <c r="G632" s="36">
        <v>0</v>
      </c>
      <c r="H632" s="36">
        <v>0</v>
      </c>
      <c r="I632" s="36">
        <v>14</v>
      </c>
      <c r="J632" s="36">
        <v>1139.8800000000001</v>
      </c>
      <c r="K632" s="36">
        <v>14</v>
      </c>
      <c r="L632" s="36">
        <v>941.07999999999993</v>
      </c>
      <c r="M632" s="35">
        <v>0</v>
      </c>
    </row>
    <row r="633" spans="1:13">
      <c r="A633" s="38">
        <v>632</v>
      </c>
      <c r="B633" s="34" t="s">
        <v>743</v>
      </c>
      <c r="C633" s="34" t="s">
        <v>3654</v>
      </c>
      <c r="D633" s="34" t="s">
        <v>45</v>
      </c>
      <c r="E633" s="36">
        <v>0</v>
      </c>
      <c r="F633" s="36">
        <v>0</v>
      </c>
      <c r="G633" s="36">
        <v>0</v>
      </c>
      <c r="H633" s="36">
        <v>0</v>
      </c>
      <c r="I633" s="36">
        <v>20</v>
      </c>
      <c r="J633" s="36">
        <v>1160.2</v>
      </c>
      <c r="K633" s="36">
        <v>2</v>
      </c>
      <c r="L633" s="36">
        <v>355.44</v>
      </c>
      <c r="M633" s="35">
        <v>0</v>
      </c>
    </row>
    <row r="634" spans="1:13">
      <c r="A634" s="38">
        <v>633</v>
      </c>
      <c r="B634" s="34" t="s">
        <v>744</v>
      </c>
      <c r="C634" s="34" t="s">
        <v>3654</v>
      </c>
      <c r="D634" s="34" t="s">
        <v>45</v>
      </c>
      <c r="F634" s="36">
        <v>0</v>
      </c>
      <c r="H634" s="36">
        <v>0</v>
      </c>
      <c r="J634" s="36">
        <v>0</v>
      </c>
      <c r="L634" s="36">
        <v>0</v>
      </c>
      <c r="M634" s="35">
        <v>0.05</v>
      </c>
    </row>
    <row r="635" spans="1:13">
      <c r="A635" s="38">
        <v>634</v>
      </c>
      <c r="B635" s="34" t="s">
        <v>745</v>
      </c>
      <c r="C635" s="34" t="s">
        <v>3654</v>
      </c>
      <c r="D635" s="34" t="s">
        <v>45</v>
      </c>
      <c r="F635" s="36">
        <v>0</v>
      </c>
      <c r="H635" s="36">
        <v>0</v>
      </c>
      <c r="J635" s="36">
        <v>0</v>
      </c>
      <c r="L635" s="36">
        <v>0</v>
      </c>
      <c r="M635" s="35">
        <v>1</v>
      </c>
    </row>
    <row r="636" spans="1:13">
      <c r="A636" s="38">
        <v>635</v>
      </c>
      <c r="B636" s="34" t="s">
        <v>746</v>
      </c>
      <c r="C636" s="34" t="s">
        <v>3654</v>
      </c>
      <c r="D636" s="34" t="s">
        <v>45</v>
      </c>
      <c r="E636" s="36">
        <v>8.5</v>
      </c>
      <c r="F636" s="36">
        <v>973.59</v>
      </c>
      <c r="G636" s="36">
        <v>0.5</v>
      </c>
      <c r="H636" s="36">
        <v>77.385000000000005</v>
      </c>
      <c r="I636" s="36">
        <v>1</v>
      </c>
      <c r="J636" s="36">
        <v>196.91</v>
      </c>
      <c r="K636" s="36">
        <v>1</v>
      </c>
      <c r="L636" s="36">
        <v>146.03</v>
      </c>
      <c r="M636" s="35">
        <v>0</v>
      </c>
    </row>
    <row r="637" spans="1:13">
      <c r="A637" s="38">
        <v>636</v>
      </c>
      <c r="B637" s="34" t="s">
        <v>747</v>
      </c>
      <c r="C637" s="34" t="s">
        <v>3654</v>
      </c>
      <c r="D637" s="34" t="s">
        <v>45</v>
      </c>
      <c r="E637" s="36">
        <v>70.3</v>
      </c>
      <c r="F637" s="36">
        <v>5034.8860000000004</v>
      </c>
      <c r="G637" s="36">
        <v>23</v>
      </c>
      <c r="H637" s="36">
        <v>2711.93</v>
      </c>
      <c r="I637" s="36">
        <v>25</v>
      </c>
      <c r="J637" s="36">
        <v>1966.2500000000002</v>
      </c>
      <c r="K637" s="36">
        <v>50.5</v>
      </c>
      <c r="L637" s="36">
        <v>4537.93</v>
      </c>
      <c r="M637" s="35">
        <v>0</v>
      </c>
    </row>
    <row r="638" spans="1:13">
      <c r="A638" s="38">
        <v>637</v>
      </c>
      <c r="B638" s="34" t="s">
        <v>748</v>
      </c>
      <c r="C638" s="34" t="s">
        <v>3654</v>
      </c>
      <c r="D638" s="34" t="s">
        <v>45</v>
      </c>
      <c r="F638" s="36">
        <v>0</v>
      </c>
      <c r="H638" s="36">
        <v>0</v>
      </c>
      <c r="J638" s="36">
        <v>0</v>
      </c>
      <c r="L638" s="36">
        <v>0</v>
      </c>
      <c r="M638" s="35">
        <v>1.05</v>
      </c>
    </row>
    <row r="639" spans="1:13">
      <c r="A639" s="38">
        <v>638</v>
      </c>
      <c r="B639" s="34" t="s">
        <v>749</v>
      </c>
      <c r="C639" s="34" t="s">
        <v>3654</v>
      </c>
      <c r="D639" s="34" t="s">
        <v>45</v>
      </c>
      <c r="F639" s="36">
        <v>0</v>
      </c>
      <c r="H639" s="36">
        <v>0</v>
      </c>
      <c r="J639" s="36">
        <v>0</v>
      </c>
      <c r="L639" s="36">
        <v>0</v>
      </c>
      <c r="M639" s="35">
        <v>7.5000000000000011E-2</v>
      </c>
    </row>
    <row r="640" spans="1:13">
      <c r="A640" s="38">
        <v>639</v>
      </c>
      <c r="B640" s="34" t="s">
        <v>750</v>
      </c>
      <c r="C640" s="34" t="s">
        <v>3654</v>
      </c>
      <c r="D640" s="34" t="s">
        <v>45</v>
      </c>
      <c r="E640" s="36">
        <v>0</v>
      </c>
      <c r="F640" s="36">
        <v>0</v>
      </c>
      <c r="G640" s="36">
        <v>0</v>
      </c>
      <c r="H640" s="36">
        <v>0</v>
      </c>
      <c r="I640" s="36">
        <v>0</v>
      </c>
      <c r="J640" s="36">
        <v>0</v>
      </c>
      <c r="K640" s="36">
        <v>0.65</v>
      </c>
      <c r="L640" s="36">
        <v>36.048999999999999</v>
      </c>
      <c r="M640" s="35">
        <v>0.15000000000000002</v>
      </c>
    </row>
    <row r="641" spans="1:13">
      <c r="A641" s="38">
        <v>640</v>
      </c>
      <c r="B641" s="34" t="s">
        <v>751</v>
      </c>
      <c r="C641" s="34" t="s">
        <v>3654</v>
      </c>
      <c r="D641" s="34" t="s">
        <v>45</v>
      </c>
      <c r="E641" s="36">
        <v>6</v>
      </c>
      <c r="F641" s="36">
        <v>317.45999999999998</v>
      </c>
      <c r="G641" s="36">
        <v>2</v>
      </c>
      <c r="H641" s="36">
        <v>169.7</v>
      </c>
      <c r="I641" s="36">
        <v>6</v>
      </c>
      <c r="J641" s="36">
        <v>550.56000000000006</v>
      </c>
      <c r="K641" s="36">
        <v>4</v>
      </c>
      <c r="L641" s="36">
        <v>892.16</v>
      </c>
      <c r="M641" s="35">
        <v>4</v>
      </c>
    </row>
    <row r="642" spans="1:13">
      <c r="A642" s="38">
        <v>641</v>
      </c>
      <c r="B642" s="34" t="s">
        <v>752</v>
      </c>
      <c r="C642" s="34" t="s">
        <v>3654</v>
      </c>
      <c r="D642" s="34" t="s">
        <v>45</v>
      </c>
      <c r="E642" s="36">
        <v>155.4</v>
      </c>
      <c r="F642" s="36">
        <v>16738.133999999998</v>
      </c>
      <c r="G642" s="36">
        <v>133.5</v>
      </c>
      <c r="H642" s="36">
        <v>15715.619999999999</v>
      </c>
      <c r="I642" s="36">
        <v>118.97499999999999</v>
      </c>
      <c r="J642" s="36">
        <v>16278.159499999998</v>
      </c>
      <c r="K642" s="36">
        <v>137.65</v>
      </c>
      <c r="L642" s="36">
        <v>41874.506499999996</v>
      </c>
      <c r="M642" s="35">
        <v>135.5</v>
      </c>
    </row>
    <row r="643" spans="1:13">
      <c r="A643" s="38">
        <v>642</v>
      </c>
      <c r="B643" s="34" t="s">
        <v>753</v>
      </c>
      <c r="C643" s="34" t="s">
        <v>3654</v>
      </c>
      <c r="D643" s="34" t="s">
        <v>45</v>
      </c>
      <c r="E643" s="36">
        <v>35</v>
      </c>
      <c r="F643" s="36">
        <v>1374.45</v>
      </c>
      <c r="G643" s="36">
        <v>98</v>
      </c>
      <c r="H643" s="36">
        <v>3446.6600000000003</v>
      </c>
      <c r="I643" s="36">
        <v>100.52500000000001</v>
      </c>
      <c r="J643" s="36">
        <v>5036.3025000000007</v>
      </c>
      <c r="K643" s="36">
        <v>11</v>
      </c>
      <c r="L643" s="36">
        <v>630.85</v>
      </c>
      <c r="M643" s="35">
        <v>7.5</v>
      </c>
    </row>
    <row r="644" spans="1:13">
      <c r="A644" s="38">
        <v>643</v>
      </c>
      <c r="B644" s="34" t="s">
        <v>754</v>
      </c>
      <c r="C644" s="34" t="s">
        <v>3654</v>
      </c>
      <c r="D644" s="34" t="s">
        <v>45</v>
      </c>
      <c r="E644" s="36">
        <v>0</v>
      </c>
      <c r="F644" s="36">
        <v>0</v>
      </c>
      <c r="G644" s="36">
        <v>0</v>
      </c>
      <c r="H644" s="36">
        <v>0</v>
      </c>
      <c r="I644" s="36">
        <v>20.274999999999999</v>
      </c>
      <c r="J644" s="36">
        <v>1990.3967499999999</v>
      </c>
      <c r="K644" s="36">
        <v>40.4</v>
      </c>
      <c r="L644" s="36">
        <v>3847.2919999999999</v>
      </c>
      <c r="M644" s="35">
        <v>10.5</v>
      </c>
    </row>
    <row r="645" spans="1:13">
      <c r="A645" s="38">
        <v>644</v>
      </c>
      <c r="B645" s="34" t="s">
        <v>755</v>
      </c>
      <c r="C645" s="34" t="s">
        <v>3654</v>
      </c>
      <c r="D645" s="34" t="s">
        <v>45</v>
      </c>
      <c r="E645" s="36">
        <v>0</v>
      </c>
      <c r="F645" s="36">
        <v>0</v>
      </c>
      <c r="G645" s="36">
        <v>0</v>
      </c>
      <c r="H645" s="36">
        <v>0</v>
      </c>
      <c r="I645" s="36">
        <v>74</v>
      </c>
      <c r="J645" s="36">
        <v>10996.4</v>
      </c>
      <c r="K645" s="36">
        <v>54</v>
      </c>
      <c r="L645" s="36">
        <v>14406.660000000002</v>
      </c>
      <c r="M645" s="35">
        <v>47</v>
      </c>
    </row>
    <row r="646" spans="1:13">
      <c r="A646" s="38">
        <v>645</v>
      </c>
      <c r="B646" s="34" t="s">
        <v>756</v>
      </c>
      <c r="C646" s="34" t="s">
        <v>3654</v>
      </c>
      <c r="D646" s="34" t="s">
        <v>45</v>
      </c>
      <c r="E646" s="36">
        <v>0</v>
      </c>
      <c r="F646" s="36">
        <v>0</v>
      </c>
      <c r="G646" s="36">
        <v>0</v>
      </c>
      <c r="H646" s="36">
        <v>0</v>
      </c>
      <c r="I646" s="36">
        <v>14.5</v>
      </c>
      <c r="J646" s="36">
        <v>998.61500000000001</v>
      </c>
      <c r="K646" s="36">
        <v>20.524999999999999</v>
      </c>
      <c r="L646" s="36">
        <v>2284.8429999999998</v>
      </c>
      <c r="M646" s="35">
        <v>8.5250000000000004</v>
      </c>
    </row>
    <row r="647" spans="1:13">
      <c r="A647" s="38">
        <v>646</v>
      </c>
      <c r="B647" s="34" t="s">
        <v>757</v>
      </c>
      <c r="C647" s="34" t="s">
        <v>3654</v>
      </c>
      <c r="D647" s="34" t="s">
        <v>45</v>
      </c>
      <c r="E647" s="36">
        <v>26</v>
      </c>
      <c r="F647" s="36">
        <v>3451.2400000000002</v>
      </c>
      <c r="G647" s="36">
        <v>30.65</v>
      </c>
      <c r="H647" s="36">
        <v>4753.8149999999996</v>
      </c>
      <c r="I647" s="36">
        <v>38</v>
      </c>
      <c r="J647" s="36">
        <v>1989.3</v>
      </c>
      <c r="K647" s="36">
        <v>29</v>
      </c>
      <c r="L647" s="36">
        <v>3611.95</v>
      </c>
      <c r="M647" s="35">
        <v>16.5</v>
      </c>
    </row>
    <row r="648" spans="1:13">
      <c r="A648" s="38">
        <v>647</v>
      </c>
      <c r="B648" s="34" t="s">
        <v>758</v>
      </c>
      <c r="C648" s="34" t="s">
        <v>3649</v>
      </c>
      <c r="D648" s="34" t="s">
        <v>45</v>
      </c>
      <c r="E648" s="36">
        <v>0</v>
      </c>
      <c r="F648" s="36">
        <v>0</v>
      </c>
      <c r="G648" s="36">
        <v>0.55000000000000004</v>
      </c>
      <c r="H648" s="36">
        <v>93.489000000000004</v>
      </c>
      <c r="I648" s="36">
        <v>16</v>
      </c>
      <c r="J648" s="36">
        <v>1585.12</v>
      </c>
      <c r="K648" s="36">
        <v>11</v>
      </c>
      <c r="L648" s="36">
        <v>860.2</v>
      </c>
      <c r="M648" s="35">
        <v>4.5</v>
      </c>
    </row>
    <row r="649" spans="1:13">
      <c r="A649" s="38">
        <v>648</v>
      </c>
      <c r="B649" s="34" t="s">
        <v>759</v>
      </c>
      <c r="C649" s="34" t="s">
        <v>3654</v>
      </c>
      <c r="D649" s="34" t="s">
        <v>45</v>
      </c>
      <c r="E649" s="36">
        <v>3</v>
      </c>
      <c r="F649" s="36">
        <v>-161.10000000000002</v>
      </c>
      <c r="G649" s="36">
        <v>0</v>
      </c>
      <c r="H649" s="36">
        <v>0</v>
      </c>
      <c r="I649" s="36">
        <v>1</v>
      </c>
      <c r="J649" s="36">
        <v>45.58</v>
      </c>
      <c r="K649" s="36">
        <v>2</v>
      </c>
      <c r="L649" s="36">
        <v>493.46</v>
      </c>
      <c r="M649" s="35">
        <v>2</v>
      </c>
    </row>
    <row r="650" spans="1:13">
      <c r="A650" s="38">
        <v>649</v>
      </c>
      <c r="B650" s="34" t="s">
        <v>760</v>
      </c>
      <c r="C650" s="34" t="s">
        <v>3654</v>
      </c>
      <c r="D650" s="34" t="s">
        <v>45</v>
      </c>
      <c r="F650" s="36">
        <v>0</v>
      </c>
      <c r="H650" s="36">
        <v>0</v>
      </c>
      <c r="J650" s="36">
        <v>0</v>
      </c>
      <c r="L650" s="36">
        <v>0</v>
      </c>
      <c r="M650" s="35">
        <v>422.07500000000005</v>
      </c>
    </row>
    <row r="651" spans="1:13">
      <c r="A651" s="38">
        <v>650</v>
      </c>
      <c r="B651" s="34" t="s">
        <v>761</v>
      </c>
      <c r="C651" s="34" t="s">
        <v>3654</v>
      </c>
      <c r="D651" s="34" t="s">
        <v>45</v>
      </c>
      <c r="E651" s="36">
        <v>0</v>
      </c>
      <c r="F651" s="36">
        <v>0</v>
      </c>
      <c r="G651" s="36">
        <v>4</v>
      </c>
      <c r="H651" s="36">
        <v>536</v>
      </c>
      <c r="I651" s="36">
        <v>0</v>
      </c>
      <c r="J651" s="36">
        <v>0</v>
      </c>
      <c r="K651" s="36">
        <v>23</v>
      </c>
      <c r="L651" s="36">
        <v>1745.9299999999998</v>
      </c>
      <c r="M651" s="35">
        <v>96.1</v>
      </c>
    </row>
    <row r="652" spans="1:13">
      <c r="A652" s="38">
        <v>651</v>
      </c>
      <c r="B652" s="34" t="s">
        <v>762</v>
      </c>
      <c r="C652" s="34" t="s">
        <v>3654</v>
      </c>
      <c r="D652" s="34" t="s">
        <v>45</v>
      </c>
      <c r="F652" s="36">
        <v>0</v>
      </c>
      <c r="H652" s="36">
        <v>0</v>
      </c>
      <c r="J652" s="36">
        <v>0</v>
      </c>
      <c r="L652" s="36">
        <v>0</v>
      </c>
      <c r="M652" s="35">
        <v>1</v>
      </c>
    </row>
    <row r="653" spans="1:13">
      <c r="A653" s="38">
        <v>652</v>
      </c>
      <c r="B653" s="34" t="s">
        <v>763</v>
      </c>
      <c r="C653" s="34" t="s">
        <v>3654</v>
      </c>
      <c r="D653" s="34" t="s">
        <v>45</v>
      </c>
      <c r="E653" s="36">
        <v>8.4250000000000007</v>
      </c>
      <c r="F653" s="36">
        <v>814.19200000000012</v>
      </c>
      <c r="G653" s="36">
        <v>13.074999999999999</v>
      </c>
      <c r="H653" s="36">
        <v>1211.6602499999999</v>
      </c>
      <c r="I653" s="36">
        <v>12.5</v>
      </c>
      <c r="J653" s="36">
        <v>2572.125</v>
      </c>
      <c r="K653" s="36">
        <v>9.25</v>
      </c>
      <c r="L653" s="36">
        <v>915.47249999999997</v>
      </c>
      <c r="M653" s="35">
        <v>6.5</v>
      </c>
    </row>
    <row r="654" spans="1:13">
      <c r="A654" s="38">
        <v>653</v>
      </c>
      <c r="B654" s="34" t="s">
        <v>764</v>
      </c>
      <c r="C654" s="34" t="s">
        <v>3654</v>
      </c>
      <c r="D654" s="34" t="s">
        <v>45</v>
      </c>
      <c r="E654" s="36">
        <v>0</v>
      </c>
      <c r="F654" s="36">
        <v>0</v>
      </c>
      <c r="G654" s="36">
        <v>0.1</v>
      </c>
      <c r="H654" s="36">
        <v>7.6510000000000007</v>
      </c>
      <c r="I654" s="36">
        <v>2.7</v>
      </c>
      <c r="J654" s="36">
        <v>87.318000000000012</v>
      </c>
      <c r="K654" s="36">
        <v>0.27500000000000002</v>
      </c>
      <c r="L654" s="36">
        <v>37.268000000000008</v>
      </c>
      <c r="M654" s="35">
        <v>0.25</v>
      </c>
    </row>
    <row r="655" spans="1:13">
      <c r="A655" s="38">
        <v>654</v>
      </c>
      <c r="B655" s="34" t="s">
        <v>765</v>
      </c>
      <c r="C655" s="34" t="s">
        <v>3649</v>
      </c>
      <c r="D655" s="34" t="s">
        <v>45</v>
      </c>
      <c r="F655" s="36">
        <v>0</v>
      </c>
      <c r="H655" s="36">
        <v>0</v>
      </c>
      <c r="J655" s="36">
        <v>0</v>
      </c>
      <c r="L655" s="36">
        <v>0</v>
      </c>
      <c r="M655" s="35">
        <v>51</v>
      </c>
    </row>
    <row r="656" spans="1:13">
      <c r="A656" s="38">
        <v>655</v>
      </c>
      <c r="B656" s="34" t="s">
        <v>766</v>
      </c>
      <c r="C656" s="34" t="s">
        <v>3653</v>
      </c>
      <c r="D656" s="34" t="s">
        <v>45</v>
      </c>
      <c r="E656" s="36">
        <v>0</v>
      </c>
      <c r="F656" s="36">
        <v>0</v>
      </c>
      <c r="G656" s="36">
        <v>20.65</v>
      </c>
      <c r="H656" s="36">
        <v>-428.0745</v>
      </c>
      <c r="I656" s="36">
        <v>10.025</v>
      </c>
      <c r="J656" s="36">
        <v>810.62149999999997</v>
      </c>
      <c r="K656" s="36">
        <v>4.5999999999999996</v>
      </c>
      <c r="L656" s="36">
        <v>623.57599999999991</v>
      </c>
      <c r="M656" s="35">
        <v>4.1749999999999998</v>
      </c>
    </row>
    <row r="657" spans="1:13">
      <c r="A657" s="38">
        <v>656</v>
      </c>
      <c r="B657" s="34" t="s">
        <v>767</v>
      </c>
      <c r="C657" s="34" t="s">
        <v>3654</v>
      </c>
      <c r="D657" s="34" t="s">
        <v>44</v>
      </c>
      <c r="E657" s="36">
        <v>42.225000000000001</v>
      </c>
      <c r="F657" s="36">
        <v>4510.8967499999999</v>
      </c>
      <c r="G657" s="36">
        <v>9</v>
      </c>
      <c r="H657" s="36">
        <v>980.1</v>
      </c>
      <c r="I657" s="36">
        <v>0</v>
      </c>
      <c r="J657" s="36">
        <v>0</v>
      </c>
      <c r="K657" s="36">
        <v>36.700000000000003</v>
      </c>
      <c r="L657" s="36">
        <v>5175.067</v>
      </c>
      <c r="M657" s="35">
        <v>0</v>
      </c>
    </row>
    <row r="658" spans="1:13">
      <c r="A658" s="38">
        <v>657</v>
      </c>
      <c r="B658" s="34" t="s">
        <v>768</v>
      </c>
      <c r="C658" s="34" t="s">
        <v>3654</v>
      </c>
      <c r="D658" s="34" t="s">
        <v>44</v>
      </c>
      <c r="E658" s="36">
        <v>8</v>
      </c>
      <c r="F658" s="36">
        <v>1231.1199999999999</v>
      </c>
      <c r="G658" s="36">
        <v>0</v>
      </c>
      <c r="H658" s="36">
        <v>0</v>
      </c>
      <c r="I658" s="36">
        <v>0</v>
      </c>
      <c r="J658" s="36">
        <v>0</v>
      </c>
      <c r="K658" s="36">
        <v>1</v>
      </c>
      <c r="L658" s="36">
        <v>65.72</v>
      </c>
      <c r="M658" s="35">
        <v>0</v>
      </c>
    </row>
    <row r="659" spans="1:13">
      <c r="A659" s="38">
        <v>658</v>
      </c>
      <c r="B659" s="34" t="s">
        <v>769</v>
      </c>
      <c r="C659" s="34" t="s">
        <v>3654</v>
      </c>
      <c r="D659" s="34" t="s">
        <v>44</v>
      </c>
      <c r="E659" s="36">
        <v>0</v>
      </c>
      <c r="F659" s="36">
        <v>0</v>
      </c>
      <c r="G659" s="36">
        <v>1.8</v>
      </c>
      <c r="H659" s="36">
        <v>152.208</v>
      </c>
      <c r="I659" s="36">
        <v>1</v>
      </c>
      <c r="J659" s="36">
        <v>108.12</v>
      </c>
      <c r="K659" s="36">
        <v>5</v>
      </c>
      <c r="L659" s="36">
        <v>344.54999999999995</v>
      </c>
      <c r="M659" s="35">
        <v>0.05</v>
      </c>
    </row>
    <row r="660" spans="1:13">
      <c r="A660" s="38">
        <v>659</v>
      </c>
      <c r="B660" s="34" t="s">
        <v>770</v>
      </c>
      <c r="C660" s="34" t="s">
        <v>3654</v>
      </c>
      <c r="D660" s="34" t="s">
        <v>44</v>
      </c>
      <c r="E660" s="36">
        <v>0</v>
      </c>
      <c r="F660" s="36">
        <v>0</v>
      </c>
      <c r="G660" s="36">
        <v>0</v>
      </c>
      <c r="H660" s="36">
        <v>0</v>
      </c>
      <c r="I660" s="36">
        <v>0</v>
      </c>
      <c r="J660" s="36">
        <v>0</v>
      </c>
      <c r="K660" s="36">
        <v>2.5</v>
      </c>
      <c r="L660" s="36">
        <v>1342.7</v>
      </c>
      <c r="M660" s="35">
        <v>25.95</v>
      </c>
    </row>
    <row r="661" spans="1:13">
      <c r="A661" s="38">
        <v>660</v>
      </c>
      <c r="B661" s="34" t="s">
        <v>771</v>
      </c>
      <c r="C661" s="34" t="s">
        <v>82</v>
      </c>
      <c r="D661" s="34" t="s">
        <v>44</v>
      </c>
      <c r="F661" s="36">
        <v>0</v>
      </c>
      <c r="H661" s="36">
        <v>0</v>
      </c>
      <c r="J661" s="36">
        <v>0</v>
      </c>
      <c r="L661" s="36">
        <v>0</v>
      </c>
      <c r="M661" s="35">
        <v>1</v>
      </c>
    </row>
    <row r="662" spans="1:13">
      <c r="A662" s="38">
        <v>661</v>
      </c>
      <c r="B662" s="34" t="s">
        <v>772</v>
      </c>
      <c r="C662" s="34" t="s">
        <v>3654</v>
      </c>
      <c r="D662" s="34" t="s">
        <v>44</v>
      </c>
      <c r="F662" s="36">
        <v>0</v>
      </c>
      <c r="H662" s="36">
        <v>0</v>
      </c>
      <c r="J662" s="36">
        <v>0</v>
      </c>
      <c r="L662" s="36">
        <v>0</v>
      </c>
      <c r="M662" s="35">
        <v>2.5000000000000001E-2</v>
      </c>
    </row>
    <row r="663" spans="1:13">
      <c r="A663" s="38">
        <v>662</v>
      </c>
      <c r="B663" s="34" t="s">
        <v>773</v>
      </c>
      <c r="C663" s="34" t="s">
        <v>3654</v>
      </c>
      <c r="D663" s="34" t="s">
        <v>44</v>
      </c>
      <c r="F663" s="36">
        <v>0</v>
      </c>
      <c r="H663" s="36">
        <v>0</v>
      </c>
      <c r="J663" s="36">
        <v>0</v>
      </c>
      <c r="L663" s="36">
        <v>0</v>
      </c>
      <c r="M663" s="35">
        <v>10</v>
      </c>
    </row>
    <row r="664" spans="1:13">
      <c r="A664" s="38">
        <v>663</v>
      </c>
      <c r="B664" s="34" t="s">
        <v>774</v>
      </c>
      <c r="C664" s="34" t="s">
        <v>3654</v>
      </c>
      <c r="D664" s="34" t="s">
        <v>44</v>
      </c>
      <c r="E664" s="36">
        <v>0</v>
      </c>
      <c r="F664" s="36">
        <v>0</v>
      </c>
      <c r="G664" s="36">
        <v>0</v>
      </c>
      <c r="H664" s="36">
        <v>0</v>
      </c>
      <c r="I664" s="36">
        <v>36</v>
      </c>
      <c r="J664" s="36">
        <v>1231.92</v>
      </c>
      <c r="K664" s="36">
        <v>5</v>
      </c>
      <c r="L664" s="36">
        <v>1014.25</v>
      </c>
      <c r="M664" s="35">
        <v>5</v>
      </c>
    </row>
    <row r="665" spans="1:13">
      <c r="A665" s="38">
        <v>664</v>
      </c>
      <c r="B665" s="34" t="s">
        <v>775</v>
      </c>
      <c r="C665" s="34" t="s">
        <v>82</v>
      </c>
      <c r="D665" s="34" t="s">
        <v>44</v>
      </c>
      <c r="E665" s="36">
        <v>0</v>
      </c>
      <c r="F665" s="36">
        <v>0</v>
      </c>
      <c r="G665" s="36">
        <v>0</v>
      </c>
      <c r="H665" s="36">
        <v>0</v>
      </c>
      <c r="I665" s="36">
        <v>0</v>
      </c>
      <c r="J665" s="36">
        <v>0</v>
      </c>
      <c r="K665" s="36">
        <v>34</v>
      </c>
      <c r="L665" s="36">
        <v>4061.64</v>
      </c>
      <c r="M665" s="35">
        <v>115.625</v>
      </c>
    </row>
    <row r="666" spans="1:13">
      <c r="A666" s="38">
        <v>665</v>
      </c>
      <c r="B666" s="34" t="s">
        <v>776</v>
      </c>
      <c r="C666" s="34" t="s">
        <v>3653</v>
      </c>
      <c r="D666" s="34" t="s">
        <v>44</v>
      </c>
      <c r="F666" s="36">
        <v>0</v>
      </c>
      <c r="H666" s="36">
        <v>0</v>
      </c>
      <c r="J666" s="36">
        <v>0</v>
      </c>
      <c r="L666" s="36">
        <v>0</v>
      </c>
      <c r="M666" s="35">
        <v>3</v>
      </c>
    </row>
    <row r="667" spans="1:13">
      <c r="A667" s="38">
        <v>666</v>
      </c>
      <c r="B667" s="34" t="s">
        <v>777</v>
      </c>
      <c r="C667" s="34" t="s">
        <v>3654</v>
      </c>
      <c r="D667" s="34" t="s">
        <v>44</v>
      </c>
      <c r="E667" s="36">
        <v>9.0500000000000007</v>
      </c>
      <c r="F667" s="36">
        <v>-410.14600000000002</v>
      </c>
      <c r="G667" s="36">
        <v>5.0250000000000004</v>
      </c>
      <c r="H667" s="36">
        <v>114.46950000000001</v>
      </c>
      <c r="I667" s="36">
        <v>33</v>
      </c>
      <c r="J667" s="36">
        <v>1388.6399999999999</v>
      </c>
      <c r="K667" s="36">
        <v>17</v>
      </c>
      <c r="L667" s="36">
        <v>891.65000000000009</v>
      </c>
      <c r="M667" s="35">
        <v>17.5</v>
      </c>
    </row>
    <row r="668" spans="1:13">
      <c r="A668" s="38">
        <v>667</v>
      </c>
      <c r="B668" s="34" t="s">
        <v>778</v>
      </c>
      <c r="C668" s="34" t="s">
        <v>3654</v>
      </c>
      <c r="D668" s="34" t="s">
        <v>44</v>
      </c>
      <c r="F668" s="36">
        <v>0</v>
      </c>
      <c r="H668" s="36">
        <v>0</v>
      </c>
      <c r="J668" s="36">
        <v>0</v>
      </c>
      <c r="L668" s="36">
        <v>0</v>
      </c>
      <c r="M668" s="35">
        <v>20</v>
      </c>
    </row>
    <row r="669" spans="1:13">
      <c r="A669" s="38">
        <v>668</v>
      </c>
      <c r="B669" s="34" t="s">
        <v>779</v>
      </c>
      <c r="C669" s="34" t="s">
        <v>3654</v>
      </c>
      <c r="D669" s="34" t="s">
        <v>44</v>
      </c>
      <c r="E669" s="36">
        <v>0</v>
      </c>
      <c r="F669" s="36">
        <v>0</v>
      </c>
      <c r="G669" s="36">
        <v>0</v>
      </c>
      <c r="H669" s="36">
        <v>0</v>
      </c>
      <c r="I669" s="36">
        <v>0</v>
      </c>
      <c r="J669" s="36">
        <v>0</v>
      </c>
      <c r="K669" s="36">
        <v>50</v>
      </c>
      <c r="L669" s="36">
        <v>3152.5</v>
      </c>
      <c r="M669" s="35">
        <v>70</v>
      </c>
    </row>
    <row r="670" spans="1:13">
      <c r="A670" s="38">
        <v>669</v>
      </c>
      <c r="B670" s="34" t="s">
        <v>780</v>
      </c>
      <c r="C670" s="34" t="s">
        <v>3654</v>
      </c>
      <c r="D670" s="34" t="s">
        <v>44</v>
      </c>
      <c r="F670" s="36">
        <v>0</v>
      </c>
      <c r="H670" s="36">
        <v>0</v>
      </c>
      <c r="J670" s="36">
        <v>0</v>
      </c>
      <c r="L670" s="36">
        <v>0</v>
      </c>
      <c r="M670" s="35">
        <v>1</v>
      </c>
    </row>
    <row r="671" spans="1:13">
      <c r="A671" s="38">
        <v>670</v>
      </c>
      <c r="B671" s="34" t="s">
        <v>781</v>
      </c>
      <c r="C671" s="34" t="s">
        <v>3654</v>
      </c>
      <c r="D671" s="34" t="s">
        <v>40</v>
      </c>
      <c r="E671" s="36">
        <v>0</v>
      </c>
      <c r="F671" s="36">
        <v>0</v>
      </c>
      <c r="G671" s="36">
        <v>0</v>
      </c>
      <c r="H671" s="36">
        <v>0</v>
      </c>
      <c r="I671" s="36">
        <v>0</v>
      </c>
      <c r="J671" s="36">
        <v>0</v>
      </c>
      <c r="K671" s="36">
        <v>2.125</v>
      </c>
      <c r="L671" s="36">
        <v>97.303749999999994</v>
      </c>
      <c r="M671" s="35">
        <v>0</v>
      </c>
    </row>
    <row r="672" spans="1:13">
      <c r="A672" s="38">
        <v>671</v>
      </c>
      <c r="B672" s="34" t="s">
        <v>782</v>
      </c>
      <c r="C672" s="34" t="s">
        <v>3654</v>
      </c>
      <c r="D672" s="34" t="s">
        <v>40</v>
      </c>
      <c r="E672" s="36">
        <v>0</v>
      </c>
      <c r="F672" s="36">
        <v>0</v>
      </c>
      <c r="G672" s="36">
        <v>0</v>
      </c>
      <c r="H672" s="36">
        <v>0</v>
      </c>
      <c r="I672" s="36">
        <v>0</v>
      </c>
      <c r="J672" s="36">
        <v>0</v>
      </c>
      <c r="K672" s="36">
        <v>5.5</v>
      </c>
      <c r="L672" s="36">
        <v>542.96</v>
      </c>
      <c r="M672" s="35">
        <v>6.3</v>
      </c>
    </row>
    <row r="673" spans="1:13">
      <c r="A673" s="38">
        <v>672</v>
      </c>
      <c r="B673" s="34" t="s">
        <v>783</v>
      </c>
      <c r="C673" s="34" t="s">
        <v>3654</v>
      </c>
      <c r="D673" s="34" t="s">
        <v>40</v>
      </c>
      <c r="F673" s="36">
        <v>0</v>
      </c>
      <c r="H673" s="36">
        <v>0</v>
      </c>
      <c r="J673" s="36">
        <v>0</v>
      </c>
      <c r="L673" s="36">
        <v>0</v>
      </c>
      <c r="M673" s="35">
        <v>163</v>
      </c>
    </row>
    <row r="674" spans="1:13">
      <c r="A674" s="38">
        <v>673</v>
      </c>
      <c r="B674" s="34" t="s">
        <v>784</v>
      </c>
      <c r="C674" s="34" t="s">
        <v>3654</v>
      </c>
      <c r="D674" s="34" t="s">
        <v>38</v>
      </c>
      <c r="E674" s="36">
        <v>0</v>
      </c>
      <c r="F674" s="36">
        <v>0</v>
      </c>
      <c r="G674" s="36">
        <v>0</v>
      </c>
      <c r="H674" s="36">
        <v>0</v>
      </c>
      <c r="I674" s="36">
        <v>0</v>
      </c>
      <c r="J674" s="36">
        <v>0</v>
      </c>
      <c r="K674" s="36">
        <v>1</v>
      </c>
      <c r="L674" s="36">
        <v>59.28</v>
      </c>
      <c r="M674" s="35">
        <v>0</v>
      </c>
    </row>
    <row r="675" spans="1:13">
      <c r="A675" s="38">
        <v>674</v>
      </c>
      <c r="B675" s="34" t="s">
        <v>785</v>
      </c>
      <c r="C675" s="34" t="s">
        <v>3654</v>
      </c>
      <c r="D675" s="34" t="s">
        <v>38</v>
      </c>
      <c r="E675" s="36">
        <v>0</v>
      </c>
      <c r="F675" s="36">
        <v>0</v>
      </c>
      <c r="G675" s="36">
        <v>12</v>
      </c>
      <c r="H675" s="36">
        <v>905.64</v>
      </c>
      <c r="I675" s="36">
        <v>12</v>
      </c>
      <c r="J675" s="36">
        <v>1205.52</v>
      </c>
      <c r="K675" s="36">
        <v>9</v>
      </c>
      <c r="L675" s="36">
        <v>731.87999999999988</v>
      </c>
      <c r="M675" s="35">
        <v>0</v>
      </c>
    </row>
    <row r="676" spans="1:13">
      <c r="A676" s="38">
        <v>675</v>
      </c>
      <c r="B676" s="34" t="s">
        <v>786</v>
      </c>
      <c r="C676" s="34" t="s">
        <v>3654</v>
      </c>
      <c r="D676" s="34" t="s">
        <v>38</v>
      </c>
      <c r="E676" s="36">
        <v>35.674999999999997</v>
      </c>
      <c r="F676" s="36">
        <v>2946.0414999999998</v>
      </c>
      <c r="G676" s="36">
        <v>15.65</v>
      </c>
      <c r="H676" s="36">
        <v>1806.4795000000001</v>
      </c>
      <c r="I676" s="36">
        <v>35.200000000000003</v>
      </c>
      <c r="J676" s="36">
        <v>3163.0720000000001</v>
      </c>
      <c r="K676" s="36">
        <v>28.8</v>
      </c>
      <c r="L676" s="36">
        <v>2156.2560000000003</v>
      </c>
      <c r="M676" s="35">
        <v>0</v>
      </c>
    </row>
    <row r="677" spans="1:13">
      <c r="A677" s="38">
        <v>676</v>
      </c>
      <c r="B677" s="34" t="s">
        <v>787</v>
      </c>
      <c r="C677" s="34" t="s">
        <v>3654</v>
      </c>
      <c r="D677" s="34" t="s">
        <v>38</v>
      </c>
      <c r="E677" s="36">
        <v>0</v>
      </c>
      <c r="F677" s="36">
        <v>0</v>
      </c>
      <c r="G677" s="36">
        <v>20.274999999999999</v>
      </c>
      <c r="H677" s="36">
        <v>1740.0004999999996</v>
      </c>
      <c r="I677" s="36">
        <v>227.9</v>
      </c>
      <c r="J677" s="36">
        <v>23236.683999999997</v>
      </c>
      <c r="K677" s="36">
        <v>53.5</v>
      </c>
      <c r="L677" s="36">
        <v>3758.375</v>
      </c>
      <c r="M677" s="35">
        <v>0</v>
      </c>
    </row>
    <row r="678" spans="1:13">
      <c r="A678" s="38">
        <v>677</v>
      </c>
      <c r="B678" s="34" t="s">
        <v>788</v>
      </c>
      <c r="C678" s="34" t="s">
        <v>3654</v>
      </c>
      <c r="D678" s="34" t="s">
        <v>38</v>
      </c>
      <c r="F678" s="36">
        <v>0</v>
      </c>
      <c r="H678" s="36">
        <v>0</v>
      </c>
      <c r="J678" s="36">
        <v>0</v>
      </c>
      <c r="L678" s="36">
        <v>0</v>
      </c>
      <c r="M678" s="35">
        <v>2.75</v>
      </c>
    </row>
    <row r="679" spans="1:13">
      <c r="A679" s="38">
        <v>678</v>
      </c>
      <c r="B679" s="34" t="s">
        <v>789</v>
      </c>
      <c r="C679" s="34" t="s">
        <v>3654</v>
      </c>
      <c r="D679" s="34" t="s">
        <v>38</v>
      </c>
      <c r="F679" s="36">
        <v>0</v>
      </c>
      <c r="H679" s="36">
        <v>0</v>
      </c>
      <c r="J679" s="36">
        <v>0</v>
      </c>
      <c r="L679" s="36">
        <v>0</v>
      </c>
      <c r="M679" s="35">
        <v>8</v>
      </c>
    </row>
    <row r="680" spans="1:13">
      <c r="A680" s="38">
        <v>679</v>
      </c>
      <c r="B680" s="34" t="s">
        <v>790</v>
      </c>
      <c r="C680" s="34" t="s">
        <v>3654</v>
      </c>
      <c r="D680" s="34" t="s">
        <v>38</v>
      </c>
      <c r="E680" s="36">
        <v>0</v>
      </c>
      <c r="F680" s="36">
        <v>0</v>
      </c>
      <c r="G680" s="36">
        <v>0</v>
      </c>
      <c r="H680" s="36">
        <v>0</v>
      </c>
      <c r="I680" s="36">
        <v>0</v>
      </c>
      <c r="J680" s="36">
        <v>0</v>
      </c>
      <c r="K680" s="36">
        <v>109.075</v>
      </c>
      <c r="L680" s="36">
        <v>11393.9745</v>
      </c>
      <c r="M680" s="35">
        <v>187.6</v>
      </c>
    </row>
    <row r="681" spans="1:13">
      <c r="A681" s="38">
        <v>680</v>
      </c>
      <c r="B681" s="34" t="s">
        <v>791</v>
      </c>
      <c r="C681" s="34" t="s">
        <v>3654</v>
      </c>
      <c r="D681" s="34" t="s">
        <v>38</v>
      </c>
      <c r="E681" s="36">
        <v>0</v>
      </c>
      <c r="F681" s="36">
        <v>0</v>
      </c>
      <c r="G681" s="36">
        <v>0</v>
      </c>
      <c r="H681" s="36">
        <v>0</v>
      </c>
      <c r="I681" s="36">
        <v>0</v>
      </c>
      <c r="J681" s="36">
        <v>0</v>
      </c>
      <c r="K681" s="36">
        <v>7.125</v>
      </c>
      <c r="L681" s="36">
        <v>684.07125000000008</v>
      </c>
      <c r="M681" s="35">
        <v>2.75</v>
      </c>
    </row>
    <row r="682" spans="1:13">
      <c r="A682" s="38">
        <v>681</v>
      </c>
      <c r="B682" s="34" t="s">
        <v>792</v>
      </c>
      <c r="C682" s="34" t="s">
        <v>3654</v>
      </c>
      <c r="D682" s="34" t="s">
        <v>38</v>
      </c>
      <c r="E682" s="36">
        <v>0</v>
      </c>
      <c r="F682" s="36">
        <v>0</v>
      </c>
      <c r="G682" s="36">
        <v>0</v>
      </c>
      <c r="H682" s="36">
        <v>0</v>
      </c>
      <c r="I682" s="36">
        <v>0</v>
      </c>
      <c r="J682" s="36">
        <v>0</v>
      </c>
      <c r="K682" s="36">
        <v>46.024999999999999</v>
      </c>
      <c r="L682" s="36">
        <v>7482.2842499999997</v>
      </c>
      <c r="M682" s="35">
        <v>5.0250000000000004</v>
      </c>
    </row>
    <row r="683" spans="1:13">
      <c r="A683" s="38">
        <v>682</v>
      </c>
      <c r="B683" s="34" t="s">
        <v>793</v>
      </c>
      <c r="C683" s="34" t="s">
        <v>3654</v>
      </c>
      <c r="D683" s="34" t="s">
        <v>38</v>
      </c>
      <c r="E683" s="36">
        <v>15.3</v>
      </c>
      <c r="F683" s="36">
        <v>1934.3790000000001</v>
      </c>
      <c r="G683" s="36">
        <v>10.050000000000001</v>
      </c>
      <c r="H683" s="36">
        <v>1438.0545000000002</v>
      </c>
      <c r="I683" s="36">
        <v>5.625</v>
      </c>
      <c r="J683" s="36">
        <v>741.43124999999998</v>
      </c>
      <c r="K683" s="36">
        <v>0</v>
      </c>
      <c r="L683" s="36">
        <v>0</v>
      </c>
      <c r="M683" s="35">
        <v>1</v>
      </c>
    </row>
    <row r="684" spans="1:13">
      <c r="A684" s="38">
        <v>683</v>
      </c>
      <c r="B684" s="34" t="s">
        <v>794</v>
      </c>
      <c r="C684" s="34" t="s">
        <v>3654</v>
      </c>
      <c r="D684" s="34" t="s">
        <v>38</v>
      </c>
      <c r="E684" s="36">
        <v>0</v>
      </c>
      <c r="F684" s="36">
        <v>0</v>
      </c>
      <c r="G684" s="36">
        <v>0</v>
      </c>
      <c r="H684" s="36">
        <v>0</v>
      </c>
      <c r="I684" s="36">
        <v>2</v>
      </c>
      <c r="J684" s="36">
        <v>300.58</v>
      </c>
      <c r="K684" s="36">
        <v>1.25</v>
      </c>
      <c r="L684" s="36">
        <v>197.92500000000001</v>
      </c>
      <c r="M684" s="35">
        <v>1</v>
      </c>
    </row>
    <row r="685" spans="1:13">
      <c r="A685" s="38">
        <v>684</v>
      </c>
      <c r="B685" s="34" t="s">
        <v>795</v>
      </c>
      <c r="C685" s="34" t="s">
        <v>3654</v>
      </c>
      <c r="D685" s="34" t="s">
        <v>38</v>
      </c>
      <c r="F685" s="36">
        <v>0</v>
      </c>
      <c r="H685" s="36">
        <v>0</v>
      </c>
      <c r="J685" s="36">
        <v>0</v>
      </c>
      <c r="L685" s="36">
        <v>0</v>
      </c>
      <c r="M685" s="35">
        <v>0.65</v>
      </c>
    </row>
    <row r="686" spans="1:13">
      <c r="A686" s="38">
        <v>685</v>
      </c>
      <c r="B686" s="34" t="s">
        <v>796</v>
      </c>
      <c r="C686" s="34" t="s">
        <v>3671</v>
      </c>
      <c r="D686" s="34" t="s">
        <v>38</v>
      </c>
      <c r="F686" s="36">
        <v>0</v>
      </c>
      <c r="H686" s="36">
        <v>0</v>
      </c>
      <c r="J686" s="36">
        <v>0</v>
      </c>
      <c r="L686" s="36">
        <v>0</v>
      </c>
      <c r="M686" s="35">
        <v>55.5</v>
      </c>
    </row>
    <row r="687" spans="1:13">
      <c r="A687" s="38">
        <v>686</v>
      </c>
      <c r="B687" s="34" t="s">
        <v>797</v>
      </c>
      <c r="C687" s="34" t="s">
        <v>3654</v>
      </c>
      <c r="D687" s="34" t="s">
        <v>38</v>
      </c>
      <c r="F687" s="36">
        <v>0</v>
      </c>
      <c r="H687" s="36">
        <v>0</v>
      </c>
      <c r="J687" s="36">
        <v>0</v>
      </c>
      <c r="L687" s="36">
        <v>0</v>
      </c>
      <c r="M687" s="35">
        <v>10.824999999999999</v>
      </c>
    </row>
    <row r="688" spans="1:13">
      <c r="A688" s="38">
        <v>687</v>
      </c>
      <c r="B688" s="34" t="s">
        <v>798</v>
      </c>
      <c r="C688" s="34" t="s">
        <v>3654</v>
      </c>
      <c r="D688" s="34" t="s">
        <v>38</v>
      </c>
      <c r="F688" s="36">
        <v>0</v>
      </c>
      <c r="H688" s="36">
        <v>0</v>
      </c>
      <c r="J688" s="36">
        <v>0</v>
      </c>
      <c r="L688" s="36">
        <v>0</v>
      </c>
      <c r="M688" s="35">
        <v>320</v>
      </c>
    </row>
    <row r="689" spans="1:13">
      <c r="A689" s="38">
        <v>688</v>
      </c>
      <c r="B689" s="34" t="s">
        <v>799</v>
      </c>
      <c r="C689" s="34" t="s">
        <v>3654</v>
      </c>
      <c r="D689" s="34" t="s">
        <v>38</v>
      </c>
      <c r="E689" s="36">
        <v>77</v>
      </c>
      <c r="F689" s="36">
        <v>9686.6</v>
      </c>
      <c r="G689" s="36">
        <v>17</v>
      </c>
      <c r="H689" s="36">
        <v>1038.3599999999999</v>
      </c>
      <c r="I689" s="36">
        <v>0</v>
      </c>
      <c r="J689" s="36">
        <v>0</v>
      </c>
      <c r="K689" s="36">
        <v>121.1</v>
      </c>
      <c r="L689" s="36">
        <v>12026.440999999999</v>
      </c>
      <c r="M689" s="35">
        <v>124.27499999999999</v>
      </c>
    </row>
    <row r="690" spans="1:13">
      <c r="A690" s="38">
        <v>689</v>
      </c>
      <c r="B690" s="34" t="s">
        <v>800</v>
      </c>
      <c r="C690" s="34" t="s">
        <v>3654</v>
      </c>
      <c r="D690" s="34" t="s">
        <v>38</v>
      </c>
      <c r="E690" s="36">
        <v>76.55</v>
      </c>
      <c r="F690" s="36">
        <v>8709.093499999999</v>
      </c>
      <c r="G690" s="36">
        <v>67.5</v>
      </c>
      <c r="H690" s="36">
        <v>8142.5249999999996</v>
      </c>
      <c r="I690" s="36">
        <v>101.5</v>
      </c>
      <c r="J690" s="36">
        <v>10237.289999999999</v>
      </c>
      <c r="K690" s="36">
        <v>94.4</v>
      </c>
      <c r="L690" s="36">
        <v>7055.4560000000001</v>
      </c>
      <c r="M690" s="35">
        <v>61.375</v>
      </c>
    </row>
    <row r="691" spans="1:13">
      <c r="A691" s="38">
        <v>690</v>
      </c>
      <c r="B691" s="34" t="s">
        <v>801</v>
      </c>
      <c r="C691" s="34" t="s">
        <v>3654</v>
      </c>
      <c r="D691" s="34" t="s">
        <v>38</v>
      </c>
      <c r="F691" s="36">
        <v>0</v>
      </c>
      <c r="H691" s="36">
        <v>0</v>
      </c>
      <c r="J691" s="36">
        <v>0</v>
      </c>
      <c r="L691" s="36">
        <v>0</v>
      </c>
      <c r="M691" s="35">
        <v>3</v>
      </c>
    </row>
    <row r="692" spans="1:13">
      <c r="A692" s="38">
        <v>691</v>
      </c>
      <c r="B692" s="34" t="s">
        <v>802</v>
      </c>
      <c r="C692" s="34" t="s">
        <v>82</v>
      </c>
      <c r="D692" s="34" t="s">
        <v>38</v>
      </c>
      <c r="F692" s="36">
        <v>0</v>
      </c>
      <c r="H692" s="36">
        <v>0</v>
      </c>
      <c r="J692" s="36">
        <v>0</v>
      </c>
      <c r="L692" s="36">
        <v>0</v>
      </c>
      <c r="M692" s="35">
        <v>13.375</v>
      </c>
    </row>
    <row r="693" spans="1:13">
      <c r="A693" s="38">
        <v>692</v>
      </c>
      <c r="B693" s="34" t="s">
        <v>803</v>
      </c>
      <c r="C693" s="34" t="s">
        <v>3654</v>
      </c>
      <c r="D693" s="34" t="s">
        <v>38</v>
      </c>
      <c r="F693" s="36">
        <v>0</v>
      </c>
      <c r="H693" s="36">
        <v>0</v>
      </c>
      <c r="J693" s="36">
        <v>0</v>
      </c>
      <c r="L693" s="36">
        <v>0</v>
      </c>
      <c r="M693" s="35">
        <v>43</v>
      </c>
    </row>
    <row r="694" spans="1:13">
      <c r="A694" s="38">
        <v>693</v>
      </c>
      <c r="B694" s="34" t="s">
        <v>804</v>
      </c>
      <c r="C694" s="34" t="s">
        <v>3654</v>
      </c>
      <c r="D694" s="34" t="s">
        <v>38</v>
      </c>
      <c r="F694" s="36">
        <v>0</v>
      </c>
      <c r="H694" s="36">
        <v>0</v>
      </c>
      <c r="J694" s="36">
        <v>0</v>
      </c>
      <c r="L694" s="36">
        <v>0</v>
      </c>
      <c r="M694" s="35">
        <v>10</v>
      </c>
    </row>
    <row r="695" spans="1:13">
      <c r="A695" s="38">
        <v>694</v>
      </c>
      <c r="B695" s="34" t="s">
        <v>805</v>
      </c>
      <c r="C695" s="34" t="s">
        <v>3654</v>
      </c>
      <c r="D695" s="34" t="s">
        <v>38</v>
      </c>
      <c r="E695" s="36">
        <v>0</v>
      </c>
      <c r="F695" s="36">
        <v>0</v>
      </c>
      <c r="G695" s="36">
        <v>0</v>
      </c>
      <c r="H695" s="36">
        <v>0</v>
      </c>
      <c r="I695" s="36">
        <v>0</v>
      </c>
      <c r="J695" s="36">
        <v>0</v>
      </c>
      <c r="K695" s="36">
        <v>7</v>
      </c>
      <c r="L695" s="36">
        <v>396.06</v>
      </c>
      <c r="M695" s="35">
        <v>5</v>
      </c>
    </row>
    <row r="696" spans="1:13">
      <c r="A696" s="38">
        <v>695</v>
      </c>
      <c r="B696" s="34" t="s">
        <v>806</v>
      </c>
      <c r="C696" s="34" t="s">
        <v>3654</v>
      </c>
      <c r="D696" s="34" t="s">
        <v>29</v>
      </c>
      <c r="E696" s="36">
        <v>0</v>
      </c>
      <c r="F696" s="36">
        <v>0</v>
      </c>
      <c r="G696" s="36">
        <v>0</v>
      </c>
      <c r="H696" s="36">
        <v>0</v>
      </c>
      <c r="I696" s="36">
        <v>0</v>
      </c>
      <c r="J696" s="36">
        <v>0</v>
      </c>
      <c r="K696" s="36">
        <v>6</v>
      </c>
      <c r="L696" s="36">
        <v>552.41999999999996</v>
      </c>
      <c r="M696" s="35">
        <v>0</v>
      </c>
    </row>
    <row r="697" spans="1:13">
      <c r="A697" s="38">
        <v>696</v>
      </c>
      <c r="B697" s="34" t="s">
        <v>807</v>
      </c>
      <c r="C697" s="34" t="s">
        <v>3653</v>
      </c>
      <c r="D697" s="34" t="s">
        <v>29</v>
      </c>
      <c r="E697" s="36">
        <v>0</v>
      </c>
      <c r="F697" s="36">
        <v>0</v>
      </c>
      <c r="G697" s="36">
        <v>0</v>
      </c>
      <c r="H697" s="36">
        <v>0</v>
      </c>
      <c r="I697" s="36">
        <v>0</v>
      </c>
      <c r="J697" s="36">
        <v>0</v>
      </c>
      <c r="K697" s="36">
        <v>7.5</v>
      </c>
      <c r="L697" s="36">
        <v>361.95</v>
      </c>
      <c r="M697" s="35">
        <v>5.5</v>
      </c>
    </row>
    <row r="698" spans="1:13">
      <c r="A698" s="38">
        <v>697</v>
      </c>
      <c r="B698" s="34" t="s">
        <v>808</v>
      </c>
      <c r="C698" s="34" t="s">
        <v>3654</v>
      </c>
      <c r="D698" s="34" t="s">
        <v>26</v>
      </c>
      <c r="F698" s="36">
        <v>0</v>
      </c>
      <c r="H698" s="36">
        <v>0</v>
      </c>
      <c r="J698" s="36">
        <v>0</v>
      </c>
      <c r="L698" s="36">
        <v>0</v>
      </c>
      <c r="M698" s="35">
        <v>0.5</v>
      </c>
    </row>
    <row r="699" spans="1:13">
      <c r="A699" s="38">
        <v>698</v>
      </c>
      <c r="B699" s="34" t="s">
        <v>809</v>
      </c>
      <c r="C699" s="34" t="s">
        <v>3654</v>
      </c>
      <c r="D699" s="34" t="s">
        <v>26</v>
      </c>
      <c r="E699" s="36">
        <v>60.5</v>
      </c>
      <c r="F699" s="36">
        <v>6669.5199999999995</v>
      </c>
      <c r="G699" s="36">
        <v>0</v>
      </c>
      <c r="H699" s="36">
        <v>0</v>
      </c>
      <c r="I699" s="36">
        <v>0</v>
      </c>
      <c r="J699" s="36">
        <v>0</v>
      </c>
      <c r="K699" s="36">
        <v>0</v>
      </c>
      <c r="L699" s="36">
        <v>0</v>
      </c>
      <c r="M699" s="35">
        <v>0</v>
      </c>
    </row>
    <row r="700" spans="1:13">
      <c r="A700" s="38">
        <v>699</v>
      </c>
      <c r="B700" s="34" t="s">
        <v>810</v>
      </c>
      <c r="C700" s="34" t="s">
        <v>3654</v>
      </c>
      <c r="D700" s="34" t="s">
        <v>26</v>
      </c>
      <c r="E700" s="36">
        <v>0</v>
      </c>
      <c r="F700" s="36">
        <v>0</v>
      </c>
      <c r="G700" s="36">
        <v>0</v>
      </c>
      <c r="H700" s="36">
        <v>0</v>
      </c>
      <c r="I700" s="36">
        <v>13.1</v>
      </c>
      <c r="J700" s="36">
        <v>1657.1499999999999</v>
      </c>
      <c r="K700" s="36">
        <v>0</v>
      </c>
      <c r="L700" s="36">
        <v>0</v>
      </c>
      <c r="M700" s="35">
        <v>0</v>
      </c>
    </row>
    <row r="701" spans="1:13">
      <c r="A701" s="38">
        <v>700</v>
      </c>
      <c r="B701" s="34" t="s">
        <v>811</v>
      </c>
      <c r="C701" s="34" t="s">
        <v>3654</v>
      </c>
      <c r="D701" s="34" t="s">
        <v>26</v>
      </c>
      <c r="E701" s="36">
        <v>0</v>
      </c>
      <c r="F701" s="36">
        <v>0</v>
      </c>
      <c r="G701" s="36">
        <v>0</v>
      </c>
      <c r="H701" s="36">
        <v>0</v>
      </c>
      <c r="I701" s="36">
        <v>5</v>
      </c>
      <c r="J701" s="36">
        <v>1619.65</v>
      </c>
      <c r="K701" s="36">
        <v>0</v>
      </c>
      <c r="L701" s="36">
        <v>0</v>
      </c>
      <c r="M701" s="35">
        <v>0</v>
      </c>
    </row>
    <row r="702" spans="1:13">
      <c r="A702" s="38">
        <v>701</v>
      </c>
      <c r="B702" s="34" t="s">
        <v>812</v>
      </c>
      <c r="C702" s="34" t="s">
        <v>3654</v>
      </c>
      <c r="D702" s="34" t="s">
        <v>26</v>
      </c>
      <c r="E702" s="36">
        <v>0</v>
      </c>
      <c r="F702" s="36">
        <v>0</v>
      </c>
      <c r="G702" s="36">
        <v>0</v>
      </c>
      <c r="H702" s="36">
        <v>0</v>
      </c>
      <c r="I702" s="36">
        <v>0</v>
      </c>
      <c r="J702" s="36">
        <v>0</v>
      </c>
      <c r="K702" s="36">
        <v>0.5</v>
      </c>
      <c r="L702" s="36">
        <v>73.605000000000004</v>
      </c>
      <c r="M702" s="35">
        <v>0</v>
      </c>
    </row>
    <row r="703" spans="1:13">
      <c r="A703" s="38">
        <v>702</v>
      </c>
      <c r="B703" s="34" t="s">
        <v>813</v>
      </c>
      <c r="C703" s="34" t="s">
        <v>3654</v>
      </c>
      <c r="D703" s="34" t="s">
        <v>26</v>
      </c>
      <c r="E703" s="36">
        <v>0</v>
      </c>
      <c r="F703" s="36">
        <v>0</v>
      </c>
      <c r="G703" s="36">
        <v>6</v>
      </c>
      <c r="H703" s="36">
        <v>69.179999999999993</v>
      </c>
      <c r="I703" s="36">
        <v>0</v>
      </c>
      <c r="J703" s="36">
        <v>0</v>
      </c>
      <c r="K703" s="36">
        <v>8</v>
      </c>
      <c r="L703" s="36">
        <v>525.67999999999995</v>
      </c>
      <c r="M703" s="35">
        <v>0</v>
      </c>
    </row>
    <row r="704" spans="1:13">
      <c r="A704" s="38">
        <v>703</v>
      </c>
      <c r="B704" s="34" t="s">
        <v>814</v>
      </c>
      <c r="C704" s="34" t="s">
        <v>3654</v>
      </c>
      <c r="D704" s="34" t="s">
        <v>26</v>
      </c>
      <c r="E704" s="36">
        <v>0</v>
      </c>
      <c r="F704" s="36">
        <v>0</v>
      </c>
      <c r="G704" s="36">
        <v>0</v>
      </c>
      <c r="H704" s="36">
        <v>0</v>
      </c>
      <c r="I704" s="36">
        <v>10</v>
      </c>
      <c r="J704" s="36">
        <v>1184.5</v>
      </c>
      <c r="K704" s="36">
        <v>9</v>
      </c>
      <c r="L704" s="36">
        <v>1854.09</v>
      </c>
      <c r="M704" s="35">
        <v>0</v>
      </c>
    </row>
    <row r="705" spans="1:13">
      <c r="A705" s="38">
        <v>704</v>
      </c>
      <c r="B705" s="34" t="s">
        <v>815</v>
      </c>
      <c r="C705" s="34" t="s">
        <v>3654</v>
      </c>
      <c r="D705" s="34" t="s">
        <v>26</v>
      </c>
      <c r="E705" s="36">
        <v>55.5</v>
      </c>
      <c r="F705" s="36">
        <v>6829.83</v>
      </c>
      <c r="G705" s="36">
        <v>42</v>
      </c>
      <c r="H705" s="36">
        <v>6337.8</v>
      </c>
      <c r="I705" s="36">
        <v>4</v>
      </c>
      <c r="J705" s="36">
        <v>695.24</v>
      </c>
      <c r="K705" s="36">
        <v>3</v>
      </c>
      <c r="L705" s="36">
        <v>906.93000000000006</v>
      </c>
      <c r="M705" s="35">
        <v>0</v>
      </c>
    </row>
    <row r="706" spans="1:13">
      <c r="A706" s="38">
        <v>705</v>
      </c>
      <c r="B706" s="34" t="s">
        <v>816</v>
      </c>
      <c r="C706" s="34" t="s">
        <v>3654</v>
      </c>
      <c r="D706" s="34" t="s">
        <v>26</v>
      </c>
      <c r="E706" s="36">
        <v>0</v>
      </c>
      <c r="F706" s="36">
        <v>0</v>
      </c>
      <c r="G706" s="36">
        <v>2.5000000000000001E-2</v>
      </c>
      <c r="H706" s="36">
        <v>-1.18425</v>
      </c>
      <c r="I706" s="36">
        <v>2</v>
      </c>
      <c r="J706" s="36">
        <v>168.16</v>
      </c>
      <c r="K706" s="36">
        <v>1.05</v>
      </c>
      <c r="L706" s="36">
        <v>169.64850000000001</v>
      </c>
      <c r="M706" s="35">
        <v>0</v>
      </c>
    </row>
    <row r="707" spans="1:13">
      <c r="A707" s="38">
        <v>706</v>
      </c>
      <c r="B707" s="34" t="s">
        <v>817</v>
      </c>
      <c r="C707" s="34" t="s">
        <v>3654</v>
      </c>
      <c r="D707" s="34" t="s">
        <v>26</v>
      </c>
      <c r="F707" s="36">
        <v>0</v>
      </c>
      <c r="H707" s="36">
        <v>0</v>
      </c>
      <c r="J707" s="36">
        <v>0</v>
      </c>
      <c r="L707" s="36">
        <v>0</v>
      </c>
      <c r="M707" s="35">
        <v>2</v>
      </c>
    </row>
    <row r="708" spans="1:13">
      <c r="A708" s="38">
        <v>707</v>
      </c>
      <c r="B708" s="34" t="s">
        <v>818</v>
      </c>
      <c r="C708" s="34" t="s">
        <v>3654</v>
      </c>
      <c r="D708" s="34" t="s">
        <v>26</v>
      </c>
      <c r="F708" s="36">
        <v>0</v>
      </c>
      <c r="H708" s="36">
        <v>0</v>
      </c>
      <c r="J708" s="36">
        <v>0</v>
      </c>
      <c r="L708" s="36">
        <v>0</v>
      </c>
      <c r="M708" s="35">
        <v>2</v>
      </c>
    </row>
    <row r="709" spans="1:13">
      <c r="A709" s="38">
        <v>708</v>
      </c>
      <c r="B709" s="34" t="s">
        <v>819</v>
      </c>
      <c r="C709" s="34" t="s">
        <v>3654</v>
      </c>
      <c r="D709" s="34" t="s">
        <v>26</v>
      </c>
      <c r="E709" s="36">
        <v>0</v>
      </c>
      <c r="F709" s="36">
        <v>0</v>
      </c>
      <c r="G709" s="36">
        <v>0</v>
      </c>
      <c r="H709" s="36">
        <v>0</v>
      </c>
      <c r="I709" s="36">
        <v>1.125</v>
      </c>
      <c r="J709" s="36">
        <v>112.30875</v>
      </c>
      <c r="K709" s="36">
        <v>0</v>
      </c>
      <c r="L709" s="36">
        <v>0</v>
      </c>
      <c r="M709" s="35">
        <v>0</v>
      </c>
    </row>
    <row r="710" spans="1:13">
      <c r="A710" s="38">
        <v>709</v>
      </c>
      <c r="B710" s="34" t="s">
        <v>820</v>
      </c>
      <c r="C710" s="34" t="s">
        <v>3654</v>
      </c>
      <c r="D710" s="34" t="s">
        <v>26</v>
      </c>
      <c r="E710" s="36">
        <v>0</v>
      </c>
      <c r="F710" s="36">
        <v>0</v>
      </c>
      <c r="G710" s="36">
        <v>0</v>
      </c>
      <c r="H710" s="36">
        <v>0</v>
      </c>
      <c r="I710" s="36">
        <v>0</v>
      </c>
      <c r="J710" s="36">
        <v>0</v>
      </c>
      <c r="K710" s="36">
        <v>7.75</v>
      </c>
      <c r="L710" s="36">
        <v>1380.3525000000002</v>
      </c>
      <c r="M710" s="35">
        <v>0</v>
      </c>
    </row>
    <row r="711" spans="1:13">
      <c r="A711" s="38">
        <v>710</v>
      </c>
      <c r="B711" s="34" t="s">
        <v>821</v>
      </c>
      <c r="C711" s="34" t="s">
        <v>3654</v>
      </c>
      <c r="D711" s="34" t="s">
        <v>26</v>
      </c>
      <c r="E711" s="36">
        <v>0</v>
      </c>
      <c r="F711" s="36">
        <v>0</v>
      </c>
      <c r="G711" s="36">
        <v>0</v>
      </c>
      <c r="H711" s="36">
        <v>0</v>
      </c>
      <c r="I711" s="36">
        <v>0</v>
      </c>
      <c r="J711" s="36">
        <v>0</v>
      </c>
      <c r="K711" s="36">
        <v>4</v>
      </c>
      <c r="L711" s="36">
        <v>256.04000000000002</v>
      </c>
      <c r="M711" s="35">
        <v>0</v>
      </c>
    </row>
    <row r="712" spans="1:13">
      <c r="A712" s="38">
        <v>711</v>
      </c>
      <c r="B712" s="34" t="s">
        <v>822</v>
      </c>
      <c r="C712" s="34" t="s">
        <v>82</v>
      </c>
      <c r="D712" s="34" t="s">
        <v>26</v>
      </c>
      <c r="E712" s="36">
        <v>0</v>
      </c>
      <c r="F712" s="36">
        <v>0</v>
      </c>
      <c r="G712" s="36">
        <v>0</v>
      </c>
      <c r="H712" s="36">
        <v>0</v>
      </c>
      <c r="I712" s="36">
        <v>0</v>
      </c>
      <c r="J712" s="36">
        <v>0</v>
      </c>
      <c r="K712" s="36">
        <v>5</v>
      </c>
      <c r="L712" s="36">
        <v>318.60000000000002</v>
      </c>
      <c r="M712" s="35">
        <v>0</v>
      </c>
    </row>
    <row r="713" spans="1:13">
      <c r="A713" s="38">
        <v>712</v>
      </c>
      <c r="B713" s="34" t="s">
        <v>823</v>
      </c>
      <c r="C713" s="34" t="s">
        <v>82</v>
      </c>
      <c r="D713" s="34" t="s">
        <v>26</v>
      </c>
      <c r="F713" s="36">
        <v>0</v>
      </c>
      <c r="H713" s="36">
        <v>0</v>
      </c>
      <c r="J713" s="36">
        <v>0</v>
      </c>
      <c r="L713" s="36">
        <v>0</v>
      </c>
      <c r="M713" s="35">
        <v>377.75</v>
      </c>
    </row>
    <row r="714" spans="1:13">
      <c r="A714" s="38">
        <v>713</v>
      </c>
      <c r="B714" s="34" t="s">
        <v>824</v>
      </c>
      <c r="C714" s="34" t="s">
        <v>3654</v>
      </c>
      <c r="D714" s="34" t="s">
        <v>26</v>
      </c>
      <c r="E714" s="36">
        <v>0</v>
      </c>
      <c r="F714" s="36">
        <v>0</v>
      </c>
      <c r="G714" s="36">
        <v>0</v>
      </c>
      <c r="H714" s="36">
        <v>0</v>
      </c>
      <c r="I714" s="36">
        <v>0</v>
      </c>
      <c r="J714" s="36">
        <v>0</v>
      </c>
      <c r="K714" s="36">
        <v>6</v>
      </c>
      <c r="L714" s="36">
        <v>318.54000000000002</v>
      </c>
      <c r="M714" s="35">
        <v>0</v>
      </c>
    </row>
    <row r="715" spans="1:13">
      <c r="A715" s="38">
        <v>714</v>
      </c>
      <c r="B715" s="34" t="s">
        <v>825</v>
      </c>
      <c r="C715" s="34" t="s">
        <v>3653</v>
      </c>
      <c r="D715" s="34" t="s">
        <v>26</v>
      </c>
      <c r="F715" s="36">
        <v>0</v>
      </c>
      <c r="H715" s="36">
        <v>0</v>
      </c>
      <c r="J715" s="36">
        <v>0</v>
      </c>
      <c r="L715" s="36">
        <v>0</v>
      </c>
      <c r="M715" s="35">
        <v>106</v>
      </c>
    </row>
    <row r="716" spans="1:13">
      <c r="A716" s="38">
        <v>715</v>
      </c>
      <c r="B716" s="34" t="s">
        <v>826</v>
      </c>
      <c r="C716" s="34" t="s">
        <v>3653</v>
      </c>
      <c r="D716" s="34" t="s">
        <v>26</v>
      </c>
      <c r="E716" s="36">
        <v>31.8</v>
      </c>
      <c r="F716" s="36">
        <v>3155.1959999999999</v>
      </c>
      <c r="G716" s="36">
        <v>0</v>
      </c>
      <c r="H716" s="36">
        <v>0</v>
      </c>
      <c r="I716" s="36">
        <v>0</v>
      </c>
      <c r="J716" s="36">
        <v>0</v>
      </c>
      <c r="K716" s="36">
        <v>0</v>
      </c>
      <c r="L716" s="36">
        <v>0</v>
      </c>
      <c r="M716" s="35">
        <v>38</v>
      </c>
    </row>
    <row r="717" spans="1:13">
      <c r="A717" s="38">
        <v>716</v>
      </c>
      <c r="B717" s="34" t="s">
        <v>827</v>
      </c>
      <c r="C717" s="34" t="s">
        <v>3653</v>
      </c>
      <c r="D717" s="34" t="s">
        <v>26</v>
      </c>
      <c r="E717" s="36">
        <v>126.52500000000001</v>
      </c>
      <c r="F717" s="36">
        <v>15659.999250000001</v>
      </c>
      <c r="G717" s="36">
        <v>124</v>
      </c>
      <c r="H717" s="36">
        <v>16984.28</v>
      </c>
      <c r="I717" s="36">
        <v>92.7</v>
      </c>
      <c r="J717" s="36">
        <v>10387.035</v>
      </c>
      <c r="K717" s="36">
        <v>54.6</v>
      </c>
      <c r="L717" s="36">
        <v>5876.0520000000006</v>
      </c>
      <c r="M717" s="35">
        <v>0</v>
      </c>
    </row>
    <row r="718" spans="1:13">
      <c r="A718" s="38">
        <v>717</v>
      </c>
      <c r="B718" s="34" t="s">
        <v>828</v>
      </c>
      <c r="C718" s="34" t="s">
        <v>3653</v>
      </c>
      <c r="D718" s="34" t="s">
        <v>26</v>
      </c>
      <c r="E718" s="36">
        <v>0</v>
      </c>
      <c r="F718" s="36">
        <v>0</v>
      </c>
      <c r="G718" s="36">
        <v>0</v>
      </c>
      <c r="H718" s="36">
        <v>0</v>
      </c>
      <c r="I718" s="36">
        <v>0</v>
      </c>
      <c r="J718" s="36">
        <v>0</v>
      </c>
      <c r="K718" s="36">
        <v>5</v>
      </c>
      <c r="L718" s="36">
        <v>258.75</v>
      </c>
      <c r="M718" s="35">
        <v>0</v>
      </c>
    </row>
    <row r="719" spans="1:13">
      <c r="A719" s="38">
        <v>718</v>
      </c>
      <c r="B719" s="34" t="s">
        <v>829</v>
      </c>
      <c r="C719" s="34" t="s">
        <v>3654</v>
      </c>
      <c r="D719" s="34" t="s">
        <v>26</v>
      </c>
      <c r="E719" s="36">
        <v>0</v>
      </c>
      <c r="F719" s="36">
        <v>0</v>
      </c>
      <c r="G719" s="36">
        <v>0.125</v>
      </c>
      <c r="H719" s="36">
        <v>35.092500000000001</v>
      </c>
      <c r="I719" s="36">
        <v>0.25</v>
      </c>
      <c r="J719" s="36">
        <v>13.195</v>
      </c>
      <c r="K719" s="36">
        <v>0</v>
      </c>
      <c r="L719" s="36">
        <v>0</v>
      </c>
      <c r="M719" s="35">
        <v>0</v>
      </c>
    </row>
    <row r="720" spans="1:13">
      <c r="A720" s="38">
        <v>719</v>
      </c>
      <c r="B720" s="34" t="s">
        <v>830</v>
      </c>
      <c r="C720" s="34" t="s">
        <v>3654</v>
      </c>
      <c r="D720" s="34" t="s">
        <v>26</v>
      </c>
      <c r="F720" s="36">
        <v>0</v>
      </c>
      <c r="H720" s="36">
        <v>0</v>
      </c>
      <c r="J720" s="36">
        <v>0</v>
      </c>
      <c r="L720" s="36">
        <v>0</v>
      </c>
      <c r="M720" s="35">
        <v>0.17499999999999999</v>
      </c>
    </row>
    <row r="721" spans="1:13">
      <c r="A721" s="38">
        <v>720</v>
      </c>
      <c r="B721" s="34" t="s">
        <v>831</v>
      </c>
      <c r="C721" s="34" t="s">
        <v>3654</v>
      </c>
      <c r="D721" s="34" t="s">
        <v>26</v>
      </c>
      <c r="F721" s="36">
        <v>0</v>
      </c>
      <c r="H721" s="36">
        <v>0</v>
      </c>
      <c r="J721" s="36">
        <v>0</v>
      </c>
      <c r="L721" s="36">
        <v>0</v>
      </c>
      <c r="M721" s="35">
        <v>2</v>
      </c>
    </row>
    <row r="722" spans="1:13">
      <c r="A722" s="38">
        <v>721</v>
      </c>
      <c r="B722" s="34" t="s">
        <v>832</v>
      </c>
      <c r="C722" s="34" t="s">
        <v>3654</v>
      </c>
      <c r="D722" s="34" t="s">
        <v>26</v>
      </c>
      <c r="E722" s="36">
        <v>1.5249999999999999</v>
      </c>
      <c r="F722" s="36">
        <v>289.62799999999999</v>
      </c>
      <c r="G722" s="36">
        <v>0.5</v>
      </c>
      <c r="H722" s="36">
        <v>92.194999999999993</v>
      </c>
      <c r="I722" s="36">
        <v>6</v>
      </c>
      <c r="J722" s="36">
        <v>875.58</v>
      </c>
      <c r="K722" s="36">
        <v>1</v>
      </c>
      <c r="L722" s="36">
        <v>73.8</v>
      </c>
      <c r="M722" s="35">
        <v>0</v>
      </c>
    </row>
    <row r="723" spans="1:13">
      <c r="A723" s="38">
        <v>722</v>
      </c>
      <c r="B723" s="34" t="s">
        <v>833</v>
      </c>
      <c r="C723" s="34" t="s">
        <v>3654</v>
      </c>
      <c r="D723" s="34" t="s">
        <v>26</v>
      </c>
      <c r="E723" s="36">
        <v>0</v>
      </c>
      <c r="F723" s="36">
        <v>0</v>
      </c>
      <c r="G723" s="36">
        <v>20</v>
      </c>
      <c r="H723" s="36">
        <v>1182</v>
      </c>
      <c r="I723" s="36">
        <v>86.025000000000006</v>
      </c>
      <c r="J723" s="36">
        <v>6417.4650000000001</v>
      </c>
      <c r="K723" s="36">
        <v>25</v>
      </c>
      <c r="L723" s="36">
        <v>992.75</v>
      </c>
      <c r="M723" s="35">
        <v>0</v>
      </c>
    </row>
    <row r="724" spans="1:13">
      <c r="A724" s="38">
        <v>723</v>
      </c>
      <c r="B724" s="34" t="s">
        <v>834</v>
      </c>
      <c r="C724" s="34" t="s">
        <v>3654</v>
      </c>
      <c r="D724" s="34" t="s">
        <v>26</v>
      </c>
      <c r="E724" s="36">
        <v>0</v>
      </c>
      <c r="F724" s="36">
        <v>0</v>
      </c>
      <c r="G724" s="36">
        <v>0</v>
      </c>
      <c r="H724" s="36">
        <v>0</v>
      </c>
      <c r="I724" s="36">
        <v>1.5249999999999999</v>
      </c>
      <c r="J724" s="36">
        <v>-128.1</v>
      </c>
      <c r="K724" s="36">
        <v>0</v>
      </c>
      <c r="L724" s="36">
        <v>0</v>
      </c>
      <c r="M724" s="35">
        <v>0</v>
      </c>
    </row>
    <row r="725" spans="1:13">
      <c r="A725" s="38">
        <v>724</v>
      </c>
      <c r="B725" s="34" t="s">
        <v>835</v>
      </c>
      <c r="C725" s="34" t="s">
        <v>3654</v>
      </c>
      <c r="D725" s="34" t="s">
        <v>26</v>
      </c>
      <c r="F725" s="36">
        <v>0</v>
      </c>
      <c r="H725" s="36">
        <v>0</v>
      </c>
      <c r="J725" s="36">
        <v>0</v>
      </c>
      <c r="L725" s="36">
        <v>0</v>
      </c>
      <c r="M725" s="35">
        <v>0.71</v>
      </c>
    </row>
    <row r="726" spans="1:13">
      <c r="A726" s="38">
        <v>725</v>
      </c>
      <c r="B726" s="34" t="s">
        <v>836</v>
      </c>
      <c r="C726" s="34" t="s">
        <v>3654</v>
      </c>
      <c r="D726" s="34" t="s">
        <v>26</v>
      </c>
      <c r="E726" s="36">
        <v>21.5</v>
      </c>
      <c r="F726" s="36">
        <v>2031.5349999999999</v>
      </c>
      <c r="G726" s="36">
        <v>11.5</v>
      </c>
      <c r="H726" s="36">
        <v>1502.8200000000002</v>
      </c>
      <c r="I726" s="36">
        <v>20</v>
      </c>
      <c r="J726" s="36">
        <v>1144</v>
      </c>
      <c r="K726" s="36">
        <v>1.5</v>
      </c>
      <c r="L726" s="36">
        <v>390.61500000000001</v>
      </c>
      <c r="M726" s="35">
        <v>1.5</v>
      </c>
    </row>
    <row r="727" spans="1:13">
      <c r="A727" s="38">
        <v>726</v>
      </c>
      <c r="B727" s="34" t="s">
        <v>837</v>
      </c>
      <c r="C727" s="34" t="s">
        <v>3654</v>
      </c>
      <c r="D727" s="34" t="s">
        <v>26</v>
      </c>
      <c r="F727" s="36">
        <v>0</v>
      </c>
      <c r="H727" s="36">
        <v>0</v>
      </c>
      <c r="J727" s="36">
        <v>0</v>
      </c>
      <c r="L727" s="36">
        <v>0</v>
      </c>
      <c r="M727" s="35">
        <v>0.1</v>
      </c>
    </row>
    <row r="728" spans="1:13">
      <c r="A728" s="38">
        <v>727</v>
      </c>
      <c r="B728" s="34" t="s">
        <v>838</v>
      </c>
      <c r="C728" s="34" t="s">
        <v>3654</v>
      </c>
      <c r="D728" s="34" t="s">
        <v>26</v>
      </c>
      <c r="F728" s="36">
        <v>0</v>
      </c>
      <c r="H728" s="36">
        <v>0</v>
      </c>
      <c r="J728" s="36">
        <v>0</v>
      </c>
      <c r="L728" s="36">
        <v>0</v>
      </c>
      <c r="M728" s="35">
        <v>16</v>
      </c>
    </row>
    <row r="729" spans="1:13">
      <c r="A729" s="38">
        <v>728</v>
      </c>
      <c r="B729" s="34" t="s">
        <v>839</v>
      </c>
      <c r="C729" s="34" t="s">
        <v>3653</v>
      </c>
      <c r="D729" s="34" t="s">
        <v>26</v>
      </c>
      <c r="F729" s="36">
        <v>0</v>
      </c>
      <c r="H729" s="36">
        <v>0</v>
      </c>
      <c r="J729" s="36">
        <v>0</v>
      </c>
      <c r="L729" s="36">
        <v>0</v>
      </c>
      <c r="M729" s="35">
        <v>0.1</v>
      </c>
    </row>
    <row r="730" spans="1:13">
      <c r="A730" s="38">
        <v>729</v>
      </c>
      <c r="B730" s="34" t="s">
        <v>840</v>
      </c>
      <c r="C730" s="34" t="s">
        <v>3654</v>
      </c>
      <c r="D730" s="34" t="s">
        <v>26</v>
      </c>
      <c r="E730" s="36">
        <v>5.6</v>
      </c>
      <c r="F730" s="36">
        <v>192.976</v>
      </c>
      <c r="G730" s="36">
        <v>16.7</v>
      </c>
      <c r="H730" s="36">
        <v>1401.13</v>
      </c>
      <c r="I730" s="36">
        <v>23.85</v>
      </c>
      <c r="J730" s="36">
        <v>3488.3009999999999</v>
      </c>
      <c r="K730" s="36">
        <v>33.85</v>
      </c>
      <c r="L730" s="36">
        <v>13361.272000000001</v>
      </c>
      <c r="M730" s="35">
        <v>17.299999999999997</v>
      </c>
    </row>
    <row r="731" spans="1:13">
      <c r="A731" s="38">
        <v>730</v>
      </c>
      <c r="B731" s="34" t="s">
        <v>841</v>
      </c>
      <c r="C731" s="34" t="s">
        <v>3653</v>
      </c>
      <c r="D731" s="34" t="s">
        <v>26</v>
      </c>
      <c r="E731" s="36">
        <v>2.0499999999999998</v>
      </c>
      <c r="F731" s="36">
        <v>136.571</v>
      </c>
      <c r="G731" s="36">
        <v>1.2</v>
      </c>
      <c r="H731" s="36">
        <v>-327.26400000000001</v>
      </c>
      <c r="I731" s="36">
        <v>1.825</v>
      </c>
      <c r="J731" s="36">
        <v>77.927500000000009</v>
      </c>
      <c r="K731" s="36">
        <v>14</v>
      </c>
      <c r="L731" s="36">
        <v>863.52</v>
      </c>
      <c r="M731" s="35">
        <v>7.6</v>
      </c>
    </row>
    <row r="732" spans="1:13">
      <c r="A732" s="38">
        <v>731</v>
      </c>
      <c r="B732" s="34" t="s">
        <v>842</v>
      </c>
      <c r="C732" s="34" t="s">
        <v>3654</v>
      </c>
      <c r="D732" s="34" t="s">
        <v>26</v>
      </c>
      <c r="F732" s="36">
        <v>0</v>
      </c>
      <c r="H732" s="36">
        <v>0</v>
      </c>
      <c r="J732" s="36">
        <v>0</v>
      </c>
      <c r="L732" s="36">
        <v>0</v>
      </c>
      <c r="M732" s="35">
        <v>4.25</v>
      </c>
    </row>
    <row r="733" spans="1:13">
      <c r="A733" s="38">
        <v>732</v>
      </c>
      <c r="B733" s="34" t="s">
        <v>843</v>
      </c>
      <c r="C733" s="34" t="s">
        <v>3654</v>
      </c>
      <c r="D733" s="34" t="s">
        <v>26</v>
      </c>
      <c r="E733" s="36">
        <v>30.8</v>
      </c>
      <c r="F733" s="36">
        <v>1788.248</v>
      </c>
      <c r="G733" s="36">
        <v>39.299999999999997</v>
      </c>
      <c r="H733" s="36">
        <v>2558.4299999999994</v>
      </c>
      <c r="I733" s="36">
        <v>40.200000000000003</v>
      </c>
      <c r="J733" s="36">
        <v>2087.1840000000002</v>
      </c>
      <c r="K733" s="36">
        <v>33.85</v>
      </c>
      <c r="L733" s="36">
        <v>7862.339500000001</v>
      </c>
      <c r="M733" s="35">
        <v>31.524999999999999</v>
      </c>
    </row>
    <row r="734" spans="1:13">
      <c r="A734" s="38">
        <v>733</v>
      </c>
      <c r="B734" s="34" t="s">
        <v>844</v>
      </c>
      <c r="C734" s="34" t="s">
        <v>3673</v>
      </c>
      <c r="D734" s="34" t="s">
        <v>26</v>
      </c>
      <c r="E734" s="36">
        <v>0</v>
      </c>
      <c r="F734" s="36">
        <v>0</v>
      </c>
      <c r="G734" s="36">
        <v>0</v>
      </c>
      <c r="H734" s="36">
        <v>0</v>
      </c>
      <c r="I734" s="36">
        <v>0</v>
      </c>
      <c r="J734" s="36">
        <v>0</v>
      </c>
      <c r="K734" s="36">
        <v>24.024999999999999</v>
      </c>
      <c r="L734" s="36">
        <v>2223.7539999999999</v>
      </c>
      <c r="M734" s="35">
        <v>31</v>
      </c>
    </row>
    <row r="735" spans="1:13">
      <c r="A735" s="38">
        <v>734</v>
      </c>
      <c r="B735" s="34" t="s">
        <v>845</v>
      </c>
      <c r="C735" s="34" t="s">
        <v>3654</v>
      </c>
      <c r="D735" s="34" t="s">
        <v>26</v>
      </c>
      <c r="F735" s="36">
        <v>0</v>
      </c>
      <c r="H735" s="36">
        <v>0</v>
      </c>
      <c r="J735" s="36">
        <v>0</v>
      </c>
      <c r="L735" s="36">
        <v>0</v>
      </c>
      <c r="M735" s="35">
        <v>0.75</v>
      </c>
    </row>
    <row r="736" spans="1:13">
      <c r="A736" s="38">
        <v>735</v>
      </c>
      <c r="B736" s="34" t="s">
        <v>846</v>
      </c>
      <c r="C736" s="34" t="s">
        <v>82</v>
      </c>
      <c r="D736" s="34" t="s">
        <v>26</v>
      </c>
      <c r="F736" s="36">
        <v>0</v>
      </c>
      <c r="H736" s="36">
        <v>0</v>
      </c>
      <c r="J736" s="36">
        <v>0</v>
      </c>
      <c r="L736" s="36">
        <v>0</v>
      </c>
      <c r="M736" s="35">
        <v>7.4999999999999997E-2</v>
      </c>
    </row>
    <row r="737" spans="1:13">
      <c r="A737" s="38">
        <v>736</v>
      </c>
      <c r="B737" s="34" t="s">
        <v>847</v>
      </c>
      <c r="C737" s="34" t="s">
        <v>3654</v>
      </c>
      <c r="D737" s="34" t="s">
        <v>26</v>
      </c>
      <c r="E737" s="36">
        <v>0</v>
      </c>
      <c r="F737" s="36">
        <v>0</v>
      </c>
      <c r="G737" s="36">
        <v>0</v>
      </c>
      <c r="H737" s="36">
        <v>0</v>
      </c>
      <c r="I737" s="36">
        <v>15.6</v>
      </c>
      <c r="J737" s="36">
        <v>2471.3519999999999</v>
      </c>
      <c r="K737" s="36">
        <v>17.399999999999999</v>
      </c>
      <c r="L737" s="36">
        <v>4242.8159999999998</v>
      </c>
      <c r="M737" s="35">
        <v>17.5</v>
      </c>
    </row>
    <row r="738" spans="1:13">
      <c r="A738" s="38">
        <v>737</v>
      </c>
      <c r="B738" s="34" t="s">
        <v>848</v>
      </c>
      <c r="C738" s="34" t="s">
        <v>3654</v>
      </c>
      <c r="D738" s="34" t="s">
        <v>26</v>
      </c>
      <c r="F738" s="36">
        <v>0</v>
      </c>
      <c r="H738" s="36">
        <v>0</v>
      </c>
      <c r="J738" s="36">
        <v>0</v>
      </c>
      <c r="L738" s="36">
        <v>0</v>
      </c>
      <c r="M738" s="35">
        <v>0.05</v>
      </c>
    </row>
    <row r="739" spans="1:13">
      <c r="A739" s="38">
        <v>738</v>
      </c>
      <c r="B739" s="34" t="s">
        <v>849</v>
      </c>
      <c r="C739" s="34" t="s">
        <v>3654</v>
      </c>
      <c r="D739" s="34" t="s">
        <v>26</v>
      </c>
      <c r="E739" s="36">
        <v>0</v>
      </c>
      <c r="F739" s="36">
        <v>0</v>
      </c>
      <c r="G739" s="36">
        <v>0</v>
      </c>
      <c r="H739" s="36">
        <v>0</v>
      </c>
      <c r="I739" s="36">
        <v>0</v>
      </c>
      <c r="J739" s="36">
        <v>0</v>
      </c>
      <c r="K739" s="36">
        <v>3.875</v>
      </c>
      <c r="L739" s="36">
        <v>910.78</v>
      </c>
      <c r="M739" s="35">
        <v>2</v>
      </c>
    </row>
    <row r="740" spans="1:13">
      <c r="A740" s="38">
        <v>739</v>
      </c>
      <c r="B740" s="34" t="s">
        <v>850</v>
      </c>
      <c r="C740" s="34" t="s">
        <v>3654</v>
      </c>
      <c r="D740" s="34" t="s">
        <v>26</v>
      </c>
      <c r="E740" s="36">
        <v>63.5</v>
      </c>
      <c r="F740" s="36">
        <v>7445.375</v>
      </c>
      <c r="G740" s="36">
        <v>99</v>
      </c>
      <c r="H740" s="36">
        <v>5234.13</v>
      </c>
      <c r="I740" s="36">
        <v>78.224999999999994</v>
      </c>
      <c r="J740" s="36">
        <v>-1774.1429999999998</v>
      </c>
      <c r="K740" s="36">
        <v>94</v>
      </c>
      <c r="L740" s="36">
        <v>15964.02</v>
      </c>
      <c r="M740" s="35">
        <v>80</v>
      </c>
    </row>
    <row r="741" spans="1:13">
      <c r="A741" s="38">
        <v>740</v>
      </c>
      <c r="B741" s="34" t="s">
        <v>851</v>
      </c>
      <c r="C741" s="34" t="s">
        <v>3654</v>
      </c>
      <c r="D741" s="34" t="s">
        <v>26</v>
      </c>
      <c r="E741" s="36">
        <v>0</v>
      </c>
      <c r="F741" s="36">
        <v>0</v>
      </c>
      <c r="G741" s="36">
        <v>0</v>
      </c>
      <c r="H741" s="36">
        <v>0</v>
      </c>
      <c r="I741" s="36">
        <v>0</v>
      </c>
      <c r="J741" s="36">
        <v>0</v>
      </c>
      <c r="K741" s="36">
        <v>0.15</v>
      </c>
      <c r="L741" s="36">
        <v>16.820999999999998</v>
      </c>
      <c r="M741" s="35">
        <v>0.05</v>
      </c>
    </row>
    <row r="742" spans="1:13">
      <c r="A742" s="38">
        <v>741</v>
      </c>
      <c r="B742" s="34" t="s">
        <v>852</v>
      </c>
      <c r="C742" s="34" t="s">
        <v>3653</v>
      </c>
      <c r="D742" s="34" t="s">
        <v>26</v>
      </c>
      <c r="E742" s="36">
        <v>0</v>
      </c>
      <c r="F742" s="36">
        <v>0</v>
      </c>
      <c r="G742" s="36">
        <v>0</v>
      </c>
      <c r="H742" s="36">
        <v>0</v>
      </c>
      <c r="I742" s="36">
        <v>0</v>
      </c>
      <c r="J742" s="36">
        <v>0</v>
      </c>
      <c r="K742" s="36">
        <v>5</v>
      </c>
      <c r="L742" s="36">
        <v>500.79999999999995</v>
      </c>
      <c r="M742" s="35">
        <v>1</v>
      </c>
    </row>
    <row r="743" spans="1:13">
      <c r="A743" s="38">
        <v>742</v>
      </c>
      <c r="B743" s="34" t="s">
        <v>853</v>
      </c>
      <c r="C743" s="34" t="s">
        <v>3654</v>
      </c>
      <c r="D743" s="34" t="s">
        <v>26</v>
      </c>
      <c r="E743" s="36">
        <v>4</v>
      </c>
      <c r="F743" s="36">
        <v>450.84</v>
      </c>
      <c r="G743" s="36">
        <v>8</v>
      </c>
      <c r="H743" s="36">
        <v>1069.76</v>
      </c>
      <c r="I743" s="36">
        <v>12</v>
      </c>
      <c r="J743" s="36">
        <v>572.16</v>
      </c>
      <c r="K743" s="36">
        <v>1</v>
      </c>
      <c r="L743" s="36">
        <v>82.04</v>
      </c>
      <c r="M743" s="35">
        <v>11</v>
      </c>
    </row>
    <row r="744" spans="1:13">
      <c r="A744" s="38">
        <v>743</v>
      </c>
      <c r="B744" s="34" t="s">
        <v>854</v>
      </c>
      <c r="C744" s="34" t="s">
        <v>3654</v>
      </c>
      <c r="D744" s="34" t="s">
        <v>26</v>
      </c>
      <c r="E744" s="36">
        <v>16</v>
      </c>
      <c r="F744" s="36">
        <v>1995.36</v>
      </c>
      <c r="G744" s="36">
        <v>14.5</v>
      </c>
      <c r="H744" s="36">
        <v>2581.87</v>
      </c>
      <c r="I744" s="36">
        <v>23</v>
      </c>
      <c r="J744" s="36">
        <v>3816.62</v>
      </c>
      <c r="K744" s="36">
        <v>9</v>
      </c>
      <c r="L744" s="36">
        <v>1922.3999999999999</v>
      </c>
      <c r="M744" s="35">
        <v>3</v>
      </c>
    </row>
    <row r="745" spans="1:13">
      <c r="A745" s="38">
        <v>744</v>
      </c>
      <c r="B745" s="34" t="s">
        <v>855</v>
      </c>
      <c r="C745" s="34" t="s">
        <v>3654</v>
      </c>
      <c r="D745" s="34" t="s">
        <v>26</v>
      </c>
      <c r="E745" s="36">
        <v>11.5</v>
      </c>
      <c r="F745" s="36">
        <v>726.22500000000002</v>
      </c>
      <c r="G745" s="36">
        <v>17</v>
      </c>
      <c r="H745" s="36">
        <v>1558.22</v>
      </c>
      <c r="I745" s="36">
        <v>19</v>
      </c>
      <c r="J745" s="36">
        <v>1116.82</v>
      </c>
      <c r="K745" s="36">
        <v>14.5</v>
      </c>
      <c r="L745" s="36">
        <v>1832.365</v>
      </c>
      <c r="M745" s="35">
        <v>10.25</v>
      </c>
    </row>
    <row r="746" spans="1:13">
      <c r="A746" s="38">
        <v>745</v>
      </c>
      <c r="B746" s="34" t="s">
        <v>856</v>
      </c>
      <c r="C746" s="34" t="s">
        <v>3654</v>
      </c>
      <c r="D746" s="34" t="s">
        <v>26</v>
      </c>
      <c r="F746" s="36">
        <v>0</v>
      </c>
      <c r="H746" s="36">
        <v>0</v>
      </c>
      <c r="J746" s="36">
        <v>0</v>
      </c>
      <c r="L746" s="36">
        <v>0</v>
      </c>
      <c r="M746" s="35">
        <v>3</v>
      </c>
    </row>
    <row r="747" spans="1:13">
      <c r="A747" s="38">
        <v>746</v>
      </c>
      <c r="B747" s="34" t="s">
        <v>857</v>
      </c>
      <c r="C747" s="34" t="s">
        <v>3654</v>
      </c>
      <c r="D747" s="34" t="s">
        <v>26</v>
      </c>
      <c r="E747" s="36">
        <v>0</v>
      </c>
      <c r="F747" s="36">
        <v>0</v>
      </c>
      <c r="G747" s="36">
        <v>0</v>
      </c>
      <c r="H747" s="36">
        <v>0</v>
      </c>
      <c r="I747" s="36">
        <v>0</v>
      </c>
      <c r="J747" s="36">
        <v>0</v>
      </c>
      <c r="K747" s="36">
        <v>1.75</v>
      </c>
      <c r="L747" s="36">
        <v>201.74</v>
      </c>
      <c r="M747" s="35">
        <v>1.1499999999999999</v>
      </c>
    </row>
    <row r="748" spans="1:13">
      <c r="A748" s="38">
        <v>747</v>
      </c>
      <c r="B748" s="34" t="s">
        <v>858</v>
      </c>
      <c r="C748" s="34" t="s">
        <v>3654</v>
      </c>
      <c r="D748" s="34" t="s">
        <v>26</v>
      </c>
      <c r="E748" s="36">
        <v>6</v>
      </c>
      <c r="F748" s="36">
        <v>530.58000000000004</v>
      </c>
      <c r="G748" s="36">
        <v>0</v>
      </c>
      <c r="H748" s="36">
        <v>0</v>
      </c>
      <c r="I748" s="36">
        <v>5</v>
      </c>
      <c r="J748" s="36">
        <v>280.2</v>
      </c>
      <c r="K748" s="36">
        <v>0</v>
      </c>
      <c r="L748" s="36">
        <v>0</v>
      </c>
      <c r="M748" s="35">
        <v>5</v>
      </c>
    </row>
    <row r="749" spans="1:13">
      <c r="A749" s="38">
        <v>748</v>
      </c>
      <c r="B749" s="34" t="s">
        <v>859</v>
      </c>
      <c r="C749" s="34" t="s">
        <v>3654</v>
      </c>
      <c r="D749" s="34" t="s">
        <v>26</v>
      </c>
      <c r="E749" s="36">
        <v>0</v>
      </c>
      <c r="F749" s="36">
        <v>0</v>
      </c>
      <c r="G749" s="36">
        <v>0.7</v>
      </c>
      <c r="H749" s="36">
        <v>-45.709999999999994</v>
      </c>
      <c r="I749" s="36">
        <v>0.75</v>
      </c>
      <c r="J749" s="36">
        <v>-55.627499999999998</v>
      </c>
      <c r="K749" s="36">
        <v>2.65</v>
      </c>
      <c r="L749" s="36">
        <v>227.79399999999998</v>
      </c>
      <c r="M749" s="35">
        <v>0.4</v>
      </c>
    </row>
    <row r="750" spans="1:13">
      <c r="A750" s="38">
        <v>749</v>
      </c>
      <c r="B750" s="34" t="s">
        <v>860</v>
      </c>
      <c r="C750" s="34" t="s">
        <v>3654</v>
      </c>
      <c r="D750" s="34" t="s">
        <v>26</v>
      </c>
      <c r="E750" s="36">
        <v>0</v>
      </c>
      <c r="F750" s="36">
        <v>0</v>
      </c>
      <c r="G750" s="36">
        <v>0</v>
      </c>
      <c r="H750" s="36">
        <v>0</v>
      </c>
      <c r="I750" s="36">
        <v>20</v>
      </c>
      <c r="J750" s="36">
        <v>1527.6</v>
      </c>
      <c r="K750" s="36">
        <v>64.900000000000006</v>
      </c>
      <c r="L750" s="36">
        <v>7686.7560000000003</v>
      </c>
      <c r="M750" s="35">
        <v>5</v>
      </c>
    </row>
    <row r="751" spans="1:13">
      <c r="A751" s="38">
        <v>750</v>
      </c>
      <c r="B751" s="34" t="s">
        <v>861</v>
      </c>
      <c r="C751" s="34" t="s">
        <v>3649</v>
      </c>
      <c r="D751" s="34" t="s">
        <v>26</v>
      </c>
      <c r="E751" s="36">
        <v>0</v>
      </c>
      <c r="F751" s="36">
        <v>0</v>
      </c>
      <c r="G751" s="36">
        <v>0</v>
      </c>
      <c r="H751" s="36">
        <v>0</v>
      </c>
      <c r="I751" s="36">
        <v>0</v>
      </c>
      <c r="J751" s="36">
        <v>0</v>
      </c>
      <c r="K751" s="36">
        <v>95</v>
      </c>
      <c r="L751" s="36">
        <v>6113.2499999999991</v>
      </c>
      <c r="M751" s="35">
        <v>33</v>
      </c>
    </row>
    <row r="752" spans="1:13">
      <c r="A752" s="38">
        <v>751</v>
      </c>
      <c r="B752" s="34" t="s">
        <v>862</v>
      </c>
      <c r="C752" s="34" t="s">
        <v>3654</v>
      </c>
      <c r="D752" s="34" t="s">
        <v>26</v>
      </c>
      <c r="F752" s="36">
        <v>0</v>
      </c>
      <c r="H752" s="36">
        <v>0</v>
      </c>
      <c r="J752" s="36">
        <v>0</v>
      </c>
      <c r="L752" s="36">
        <v>0</v>
      </c>
      <c r="M752" s="35">
        <v>22</v>
      </c>
    </row>
    <row r="753" spans="1:13">
      <c r="A753" s="38">
        <v>752</v>
      </c>
      <c r="B753" s="34" t="s">
        <v>863</v>
      </c>
      <c r="C753" s="34" t="s">
        <v>3653</v>
      </c>
      <c r="D753" s="34" t="s">
        <v>26</v>
      </c>
      <c r="E753" s="36">
        <v>0</v>
      </c>
      <c r="F753" s="36">
        <v>0</v>
      </c>
      <c r="G753" s="36">
        <v>0</v>
      </c>
      <c r="H753" s="36">
        <v>0</v>
      </c>
      <c r="I753" s="36">
        <v>5.5</v>
      </c>
      <c r="J753" s="36">
        <v>-409.14499999999998</v>
      </c>
      <c r="K753" s="36">
        <v>56.35</v>
      </c>
      <c r="L753" s="36">
        <v>5509.9030000000002</v>
      </c>
      <c r="M753" s="35">
        <v>59.875</v>
      </c>
    </row>
    <row r="754" spans="1:13">
      <c r="A754" s="38">
        <v>753</v>
      </c>
      <c r="B754" s="34" t="s">
        <v>864</v>
      </c>
      <c r="C754" s="34" t="s">
        <v>3654</v>
      </c>
      <c r="D754" s="34" t="s">
        <v>26</v>
      </c>
      <c r="E754" s="36">
        <v>0</v>
      </c>
      <c r="F754" s="36">
        <v>0</v>
      </c>
      <c r="G754" s="36">
        <v>0</v>
      </c>
      <c r="H754" s="36">
        <v>0</v>
      </c>
      <c r="I754" s="36">
        <v>0</v>
      </c>
      <c r="J754" s="36">
        <v>0</v>
      </c>
      <c r="K754" s="36">
        <v>24.8</v>
      </c>
      <c r="L754" s="36">
        <v>5633.0720000000001</v>
      </c>
      <c r="M754" s="35">
        <v>17</v>
      </c>
    </row>
    <row r="755" spans="1:13">
      <c r="A755" s="38">
        <v>754</v>
      </c>
      <c r="B755" s="34" t="s">
        <v>865</v>
      </c>
      <c r="C755" s="34" t="s">
        <v>3654</v>
      </c>
      <c r="D755" s="34" t="s">
        <v>26</v>
      </c>
      <c r="E755" s="36">
        <v>0</v>
      </c>
      <c r="F755" s="36">
        <v>0</v>
      </c>
      <c r="G755" s="36">
        <v>0</v>
      </c>
      <c r="H755" s="36">
        <v>0</v>
      </c>
      <c r="I755" s="36">
        <v>1.7</v>
      </c>
      <c r="J755" s="36">
        <v>-0.748</v>
      </c>
      <c r="K755" s="36">
        <v>3.5</v>
      </c>
      <c r="L755" s="36">
        <v>514.78000000000009</v>
      </c>
      <c r="M755" s="35">
        <v>2.2000000000000002</v>
      </c>
    </row>
    <row r="756" spans="1:13">
      <c r="A756" s="38">
        <v>755</v>
      </c>
      <c r="B756" s="34" t="s">
        <v>866</v>
      </c>
      <c r="C756" s="34" t="s">
        <v>3654</v>
      </c>
      <c r="D756" s="34" t="s">
        <v>26</v>
      </c>
      <c r="E756" s="36">
        <v>0</v>
      </c>
      <c r="F756" s="36">
        <v>0</v>
      </c>
      <c r="G756" s="36">
        <v>0</v>
      </c>
      <c r="H756" s="36">
        <v>0</v>
      </c>
      <c r="I756" s="36">
        <v>0</v>
      </c>
      <c r="J756" s="36">
        <v>0</v>
      </c>
      <c r="K756" s="36">
        <v>2</v>
      </c>
      <c r="L756" s="36">
        <v>297.36</v>
      </c>
      <c r="M756" s="35">
        <v>20</v>
      </c>
    </row>
    <row r="757" spans="1:13">
      <c r="A757" s="38">
        <v>756</v>
      </c>
      <c r="B757" s="34" t="s">
        <v>867</v>
      </c>
      <c r="C757" s="34" t="s">
        <v>3653</v>
      </c>
      <c r="D757" s="34" t="s">
        <v>26</v>
      </c>
      <c r="E757" s="36">
        <v>0</v>
      </c>
      <c r="F757" s="36">
        <v>0</v>
      </c>
      <c r="G757" s="36">
        <v>0</v>
      </c>
      <c r="H757" s="36">
        <v>0</v>
      </c>
      <c r="I757" s="36">
        <v>20</v>
      </c>
      <c r="J757" s="36">
        <v>1138.1999999999998</v>
      </c>
      <c r="K757" s="36">
        <v>23</v>
      </c>
      <c r="L757" s="36">
        <v>3179.29</v>
      </c>
      <c r="M757" s="35">
        <v>58.55</v>
      </c>
    </row>
    <row r="758" spans="1:13">
      <c r="A758" s="38">
        <v>757</v>
      </c>
      <c r="B758" s="34" t="s">
        <v>868</v>
      </c>
      <c r="C758" s="34" t="s">
        <v>3654</v>
      </c>
      <c r="D758" s="34" t="s">
        <v>26</v>
      </c>
      <c r="E758" s="36">
        <v>0</v>
      </c>
      <c r="F758" s="36">
        <v>0</v>
      </c>
      <c r="G758" s="36">
        <v>15</v>
      </c>
      <c r="H758" s="36">
        <v>1421.1</v>
      </c>
      <c r="I758" s="36">
        <v>0</v>
      </c>
      <c r="J758" s="36">
        <v>0</v>
      </c>
      <c r="K758" s="36">
        <v>75</v>
      </c>
      <c r="L758" s="36">
        <v>5896.5</v>
      </c>
      <c r="M758" s="35">
        <v>20</v>
      </c>
    </row>
    <row r="759" spans="1:13">
      <c r="A759" s="38">
        <v>758</v>
      </c>
      <c r="B759" s="34" t="s">
        <v>869</v>
      </c>
      <c r="C759" s="34" t="s">
        <v>3654</v>
      </c>
      <c r="D759" s="34" t="s">
        <v>26</v>
      </c>
      <c r="E759" s="36">
        <v>0.92500000000000004</v>
      </c>
      <c r="F759" s="36">
        <v>17.778500000000001</v>
      </c>
      <c r="G759" s="36">
        <v>0.2</v>
      </c>
      <c r="H759" s="36">
        <v>28.689999999999998</v>
      </c>
      <c r="I759" s="36">
        <v>0.5</v>
      </c>
      <c r="J759" s="36">
        <v>65.284999999999997</v>
      </c>
      <c r="K759" s="36">
        <v>0.35</v>
      </c>
      <c r="L759" s="36">
        <v>52.244500000000002</v>
      </c>
      <c r="M759" s="35">
        <v>0.97499999999999998</v>
      </c>
    </row>
    <row r="760" spans="1:13">
      <c r="A760" s="38">
        <v>759</v>
      </c>
      <c r="B760" s="34" t="s">
        <v>870</v>
      </c>
      <c r="C760" s="34" t="s">
        <v>3654</v>
      </c>
      <c r="D760" s="34" t="s">
        <v>26</v>
      </c>
      <c r="E760" s="36">
        <v>14.8</v>
      </c>
      <c r="F760" s="36">
        <v>-1207.68</v>
      </c>
      <c r="G760" s="36">
        <v>13.5</v>
      </c>
      <c r="H760" s="36">
        <v>666.63</v>
      </c>
      <c r="I760" s="36">
        <v>36.85</v>
      </c>
      <c r="J760" s="36">
        <v>2125.1395000000002</v>
      </c>
      <c r="K760" s="36">
        <v>57.5</v>
      </c>
      <c r="L760" s="36">
        <v>7040.3</v>
      </c>
      <c r="M760" s="35">
        <v>36</v>
      </c>
    </row>
    <row r="761" spans="1:13">
      <c r="A761" s="38">
        <v>760</v>
      </c>
      <c r="B761" s="34" t="s">
        <v>871</v>
      </c>
      <c r="C761" s="34" t="s">
        <v>3654</v>
      </c>
      <c r="D761" s="34" t="s">
        <v>26</v>
      </c>
      <c r="E761" s="36">
        <v>0</v>
      </c>
      <c r="F761" s="36">
        <v>0</v>
      </c>
      <c r="G761" s="36">
        <v>0</v>
      </c>
      <c r="H761" s="36">
        <v>0</v>
      </c>
      <c r="I761" s="36">
        <v>20.05</v>
      </c>
      <c r="J761" s="36">
        <v>2057.3305</v>
      </c>
      <c r="K761" s="36">
        <v>21</v>
      </c>
      <c r="L761" s="36">
        <v>2944.2</v>
      </c>
      <c r="M761" s="35">
        <v>23</v>
      </c>
    </row>
    <row r="762" spans="1:13">
      <c r="A762" s="38">
        <v>761</v>
      </c>
      <c r="B762" s="34" t="s">
        <v>872</v>
      </c>
      <c r="C762" s="34" t="s">
        <v>82</v>
      </c>
      <c r="D762" s="34" t="s">
        <v>26</v>
      </c>
      <c r="E762" s="36">
        <v>4.45</v>
      </c>
      <c r="F762" s="36">
        <v>-1078.0125</v>
      </c>
      <c r="G762" s="36">
        <v>9.4</v>
      </c>
      <c r="H762" s="36">
        <v>678.39800000000002</v>
      </c>
      <c r="I762" s="36">
        <v>12.925000000000001</v>
      </c>
      <c r="J762" s="36">
        <v>230.19424999999998</v>
      </c>
      <c r="K762" s="36">
        <v>5.45</v>
      </c>
      <c r="L762" s="36">
        <v>668.71500000000003</v>
      </c>
      <c r="M762" s="35">
        <v>2.4000000000000004</v>
      </c>
    </row>
    <row r="763" spans="1:13">
      <c r="A763" s="38">
        <v>762</v>
      </c>
      <c r="B763" s="34" t="s">
        <v>873</v>
      </c>
      <c r="C763" s="34" t="s">
        <v>3654</v>
      </c>
      <c r="D763" s="34" t="s">
        <v>26</v>
      </c>
      <c r="E763" s="36">
        <v>64.075000000000003</v>
      </c>
      <c r="F763" s="36">
        <v>3186.4497499999998</v>
      </c>
      <c r="G763" s="36">
        <v>39.625</v>
      </c>
      <c r="H763" s="36">
        <v>6935.5637500000003</v>
      </c>
      <c r="I763" s="36">
        <v>48.274999999999999</v>
      </c>
      <c r="J763" s="36">
        <v>6870.0152499999995</v>
      </c>
      <c r="K763" s="36">
        <v>45.65</v>
      </c>
      <c r="L763" s="36">
        <v>6700.0505000000003</v>
      </c>
      <c r="M763" s="35">
        <v>55.75</v>
      </c>
    </row>
    <row r="764" spans="1:13">
      <c r="A764" s="38">
        <v>763</v>
      </c>
      <c r="B764" s="34" t="s">
        <v>874</v>
      </c>
      <c r="C764" s="34" t="s">
        <v>3654</v>
      </c>
      <c r="D764" s="34" t="s">
        <v>26</v>
      </c>
      <c r="E764" s="36">
        <v>0.17499999999999999</v>
      </c>
      <c r="F764" s="36">
        <v>35</v>
      </c>
      <c r="G764" s="36">
        <v>-0.17499999999999999</v>
      </c>
      <c r="H764" s="36">
        <v>-35</v>
      </c>
      <c r="I764" s="36">
        <v>0</v>
      </c>
      <c r="J764" s="36">
        <v>0</v>
      </c>
      <c r="K764" s="36">
        <v>0</v>
      </c>
      <c r="L764" s="36">
        <v>0</v>
      </c>
      <c r="M764" s="35">
        <v>0.3</v>
      </c>
    </row>
    <row r="765" spans="1:13">
      <c r="A765" s="38">
        <v>764</v>
      </c>
      <c r="B765" s="34" t="s">
        <v>875</v>
      </c>
      <c r="C765" s="34" t="s">
        <v>3654</v>
      </c>
      <c r="D765" s="34" t="s">
        <v>26</v>
      </c>
      <c r="E765" s="36">
        <v>0</v>
      </c>
      <c r="F765" s="36">
        <v>0</v>
      </c>
      <c r="G765" s="36">
        <v>0</v>
      </c>
      <c r="H765" s="36">
        <v>0</v>
      </c>
      <c r="I765" s="36">
        <v>205.52500000000001</v>
      </c>
      <c r="J765" s="36">
        <v>13648.91525</v>
      </c>
      <c r="K765" s="36">
        <v>449</v>
      </c>
      <c r="L765" s="36">
        <v>47239.289999999994</v>
      </c>
      <c r="M765" s="35">
        <v>193.02500000000001</v>
      </c>
    </row>
    <row r="766" spans="1:13">
      <c r="A766" s="38">
        <v>765</v>
      </c>
      <c r="B766" s="34" t="s">
        <v>876</v>
      </c>
      <c r="C766" s="34" t="s">
        <v>3654</v>
      </c>
      <c r="D766" s="34" t="s">
        <v>26</v>
      </c>
      <c r="F766" s="36">
        <v>0</v>
      </c>
      <c r="H766" s="36">
        <v>0</v>
      </c>
      <c r="J766" s="36">
        <v>0</v>
      </c>
      <c r="L766" s="36">
        <v>0</v>
      </c>
      <c r="M766" s="35">
        <v>22</v>
      </c>
    </row>
    <row r="767" spans="1:13">
      <c r="A767" s="38">
        <v>766</v>
      </c>
      <c r="B767" s="34" t="s">
        <v>877</v>
      </c>
      <c r="C767" s="34" t="s">
        <v>3654</v>
      </c>
      <c r="D767" s="34" t="s">
        <v>26</v>
      </c>
      <c r="F767" s="36">
        <v>0</v>
      </c>
      <c r="H767" s="36">
        <v>0</v>
      </c>
      <c r="J767" s="36">
        <v>0</v>
      </c>
      <c r="L767" s="36">
        <v>0</v>
      </c>
      <c r="M767" s="35">
        <v>1.5</v>
      </c>
    </row>
    <row r="768" spans="1:13">
      <c r="A768" s="38">
        <v>767</v>
      </c>
      <c r="B768" s="34" t="s">
        <v>878</v>
      </c>
      <c r="C768" s="34" t="s">
        <v>3654</v>
      </c>
      <c r="D768" s="34" t="s">
        <v>26</v>
      </c>
      <c r="E768" s="36">
        <v>0</v>
      </c>
      <c r="F768" s="36">
        <v>0</v>
      </c>
      <c r="G768" s="36">
        <v>0.35</v>
      </c>
      <c r="H768" s="36">
        <v>33.543999999999997</v>
      </c>
      <c r="I768" s="36">
        <v>2.125</v>
      </c>
      <c r="J768" s="36">
        <v>213.3075</v>
      </c>
      <c r="K768" s="36">
        <v>4.125</v>
      </c>
      <c r="L768" s="36">
        <v>376.44750000000005</v>
      </c>
      <c r="M768" s="35">
        <v>4.1000000000000005</v>
      </c>
    </row>
    <row r="769" spans="1:13">
      <c r="A769" s="38">
        <v>768</v>
      </c>
      <c r="B769" s="34" t="s">
        <v>879</v>
      </c>
      <c r="C769" s="34" t="s">
        <v>3654</v>
      </c>
      <c r="D769" s="34" t="s">
        <v>26</v>
      </c>
      <c r="E769" s="36">
        <v>6</v>
      </c>
      <c r="F769" s="36">
        <v>1751.1000000000001</v>
      </c>
      <c r="G769" s="36">
        <v>5.5</v>
      </c>
      <c r="H769" s="36">
        <v>632.44499999999994</v>
      </c>
      <c r="I769" s="36">
        <v>9.7249999999999996</v>
      </c>
      <c r="J769" s="36">
        <v>712.2589999999999</v>
      </c>
      <c r="K769" s="36">
        <v>13</v>
      </c>
      <c r="L769" s="36">
        <v>2598.1800000000003</v>
      </c>
      <c r="M769" s="35">
        <v>15.25</v>
      </c>
    </row>
    <row r="770" spans="1:13">
      <c r="A770" s="38">
        <v>769</v>
      </c>
      <c r="B770" s="34" t="s">
        <v>880</v>
      </c>
      <c r="C770" s="34" t="s">
        <v>3649</v>
      </c>
      <c r="D770" s="34" t="s">
        <v>26</v>
      </c>
      <c r="E770" s="36">
        <v>1.1000000000000001</v>
      </c>
      <c r="F770" s="36">
        <v>133.38600000000002</v>
      </c>
      <c r="G770" s="36">
        <v>3.4</v>
      </c>
      <c r="H770" s="36">
        <v>415.17399999999998</v>
      </c>
      <c r="I770" s="36">
        <v>5.2</v>
      </c>
      <c r="J770" s="36">
        <v>749.06000000000006</v>
      </c>
      <c r="K770" s="36">
        <v>2.7749999999999999</v>
      </c>
      <c r="L770" s="36">
        <v>268.78649999999999</v>
      </c>
      <c r="M770" s="35">
        <v>1.925</v>
      </c>
    </row>
    <row r="771" spans="1:13">
      <c r="A771" s="38">
        <v>770</v>
      </c>
      <c r="B771" s="34" t="s">
        <v>881</v>
      </c>
      <c r="C771" s="34" t="s">
        <v>3654</v>
      </c>
      <c r="D771" s="34" t="s">
        <v>26</v>
      </c>
      <c r="F771" s="36">
        <v>0</v>
      </c>
      <c r="H771" s="36">
        <v>0</v>
      </c>
      <c r="J771" s="36">
        <v>0</v>
      </c>
      <c r="L771" s="36">
        <v>0</v>
      </c>
      <c r="M771" s="35">
        <v>15</v>
      </c>
    </row>
    <row r="772" spans="1:13">
      <c r="A772" s="38">
        <v>771</v>
      </c>
      <c r="B772" s="34" t="s">
        <v>882</v>
      </c>
      <c r="C772" s="34" t="s">
        <v>3654</v>
      </c>
      <c r="D772" s="34" t="s">
        <v>26</v>
      </c>
      <c r="F772" s="36">
        <v>0</v>
      </c>
      <c r="H772" s="36">
        <v>0</v>
      </c>
      <c r="J772" s="36">
        <v>0</v>
      </c>
      <c r="L772" s="36">
        <v>0</v>
      </c>
      <c r="M772" s="35">
        <v>5</v>
      </c>
    </row>
    <row r="773" spans="1:13">
      <c r="A773" s="38">
        <v>772</v>
      </c>
      <c r="B773" s="34" t="s">
        <v>883</v>
      </c>
      <c r="C773" s="34" t="s">
        <v>3654</v>
      </c>
      <c r="D773" s="34" t="s">
        <v>26</v>
      </c>
      <c r="E773" s="36">
        <v>48</v>
      </c>
      <c r="F773" s="36">
        <v>6328.32</v>
      </c>
      <c r="G773" s="36">
        <v>50.8</v>
      </c>
      <c r="H773" s="36">
        <v>3278.1239999999998</v>
      </c>
      <c r="I773" s="36">
        <v>10</v>
      </c>
      <c r="J773" s="36">
        <v>1094.5999999999999</v>
      </c>
      <c r="K773" s="36">
        <v>108.5</v>
      </c>
      <c r="L773" s="36">
        <v>7273.8400000000011</v>
      </c>
      <c r="M773" s="35">
        <v>69</v>
      </c>
    </row>
    <row r="774" spans="1:13">
      <c r="A774" s="38">
        <v>773</v>
      </c>
      <c r="B774" s="34" t="s">
        <v>884</v>
      </c>
      <c r="C774" s="34" t="s">
        <v>3654</v>
      </c>
      <c r="D774" s="34" t="s">
        <v>26</v>
      </c>
      <c r="F774" s="36">
        <v>0</v>
      </c>
      <c r="H774" s="36">
        <v>0</v>
      </c>
      <c r="J774" s="36">
        <v>0</v>
      </c>
      <c r="L774" s="36">
        <v>0</v>
      </c>
      <c r="M774" s="35">
        <v>3.5</v>
      </c>
    </row>
    <row r="775" spans="1:13">
      <c r="A775" s="38">
        <v>774</v>
      </c>
      <c r="B775" s="34" t="s">
        <v>885</v>
      </c>
      <c r="C775" s="34" t="s">
        <v>3654</v>
      </c>
      <c r="D775" s="34" t="s">
        <v>26</v>
      </c>
      <c r="E775" s="36">
        <v>1.05</v>
      </c>
      <c r="F775" s="36">
        <v>166.66649999999998</v>
      </c>
      <c r="G775" s="36">
        <v>0.42499999999999999</v>
      </c>
      <c r="H775" s="36">
        <v>29.095499999999998</v>
      </c>
      <c r="I775" s="36">
        <v>1.2749999999999999</v>
      </c>
      <c r="J775" s="36">
        <v>137.30474999999998</v>
      </c>
      <c r="K775" s="36">
        <v>0.82499999999999996</v>
      </c>
      <c r="L775" s="36">
        <v>62.204999999999998</v>
      </c>
      <c r="M775" s="35">
        <v>0.25</v>
      </c>
    </row>
    <row r="776" spans="1:13">
      <c r="A776" s="38">
        <v>775</v>
      </c>
      <c r="B776" s="34" t="s">
        <v>886</v>
      </c>
      <c r="C776" s="34" t="s">
        <v>3654</v>
      </c>
      <c r="D776" s="34" t="s">
        <v>26</v>
      </c>
      <c r="F776" s="36">
        <v>0</v>
      </c>
      <c r="H776" s="36">
        <v>0</v>
      </c>
      <c r="J776" s="36">
        <v>0</v>
      </c>
      <c r="L776" s="36">
        <v>0</v>
      </c>
      <c r="M776" s="35">
        <v>1</v>
      </c>
    </row>
    <row r="777" spans="1:13">
      <c r="A777" s="38">
        <v>776</v>
      </c>
      <c r="B777" s="34" t="s">
        <v>887</v>
      </c>
      <c r="C777" s="34" t="s">
        <v>3671</v>
      </c>
      <c r="D777" s="34" t="s">
        <v>26</v>
      </c>
      <c r="E777" s="36">
        <v>39.5</v>
      </c>
      <c r="F777" s="36">
        <v>5308.01</v>
      </c>
      <c r="G777" s="36">
        <v>8</v>
      </c>
      <c r="H777" s="36">
        <v>336.32</v>
      </c>
      <c r="I777" s="36">
        <v>2</v>
      </c>
      <c r="J777" s="36">
        <v>201.1</v>
      </c>
      <c r="K777" s="36">
        <v>12</v>
      </c>
      <c r="L777" s="36">
        <v>1098.5999999999999</v>
      </c>
      <c r="M777" s="35">
        <v>7</v>
      </c>
    </row>
    <row r="778" spans="1:13">
      <c r="A778" s="38">
        <v>777</v>
      </c>
      <c r="B778" s="34" t="s">
        <v>888</v>
      </c>
      <c r="C778" s="34" t="s">
        <v>3673</v>
      </c>
      <c r="D778" s="34" t="s">
        <v>26</v>
      </c>
      <c r="E778" s="36">
        <v>23</v>
      </c>
      <c r="F778" s="36">
        <v>6396.99</v>
      </c>
      <c r="G778" s="36">
        <v>56</v>
      </c>
      <c r="H778" s="36">
        <v>4814.32</v>
      </c>
      <c r="I778" s="36">
        <v>29.5</v>
      </c>
      <c r="J778" s="36">
        <v>878.21500000000003</v>
      </c>
      <c r="K778" s="36">
        <v>41</v>
      </c>
      <c r="L778" s="36">
        <v>4413.6500000000005</v>
      </c>
      <c r="M778" s="35">
        <v>23</v>
      </c>
    </row>
    <row r="779" spans="1:13">
      <c r="A779" s="38">
        <v>778</v>
      </c>
      <c r="B779" s="34" t="s">
        <v>889</v>
      </c>
      <c r="C779" s="34" t="s">
        <v>82</v>
      </c>
      <c r="D779" s="34" t="s">
        <v>26</v>
      </c>
      <c r="F779" s="36">
        <v>0</v>
      </c>
      <c r="H779" s="36">
        <v>0</v>
      </c>
      <c r="J779" s="36">
        <v>0</v>
      </c>
      <c r="L779" s="36">
        <v>0</v>
      </c>
      <c r="M779" s="35">
        <v>4.0250000000000004</v>
      </c>
    </row>
    <row r="780" spans="1:13">
      <c r="A780" s="38">
        <v>779</v>
      </c>
      <c r="B780" s="34" t="s">
        <v>890</v>
      </c>
      <c r="C780" s="34" t="s">
        <v>3653</v>
      </c>
      <c r="D780" s="34" t="s">
        <v>26</v>
      </c>
      <c r="E780" s="36">
        <v>0</v>
      </c>
      <c r="F780" s="36">
        <v>0</v>
      </c>
      <c r="G780" s="36">
        <v>0</v>
      </c>
      <c r="H780" s="36">
        <v>0</v>
      </c>
      <c r="I780" s="36">
        <v>0</v>
      </c>
      <c r="J780" s="36">
        <v>0</v>
      </c>
      <c r="K780" s="36">
        <v>3.0249999999999999</v>
      </c>
      <c r="L780" s="36">
        <v>197.13925</v>
      </c>
      <c r="M780" s="35">
        <v>53.424999999999997</v>
      </c>
    </row>
    <row r="781" spans="1:13">
      <c r="A781" s="38">
        <v>780</v>
      </c>
      <c r="B781" s="34" t="s">
        <v>891</v>
      </c>
      <c r="C781" s="34" t="s">
        <v>3654</v>
      </c>
      <c r="D781" s="34" t="s">
        <v>26</v>
      </c>
      <c r="E781" s="36">
        <v>221</v>
      </c>
      <c r="F781" s="36">
        <v>21582.86</v>
      </c>
      <c r="G781" s="36">
        <v>291.5</v>
      </c>
      <c r="H781" s="36">
        <v>56367.355000000003</v>
      </c>
      <c r="I781" s="36">
        <v>338.22500000000002</v>
      </c>
      <c r="J781" s="36">
        <v>105948.98125000001</v>
      </c>
      <c r="K781" s="36">
        <v>329</v>
      </c>
      <c r="L781" s="36">
        <v>87181.71</v>
      </c>
      <c r="M781" s="35">
        <v>491</v>
      </c>
    </row>
    <row r="782" spans="1:13">
      <c r="A782" s="38">
        <v>781</v>
      </c>
      <c r="B782" s="34" t="s">
        <v>892</v>
      </c>
      <c r="C782" s="34" t="s">
        <v>3671</v>
      </c>
      <c r="D782" s="34" t="s">
        <v>26</v>
      </c>
      <c r="E782" s="36">
        <v>0</v>
      </c>
      <c r="F782" s="36">
        <v>0</v>
      </c>
      <c r="G782" s="36">
        <v>0</v>
      </c>
      <c r="H782" s="36">
        <v>0</v>
      </c>
      <c r="I782" s="36">
        <v>0</v>
      </c>
      <c r="J782" s="36">
        <v>0</v>
      </c>
      <c r="K782" s="36">
        <v>11.574999999999999</v>
      </c>
      <c r="L782" s="36">
        <v>629.33274999999992</v>
      </c>
      <c r="M782" s="35">
        <v>4</v>
      </c>
    </row>
    <row r="783" spans="1:13">
      <c r="A783" s="38">
        <v>782</v>
      </c>
      <c r="B783" s="34" t="s">
        <v>893</v>
      </c>
      <c r="C783" s="34" t="s">
        <v>3654</v>
      </c>
      <c r="D783" s="34" t="s">
        <v>26</v>
      </c>
      <c r="E783" s="36">
        <v>6.9749999999999996</v>
      </c>
      <c r="F783" s="36">
        <v>1957.6732500000001</v>
      </c>
      <c r="G783" s="36">
        <v>21.85</v>
      </c>
      <c r="H783" s="36">
        <v>1483.8335</v>
      </c>
      <c r="I783" s="36">
        <v>34.5</v>
      </c>
      <c r="J783" s="36">
        <v>1911.3</v>
      </c>
      <c r="K783" s="36">
        <v>29.6</v>
      </c>
      <c r="L783" s="36">
        <v>3723.3840000000005</v>
      </c>
      <c r="M783" s="35">
        <v>9</v>
      </c>
    </row>
    <row r="784" spans="1:13">
      <c r="A784" s="38">
        <v>783</v>
      </c>
      <c r="B784" s="34" t="s">
        <v>894</v>
      </c>
      <c r="C784" s="34" t="s">
        <v>3654</v>
      </c>
      <c r="D784" s="34" t="s">
        <v>26</v>
      </c>
      <c r="E784" s="36">
        <v>0</v>
      </c>
      <c r="F784" s="36">
        <v>0</v>
      </c>
      <c r="G784" s="36">
        <v>0</v>
      </c>
      <c r="H784" s="36">
        <v>0</v>
      </c>
      <c r="I784" s="36">
        <v>0</v>
      </c>
      <c r="J784" s="36">
        <v>0</v>
      </c>
      <c r="K784" s="36">
        <v>0.8</v>
      </c>
      <c r="L784" s="36">
        <v>270.03200000000004</v>
      </c>
      <c r="M784" s="35">
        <v>2.1749999999999998</v>
      </c>
    </row>
    <row r="785" spans="1:13">
      <c r="A785" s="38">
        <v>784</v>
      </c>
      <c r="B785" s="34" t="s">
        <v>895</v>
      </c>
      <c r="C785" s="34" t="s">
        <v>3654</v>
      </c>
      <c r="D785" s="34" t="s">
        <v>26</v>
      </c>
      <c r="F785" s="36">
        <v>0</v>
      </c>
      <c r="H785" s="36">
        <v>0</v>
      </c>
      <c r="J785" s="36">
        <v>0</v>
      </c>
      <c r="L785" s="36">
        <v>0</v>
      </c>
      <c r="M785" s="35">
        <v>6.3</v>
      </c>
    </row>
    <row r="786" spans="1:13">
      <c r="A786" s="38">
        <v>785</v>
      </c>
      <c r="B786" s="34" t="s">
        <v>896</v>
      </c>
      <c r="C786" s="34" t="s">
        <v>3654</v>
      </c>
      <c r="D786" s="34" t="s">
        <v>26</v>
      </c>
      <c r="E786" s="36">
        <v>0</v>
      </c>
      <c r="F786" s="36">
        <v>0</v>
      </c>
      <c r="G786" s="36">
        <v>0</v>
      </c>
      <c r="H786" s="36">
        <v>0</v>
      </c>
      <c r="I786" s="36">
        <v>0.65</v>
      </c>
      <c r="J786" s="36">
        <v>75.58850000000001</v>
      </c>
      <c r="K786" s="36">
        <v>0.9</v>
      </c>
      <c r="L786" s="36">
        <v>84.366</v>
      </c>
      <c r="M786" s="35">
        <v>1.05</v>
      </c>
    </row>
    <row r="787" spans="1:13">
      <c r="A787" s="38">
        <v>786</v>
      </c>
      <c r="B787" s="34" t="s">
        <v>897</v>
      </c>
      <c r="C787" s="34" t="s">
        <v>3654</v>
      </c>
      <c r="D787" s="34" t="s">
        <v>26</v>
      </c>
      <c r="F787" s="36">
        <v>0</v>
      </c>
      <c r="H787" s="36">
        <v>0</v>
      </c>
      <c r="J787" s="36">
        <v>0</v>
      </c>
      <c r="L787" s="36">
        <v>0</v>
      </c>
      <c r="M787" s="35">
        <v>1</v>
      </c>
    </row>
    <row r="788" spans="1:13">
      <c r="A788" s="38">
        <v>787</v>
      </c>
      <c r="B788" s="34" t="s">
        <v>898</v>
      </c>
      <c r="C788" s="34" t="s">
        <v>3654</v>
      </c>
      <c r="D788" s="34" t="s">
        <v>26</v>
      </c>
      <c r="E788" s="36">
        <v>0</v>
      </c>
      <c r="F788" s="36">
        <v>0</v>
      </c>
      <c r="G788" s="36">
        <v>14</v>
      </c>
      <c r="H788" s="36">
        <v>897.54</v>
      </c>
      <c r="I788" s="36">
        <v>56.2</v>
      </c>
      <c r="J788" s="36">
        <v>8767.7620000000006</v>
      </c>
      <c r="K788" s="36">
        <v>90.525000000000006</v>
      </c>
      <c r="L788" s="36">
        <v>7871.1487500000012</v>
      </c>
      <c r="M788" s="35">
        <v>44.5</v>
      </c>
    </row>
    <row r="789" spans="1:13">
      <c r="A789" s="38">
        <v>788</v>
      </c>
      <c r="B789" s="34" t="s">
        <v>899</v>
      </c>
      <c r="C789" s="34" t="s">
        <v>82</v>
      </c>
      <c r="D789" s="34" t="s">
        <v>26</v>
      </c>
      <c r="E789" s="36">
        <v>54</v>
      </c>
      <c r="F789" s="36">
        <v>3885.3</v>
      </c>
      <c r="G789" s="36">
        <v>104.125</v>
      </c>
      <c r="H789" s="36">
        <v>10146.981250000001</v>
      </c>
      <c r="I789" s="36">
        <v>140.72499999999999</v>
      </c>
      <c r="J789" s="36">
        <v>13561.668250000001</v>
      </c>
      <c r="K789" s="36">
        <v>137</v>
      </c>
      <c r="L789" s="36">
        <v>15453.6</v>
      </c>
      <c r="M789" s="35">
        <v>89.025000000000006</v>
      </c>
    </row>
    <row r="790" spans="1:13">
      <c r="A790" s="38">
        <v>789</v>
      </c>
      <c r="B790" s="34" t="s">
        <v>900</v>
      </c>
      <c r="C790" s="34" t="s">
        <v>3653</v>
      </c>
      <c r="D790" s="34" t="s">
        <v>26</v>
      </c>
      <c r="E790" s="36">
        <v>0</v>
      </c>
      <c r="F790" s="36">
        <v>0</v>
      </c>
      <c r="G790" s="36">
        <v>0</v>
      </c>
      <c r="H790" s="36">
        <v>0</v>
      </c>
      <c r="I790" s="36">
        <v>2.5499999999999998</v>
      </c>
      <c r="J790" s="36">
        <v>186.25200000000001</v>
      </c>
      <c r="K790" s="36">
        <v>2.125</v>
      </c>
      <c r="L790" s="36">
        <v>172.01875000000001</v>
      </c>
      <c r="M790" s="35">
        <v>4.0750000000000002</v>
      </c>
    </row>
    <row r="791" spans="1:13">
      <c r="A791" s="38">
        <v>790</v>
      </c>
      <c r="B791" s="34" t="s">
        <v>901</v>
      </c>
      <c r="C791" s="34" t="s">
        <v>3654</v>
      </c>
      <c r="D791" s="34" t="s">
        <v>26</v>
      </c>
      <c r="E791" s="36">
        <v>0</v>
      </c>
      <c r="F791" s="36">
        <v>0</v>
      </c>
      <c r="G791" s="36">
        <v>0</v>
      </c>
      <c r="H791" s="36">
        <v>0</v>
      </c>
      <c r="I791" s="36">
        <v>0</v>
      </c>
      <c r="J791" s="36">
        <v>0</v>
      </c>
      <c r="K791" s="36">
        <v>1</v>
      </c>
      <c r="L791" s="36">
        <v>-2.27</v>
      </c>
      <c r="M791" s="35">
        <v>146</v>
      </c>
    </row>
    <row r="792" spans="1:13">
      <c r="A792" s="38">
        <v>791</v>
      </c>
      <c r="B792" s="34" t="s">
        <v>902</v>
      </c>
      <c r="C792" s="34" t="s">
        <v>3654</v>
      </c>
      <c r="D792" s="34" t="s">
        <v>26</v>
      </c>
      <c r="E792" s="36">
        <v>1</v>
      </c>
      <c r="F792" s="36">
        <v>33.479999999999997</v>
      </c>
      <c r="G792" s="36">
        <v>0</v>
      </c>
      <c r="H792" s="36">
        <v>0</v>
      </c>
      <c r="I792" s="36">
        <v>0</v>
      </c>
      <c r="J792" s="36">
        <v>0</v>
      </c>
      <c r="K792" s="36">
        <v>0</v>
      </c>
      <c r="L792" s="36">
        <v>0</v>
      </c>
      <c r="M792" s="35">
        <v>2.125</v>
      </c>
    </row>
    <row r="793" spans="1:13">
      <c r="A793" s="38">
        <v>792</v>
      </c>
      <c r="B793" s="34" t="s">
        <v>903</v>
      </c>
      <c r="C793" s="34" t="s">
        <v>3654</v>
      </c>
      <c r="D793" s="34" t="s">
        <v>26</v>
      </c>
      <c r="E793" s="36">
        <v>0</v>
      </c>
      <c r="F793" s="36">
        <v>0</v>
      </c>
      <c r="G793" s="36">
        <v>0</v>
      </c>
      <c r="H793" s="36">
        <v>0</v>
      </c>
      <c r="I793" s="36">
        <v>0</v>
      </c>
      <c r="J793" s="36">
        <v>0</v>
      </c>
      <c r="K793" s="36">
        <v>3.7</v>
      </c>
      <c r="L793" s="36">
        <v>407.03700000000003</v>
      </c>
      <c r="M793" s="35">
        <v>3</v>
      </c>
    </row>
    <row r="794" spans="1:13">
      <c r="A794" s="38">
        <v>793</v>
      </c>
      <c r="B794" s="34" t="s">
        <v>904</v>
      </c>
      <c r="C794" s="34" t="s">
        <v>3654</v>
      </c>
      <c r="D794" s="34" t="s">
        <v>26</v>
      </c>
      <c r="E794" s="36">
        <v>0</v>
      </c>
      <c r="F794" s="36">
        <v>0</v>
      </c>
      <c r="G794" s="36">
        <v>34.774999999999999</v>
      </c>
      <c r="H794" s="36">
        <v>2359.8314999999998</v>
      </c>
      <c r="I794" s="36">
        <v>52.85</v>
      </c>
      <c r="J794" s="36">
        <v>3686.8160000000003</v>
      </c>
      <c r="K794" s="36">
        <v>56</v>
      </c>
      <c r="L794" s="36">
        <v>4135.5999999999995</v>
      </c>
      <c r="M794" s="35">
        <v>37.200000000000003</v>
      </c>
    </row>
    <row r="795" spans="1:13">
      <c r="A795" s="38">
        <v>794</v>
      </c>
      <c r="B795" s="34" t="s">
        <v>905</v>
      </c>
      <c r="C795" s="34" t="s">
        <v>3653</v>
      </c>
      <c r="D795" s="34" t="s">
        <v>26</v>
      </c>
      <c r="E795" s="36">
        <v>1.75</v>
      </c>
      <c r="F795" s="36">
        <v>280.80500000000001</v>
      </c>
      <c r="G795" s="36">
        <v>2.8</v>
      </c>
      <c r="H795" s="36">
        <v>341.26399999999995</v>
      </c>
      <c r="I795" s="36">
        <v>1.55</v>
      </c>
      <c r="J795" s="36">
        <v>120.46600000000001</v>
      </c>
      <c r="K795" s="36">
        <v>1</v>
      </c>
      <c r="L795" s="36">
        <v>150.65</v>
      </c>
      <c r="M795" s="35">
        <v>1</v>
      </c>
    </row>
    <row r="796" spans="1:13">
      <c r="A796" s="38">
        <v>795</v>
      </c>
      <c r="B796" s="34" t="s">
        <v>906</v>
      </c>
      <c r="C796" s="34" t="s">
        <v>3654</v>
      </c>
      <c r="D796" s="34" t="s">
        <v>26</v>
      </c>
      <c r="E796" s="36">
        <v>0</v>
      </c>
      <c r="F796" s="36">
        <v>0</v>
      </c>
      <c r="G796" s="36">
        <v>0</v>
      </c>
      <c r="H796" s="36">
        <v>0</v>
      </c>
      <c r="I796" s="36">
        <v>0</v>
      </c>
      <c r="J796" s="36">
        <v>0</v>
      </c>
      <c r="K796" s="36">
        <v>17</v>
      </c>
      <c r="L796" s="36">
        <v>1343.17</v>
      </c>
      <c r="M796" s="35">
        <v>304.42500000000001</v>
      </c>
    </row>
    <row r="797" spans="1:13">
      <c r="A797" s="38">
        <v>796</v>
      </c>
      <c r="B797" s="34" t="s">
        <v>907</v>
      </c>
      <c r="C797" s="34" t="s">
        <v>3654</v>
      </c>
      <c r="D797" s="34" t="s">
        <v>26</v>
      </c>
      <c r="E797" s="36">
        <v>0</v>
      </c>
      <c r="F797" s="36">
        <v>0</v>
      </c>
      <c r="G797" s="36">
        <v>0</v>
      </c>
      <c r="H797" s="36">
        <v>0</v>
      </c>
      <c r="I797" s="36">
        <v>0</v>
      </c>
      <c r="J797" s="36">
        <v>0</v>
      </c>
      <c r="K797" s="36">
        <v>3</v>
      </c>
      <c r="L797" s="36">
        <v>441.78</v>
      </c>
      <c r="M797" s="35">
        <v>7</v>
      </c>
    </row>
    <row r="798" spans="1:13">
      <c r="A798" s="38">
        <v>797</v>
      </c>
      <c r="B798" s="34" t="s">
        <v>908</v>
      </c>
      <c r="C798" s="34" t="s">
        <v>3654</v>
      </c>
      <c r="D798" s="34" t="s">
        <v>26</v>
      </c>
      <c r="F798" s="36">
        <v>0</v>
      </c>
      <c r="H798" s="36">
        <v>0</v>
      </c>
      <c r="J798" s="36">
        <v>0</v>
      </c>
      <c r="L798" s="36">
        <v>0</v>
      </c>
      <c r="M798" s="35">
        <v>9.5</v>
      </c>
    </row>
    <row r="799" spans="1:13">
      <c r="A799" s="38">
        <v>798</v>
      </c>
      <c r="B799" s="34" t="s">
        <v>909</v>
      </c>
      <c r="C799" s="34" t="s">
        <v>3654</v>
      </c>
      <c r="D799" s="34" t="s">
        <v>26</v>
      </c>
      <c r="E799" s="36">
        <v>3.8</v>
      </c>
      <c r="F799" s="36">
        <v>236.24600000000001</v>
      </c>
      <c r="G799" s="36">
        <v>4.3499999999999996</v>
      </c>
      <c r="H799" s="36">
        <v>164.56049999999999</v>
      </c>
      <c r="I799" s="36">
        <v>20.975000000000001</v>
      </c>
      <c r="J799" s="36">
        <v>1769.451</v>
      </c>
      <c r="K799" s="36">
        <v>17.225000000000001</v>
      </c>
      <c r="L799" s="36">
        <v>1248.6402499999999</v>
      </c>
      <c r="M799" s="35">
        <v>13.625</v>
      </c>
    </row>
    <row r="800" spans="1:13">
      <c r="A800" s="38">
        <v>799</v>
      </c>
      <c r="B800" s="34" t="s">
        <v>910</v>
      </c>
      <c r="C800" s="34" t="s">
        <v>3654</v>
      </c>
      <c r="D800" s="34" t="s">
        <v>26</v>
      </c>
      <c r="E800" s="36">
        <v>40</v>
      </c>
      <c r="F800" s="36">
        <v>2469.1999999999998</v>
      </c>
      <c r="G800" s="36">
        <v>50</v>
      </c>
      <c r="H800" s="36">
        <v>4370.5</v>
      </c>
      <c r="I800" s="36">
        <v>55.05</v>
      </c>
      <c r="J800" s="36">
        <v>5005.6965</v>
      </c>
      <c r="K800" s="36">
        <v>49</v>
      </c>
      <c r="L800" s="36">
        <v>4153.2400000000007</v>
      </c>
      <c r="M800" s="35">
        <v>32.1</v>
      </c>
    </row>
    <row r="801" spans="1:13">
      <c r="A801" s="38">
        <v>800</v>
      </c>
      <c r="B801" s="34" t="s">
        <v>911</v>
      </c>
      <c r="C801" s="34" t="s">
        <v>3654</v>
      </c>
      <c r="D801" s="34" t="s">
        <v>26</v>
      </c>
      <c r="E801" s="36">
        <v>6</v>
      </c>
      <c r="F801" s="36">
        <v>646.08000000000004</v>
      </c>
      <c r="G801" s="36">
        <v>7</v>
      </c>
      <c r="H801" s="36">
        <v>1229.76</v>
      </c>
      <c r="I801" s="36">
        <v>2</v>
      </c>
      <c r="J801" s="36">
        <v>328.84</v>
      </c>
      <c r="K801" s="36">
        <v>6</v>
      </c>
      <c r="L801" s="36">
        <v>1296.3000000000002</v>
      </c>
      <c r="M801" s="35">
        <v>7</v>
      </c>
    </row>
    <row r="802" spans="1:13">
      <c r="A802" s="38">
        <v>801</v>
      </c>
      <c r="B802" s="34" t="s">
        <v>912</v>
      </c>
      <c r="C802" s="34" t="s">
        <v>3653</v>
      </c>
      <c r="D802" s="34" t="s">
        <v>26</v>
      </c>
      <c r="E802" s="36">
        <v>97.575000000000003</v>
      </c>
      <c r="F802" s="36">
        <v>10039.491750000001</v>
      </c>
      <c r="G802" s="36">
        <v>239.47499999999999</v>
      </c>
      <c r="H802" s="36">
        <v>16595.6175</v>
      </c>
      <c r="I802" s="36">
        <v>262.64999999999998</v>
      </c>
      <c r="J802" s="36">
        <v>22086.238499999999</v>
      </c>
      <c r="K802" s="36">
        <v>303.92500000000001</v>
      </c>
      <c r="L802" s="36">
        <v>26432.357250000001</v>
      </c>
      <c r="M802" s="35">
        <v>250.1</v>
      </c>
    </row>
    <row r="803" spans="1:13">
      <c r="A803" s="38">
        <v>802</v>
      </c>
      <c r="B803" s="34" t="s">
        <v>913</v>
      </c>
      <c r="C803" s="34" t="s">
        <v>3654</v>
      </c>
      <c r="D803" s="34" t="s">
        <v>26</v>
      </c>
      <c r="E803" s="36">
        <v>0</v>
      </c>
      <c r="F803" s="36">
        <v>0</v>
      </c>
      <c r="G803" s="36">
        <v>0</v>
      </c>
      <c r="H803" s="36">
        <v>0</v>
      </c>
      <c r="I803" s="36">
        <v>0</v>
      </c>
      <c r="J803" s="36">
        <v>0</v>
      </c>
      <c r="K803" s="36">
        <v>36</v>
      </c>
      <c r="L803" s="36">
        <v>2761.56</v>
      </c>
      <c r="M803" s="35">
        <v>14</v>
      </c>
    </row>
    <row r="804" spans="1:13">
      <c r="A804" s="38">
        <v>803</v>
      </c>
      <c r="B804" s="34" t="s">
        <v>914</v>
      </c>
      <c r="C804" s="34" t="s">
        <v>3654</v>
      </c>
      <c r="D804" s="34" t="s">
        <v>26</v>
      </c>
      <c r="E804" s="36">
        <v>6.0750000000000002</v>
      </c>
      <c r="F804" s="36">
        <v>423.30600000000004</v>
      </c>
      <c r="G804" s="36">
        <v>6.55</v>
      </c>
      <c r="H804" s="36">
        <v>666.13499999999999</v>
      </c>
      <c r="I804" s="36">
        <v>10.5</v>
      </c>
      <c r="J804" s="36">
        <v>1496.9849999999999</v>
      </c>
      <c r="K804" s="36">
        <v>18</v>
      </c>
      <c r="L804" s="36">
        <v>1623.6000000000001</v>
      </c>
      <c r="M804" s="35">
        <v>5</v>
      </c>
    </row>
    <row r="805" spans="1:13">
      <c r="A805" s="38">
        <v>804</v>
      </c>
      <c r="B805" s="34" t="s">
        <v>915</v>
      </c>
      <c r="C805" s="34" t="s">
        <v>82</v>
      </c>
      <c r="D805" s="34" t="s">
        <v>26</v>
      </c>
      <c r="E805" s="36">
        <v>0</v>
      </c>
      <c r="F805" s="36">
        <v>0</v>
      </c>
      <c r="G805" s="36">
        <v>0</v>
      </c>
      <c r="H805" s="36">
        <v>0</v>
      </c>
      <c r="I805" s="36">
        <v>0</v>
      </c>
      <c r="J805" s="36">
        <v>0</v>
      </c>
      <c r="K805" s="36">
        <v>0.3</v>
      </c>
      <c r="L805" s="36">
        <v>22.670999999999996</v>
      </c>
      <c r="M805" s="35">
        <v>0.15</v>
      </c>
    </row>
    <row r="806" spans="1:13">
      <c r="A806" s="38">
        <v>805</v>
      </c>
      <c r="B806" s="34" t="s">
        <v>916</v>
      </c>
      <c r="C806" s="34" t="s">
        <v>3654</v>
      </c>
      <c r="D806" s="34" t="s">
        <v>26</v>
      </c>
      <c r="F806" s="36">
        <v>0</v>
      </c>
      <c r="H806" s="36">
        <v>0</v>
      </c>
      <c r="J806" s="36">
        <v>0</v>
      </c>
      <c r="L806" s="36">
        <v>0</v>
      </c>
      <c r="M806" s="35">
        <v>2</v>
      </c>
    </row>
    <row r="807" spans="1:13">
      <c r="A807" s="38">
        <v>806</v>
      </c>
      <c r="B807" s="34" t="s">
        <v>917</v>
      </c>
      <c r="C807" s="34" t="s">
        <v>3654</v>
      </c>
      <c r="D807" s="34" t="s">
        <v>26</v>
      </c>
      <c r="E807" s="36">
        <v>0</v>
      </c>
      <c r="F807" s="36">
        <v>0</v>
      </c>
      <c r="G807" s="36">
        <v>2.1</v>
      </c>
      <c r="H807" s="36">
        <v>278.31299999999999</v>
      </c>
      <c r="I807" s="36">
        <v>35</v>
      </c>
      <c r="J807" s="36">
        <v>3894.1000000000004</v>
      </c>
      <c r="K807" s="36">
        <v>48</v>
      </c>
      <c r="L807" s="36">
        <v>6393.12</v>
      </c>
      <c r="M807" s="35">
        <v>89</v>
      </c>
    </row>
    <row r="808" spans="1:13">
      <c r="A808" s="38">
        <v>807</v>
      </c>
      <c r="B808" s="34" t="s">
        <v>918</v>
      </c>
      <c r="C808" s="34" t="s">
        <v>3654</v>
      </c>
      <c r="D808" s="34" t="s">
        <v>26</v>
      </c>
      <c r="F808" s="36">
        <v>0</v>
      </c>
      <c r="H808" s="36">
        <v>0</v>
      </c>
      <c r="J808" s="36">
        <v>0</v>
      </c>
      <c r="L808" s="36">
        <v>0</v>
      </c>
      <c r="M808" s="35">
        <v>0.3</v>
      </c>
    </row>
    <row r="809" spans="1:13">
      <c r="A809" s="38">
        <v>808</v>
      </c>
      <c r="B809" s="34" t="s">
        <v>919</v>
      </c>
      <c r="C809" s="34" t="s">
        <v>3654</v>
      </c>
      <c r="D809" s="34" t="s">
        <v>26</v>
      </c>
      <c r="E809" s="36">
        <v>0</v>
      </c>
      <c r="F809" s="36">
        <v>0</v>
      </c>
      <c r="G809" s="36">
        <v>0</v>
      </c>
      <c r="H809" s="36">
        <v>0</v>
      </c>
      <c r="I809" s="36">
        <v>3</v>
      </c>
      <c r="J809" s="36">
        <v>657.12</v>
      </c>
      <c r="K809" s="36">
        <v>3</v>
      </c>
      <c r="L809" s="36">
        <v>-565.43999999999994</v>
      </c>
      <c r="M809" s="35">
        <v>2</v>
      </c>
    </row>
    <row r="810" spans="1:13">
      <c r="A810" s="38">
        <v>809</v>
      </c>
      <c r="B810" s="34" t="s">
        <v>920</v>
      </c>
      <c r="C810" s="34" t="s">
        <v>3654</v>
      </c>
      <c r="D810" s="34" t="s">
        <v>26</v>
      </c>
      <c r="E810" s="36">
        <v>1</v>
      </c>
      <c r="F810" s="36">
        <v>91.63</v>
      </c>
      <c r="G810" s="36">
        <v>2</v>
      </c>
      <c r="H810" s="36">
        <v>328.5</v>
      </c>
      <c r="I810" s="36">
        <v>0</v>
      </c>
      <c r="J810" s="36">
        <v>0</v>
      </c>
      <c r="K810" s="36">
        <v>0</v>
      </c>
      <c r="L810" s="36">
        <v>0</v>
      </c>
      <c r="M810" s="35">
        <v>0.85</v>
      </c>
    </row>
    <row r="811" spans="1:13">
      <c r="A811" s="38">
        <v>810</v>
      </c>
      <c r="B811" s="34" t="s">
        <v>921</v>
      </c>
      <c r="C811" s="34" t="s">
        <v>3654</v>
      </c>
      <c r="D811" s="34" t="s">
        <v>26</v>
      </c>
      <c r="E811" s="36">
        <v>1</v>
      </c>
      <c r="F811" s="36">
        <v>85.56</v>
      </c>
      <c r="G811" s="36">
        <v>2</v>
      </c>
      <c r="H811" s="36">
        <v>136.16</v>
      </c>
      <c r="I811" s="36">
        <v>0.3</v>
      </c>
      <c r="J811" s="36">
        <v>22.760999999999999</v>
      </c>
      <c r="K811" s="36">
        <v>0.75</v>
      </c>
      <c r="L811" s="36">
        <v>85.47</v>
      </c>
      <c r="M811" s="35">
        <v>0.25</v>
      </c>
    </row>
    <row r="812" spans="1:13">
      <c r="A812" s="38">
        <v>811</v>
      </c>
      <c r="B812" s="34" t="s">
        <v>922</v>
      </c>
      <c r="C812" s="34" t="s">
        <v>3654</v>
      </c>
      <c r="D812" s="34" t="s">
        <v>26</v>
      </c>
      <c r="E812" s="36">
        <v>0</v>
      </c>
      <c r="F812" s="36">
        <v>0</v>
      </c>
      <c r="G812" s="36">
        <v>0</v>
      </c>
      <c r="H812" s="36">
        <v>0</v>
      </c>
      <c r="I812" s="36">
        <v>0</v>
      </c>
      <c r="J812" s="36">
        <v>0</v>
      </c>
      <c r="K812" s="36">
        <v>2</v>
      </c>
      <c r="L812" s="36">
        <v>223.26</v>
      </c>
      <c r="M812" s="35">
        <v>2</v>
      </c>
    </row>
    <row r="813" spans="1:13">
      <c r="A813" s="38">
        <v>812</v>
      </c>
      <c r="B813" s="34" t="s">
        <v>923</v>
      </c>
      <c r="C813" s="34" t="s">
        <v>3654</v>
      </c>
      <c r="D813" s="34" t="s">
        <v>26</v>
      </c>
      <c r="E813" s="36">
        <v>6.3</v>
      </c>
      <c r="F813" s="36">
        <v>280.66499999999996</v>
      </c>
      <c r="G813" s="36">
        <v>3.25</v>
      </c>
      <c r="H813" s="36">
        <v>178.6525</v>
      </c>
      <c r="I813" s="36">
        <v>7.125</v>
      </c>
      <c r="J813" s="36">
        <v>912.42750000000001</v>
      </c>
      <c r="K813" s="36">
        <v>6.25</v>
      </c>
      <c r="L813" s="36">
        <v>650.8125</v>
      </c>
      <c r="M813" s="35">
        <v>6</v>
      </c>
    </row>
    <row r="814" spans="1:13">
      <c r="A814" s="38">
        <v>813</v>
      </c>
      <c r="B814" s="34" t="s">
        <v>924</v>
      </c>
      <c r="C814" s="34" t="s">
        <v>3654</v>
      </c>
      <c r="D814" s="34" t="s">
        <v>26</v>
      </c>
      <c r="E814" s="36">
        <v>0</v>
      </c>
      <c r="F814" s="36">
        <v>0</v>
      </c>
      <c r="G814" s="36">
        <v>0</v>
      </c>
      <c r="H814" s="36">
        <v>0</v>
      </c>
      <c r="I814" s="36">
        <v>4.0250000000000004</v>
      </c>
      <c r="J814" s="36">
        <v>344.41924999999998</v>
      </c>
      <c r="K814" s="36">
        <v>0</v>
      </c>
      <c r="L814" s="36">
        <v>0</v>
      </c>
      <c r="M814" s="35">
        <v>0.5</v>
      </c>
    </row>
    <row r="815" spans="1:13">
      <c r="A815" s="38">
        <v>814</v>
      </c>
      <c r="B815" s="34" t="s">
        <v>925</v>
      </c>
      <c r="C815" s="34" t="s">
        <v>3654</v>
      </c>
      <c r="D815" s="34" t="s">
        <v>26</v>
      </c>
      <c r="E815" s="36">
        <v>0</v>
      </c>
      <c r="F815" s="36">
        <v>0</v>
      </c>
      <c r="G815" s="36">
        <v>0</v>
      </c>
      <c r="H815" s="36">
        <v>0</v>
      </c>
      <c r="I815" s="36">
        <v>0</v>
      </c>
      <c r="J815" s="36">
        <v>0</v>
      </c>
      <c r="K815" s="36">
        <v>5</v>
      </c>
      <c r="L815" s="36">
        <v>365.20000000000005</v>
      </c>
      <c r="M815" s="35">
        <v>5</v>
      </c>
    </row>
    <row r="816" spans="1:13">
      <c r="A816" s="38">
        <v>815</v>
      </c>
      <c r="B816" s="34" t="s">
        <v>926</v>
      </c>
      <c r="C816" s="34" t="s">
        <v>3654</v>
      </c>
      <c r="D816" s="34" t="s">
        <v>26</v>
      </c>
      <c r="E816" s="36">
        <v>0</v>
      </c>
      <c r="F816" s="36">
        <v>0</v>
      </c>
      <c r="G816" s="36">
        <v>0</v>
      </c>
      <c r="H816" s="36">
        <v>0</v>
      </c>
      <c r="I816" s="36">
        <v>0</v>
      </c>
      <c r="J816" s="36">
        <v>0</v>
      </c>
      <c r="K816" s="36">
        <v>2</v>
      </c>
      <c r="L816" s="36">
        <v>299.42</v>
      </c>
      <c r="M816" s="35">
        <v>13</v>
      </c>
    </row>
    <row r="817" spans="1:13">
      <c r="A817" s="38">
        <v>816</v>
      </c>
      <c r="B817" s="34" t="s">
        <v>927</v>
      </c>
      <c r="C817" s="34" t="s">
        <v>3654</v>
      </c>
      <c r="D817" s="34" t="s">
        <v>26</v>
      </c>
      <c r="E817" s="36">
        <v>0</v>
      </c>
      <c r="F817" s="36">
        <v>0</v>
      </c>
      <c r="G817" s="36">
        <v>0</v>
      </c>
      <c r="H817" s="36">
        <v>0</v>
      </c>
      <c r="I817" s="36">
        <v>0</v>
      </c>
      <c r="J817" s="36">
        <v>0</v>
      </c>
      <c r="K817" s="36">
        <v>12</v>
      </c>
      <c r="L817" s="36">
        <v>871.80000000000007</v>
      </c>
      <c r="M817" s="35">
        <v>10</v>
      </c>
    </row>
    <row r="818" spans="1:13">
      <c r="A818" s="38">
        <v>817</v>
      </c>
      <c r="B818" s="34" t="s">
        <v>928</v>
      </c>
      <c r="C818" s="34" t="s">
        <v>3654</v>
      </c>
      <c r="D818" s="34" t="s">
        <v>26</v>
      </c>
      <c r="F818" s="36">
        <v>0</v>
      </c>
      <c r="H818" s="36">
        <v>0</v>
      </c>
      <c r="J818" s="36">
        <v>0</v>
      </c>
      <c r="L818" s="36">
        <v>0</v>
      </c>
      <c r="M818" s="35">
        <v>2</v>
      </c>
    </row>
    <row r="819" spans="1:13">
      <c r="A819" s="38">
        <v>818</v>
      </c>
      <c r="B819" s="34" t="s">
        <v>929</v>
      </c>
      <c r="C819" s="34" t="s">
        <v>3654</v>
      </c>
      <c r="D819" s="34" t="s">
        <v>26</v>
      </c>
      <c r="F819" s="36">
        <v>0</v>
      </c>
      <c r="H819" s="36">
        <v>0</v>
      </c>
      <c r="J819" s="36">
        <v>0</v>
      </c>
      <c r="L819" s="36">
        <v>0</v>
      </c>
      <c r="M819" s="35">
        <v>2</v>
      </c>
    </row>
    <row r="820" spans="1:13">
      <c r="A820" s="38">
        <v>819</v>
      </c>
      <c r="B820" s="34" t="s">
        <v>930</v>
      </c>
      <c r="C820" s="34" t="s">
        <v>3654</v>
      </c>
      <c r="D820" s="34" t="s">
        <v>26</v>
      </c>
      <c r="F820" s="36">
        <v>0</v>
      </c>
      <c r="H820" s="36">
        <v>0</v>
      </c>
      <c r="J820" s="36">
        <v>0</v>
      </c>
      <c r="L820" s="36">
        <v>0</v>
      </c>
      <c r="M820" s="35">
        <v>8</v>
      </c>
    </row>
    <row r="821" spans="1:13">
      <c r="A821" s="38">
        <v>820</v>
      </c>
      <c r="B821" s="34" t="s">
        <v>931</v>
      </c>
      <c r="C821" s="34" t="s">
        <v>3654</v>
      </c>
      <c r="D821" s="34" t="s">
        <v>26</v>
      </c>
      <c r="F821" s="36">
        <v>0</v>
      </c>
      <c r="H821" s="36">
        <v>0</v>
      </c>
      <c r="J821" s="36">
        <v>0</v>
      </c>
      <c r="L821" s="36">
        <v>0</v>
      </c>
      <c r="M821" s="35">
        <v>3.0249999999999999</v>
      </c>
    </row>
    <row r="822" spans="1:13">
      <c r="A822" s="38">
        <v>821</v>
      </c>
      <c r="B822" s="34" t="s">
        <v>932</v>
      </c>
      <c r="C822" s="34" t="s">
        <v>3654</v>
      </c>
      <c r="D822" s="34" t="s">
        <v>26</v>
      </c>
      <c r="E822" s="36">
        <v>15</v>
      </c>
      <c r="F822" s="36">
        <v>902.25</v>
      </c>
      <c r="G822" s="36">
        <v>0</v>
      </c>
      <c r="H822" s="36">
        <v>0</v>
      </c>
      <c r="I822" s="36">
        <v>40</v>
      </c>
      <c r="J822" s="36">
        <v>2976.8</v>
      </c>
      <c r="K822" s="36">
        <v>0</v>
      </c>
      <c r="L822" s="36">
        <v>0</v>
      </c>
      <c r="M822" s="35">
        <v>10</v>
      </c>
    </row>
    <row r="823" spans="1:13">
      <c r="A823" s="38">
        <v>822</v>
      </c>
      <c r="B823" s="34" t="s">
        <v>933</v>
      </c>
      <c r="C823" s="34" t="s">
        <v>3654</v>
      </c>
      <c r="D823" s="34" t="s">
        <v>26</v>
      </c>
      <c r="E823" s="36">
        <v>0</v>
      </c>
      <c r="F823" s="36">
        <v>0</v>
      </c>
      <c r="G823" s="36">
        <v>0</v>
      </c>
      <c r="H823" s="36">
        <v>0</v>
      </c>
      <c r="I823" s="36">
        <v>0</v>
      </c>
      <c r="J823" s="36">
        <v>0</v>
      </c>
      <c r="K823" s="36">
        <v>5</v>
      </c>
      <c r="L823" s="36">
        <v>300.75</v>
      </c>
      <c r="M823" s="35">
        <v>5</v>
      </c>
    </row>
    <row r="824" spans="1:13">
      <c r="A824" s="38">
        <v>823</v>
      </c>
      <c r="B824" s="34" t="s">
        <v>934</v>
      </c>
      <c r="C824" s="34" t="s">
        <v>3654</v>
      </c>
      <c r="D824" s="34" t="s">
        <v>26</v>
      </c>
      <c r="E824" s="36">
        <v>0</v>
      </c>
      <c r="F824" s="36">
        <v>0</v>
      </c>
      <c r="G824" s="36">
        <v>0</v>
      </c>
      <c r="H824" s="36">
        <v>0</v>
      </c>
      <c r="I824" s="36">
        <v>0</v>
      </c>
      <c r="J824" s="36">
        <v>0</v>
      </c>
      <c r="K824" s="36">
        <v>1.5</v>
      </c>
      <c r="L824" s="36">
        <v>150.405</v>
      </c>
      <c r="M824" s="35">
        <v>5.5</v>
      </c>
    </row>
    <row r="825" spans="1:13">
      <c r="A825" s="38">
        <v>824</v>
      </c>
      <c r="B825" s="34" t="s">
        <v>935</v>
      </c>
      <c r="C825" s="34" t="s">
        <v>3654</v>
      </c>
      <c r="D825" s="34" t="s">
        <v>26</v>
      </c>
      <c r="F825" s="36">
        <v>0</v>
      </c>
      <c r="H825" s="36">
        <v>0</v>
      </c>
      <c r="J825" s="36">
        <v>0</v>
      </c>
      <c r="L825" s="36">
        <v>0</v>
      </c>
      <c r="M825" s="35">
        <v>12</v>
      </c>
    </row>
    <row r="826" spans="1:13">
      <c r="A826" s="38">
        <v>825</v>
      </c>
      <c r="B826" s="34" t="s">
        <v>936</v>
      </c>
      <c r="C826" s="34" t="s">
        <v>3654</v>
      </c>
      <c r="D826" s="34" t="s">
        <v>26</v>
      </c>
      <c r="E826" s="36">
        <v>0</v>
      </c>
      <c r="F826" s="36">
        <v>0</v>
      </c>
      <c r="G826" s="36">
        <v>0</v>
      </c>
      <c r="H826" s="36">
        <v>0</v>
      </c>
      <c r="I826" s="36">
        <v>0</v>
      </c>
      <c r="J826" s="36">
        <v>0</v>
      </c>
      <c r="K826" s="36">
        <v>18.5</v>
      </c>
      <c r="L826" s="36">
        <v>2437.375</v>
      </c>
      <c r="M826" s="35">
        <v>4</v>
      </c>
    </row>
    <row r="827" spans="1:13">
      <c r="A827" s="38">
        <v>826</v>
      </c>
      <c r="B827" s="34" t="s">
        <v>937</v>
      </c>
      <c r="C827" s="34" t="s">
        <v>3653</v>
      </c>
      <c r="D827" s="34" t="s">
        <v>26</v>
      </c>
      <c r="F827" s="36">
        <v>0</v>
      </c>
      <c r="H827" s="36">
        <v>0</v>
      </c>
      <c r="J827" s="36">
        <v>0</v>
      </c>
      <c r="L827" s="36">
        <v>0</v>
      </c>
      <c r="M827" s="35">
        <v>15</v>
      </c>
    </row>
    <row r="828" spans="1:13">
      <c r="A828" s="38">
        <v>827</v>
      </c>
      <c r="B828" s="34" t="s">
        <v>938</v>
      </c>
      <c r="C828" s="34" t="s">
        <v>3653</v>
      </c>
      <c r="D828" s="34" t="s">
        <v>26</v>
      </c>
      <c r="F828" s="36">
        <v>0</v>
      </c>
      <c r="H828" s="36">
        <v>0</v>
      </c>
      <c r="J828" s="36">
        <v>0</v>
      </c>
      <c r="L828" s="36">
        <v>0</v>
      </c>
      <c r="M828" s="35">
        <v>0.75</v>
      </c>
    </row>
    <row r="829" spans="1:13">
      <c r="A829" s="38">
        <v>828</v>
      </c>
      <c r="B829" s="34" t="s">
        <v>939</v>
      </c>
      <c r="C829" s="34" t="s">
        <v>3654</v>
      </c>
      <c r="D829" s="34" t="s">
        <v>26</v>
      </c>
      <c r="F829" s="36">
        <v>0</v>
      </c>
      <c r="H829" s="36">
        <v>0</v>
      </c>
      <c r="J829" s="36">
        <v>0</v>
      </c>
      <c r="L829" s="36">
        <v>0</v>
      </c>
      <c r="M829" s="35">
        <v>341</v>
      </c>
    </row>
    <row r="830" spans="1:13">
      <c r="A830" s="38">
        <v>829</v>
      </c>
      <c r="B830" s="34" t="s">
        <v>940</v>
      </c>
      <c r="C830" s="34" t="s">
        <v>3654</v>
      </c>
      <c r="D830" s="34" t="s">
        <v>26</v>
      </c>
      <c r="E830" s="36">
        <v>1.25</v>
      </c>
      <c r="F830" s="36">
        <v>76.7</v>
      </c>
      <c r="G830" s="36">
        <v>1.75</v>
      </c>
      <c r="H830" s="36">
        <v>334.03999999999996</v>
      </c>
      <c r="I830" s="36">
        <v>1</v>
      </c>
      <c r="J830" s="36">
        <v>-50.62</v>
      </c>
      <c r="K830" s="36">
        <v>1</v>
      </c>
      <c r="L830" s="36">
        <v>-32</v>
      </c>
      <c r="M830" s="35">
        <v>0.5</v>
      </c>
    </row>
    <row r="831" spans="1:13">
      <c r="A831" s="38">
        <v>830</v>
      </c>
      <c r="B831" s="34" t="s">
        <v>941</v>
      </c>
      <c r="C831" s="34" t="s">
        <v>3654</v>
      </c>
      <c r="D831" s="34" t="s">
        <v>26</v>
      </c>
      <c r="E831" s="36">
        <v>0</v>
      </c>
      <c r="F831" s="36">
        <v>0</v>
      </c>
      <c r="G831" s="36">
        <v>0</v>
      </c>
      <c r="H831" s="36">
        <v>0</v>
      </c>
      <c r="I831" s="36">
        <v>0</v>
      </c>
      <c r="J831" s="36">
        <v>0</v>
      </c>
      <c r="K831" s="36">
        <v>22</v>
      </c>
      <c r="L831" s="36">
        <v>1624.04</v>
      </c>
      <c r="M831" s="35">
        <v>68</v>
      </c>
    </row>
    <row r="832" spans="1:13">
      <c r="A832" s="38">
        <v>831</v>
      </c>
      <c r="B832" s="34" t="s">
        <v>942</v>
      </c>
      <c r="C832" s="34" t="s">
        <v>3654</v>
      </c>
      <c r="D832" s="34" t="s">
        <v>26</v>
      </c>
      <c r="E832" s="36">
        <v>0</v>
      </c>
      <c r="F832" s="36">
        <v>0</v>
      </c>
      <c r="G832" s="36">
        <v>0.05</v>
      </c>
      <c r="H832" s="36">
        <v>11.927500000000002</v>
      </c>
      <c r="I832" s="36">
        <v>0</v>
      </c>
      <c r="J832" s="36">
        <v>0</v>
      </c>
      <c r="K832" s="36">
        <v>5</v>
      </c>
      <c r="L832" s="36">
        <v>345.4</v>
      </c>
      <c r="M832" s="35">
        <v>1.925</v>
      </c>
    </row>
    <row r="833" spans="1:13">
      <c r="A833" s="38">
        <v>832</v>
      </c>
      <c r="B833" s="34" t="s">
        <v>943</v>
      </c>
      <c r="C833" s="34" t="s">
        <v>3653</v>
      </c>
      <c r="D833" s="34" t="s">
        <v>31</v>
      </c>
      <c r="F833" s="36">
        <v>0</v>
      </c>
      <c r="H833" s="36">
        <v>0</v>
      </c>
      <c r="J833" s="36">
        <v>0</v>
      </c>
      <c r="L833" s="36">
        <v>0</v>
      </c>
      <c r="M833" s="35">
        <v>39</v>
      </c>
    </row>
    <row r="834" spans="1:13">
      <c r="A834" s="38">
        <v>833</v>
      </c>
      <c r="B834" s="34" t="s">
        <v>944</v>
      </c>
      <c r="C834" s="34" t="s">
        <v>3653</v>
      </c>
      <c r="D834" s="34" t="s">
        <v>31</v>
      </c>
      <c r="E834" s="36">
        <v>0</v>
      </c>
      <c r="F834" s="36">
        <v>0</v>
      </c>
      <c r="G834" s="36">
        <v>8</v>
      </c>
      <c r="H834" s="36">
        <v>1024.96</v>
      </c>
      <c r="I834" s="36">
        <v>0</v>
      </c>
      <c r="J834" s="36">
        <v>0</v>
      </c>
      <c r="K834" s="36">
        <v>0</v>
      </c>
      <c r="L834" s="36">
        <v>0</v>
      </c>
      <c r="M834" s="35">
        <v>8</v>
      </c>
    </row>
    <row r="835" spans="1:13">
      <c r="A835" s="38">
        <v>834</v>
      </c>
      <c r="B835" s="34" t="s">
        <v>945</v>
      </c>
      <c r="C835" s="34" t="s">
        <v>3653</v>
      </c>
      <c r="D835" s="34" t="s">
        <v>31</v>
      </c>
      <c r="F835" s="36">
        <v>0</v>
      </c>
      <c r="H835" s="36">
        <v>0</v>
      </c>
      <c r="J835" s="36">
        <v>0</v>
      </c>
      <c r="L835" s="36">
        <v>0</v>
      </c>
      <c r="M835" s="35">
        <v>6</v>
      </c>
    </row>
    <row r="836" spans="1:13">
      <c r="A836" s="38">
        <v>835</v>
      </c>
      <c r="B836" s="34" t="s">
        <v>946</v>
      </c>
      <c r="C836" s="34" t="s">
        <v>3677</v>
      </c>
      <c r="D836" s="34" t="s">
        <v>31</v>
      </c>
      <c r="F836" s="36">
        <v>0</v>
      </c>
      <c r="H836" s="36">
        <v>0</v>
      </c>
      <c r="J836" s="36">
        <v>0</v>
      </c>
      <c r="L836" s="36">
        <v>0</v>
      </c>
      <c r="M836" s="35">
        <v>2</v>
      </c>
    </row>
    <row r="837" spans="1:13">
      <c r="A837" s="38">
        <v>836</v>
      </c>
      <c r="B837" s="34" t="s">
        <v>947</v>
      </c>
      <c r="C837" s="34" t="s">
        <v>3656</v>
      </c>
      <c r="D837" s="34" t="s">
        <v>31</v>
      </c>
      <c r="F837" s="36">
        <v>0</v>
      </c>
      <c r="H837" s="36">
        <v>0</v>
      </c>
      <c r="J837" s="36">
        <v>0</v>
      </c>
      <c r="L837" s="36">
        <v>0</v>
      </c>
      <c r="M837" s="35">
        <v>1</v>
      </c>
    </row>
    <row r="838" spans="1:13">
      <c r="A838" s="38">
        <v>837</v>
      </c>
      <c r="B838" s="34" t="s">
        <v>948</v>
      </c>
      <c r="C838" s="34" t="s">
        <v>3656</v>
      </c>
      <c r="D838" s="34" t="s">
        <v>31</v>
      </c>
      <c r="E838" s="36">
        <v>0</v>
      </c>
      <c r="F838" s="36">
        <v>0</v>
      </c>
      <c r="G838" s="36">
        <v>0</v>
      </c>
      <c r="H838" s="36">
        <v>0</v>
      </c>
      <c r="I838" s="36">
        <v>0</v>
      </c>
      <c r="J838" s="36">
        <v>0</v>
      </c>
      <c r="K838" s="36">
        <v>15</v>
      </c>
      <c r="L838" s="36">
        <v>1086.5999999999999</v>
      </c>
      <c r="M838" s="35">
        <v>6</v>
      </c>
    </row>
    <row r="839" spans="1:13">
      <c r="A839" s="38">
        <v>838</v>
      </c>
      <c r="B839" s="34" t="s">
        <v>949</v>
      </c>
      <c r="C839" s="34" t="s">
        <v>3656</v>
      </c>
      <c r="D839" s="34" t="s">
        <v>31</v>
      </c>
      <c r="E839" s="36">
        <v>0</v>
      </c>
      <c r="F839" s="36">
        <v>0</v>
      </c>
      <c r="G839" s="36">
        <v>9</v>
      </c>
      <c r="H839" s="36">
        <v>-447.21</v>
      </c>
      <c r="I839" s="36">
        <v>0</v>
      </c>
      <c r="J839" s="36">
        <v>0</v>
      </c>
      <c r="K839" s="36">
        <v>3</v>
      </c>
      <c r="L839" s="36">
        <v>339.03000000000003</v>
      </c>
      <c r="M839" s="35">
        <v>5</v>
      </c>
    </row>
    <row r="840" spans="1:13">
      <c r="A840" s="38">
        <v>839</v>
      </c>
      <c r="B840" s="34" t="s">
        <v>950</v>
      </c>
      <c r="C840" s="34" t="s">
        <v>3656</v>
      </c>
      <c r="D840" s="34" t="s">
        <v>31</v>
      </c>
      <c r="F840" s="36">
        <v>0</v>
      </c>
      <c r="H840" s="36">
        <v>0</v>
      </c>
      <c r="J840" s="36">
        <v>0</v>
      </c>
      <c r="L840" s="36">
        <v>0</v>
      </c>
      <c r="M840" s="35">
        <v>10</v>
      </c>
    </row>
    <row r="841" spans="1:13">
      <c r="A841" s="38">
        <v>840</v>
      </c>
      <c r="B841" s="34" t="s">
        <v>951</v>
      </c>
      <c r="C841" s="34" t="s">
        <v>3654</v>
      </c>
      <c r="D841" s="34" t="s">
        <v>31</v>
      </c>
      <c r="F841" s="36">
        <v>0</v>
      </c>
      <c r="H841" s="36">
        <v>0</v>
      </c>
      <c r="J841" s="36">
        <v>0</v>
      </c>
      <c r="L841" s="36">
        <v>0</v>
      </c>
      <c r="M841" s="35">
        <v>0.5</v>
      </c>
    </row>
    <row r="842" spans="1:13">
      <c r="A842" s="38">
        <v>841</v>
      </c>
      <c r="B842" s="34" t="s">
        <v>952</v>
      </c>
      <c r="C842" s="34" t="s">
        <v>3656</v>
      </c>
      <c r="D842" s="34" t="s">
        <v>31</v>
      </c>
      <c r="E842" s="36">
        <v>0</v>
      </c>
      <c r="F842" s="36">
        <v>0</v>
      </c>
      <c r="G842" s="36">
        <v>0</v>
      </c>
      <c r="H842" s="36">
        <v>0</v>
      </c>
      <c r="I842" s="36">
        <v>0</v>
      </c>
      <c r="J842" s="36">
        <v>0</v>
      </c>
      <c r="K842" s="36">
        <v>6</v>
      </c>
      <c r="L842" s="36">
        <v>443.93999999999994</v>
      </c>
      <c r="M842" s="35">
        <v>2</v>
      </c>
    </row>
    <row r="843" spans="1:13">
      <c r="A843" s="38">
        <v>842</v>
      </c>
      <c r="B843" s="34" t="s">
        <v>953</v>
      </c>
      <c r="C843" s="34" t="s">
        <v>3654</v>
      </c>
      <c r="D843" s="34" t="s">
        <v>31</v>
      </c>
      <c r="F843" s="36">
        <v>0</v>
      </c>
      <c r="H843" s="36">
        <v>0</v>
      </c>
      <c r="J843" s="36">
        <v>0</v>
      </c>
      <c r="L843" s="36">
        <v>0</v>
      </c>
      <c r="M843" s="35">
        <v>3</v>
      </c>
    </row>
    <row r="844" spans="1:13">
      <c r="A844" s="38">
        <v>843</v>
      </c>
      <c r="B844" s="34" t="s">
        <v>954</v>
      </c>
      <c r="C844" s="34" t="s">
        <v>76</v>
      </c>
      <c r="D844" s="34" t="s">
        <v>31</v>
      </c>
      <c r="F844" s="36">
        <v>0</v>
      </c>
      <c r="H844" s="36">
        <v>0</v>
      </c>
      <c r="J844" s="36">
        <v>0</v>
      </c>
      <c r="L844" s="36">
        <v>0</v>
      </c>
      <c r="M844" s="35">
        <v>5</v>
      </c>
    </row>
    <row r="845" spans="1:13">
      <c r="A845" s="38">
        <v>844</v>
      </c>
      <c r="B845" s="34" t="s">
        <v>955</v>
      </c>
      <c r="C845" s="34" t="s">
        <v>3654</v>
      </c>
      <c r="D845" s="34" t="s">
        <v>31</v>
      </c>
      <c r="F845" s="36">
        <v>0</v>
      </c>
      <c r="H845" s="36">
        <v>0</v>
      </c>
      <c r="J845" s="36">
        <v>0</v>
      </c>
      <c r="L845" s="36">
        <v>0</v>
      </c>
      <c r="M845" s="35">
        <v>20</v>
      </c>
    </row>
    <row r="846" spans="1:13">
      <c r="A846" s="38">
        <v>845</v>
      </c>
      <c r="B846" s="34" t="s">
        <v>956</v>
      </c>
      <c r="C846" s="34" t="s">
        <v>3654</v>
      </c>
      <c r="D846" s="34" t="s">
        <v>31</v>
      </c>
      <c r="F846" s="36">
        <v>0</v>
      </c>
      <c r="H846" s="36">
        <v>0</v>
      </c>
      <c r="J846" s="36">
        <v>0</v>
      </c>
      <c r="L846" s="36">
        <v>0</v>
      </c>
      <c r="M846" s="35">
        <v>8</v>
      </c>
    </row>
    <row r="847" spans="1:13">
      <c r="A847" s="38">
        <v>846</v>
      </c>
      <c r="B847" s="34" t="s">
        <v>957</v>
      </c>
      <c r="C847" s="34" t="s">
        <v>3653</v>
      </c>
      <c r="D847" s="34" t="s">
        <v>31</v>
      </c>
      <c r="F847" s="36">
        <v>0</v>
      </c>
      <c r="H847" s="36">
        <v>0</v>
      </c>
      <c r="J847" s="36">
        <v>0</v>
      </c>
      <c r="L847" s="36">
        <v>0</v>
      </c>
      <c r="M847" s="35">
        <v>3</v>
      </c>
    </row>
    <row r="848" spans="1:13">
      <c r="A848" s="38">
        <v>847</v>
      </c>
      <c r="B848" s="34" t="s">
        <v>958</v>
      </c>
      <c r="C848" s="34" t="s">
        <v>3653</v>
      </c>
      <c r="D848" s="34" t="s">
        <v>31</v>
      </c>
      <c r="F848" s="36">
        <v>0</v>
      </c>
      <c r="H848" s="36">
        <v>0</v>
      </c>
      <c r="J848" s="36">
        <v>0</v>
      </c>
      <c r="L848" s="36">
        <v>0</v>
      </c>
      <c r="M848" s="35">
        <v>1.85</v>
      </c>
    </row>
    <row r="849" spans="1:13">
      <c r="A849" s="38">
        <v>848</v>
      </c>
      <c r="B849" s="34" t="s">
        <v>959</v>
      </c>
      <c r="C849" s="34" t="s">
        <v>3654</v>
      </c>
      <c r="D849" s="34" t="s">
        <v>31</v>
      </c>
      <c r="F849" s="36">
        <v>0</v>
      </c>
      <c r="H849" s="36">
        <v>0</v>
      </c>
      <c r="J849" s="36">
        <v>0</v>
      </c>
      <c r="L849" s="36">
        <v>0</v>
      </c>
      <c r="M849" s="35">
        <v>0.3</v>
      </c>
    </row>
    <row r="850" spans="1:13">
      <c r="A850" s="38">
        <v>849</v>
      </c>
      <c r="B850" s="34" t="s">
        <v>960</v>
      </c>
      <c r="C850" s="34" t="s">
        <v>3654</v>
      </c>
      <c r="D850" s="34" t="s">
        <v>31</v>
      </c>
      <c r="F850" s="36">
        <v>0</v>
      </c>
      <c r="H850" s="36">
        <v>0</v>
      </c>
      <c r="J850" s="36">
        <v>0</v>
      </c>
      <c r="L850" s="36">
        <v>0</v>
      </c>
      <c r="M850" s="35">
        <v>5</v>
      </c>
    </row>
    <row r="851" spans="1:13">
      <c r="A851" s="38">
        <v>850</v>
      </c>
      <c r="B851" s="34" t="s">
        <v>961</v>
      </c>
      <c r="C851" s="34" t="s">
        <v>3654</v>
      </c>
      <c r="D851" s="34" t="s">
        <v>31</v>
      </c>
      <c r="E851" s="36">
        <v>0</v>
      </c>
      <c r="F851" s="36">
        <v>0</v>
      </c>
      <c r="G851" s="36">
        <v>0</v>
      </c>
      <c r="H851" s="36">
        <v>0</v>
      </c>
      <c r="I851" s="36">
        <v>0.05</v>
      </c>
      <c r="J851" s="36">
        <v>7.105500000000001</v>
      </c>
      <c r="K851" s="36">
        <v>1.65</v>
      </c>
      <c r="L851" s="36">
        <v>157.88849999999999</v>
      </c>
      <c r="M851" s="35">
        <v>7.5</v>
      </c>
    </row>
    <row r="852" spans="1:13">
      <c r="A852" s="38">
        <v>851</v>
      </c>
      <c r="B852" s="34" t="s">
        <v>962</v>
      </c>
      <c r="C852" s="34" t="s">
        <v>3670</v>
      </c>
      <c r="D852" s="34" t="s">
        <v>31</v>
      </c>
      <c r="F852" s="36">
        <v>0</v>
      </c>
      <c r="H852" s="36">
        <v>0</v>
      </c>
      <c r="J852" s="36">
        <v>0</v>
      </c>
      <c r="L852" s="36">
        <v>0</v>
      </c>
      <c r="M852" s="35">
        <v>10</v>
      </c>
    </row>
    <row r="853" spans="1:13">
      <c r="A853" s="38">
        <v>852</v>
      </c>
      <c r="B853" s="34" t="s">
        <v>963</v>
      </c>
      <c r="C853" s="34" t="s">
        <v>3649</v>
      </c>
      <c r="D853" s="34" t="s">
        <v>31</v>
      </c>
      <c r="F853" s="36">
        <v>0</v>
      </c>
      <c r="H853" s="36">
        <v>0</v>
      </c>
      <c r="J853" s="36">
        <v>0</v>
      </c>
      <c r="L853" s="36">
        <v>0</v>
      </c>
      <c r="M853" s="35">
        <v>10</v>
      </c>
    </row>
    <row r="854" spans="1:13">
      <c r="A854" s="38">
        <v>853</v>
      </c>
      <c r="B854" s="34" t="s">
        <v>964</v>
      </c>
      <c r="C854" s="34" t="s">
        <v>82</v>
      </c>
      <c r="D854" s="34" t="s">
        <v>31</v>
      </c>
      <c r="F854" s="36">
        <v>0</v>
      </c>
      <c r="H854" s="36">
        <v>0</v>
      </c>
      <c r="J854" s="36">
        <v>0</v>
      </c>
      <c r="L854" s="36">
        <v>0</v>
      </c>
      <c r="M854" s="35">
        <v>0.25</v>
      </c>
    </row>
    <row r="855" spans="1:13">
      <c r="A855" s="38">
        <v>854</v>
      </c>
      <c r="B855" s="34" t="s">
        <v>965</v>
      </c>
      <c r="C855" s="34" t="s">
        <v>82</v>
      </c>
      <c r="D855" s="34" t="s">
        <v>31</v>
      </c>
      <c r="F855" s="36">
        <v>0</v>
      </c>
      <c r="H855" s="36">
        <v>0</v>
      </c>
      <c r="J855" s="36">
        <v>0</v>
      </c>
      <c r="L855" s="36">
        <v>0</v>
      </c>
      <c r="M855" s="35">
        <v>2.5</v>
      </c>
    </row>
    <row r="856" spans="1:13">
      <c r="A856" s="38">
        <v>855</v>
      </c>
      <c r="B856" s="34" t="s">
        <v>966</v>
      </c>
      <c r="C856" s="34" t="s">
        <v>82</v>
      </c>
      <c r="D856" s="34" t="s">
        <v>31</v>
      </c>
      <c r="E856" s="36">
        <v>0</v>
      </c>
      <c r="F856" s="36">
        <v>0</v>
      </c>
      <c r="G856" s="36">
        <v>2</v>
      </c>
      <c r="H856" s="36">
        <v>112.04</v>
      </c>
      <c r="I856" s="36">
        <v>0</v>
      </c>
      <c r="J856" s="36">
        <v>0</v>
      </c>
      <c r="K856" s="36">
        <v>0</v>
      </c>
      <c r="L856" s="36">
        <v>0</v>
      </c>
      <c r="M856" s="35">
        <v>4</v>
      </c>
    </row>
    <row r="857" spans="1:13">
      <c r="A857" s="38">
        <v>856</v>
      </c>
      <c r="B857" s="34" t="s">
        <v>967</v>
      </c>
      <c r="C857" s="34" t="s">
        <v>82</v>
      </c>
      <c r="D857" s="34" t="s">
        <v>31</v>
      </c>
      <c r="F857" s="36">
        <v>0</v>
      </c>
      <c r="H857" s="36">
        <v>0</v>
      </c>
      <c r="J857" s="36">
        <v>0</v>
      </c>
      <c r="L857" s="36">
        <v>0</v>
      </c>
      <c r="M857" s="35">
        <v>10</v>
      </c>
    </row>
    <row r="858" spans="1:13">
      <c r="A858" s="38">
        <v>857</v>
      </c>
      <c r="B858" s="34" t="s">
        <v>968</v>
      </c>
      <c r="C858" s="34" t="s">
        <v>82</v>
      </c>
      <c r="D858" s="34" t="s">
        <v>31</v>
      </c>
      <c r="F858" s="36">
        <v>0</v>
      </c>
      <c r="H858" s="36">
        <v>0</v>
      </c>
      <c r="J858" s="36">
        <v>0</v>
      </c>
      <c r="L858" s="36">
        <v>0</v>
      </c>
      <c r="M858" s="35">
        <v>0.1</v>
      </c>
    </row>
    <row r="859" spans="1:13">
      <c r="A859" s="38">
        <v>858</v>
      </c>
      <c r="B859" s="34" t="s">
        <v>969</v>
      </c>
      <c r="C859" s="34" t="s">
        <v>3653</v>
      </c>
      <c r="D859" s="34" t="s">
        <v>31</v>
      </c>
      <c r="E859" s="36">
        <v>0</v>
      </c>
      <c r="F859" s="36">
        <v>0</v>
      </c>
      <c r="G859" s="36">
        <v>2.5000000000000001E-2</v>
      </c>
      <c r="H859" s="36">
        <v>5.9604999999999997</v>
      </c>
      <c r="I859" s="36">
        <v>0</v>
      </c>
      <c r="J859" s="36">
        <v>0</v>
      </c>
      <c r="K859" s="36">
        <v>0</v>
      </c>
      <c r="L859" s="36">
        <v>0</v>
      </c>
      <c r="M859" s="35">
        <v>5</v>
      </c>
    </row>
    <row r="860" spans="1:13">
      <c r="A860" s="38">
        <v>859</v>
      </c>
      <c r="B860" s="34" t="s">
        <v>970</v>
      </c>
      <c r="C860" s="34" t="s">
        <v>3653</v>
      </c>
      <c r="D860" s="34" t="s">
        <v>31</v>
      </c>
      <c r="F860" s="36">
        <v>0</v>
      </c>
      <c r="H860" s="36">
        <v>0</v>
      </c>
      <c r="J860" s="36">
        <v>0</v>
      </c>
      <c r="L860" s="36">
        <v>0</v>
      </c>
      <c r="M860" s="35">
        <v>1</v>
      </c>
    </row>
    <row r="861" spans="1:13">
      <c r="A861" s="38">
        <v>860</v>
      </c>
      <c r="B861" s="34" t="s">
        <v>971</v>
      </c>
      <c r="C861" s="34" t="s">
        <v>3653</v>
      </c>
      <c r="D861" s="34" t="s">
        <v>31</v>
      </c>
      <c r="F861" s="36">
        <v>0</v>
      </c>
      <c r="H861" s="36">
        <v>0</v>
      </c>
      <c r="J861" s="36">
        <v>0</v>
      </c>
      <c r="L861" s="36">
        <v>0</v>
      </c>
      <c r="M861" s="35">
        <v>4</v>
      </c>
    </row>
    <row r="862" spans="1:13">
      <c r="A862" s="38">
        <v>861</v>
      </c>
      <c r="B862" s="34" t="s">
        <v>972</v>
      </c>
      <c r="C862" s="34" t="s">
        <v>3653</v>
      </c>
      <c r="D862" s="34" t="s">
        <v>31</v>
      </c>
      <c r="F862" s="36">
        <v>0</v>
      </c>
      <c r="H862" s="36">
        <v>0</v>
      </c>
      <c r="J862" s="36">
        <v>0</v>
      </c>
      <c r="L862" s="36">
        <v>0</v>
      </c>
      <c r="M862" s="35">
        <v>20</v>
      </c>
    </row>
    <row r="863" spans="1:13">
      <c r="A863" s="38">
        <v>862</v>
      </c>
      <c r="B863" s="34" t="s">
        <v>973</v>
      </c>
      <c r="C863" s="34" t="s">
        <v>3653</v>
      </c>
      <c r="D863" s="34" t="s">
        <v>31</v>
      </c>
      <c r="F863" s="36">
        <v>0</v>
      </c>
      <c r="H863" s="36">
        <v>0</v>
      </c>
      <c r="J863" s="36">
        <v>0</v>
      </c>
      <c r="L863" s="36">
        <v>0</v>
      </c>
      <c r="M863" s="35">
        <v>5.7</v>
      </c>
    </row>
    <row r="864" spans="1:13">
      <c r="A864" s="38">
        <v>863</v>
      </c>
      <c r="B864" s="34" t="s">
        <v>974</v>
      </c>
      <c r="C864" s="34" t="s">
        <v>3654</v>
      </c>
      <c r="D864" s="34" t="s">
        <v>31</v>
      </c>
      <c r="F864" s="36">
        <v>0</v>
      </c>
      <c r="H864" s="36">
        <v>0</v>
      </c>
      <c r="J864" s="36">
        <v>0</v>
      </c>
      <c r="L864" s="36">
        <v>0</v>
      </c>
      <c r="M864" s="35">
        <v>16</v>
      </c>
    </row>
    <row r="865" spans="1:13">
      <c r="A865" s="38">
        <v>864</v>
      </c>
      <c r="B865" s="34" t="s">
        <v>975</v>
      </c>
      <c r="C865" s="34" t="s">
        <v>3654</v>
      </c>
      <c r="D865" s="34" t="s">
        <v>31</v>
      </c>
      <c r="F865" s="36">
        <v>0</v>
      </c>
      <c r="H865" s="36">
        <v>0</v>
      </c>
      <c r="J865" s="36">
        <v>0</v>
      </c>
      <c r="L865" s="36">
        <v>0</v>
      </c>
      <c r="M865" s="35">
        <v>11</v>
      </c>
    </row>
    <row r="866" spans="1:13">
      <c r="A866" s="38">
        <v>865</v>
      </c>
      <c r="B866" s="34" t="s">
        <v>976</v>
      </c>
      <c r="C866" s="34" t="s">
        <v>3654</v>
      </c>
      <c r="D866" s="34" t="s">
        <v>31</v>
      </c>
      <c r="F866" s="36">
        <v>0</v>
      </c>
      <c r="H866" s="36">
        <v>0</v>
      </c>
      <c r="J866" s="36">
        <v>0</v>
      </c>
      <c r="L866" s="36">
        <v>0</v>
      </c>
      <c r="M866" s="35">
        <v>5</v>
      </c>
    </row>
    <row r="867" spans="1:13">
      <c r="A867" s="38">
        <v>866</v>
      </c>
      <c r="B867" s="34" t="s">
        <v>977</v>
      </c>
      <c r="C867" s="34" t="s">
        <v>3654</v>
      </c>
      <c r="D867" s="34" t="s">
        <v>31</v>
      </c>
      <c r="F867" s="36">
        <v>0</v>
      </c>
      <c r="H867" s="36">
        <v>0</v>
      </c>
      <c r="J867" s="36">
        <v>0</v>
      </c>
      <c r="L867" s="36">
        <v>0</v>
      </c>
      <c r="M867" s="35">
        <v>5</v>
      </c>
    </row>
    <row r="868" spans="1:13">
      <c r="A868" s="38">
        <v>867</v>
      </c>
      <c r="B868" s="34" t="s">
        <v>978</v>
      </c>
      <c r="C868" s="34" t="s">
        <v>84</v>
      </c>
      <c r="D868" s="34" t="s">
        <v>31</v>
      </c>
      <c r="F868" s="36">
        <v>0</v>
      </c>
      <c r="H868" s="36">
        <v>0</v>
      </c>
      <c r="J868" s="36">
        <v>0</v>
      </c>
      <c r="L868" s="36">
        <v>0</v>
      </c>
      <c r="M868" s="35">
        <v>5</v>
      </c>
    </row>
    <row r="869" spans="1:13">
      <c r="A869" s="38">
        <v>868</v>
      </c>
      <c r="B869" s="34" t="s">
        <v>979</v>
      </c>
      <c r="C869" s="34" t="s">
        <v>3654</v>
      </c>
      <c r="D869" s="34" t="s">
        <v>31</v>
      </c>
      <c r="F869" s="36">
        <v>0</v>
      </c>
      <c r="H869" s="36">
        <v>0</v>
      </c>
      <c r="J869" s="36">
        <v>0</v>
      </c>
      <c r="L869" s="36">
        <v>0</v>
      </c>
      <c r="M869" s="35">
        <v>5</v>
      </c>
    </row>
    <row r="870" spans="1:13">
      <c r="A870" s="38">
        <v>869</v>
      </c>
      <c r="B870" s="34" t="s">
        <v>980</v>
      </c>
      <c r="C870" s="34" t="s">
        <v>3654</v>
      </c>
      <c r="D870" s="34" t="s">
        <v>31</v>
      </c>
      <c r="F870" s="36">
        <v>0</v>
      </c>
      <c r="H870" s="36">
        <v>0</v>
      </c>
      <c r="J870" s="36">
        <v>0</v>
      </c>
      <c r="L870" s="36">
        <v>0</v>
      </c>
      <c r="M870" s="35">
        <v>19</v>
      </c>
    </row>
    <row r="871" spans="1:13">
      <c r="A871" s="38">
        <v>870</v>
      </c>
      <c r="B871" s="34" t="s">
        <v>981</v>
      </c>
      <c r="C871" s="34" t="s">
        <v>3654</v>
      </c>
      <c r="D871" s="34" t="s">
        <v>31</v>
      </c>
      <c r="F871" s="36">
        <v>0</v>
      </c>
      <c r="H871" s="36">
        <v>0</v>
      </c>
      <c r="J871" s="36">
        <v>0</v>
      </c>
      <c r="L871" s="36">
        <v>0</v>
      </c>
      <c r="M871" s="35">
        <v>3</v>
      </c>
    </row>
    <row r="872" spans="1:13">
      <c r="A872" s="38">
        <v>871</v>
      </c>
      <c r="B872" s="34" t="s">
        <v>982</v>
      </c>
      <c r="C872" s="34" t="s">
        <v>3677</v>
      </c>
      <c r="D872" s="34" t="s">
        <v>31</v>
      </c>
      <c r="F872" s="36">
        <v>0</v>
      </c>
      <c r="H872" s="36">
        <v>0</v>
      </c>
      <c r="J872" s="36">
        <v>0</v>
      </c>
      <c r="L872" s="36">
        <v>0</v>
      </c>
      <c r="M872" s="35">
        <v>10</v>
      </c>
    </row>
    <row r="873" spans="1:13">
      <c r="A873" s="38">
        <v>872</v>
      </c>
      <c r="B873" s="34" t="s">
        <v>983</v>
      </c>
      <c r="C873" s="34" t="s">
        <v>3653</v>
      </c>
      <c r="D873" s="34" t="s">
        <v>31</v>
      </c>
      <c r="E873" s="36">
        <v>10</v>
      </c>
      <c r="F873" s="36">
        <v>291.90000000000003</v>
      </c>
      <c r="G873" s="36">
        <v>0</v>
      </c>
      <c r="H873" s="36">
        <v>0</v>
      </c>
      <c r="I873" s="36">
        <v>0</v>
      </c>
      <c r="J873" s="36">
        <v>0</v>
      </c>
      <c r="K873" s="36">
        <v>0</v>
      </c>
      <c r="L873" s="36">
        <v>0</v>
      </c>
      <c r="M873" s="35">
        <v>2</v>
      </c>
    </row>
    <row r="874" spans="1:13">
      <c r="A874" s="38">
        <v>873</v>
      </c>
      <c r="B874" s="34" t="s">
        <v>984</v>
      </c>
      <c r="C874" s="34" t="s">
        <v>82</v>
      </c>
      <c r="D874" s="34" t="s">
        <v>31</v>
      </c>
      <c r="E874" s="36">
        <v>0</v>
      </c>
      <c r="F874" s="36">
        <v>0</v>
      </c>
      <c r="G874" s="36">
        <v>0</v>
      </c>
      <c r="H874" s="36">
        <v>0</v>
      </c>
      <c r="I874" s="36">
        <v>0</v>
      </c>
      <c r="J874" s="36">
        <v>0</v>
      </c>
      <c r="K874" s="36">
        <v>38.725000000000001</v>
      </c>
      <c r="L874" s="36">
        <v>4691.5337500000005</v>
      </c>
      <c r="M874" s="35">
        <v>48.3</v>
      </c>
    </row>
    <row r="875" spans="1:13">
      <c r="A875" s="38">
        <v>874</v>
      </c>
      <c r="B875" s="34" t="s">
        <v>985</v>
      </c>
      <c r="C875" s="34" t="s">
        <v>3653</v>
      </c>
      <c r="D875" s="34" t="s">
        <v>31</v>
      </c>
      <c r="E875" s="36">
        <v>0</v>
      </c>
      <c r="F875" s="36">
        <v>0</v>
      </c>
      <c r="G875" s="36">
        <v>10.6</v>
      </c>
      <c r="H875" s="36">
        <v>-402.58799999999997</v>
      </c>
      <c r="I875" s="36">
        <v>2</v>
      </c>
      <c r="J875" s="36">
        <v>-65.459999999999994</v>
      </c>
      <c r="K875" s="36">
        <v>32.9</v>
      </c>
      <c r="L875" s="36">
        <v>3440.0239999999999</v>
      </c>
      <c r="M875" s="35">
        <v>35.024999999999999</v>
      </c>
    </row>
    <row r="876" spans="1:13">
      <c r="A876" s="38">
        <v>875</v>
      </c>
      <c r="B876" s="34" t="s">
        <v>986</v>
      </c>
      <c r="C876" s="34" t="s">
        <v>3653</v>
      </c>
      <c r="D876" s="34" t="s">
        <v>31</v>
      </c>
      <c r="E876" s="36">
        <v>7.6</v>
      </c>
      <c r="F876" s="36">
        <v>161.42399999999998</v>
      </c>
      <c r="G876" s="36">
        <v>7.1</v>
      </c>
      <c r="H876" s="36">
        <v>-22.436</v>
      </c>
      <c r="I876" s="36">
        <v>32.299999999999997</v>
      </c>
      <c r="J876" s="36">
        <v>2533.2890000000002</v>
      </c>
      <c r="K876" s="36">
        <v>0.75</v>
      </c>
      <c r="L876" s="36">
        <v>83.204999999999998</v>
      </c>
      <c r="M876" s="35">
        <v>34.299999999999997</v>
      </c>
    </row>
    <row r="877" spans="1:13">
      <c r="A877" s="38">
        <v>876</v>
      </c>
      <c r="B877" s="34" t="s">
        <v>987</v>
      </c>
      <c r="C877" s="34" t="s">
        <v>3653</v>
      </c>
      <c r="D877" s="34" t="s">
        <v>31</v>
      </c>
      <c r="F877" s="36">
        <v>0</v>
      </c>
      <c r="H877" s="36">
        <v>0</v>
      </c>
      <c r="J877" s="36">
        <v>0</v>
      </c>
      <c r="L877" s="36">
        <v>0</v>
      </c>
      <c r="M877" s="35">
        <v>20</v>
      </c>
    </row>
    <row r="878" spans="1:13">
      <c r="A878" s="38">
        <v>877</v>
      </c>
      <c r="B878" s="34" t="s">
        <v>988</v>
      </c>
      <c r="C878" s="34" t="s">
        <v>82</v>
      </c>
      <c r="D878" s="34" t="s">
        <v>31</v>
      </c>
      <c r="E878" s="36">
        <v>30.1</v>
      </c>
      <c r="F878" s="36">
        <v>2746.0230000000001</v>
      </c>
      <c r="G878" s="36">
        <v>41</v>
      </c>
      <c r="H878" s="36">
        <v>3489.92</v>
      </c>
      <c r="I878" s="36">
        <v>43</v>
      </c>
      <c r="J878" s="36">
        <v>4109.5099999999993</v>
      </c>
      <c r="K878" s="36">
        <v>67</v>
      </c>
      <c r="L878" s="36">
        <v>6454.7800000000007</v>
      </c>
      <c r="M878" s="35">
        <v>32</v>
      </c>
    </row>
    <row r="879" spans="1:13">
      <c r="A879" s="38">
        <v>878</v>
      </c>
      <c r="B879" s="34" t="s">
        <v>989</v>
      </c>
      <c r="C879" s="34" t="s">
        <v>3654</v>
      </c>
      <c r="D879" s="34" t="s">
        <v>31</v>
      </c>
      <c r="E879" s="36">
        <v>584.15</v>
      </c>
      <c r="F879" s="36">
        <v>17203.217499999999</v>
      </c>
      <c r="G879" s="36">
        <v>112.97499999999999</v>
      </c>
      <c r="H879" s="36">
        <v>5870.1809999999996</v>
      </c>
      <c r="I879" s="36">
        <v>32.700000000000003</v>
      </c>
      <c r="J879" s="36">
        <v>3437.0970000000002</v>
      </c>
      <c r="K879" s="36">
        <v>85.575500000000005</v>
      </c>
      <c r="L879" s="36">
        <v>-41081.374530000001</v>
      </c>
      <c r="M879" s="35">
        <v>52.35</v>
      </c>
    </row>
    <row r="880" spans="1:13">
      <c r="A880" s="38">
        <v>879</v>
      </c>
      <c r="B880" s="34" t="s">
        <v>990</v>
      </c>
      <c r="C880" s="34" t="s">
        <v>65</v>
      </c>
      <c r="D880" s="34" t="s">
        <v>31</v>
      </c>
      <c r="E880" s="36">
        <v>15.5</v>
      </c>
      <c r="F880" s="36">
        <v>200.57</v>
      </c>
      <c r="G880" s="36">
        <v>24.375</v>
      </c>
      <c r="H880" s="36">
        <v>1959.2624999999998</v>
      </c>
      <c r="I880" s="36">
        <v>63.5</v>
      </c>
      <c r="J880" s="36">
        <v>-3580.7649999999999</v>
      </c>
      <c r="K880" s="36">
        <v>24</v>
      </c>
      <c r="L880" s="36">
        <v>2722.56</v>
      </c>
      <c r="M880" s="35">
        <v>21.5</v>
      </c>
    </row>
    <row r="881" spans="1:13">
      <c r="A881" s="38">
        <v>880</v>
      </c>
      <c r="B881" s="34" t="s">
        <v>991</v>
      </c>
      <c r="C881" s="34" t="s">
        <v>3674</v>
      </c>
      <c r="D881" s="34" t="s">
        <v>31</v>
      </c>
      <c r="F881" s="36">
        <v>0</v>
      </c>
      <c r="H881" s="36">
        <v>0</v>
      </c>
      <c r="J881" s="36">
        <v>0</v>
      </c>
      <c r="L881" s="36">
        <v>0</v>
      </c>
      <c r="M881" s="35">
        <v>14</v>
      </c>
    </row>
    <row r="882" spans="1:13">
      <c r="A882" s="38">
        <v>881</v>
      </c>
      <c r="B882" s="34" t="s">
        <v>992</v>
      </c>
      <c r="C882" s="34" t="s">
        <v>3653</v>
      </c>
      <c r="D882" s="34" t="s">
        <v>31</v>
      </c>
      <c r="E882" s="36">
        <v>0</v>
      </c>
      <c r="F882" s="36">
        <v>0</v>
      </c>
      <c r="G882" s="36">
        <v>1</v>
      </c>
      <c r="H882" s="36">
        <v>-397.79</v>
      </c>
      <c r="I882" s="36">
        <v>1</v>
      </c>
      <c r="J882" s="36">
        <v>-354.99</v>
      </c>
      <c r="K882" s="36">
        <v>13.8</v>
      </c>
      <c r="L882" s="36">
        <v>2192.13</v>
      </c>
      <c r="M882" s="35">
        <v>23.6</v>
      </c>
    </row>
    <row r="883" spans="1:13">
      <c r="A883" s="38">
        <v>882</v>
      </c>
      <c r="B883" s="34" t="s">
        <v>993</v>
      </c>
      <c r="C883" s="34" t="s">
        <v>3653</v>
      </c>
      <c r="D883" s="34" t="s">
        <v>31</v>
      </c>
      <c r="E883" s="36">
        <v>0</v>
      </c>
      <c r="F883" s="36">
        <v>0</v>
      </c>
      <c r="G883" s="36">
        <v>10</v>
      </c>
      <c r="H883" s="36">
        <v>2305.5</v>
      </c>
      <c r="I883" s="36">
        <v>0</v>
      </c>
      <c r="J883" s="36">
        <v>0</v>
      </c>
      <c r="K883" s="36">
        <v>76</v>
      </c>
      <c r="L883" s="36">
        <v>4684.6400000000003</v>
      </c>
      <c r="M883" s="35">
        <v>20</v>
      </c>
    </row>
    <row r="884" spans="1:13">
      <c r="A884" s="38">
        <v>883</v>
      </c>
      <c r="B884" s="34" t="s">
        <v>994</v>
      </c>
      <c r="C884" s="34" t="s">
        <v>3649</v>
      </c>
      <c r="D884" s="34" t="s">
        <v>31</v>
      </c>
      <c r="F884" s="36">
        <v>0</v>
      </c>
      <c r="H884" s="36">
        <v>0</v>
      </c>
      <c r="J884" s="36">
        <v>0</v>
      </c>
      <c r="L884" s="36">
        <v>0</v>
      </c>
      <c r="M884" s="35">
        <v>22</v>
      </c>
    </row>
    <row r="885" spans="1:13">
      <c r="A885" s="38">
        <v>884</v>
      </c>
      <c r="B885" s="34" t="s">
        <v>995</v>
      </c>
      <c r="C885" s="34" t="s">
        <v>82</v>
      </c>
      <c r="D885" s="34" t="s">
        <v>31</v>
      </c>
      <c r="E885" s="36">
        <v>15.45</v>
      </c>
      <c r="F885" s="36">
        <v>2029.0485000000001</v>
      </c>
      <c r="G885" s="36">
        <v>11.7</v>
      </c>
      <c r="H885" s="36">
        <v>1440.972</v>
      </c>
      <c r="I885" s="36">
        <v>55.75</v>
      </c>
      <c r="J885" s="36">
        <v>4418.1875</v>
      </c>
      <c r="K885" s="36">
        <v>29.625</v>
      </c>
      <c r="L885" s="36">
        <v>4916.8612499999999</v>
      </c>
      <c r="M885" s="35">
        <v>36.25</v>
      </c>
    </row>
    <row r="886" spans="1:13">
      <c r="A886" s="38">
        <v>885</v>
      </c>
      <c r="B886" s="34" t="s">
        <v>996</v>
      </c>
      <c r="C886" s="34" t="s">
        <v>3649</v>
      </c>
      <c r="D886" s="34" t="s">
        <v>31</v>
      </c>
      <c r="E886" s="36">
        <v>0</v>
      </c>
      <c r="F886" s="36">
        <v>0</v>
      </c>
      <c r="G886" s="36">
        <v>0</v>
      </c>
      <c r="H886" s="36">
        <v>0</v>
      </c>
      <c r="I886" s="36">
        <v>66</v>
      </c>
      <c r="J886" s="36">
        <v>6969.5999999999995</v>
      </c>
      <c r="K886" s="36">
        <v>169.05</v>
      </c>
      <c r="L886" s="36">
        <v>21648.543000000001</v>
      </c>
      <c r="M886" s="35">
        <v>296.54999999999995</v>
      </c>
    </row>
    <row r="887" spans="1:13">
      <c r="A887" s="38">
        <v>886</v>
      </c>
      <c r="B887" s="34" t="s">
        <v>997</v>
      </c>
      <c r="C887" s="34" t="s">
        <v>82</v>
      </c>
      <c r="D887" s="34" t="s">
        <v>31</v>
      </c>
      <c r="E887" s="36">
        <v>21.5</v>
      </c>
      <c r="F887" s="36">
        <v>1576.165</v>
      </c>
      <c r="G887" s="36">
        <v>13.25</v>
      </c>
      <c r="H887" s="36">
        <v>1234.105</v>
      </c>
      <c r="I887" s="36">
        <v>52.875</v>
      </c>
      <c r="J887" s="36">
        <v>5722.6612500000001</v>
      </c>
      <c r="K887" s="36">
        <v>171.17500000000001</v>
      </c>
      <c r="L887" s="36">
        <v>17218.493250000003</v>
      </c>
      <c r="M887" s="35">
        <v>220.75</v>
      </c>
    </row>
    <row r="888" spans="1:13">
      <c r="A888" s="38">
        <v>887</v>
      </c>
      <c r="B888" s="34" t="s">
        <v>998</v>
      </c>
      <c r="C888" s="34" t="s">
        <v>3649</v>
      </c>
      <c r="D888" s="34" t="s">
        <v>31</v>
      </c>
      <c r="E888" s="36">
        <v>0</v>
      </c>
      <c r="F888" s="36">
        <v>0</v>
      </c>
      <c r="G888" s="36">
        <v>0</v>
      </c>
      <c r="H888" s="36">
        <v>0</v>
      </c>
      <c r="I888" s="36">
        <v>0</v>
      </c>
      <c r="J888" s="36">
        <v>0</v>
      </c>
      <c r="K888" s="36">
        <v>0.1</v>
      </c>
      <c r="L888" s="36">
        <v>28.272000000000006</v>
      </c>
      <c r="M888" s="35">
        <v>22.2</v>
      </c>
    </row>
    <row r="889" spans="1:13">
      <c r="A889" s="38">
        <v>888</v>
      </c>
      <c r="B889" s="34" t="s">
        <v>999</v>
      </c>
      <c r="C889" s="34" t="s">
        <v>82</v>
      </c>
      <c r="D889" s="34" t="s">
        <v>31</v>
      </c>
      <c r="E889" s="36">
        <v>62.274999999999999</v>
      </c>
      <c r="F889" s="36">
        <v>5696.9170000000004</v>
      </c>
      <c r="G889" s="36">
        <v>62</v>
      </c>
      <c r="H889" s="36">
        <v>6377.9400000000005</v>
      </c>
      <c r="I889" s="36">
        <v>82.525000000000006</v>
      </c>
      <c r="J889" s="36">
        <v>6912.2940000000008</v>
      </c>
      <c r="K889" s="36">
        <v>65.224999999999994</v>
      </c>
      <c r="L889" s="36">
        <v>9472.6267499999976</v>
      </c>
      <c r="M889" s="35">
        <v>99.75</v>
      </c>
    </row>
    <row r="890" spans="1:13">
      <c r="A890" s="38">
        <v>889</v>
      </c>
      <c r="B890" s="34" t="s">
        <v>1000</v>
      </c>
      <c r="C890" s="34" t="s">
        <v>3654</v>
      </c>
      <c r="D890" s="34" t="s">
        <v>31</v>
      </c>
      <c r="E890" s="36">
        <v>0</v>
      </c>
      <c r="F890" s="36">
        <v>0</v>
      </c>
      <c r="G890" s="36">
        <v>0</v>
      </c>
      <c r="H890" s="36">
        <v>0</v>
      </c>
      <c r="I890" s="36">
        <v>31.05</v>
      </c>
      <c r="J890" s="36">
        <v>2114.8155000000002</v>
      </c>
      <c r="K890" s="36">
        <v>39.6</v>
      </c>
      <c r="L890" s="36">
        <v>4749.6239999999998</v>
      </c>
      <c r="M890" s="35">
        <v>20.674999999999997</v>
      </c>
    </row>
    <row r="891" spans="1:13">
      <c r="A891" s="38">
        <v>890</v>
      </c>
      <c r="B891" s="34" t="s">
        <v>1001</v>
      </c>
      <c r="C891" s="34" t="s">
        <v>3654</v>
      </c>
      <c r="D891" s="34" t="s">
        <v>31</v>
      </c>
      <c r="E891" s="36">
        <v>128.4</v>
      </c>
      <c r="F891" s="36">
        <v>10379.856000000002</v>
      </c>
      <c r="G891" s="36">
        <v>225.125</v>
      </c>
      <c r="H891" s="36">
        <v>8820.3974999999991</v>
      </c>
      <c r="I891" s="36">
        <v>228.52500000000001</v>
      </c>
      <c r="J891" s="36">
        <v>9803.7224999999999</v>
      </c>
      <c r="K891" s="36">
        <v>70.525000000000006</v>
      </c>
      <c r="L891" s="36">
        <v>7475.6500000000005</v>
      </c>
      <c r="M891" s="35">
        <v>87</v>
      </c>
    </row>
    <row r="892" spans="1:13">
      <c r="A892" s="38">
        <v>891</v>
      </c>
      <c r="B892" s="34" t="s">
        <v>1002</v>
      </c>
      <c r="C892" s="34" t="s">
        <v>3654</v>
      </c>
      <c r="D892" s="34" t="s">
        <v>31</v>
      </c>
      <c r="E892" s="36">
        <v>0</v>
      </c>
      <c r="F892" s="36">
        <v>0</v>
      </c>
      <c r="G892" s="36">
        <v>0</v>
      </c>
      <c r="H892" s="36">
        <v>0</v>
      </c>
      <c r="I892" s="36">
        <v>0</v>
      </c>
      <c r="J892" s="36">
        <v>0</v>
      </c>
      <c r="K892" s="36">
        <v>35</v>
      </c>
      <c r="L892" s="36">
        <v>13111.7</v>
      </c>
      <c r="M892" s="35">
        <v>38</v>
      </c>
    </row>
    <row r="893" spans="1:13">
      <c r="A893" s="38">
        <v>892</v>
      </c>
      <c r="B893" s="34" t="s">
        <v>1003</v>
      </c>
      <c r="C893" s="34" t="s">
        <v>3653</v>
      </c>
      <c r="D893" s="34" t="s">
        <v>31</v>
      </c>
      <c r="E893" s="36">
        <v>0</v>
      </c>
      <c r="F893" s="36">
        <v>0</v>
      </c>
      <c r="G893" s="36">
        <v>0</v>
      </c>
      <c r="H893" s="36">
        <v>0</v>
      </c>
      <c r="I893" s="36">
        <v>5.6749999999999998</v>
      </c>
      <c r="J893" s="36">
        <v>857.94650000000001</v>
      </c>
      <c r="K893" s="36">
        <v>66.650000000000006</v>
      </c>
      <c r="L893" s="36">
        <v>13008.0805</v>
      </c>
      <c r="M893" s="35">
        <v>96.825000000000003</v>
      </c>
    </row>
    <row r="894" spans="1:13">
      <c r="A894" s="38">
        <v>893</v>
      </c>
      <c r="B894" s="34" t="s">
        <v>1004</v>
      </c>
      <c r="C894" s="34" t="s">
        <v>3677</v>
      </c>
      <c r="D894" s="34" t="s">
        <v>31</v>
      </c>
      <c r="E894" s="36">
        <v>0</v>
      </c>
      <c r="F894" s="36">
        <v>0</v>
      </c>
      <c r="G894" s="36">
        <v>0</v>
      </c>
      <c r="H894" s="36">
        <v>0</v>
      </c>
      <c r="I894" s="36">
        <v>2.2999999999999998</v>
      </c>
      <c r="J894" s="36">
        <v>250.03299999999996</v>
      </c>
      <c r="K894" s="36">
        <v>14.925000000000001</v>
      </c>
      <c r="L894" s="36">
        <v>2726.2004999999999</v>
      </c>
      <c r="M894" s="35">
        <v>27.625</v>
      </c>
    </row>
    <row r="895" spans="1:13">
      <c r="A895" s="38">
        <v>894</v>
      </c>
      <c r="B895" s="34" t="s">
        <v>1005</v>
      </c>
      <c r="C895" s="34" t="s">
        <v>3674</v>
      </c>
      <c r="D895" s="34" t="s">
        <v>31</v>
      </c>
      <c r="E895" s="36">
        <v>0</v>
      </c>
      <c r="F895" s="36">
        <v>0</v>
      </c>
      <c r="G895" s="36">
        <v>4</v>
      </c>
      <c r="H895" s="36">
        <v>193</v>
      </c>
      <c r="I895" s="36">
        <v>12</v>
      </c>
      <c r="J895" s="36">
        <v>847.31999999999994</v>
      </c>
      <c r="K895" s="36">
        <v>16.2</v>
      </c>
      <c r="L895" s="36">
        <v>1578.366</v>
      </c>
      <c r="M895" s="35">
        <v>32.075000000000003</v>
      </c>
    </row>
    <row r="896" spans="1:13">
      <c r="A896" s="38">
        <v>895</v>
      </c>
      <c r="B896" s="34" t="s">
        <v>1006</v>
      </c>
      <c r="C896" s="34" t="s">
        <v>3653</v>
      </c>
      <c r="D896" s="34" t="s">
        <v>31</v>
      </c>
      <c r="E896" s="36">
        <v>0</v>
      </c>
      <c r="F896" s="36">
        <v>0</v>
      </c>
      <c r="G896" s="36">
        <v>0</v>
      </c>
      <c r="H896" s="36">
        <v>0</v>
      </c>
      <c r="I896" s="36">
        <v>0</v>
      </c>
      <c r="J896" s="36">
        <v>0</v>
      </c>
      <c r="K896" s="36">
        <v>2.0249999999999999</v>
      </c>
      <c r="L896" s="36">
        <v>216.24975000000001</v>
      </c>
      <c r="M896" s="35">
        <v>31.900000000000002</v>
      </c>
    </row>
    <row r="897" spans="1:13">
      <c r="A897" s="38">
        <v>896</v>
      </c>
      <c r="B897" s="34" t="s">
        <v>1007</v>
      </c>
      <c r="C897" s="34" t="s">
        <v>3649</v>
      </c>
      <c r="D897" s="34" t="s">
        <v>31</v>
      </c>
      <c r="E897" s="36">
        <v>0</v>
      </c>
      <c r="F897" s="36">
        <v>0</v>
      </c>
      <c r="G897" s="36">
        <v>6</v>
      </c>
      <c r="H897" s="36">
        <v>1194.1200000000001</v>
      </c>
      <c r="I897" s="36">
        <v>52</v>
      </c>
      <c r="J897" s="36">
        <v>7093.32</v>
      </c>
      <c r="K897" s="36">
        <v>10</v>
      </c>
      <c r="L897" s="36">
        <v>1491.6999999999998</v>
      </c>
      <c r="M897" s="35">
        <v>20</v>
      </c>
    </row>
    <row r="898" spans="1:13">
      <c r="A898" s="38">
        <v>897</v>
      </c>
      <c r="B898" s="34" t="s">
        <v>1008</v>
      </c>
      <c r="C898" s="34" t="s">
        <v>3654</v>
      </c>
      <c r="D898" s="34" t="s">
        <v>31</v>
      </c>
      <c r="F898" s="36">
        <v>0</v>
      </c>
      <c r="H898" s="36">
        <v>0</v>
      </c>
      <c r="J898" s="36">
        <v>0</v>
      </c>
      <c r="L898" s="36">
        <v>0</v>
      </c>
      <c r="M898" s="35">
        <v>20</v>
      </c>
    </row>
    <row r="899" spans="1:13">
      <c r="A899" s="38">
        <v>898</v>
      </c>
      <c r="B899" s="34" t="s">
        <v>1009</v>
      </c>
      <c r="C899" s="34" t="s">
        <v>3653</v>
      </c>
      <c r="D899" s="34" t="s">
        <v>31</v>
      </c>
      <c r="E899" s="36">
        <v>79.5</v>
      </c>
      <c r="F899" s="36">
        <v>6844.1550000000007</v>
      </c>
      <c r="G899" s="36">
        <v>82.15</v>
      </c>
      <c r="H899" s="36">
        <v>10048.588</v>
      </c>
      <c r="I899" s="36">
        <v>0.3</v>
      </c>
      <c r="J899" s="36">
        <v>30.107999999999997</v>
      </c>
      <c r="K899" s="36">
        <v>22.625</v>
      </c>
      <c r="L899" s="36">
        <v>2638.7537499999999</v>
      </c>
      <c r="M899" s="35">
        <v>32.674999999999997</v>
      </c>
    </row>
    <row r="900" spans="1:13">
      <c r="A900" s="38">
        <v>899</v>
      </c>
      <c r="B900" s="34" t="s">
        <v>1010</v>
      </c>
      <c r="C900" s="34" t="s">
        <v>82</v>
      </c>
      <c r="D900" s="34" t="s">
        <v>31</v>
      </c>
      <c r="E900" s="36">
        <v>0</v>
      </c>
      <c r="F900" s="36">
        <v>0</v>
      </c>
      <c r="G900" s="36">
        <v>10</v>
      </c>
      <c r="H900" s="36">
        <v>1388.1</v>
      </c>
      <c r="I900" s="36">
        <v>33</v>
      </c>
      <c r="J900" s="36">
        <v>1999.47</v>
      </c>
      <c r="K900" s="36">
        <v>78.525000000000006</v>
      </c>
      <c r="L900" s="36">
        <v>12710.056500000002</v>
      </c>
      <c r="M900" s="35">
        <v>35.799999999999997</v>
      </c>
    </row>
    <row r="901" spans="1:13">
      <c r="A901" s="38">
        <v>900</v>
      </c>
      <c r="B901" s="34" t="s">
        <v>1011</v>
      </c>
      <c r="C901" s="34" t="s">
        <v>3649</v>
      </c>
      <c r="D901" s="34" t="s">
        <v>31</v>
      </c>
      <c r="F901" s="36">
        <v>0</v>
      </c>
      <c r="H901" s="36">
        <v>0</v>
      </c>
      <c r="J901" s="36">
        <v>0</v>
      </c>
      <c r="L901" s="36">
        <v>0</v>
      </c>
      <c r="M901" s="35">
        <v>36.274999999999999</v>
      </c>
    </row>
    <row r="902" spans="1:13">
      <c r="A902" s="38">
        <v>901</v>
      </c>
      <c r="B902" s="34" t="s">
        <v>1012</v>
      </c>
      <c r="C902" s="34" t="s">
        <v>3653</v>
      </c>
      <c r="D902" s="34" t="s">
        <v>31</v>
      </c>
      <c r="E902" s="36">
        <v>10.574999999999999</v>
      </c>
      <c r="F902" s="36">
        <v>1008.11475</v>
      </c>
      <c r="G902" s="36">
        <v>20</v>
      </c>
      <c r="H902" s="36">
        <v>2474.1999999999998</v>
      </c>
      <c r="I902" s="36">
        <v>2.875</v>
      </c>
      <c r="J902" s="36">
        <v>320.47624999999999</v>
      </c>
      <c r="K902" s="36">
        <v>26.774999999999999</v>
      </c>
      <c r="L902" s="36">
        <v>3365.8852499999998</v>
      </c>
      <c r="M902" s="35">
        <v>35.4</v>
      </c>
    </row>
    <row r="903" spans="1:13">
      <c r="A903" s="38">
        <v>902</v>
      </c>
      <c r="B903" s="34" t="s">
        <v>1013</v>
      </c>
      <c r="C903" s="34" t="s">
        <v>3678</v>
      </c>
      <c r="D903" s="34" t="s">
        <v>31</v>
      </c>
      <c r="E903" s="36">
        <v>5.5</v>
      </c>
      <c r="F903" s="36">
        <v>552.20000000000005</v>
      </c>
      <c r="G903" s="36">
        <v>22.5</v>
      </c>
      <c r="H903" s="36">
        <v>1808.1</v>
      </c>
      <c r="I903" s="36">
        <v>39.875</v>
      </c>
      <c r="J903" s="36">
        <v>3716.35</v>
      </c>
      <c r="K903" s="36">
        <v>21.7</v>
      </c>
      <c r="L903" s="36">
        <v>4294.43</v>
      </c>
      <c r="M903" s="35">
        <v>26.5</v>
      </c>
    </row>
    <row r="904" spans="1:13">
      <c r="A904" s="38">
        <v>903</v>
      </c>
      <c r="B904" s="34" t="s">
        <v>1014</v>
      </c>
      <c r="C904" s="34" t="s">
        <v>3658</v>
      </c>
      <c r="D904" s="34" t="s">
        <v>31</v>
      </c>
      <c r="E904" s="36">
        <v>19</v>
      </c>
      <c r="F904" s="36">
        <v>3183.64</v>
      </c>
      <c r="G904" s="36">
        <v>21</v>
      </c>
      <c r="H904" s="36">
        <v>1580.6699999999998</v>
      </c>
      <c r="I904" s="36">
        <v>18</v>
      </c>
      <c r="J904" s="36">
        <v>1425.96</v>
      </c>
      <c r="K904" s="36">
        <v>15.8</v>
      </c>
      <c r="L904" s="36">
        <v>988.13200000000006</v>
      </c>
      <c r="M904" s="35">
        <v>38</v>
      </c>
    </row>
    <row r="905" spans="1:13">
      <c r="A905" s="38">
        <v>904</v>
      </c>
      <c r="B905" s="34" t="s">
        <v>1015</v>
      </c>
      <c r="C905" s="34" t="s">
        <v>3658</v>
      </c>
      <c r="D905" s="34" t="s">
        <v>31</v>
      </c>
      <c r="E905" s="36">
        <v>48.725000000000001</v>
      </c>
      <c r="F905" s="36">
        <v>2234.5284999999999</v>
      </c>
      <c r="G905" s="36">
        <v>68.349999999999994</v>
      </c>
      <c r="H905" s="36">
        <v>4362.7804999999998</v>
      </c>
      <c r="I905" s="36">
        <v>60.7</v>
      </c>
      <c r="J905" s="36">
        <v>4611.3789999999999</v>
      </c>
      <c r="K905" s="36">
        <v>35.825000000000003</v>
      </c>
      <c r="L905" s="36">
        <v>5662.8577500000001</v>
      </c>
      <c r="M905" s="35">
        <v>54.9</v>
      </c>
    </row>
    <row r="906" spans="1:13">
      <c r="A906" s="38">
        <v>905</v>
      </c>
      <c r="B906" s="34" t="s">
        <v>1016</v>
      </c>
      <c r="C906" s="34" t="s">
        <v>3660</v>
      </c>
      <c r="D906" s="34" t="s">
        <v>31</v>
      </c>
      <c r="E906" s="36">
        <v>0</v>
      </c>
      <c r="F906" s="36">
        <v>0</v>
      </c>
      <c r="G906" s="36">
        <v>0</v>
      </c>
      <c r="H906" s="36">
        <v>0</v>
      </c>
      <c r="I906" s="36">
        <v>0</v>
      </c>
      <c r="J906" s="36">
        <v>0</v>
      </c>
      <c r="K906" s="36">
        <v>19.5</v>
      </c>
      <c r="L906" s="36">
        <v>2565.42</v>
      </c>
      <c r="M906" s="35">
        <v>20</v>
      </c>
    </row>
    <row r="907" spans="1:13">
      <c r="A907" s="38">
        <v>906</v>
      </c>
      <c r="B907" s="34" t="s">
        <v>1017</v>
      </c>
      <c r="C907" s="34" t="s">
        <v>82</v>
      </c>
      <c r="D907" s="34" t="s">
        <v>31</v>
      </c>
      <c r="E907" s="36">
        <v>211.47499999999999</v>
      </c>
      <c r="F907" s="36">
        <v>17598.949499999999</v>
      </c>
      <c r="G907" s="36">
        <v>180.9</v>
      </c>
      <c r="H907" s="36">
        <v>15980.706000000002</v>
      </c>
      <c r="I907" s="36">
        <v>247.25</v>
      </c>
      <c r="J907" s="36">
        <v>27504.09</v>
      </c>
      <c r="K907" s="36">
        <v>343.1</v>
      </c>
      <c r="L907" s="36">
        <v>35610.349000000002</v>
      </c>
      <c r="M907" s="35">
        <v>396.45000000000005</v>
      </c>
    </row>
    <row r="908" spans="1:13">
      <c r="A908" s="38">
        <v>907</v>
      </c>
      <c r="B908" s="34" t="s">
        <v>1018</v>
      </c>
      <c r="C908" s="34" t="s">
        <v>3651</v>
      </c>
      <c r="D908" s="34" t="s">
        <v>31</v>
      </c>
      <c r="E908" s="36">
        <v>5.5</v>
      </c>
      <c r="F908" s="36">
        <v>432.85</v>
      </c>
      <c r="G908" s="36">
        <v>20.3</v>
      </c>
      <c r="H908" s="36">
        <v>1787.415</v>
      </c>
      <c r="I908" s="36">
        <v>37.799999999999997</v>
      </c>
      <c r="J908" s="36">
        <v>3769.0379999999996</v>
      </c>
      <c r="K908" s="36">
        <v>69.2</v>
      </c>
      <c r="L908" s="36">
        <v>6906.16</v>
      </c>
      <c r="M908" s="35">
        <v>38.75</v>
      </c>
    </row>
    <row r="909" spans="1:13">
      <c r="A909" s="38">
        <v>908</v>
      </c>
      <c r="B909" s="34" t="s">
        <v>1019</v>
      </c>
      <c r="C909" s="34" t="s">
        <v>65</v>
      </c>
      <c r="D909" s="34" t="s">
        <v>31</v>
      </c>
      <c r="E909" s="36">
        <v>0</v>
      </c>
      <c r="F909" s="36">
        <v>0</v>
      </c>
      <c r="G909" s="36">
        <v>0</v>
      </c>
      <c r="H909" s="36">
        <v>0</v>
      </c>
      <c r="I909" s="36">
        <v>0</v>
      </c>
      <c r="J909" s="36">
        <v>0</v>
      </c>
      <c r="K909" s="36">
        <v>112.125</v>
      </c>
      <c r="L909" s="36">
        <v>8320.7962499999994</v>
      </c>
      <c r="M909" s="35">
        <v>43</v>
      </c>
    </row>
    <row r="910" spans="1:13">
      <c r="A910" s="38">
        <v>909</v>
      </c>
      <c r="B910" s="34" t="s">
        <v>1020</v>
      </c>
      <c r="C910" s="34" t="s">
        <v>3658</v>
      </c>
      <c r="D910" s="34" t="s">
        <v>31</v>
      </c>
      <c r="E910" s="36">
        <v>20</v>
      </c>
      <c r="F910" s="36">
        <v>1310.2</v>
      </c>
      <c r="G910" s="36">
        <v>61</v>
      </c>
      <c r="H910" s="36">
        <v>5502.8099999999995</v>
      </c>
      <c r="I910" s="36">
        <v>0</v>
      </c>
      <c r="J910" s="36">
        <v>0</v>
      </c>
      <c r="K910" s="36">
        <v>288.5</v>
      </c>
      <c r="L910" s="36">
        <v>40727.544999999998</v>
      </c>
      <c r="M910" s="35">
        <v>52.5</v>
      </c>
    </row>
    <row r="911" spans="1:13">
      <c r="A911" s="38">
        <v>910</v>
      </c>
      <c r="B911" s="34" t="s">
        <v>1021</v>
      </c>
      <c r="C911" s="34" t="s">
        <v>82</v>
      </c>
      <c r="D911" s="34" t="s">
        <v>31</v>
      </c>
      <c r="E911" s="36">
        <v>0</v>
      </c>
      <c r="F911" s="36">
        <v>0</v>
      </c>
      <c r="G911" s="36">
        <v>1</v>
      </c>
      <c r="H911" s="36">
        <v>65.040000000000006</v>
      </c>
      <c r="I911" s="36">
        <v>1.0249999999999999</v>
      </c>
      <c r="J911" s="36">
        <v>67.844749999999991</v>
      </c>
      <c r="K911" s="36">
        <v>16.725000000000001</v>
      </c>
      <c r="L911" s="36">
        <v>2471.2860000000001</v>
      </c>
      <c r="M911" s="35">
        <v>57.35</v>
      </c>
    </row>
    <row r="912" spans="1:13">
      <c r="A912" s="38">
        <v>911</v>
      </c>
      <c r="B912" s="34" t="s">
        <v>1022</v>
      </c>
      <c r="C912" s="34" t="s">
        <v>3679</v>
      </c>
      <c r="D912" s="34" t="s">
        <v>31</v>
      </c>
      <c r="E912" s="36">
        <v>0</v>
      </c>
      <c r="F912" s="36">
        <v>0</v>
      </c>
      <c r="G912" s="36">
        <v>0</v>
      </c>
      <c r="H912" s="36">
        <v>0</v>
      </c>
      <c r="I912" s="36">
        <v>65.875</v>
      </c>
      <c r="J912" s="36">
        <v>6284.4750000000004</v>
      </c>
      <c r="K912" s="36">
        <v>54.375</v>
      </c>
      <c r="L912" s="36">
        <v>5403.7874999999995</v>
      </c>
      <c r="M912" s="35">
        <v>55.65</v>
      </c>
    </row>
    <row r="913" spans="1:13">
      <c r="A913" s="38">
        <v>912</v>
      </c>
      <c r="B913" s="34" t="s">
        <v>1023</v>
      </c>
      <c r="C913" s="34" t="s">
        <v>3658</v>
      </c>
      <c r="D913" s="34" t="s">
        <v>31</v>
      </c>
      <c r="E913" s="36">
        <v>40.274999999999999</v>
      </c>
      <c r="F913" s="36">
        <v>4412.5289999999995</v>
      </c>
      <c r="G913" s="36">
        <v>70.349999999999994</v>
      </c>
      <c r="H913" s="36">
        <v>6475.7174999999988</v>
      </c>
      <c r="I913" s="36">
        <v>141.65</v>
      </c>
      <c r="J913" s="36">
        <v>16047.528500000002</v>
      </c>
      <c r="K913" s="36">
        <v>80.775000000000006</v>
      </c>
      <c r="L913" s="36">
        <v>10123.53075</v>
      </c>
      <c r="M913" s="35">
        <v>93.424999999999997</v>
      </c>
    </row>
    <row r="914" spans="1:13">
      <c r="A914" s="38">
        <v>913</v>
      </c>
      <c r="B914" s="34" t="s">
        <v>1024</v>
      </c>
      <c r="C914" s="34" t="s">
        <v>3658</v>
      </c>
      <c r="D914" s="34" t="s">
        <v>31</v>
      </c>
      <c r="E914" s="36">
        <v>0</v>
      </c>
      <c r="F914" s="36">
        <v>0</v>
      </c>
      <c r="G914" s="36">
        <v>0.1</v>
      </c>
      <c r="H914" s="36">
        <v>4.6070000000000002</v>
      </c>
      <c r="I914" s="36">
        <v>17</v>
      </c>
      <c r="J914" s="36">
        <v>1428.68</v>
      </c>
      <c r="K914" s="36">
        <v>7</v>
      </c>
      <c r="L914" s="36">
        <v>661.71</v>
      </c>
      <c r="M914" s="35">
        <v>22.25</v>
      </c>
    </row>
    <row r="915" spans="1:13">
      <c r="A915" s="38">
        <v>914</v>
      </c>
      <c r="B915" s="34" t="s">
        <v>1025</v>
      </c>
      <c r="C915" s="34" t="s">
        <v>3658</v>
      </c>
      <c r="D915" s="34" t="s">
        <v>31</v>
      </c>
      <c r="E915" s="36">
        <v>11.425000000000001</v>
      </c>
      <c r="F915" s="36">
        <v>602.21175000000005</v>
      </c>
      <c r="G915" s="36">
        <v>16.175000000000001</v>
      </c>
      <c r="H915" s="36">
        <v>759.73974999999996</v>
      </c>
      <c r="I915" s="36">
        <v>56.825000000000003</v>
      </c>
      <c r="J915" s="36">
        <v>655.19224999999994</v>
      </c>
      <c r="K915" s="36">
        <v>25.05</v>
      </c>
      <c r="L915" s="36">
        <v>1106.2079999999999</v>
      </c>
      <c r="M915" s="35">
        <v>34.925000000000004</v>
      </c>
    </row>
    <row r="916" spans="1:13">
      <c r="A916" s="38">
        <v>915</v>
      </c>
      <c r="B916" s="34" t="s">
        <v>1026</v>
      </c>
      <c r="C916" s="34" t="s">
        <v>82</v>
      </c>
      <c r="D916" s="34" t="s">
        <v>31</v>
      </c>
      <c r="E916" s="36">
        <v>0</v>
      </c>
      <c r="F916" s="36">
        <v>0</v>
      </c>
      <c r="G916" s="36">
        <v>495.02499999999998</v>
      </c>
      <c r="H916" s="36">
        <v>38102.074249999998</v>
      </c>
      <c r="I916" s="36">
        <v>913.125</v>
      </c>
      <c r="J916" s="36">
        <v>65598.900000000009</v>
      </c>
      <c r="K916" s="36">
        <v>769</v>
      </c>
      <c r="L916" s="36">
        <v>146271.49000000002</v>
      </c>
      <c r="M916" s="35">
        <v>457.5</v>
      </c>
    </row>
    <row r="917" spans="1:13">
      <c r="A917" s="38">
        <v>916</v>
      </c>
      <c r="B917" s="34" t="s">
        <v>1027</v>
      </c>
      <c r="C917" s="34" t="s">
        <v>82</v>
      </c>
      <c r="D917" s="34" t="s">
        <v>31</v>
      </c>
      <c r="E917" s="36">
        <v>171</v>
      </c>
      <c r="F917" s="36">
        <v>13885.2</v>
      </c>
      <c r="G917" s="36">
        <v>1.1000000000000001</v>
      </c>
      <c r="H917" s="36">
        <v>-1409.0890000000002</v>
      </c>
      <c r="I917" s="36">
        <v>20.5</v>
      </c>
      <c r="J917" s="36">
        <v>2631.79</v>
      </c>
      <c r="K917" s="36">
        <v>89.05</v>
      </c>
      <c r="L917" s="36">
        <v>7512.2579999999998</v>
      </c>
      <c r="M917" s="35">
        <v>51.174999999999997</v>
      </c>
    </row>
    <row r="918" spans="1:13">
      <c r="A918" s="38">
        <v>917</v>
      </c>
      <c r="B918" s="34" t="s">
        <v>1028</v>
      </c>
      <c r="C918" s="34" t="s">
        <v>82</v>
      </c>
      <c r="D918" s="34" t="s">
        <v>31</v>
      </c>
      <c r="E918" s="36">
        <v>104.925</v>
      </c>
      <c r="F918" s="36">
        <v>-5163.3592499999995</v>
      </c>
      <c r="G918" s="36">
        <v>21.15</v>
      </c>
      <c r="H918" s="36">
        <v>-807.29549999999995</v>
      </c>
      <c r="I918" s="36">
        <v>10.8</v>
      </c>
      <c r="J918" s="36">
        <v>954.93600000000004</v>
      </c>
      <c r="K918" s="36">
        <v>42.2</v>
      </c>
      <c r="L918" s="36">
        <v>5150.0880000000006</v>
      </c>
      <c r="M918" s="35">
        <v>28.75</v>
      </c>
    </row>
    <row r="919" spans="1:13">
      <c r="A919" s="38">
        <v>918</v>
      </c>
      <c r="B919" s="34" t="s">
        <v>1029</v>
      </c>
      <c r="C919" s="34" t="s">
        <v>3680</v>
      </c>
      <c r="D919" s="34" t="s">
        <v>31</v>
      </c>
      <c r="E919" s="36">
        <v>60.65</v>
      </c>
      <c r="F919" s="36">
        <v>5952.1909999999998</v>
      </c>
      <c r="G919" s="36">
        <v>44.35</v>
      </c>
      <c r="H919" s="36">
        <v>4536.5615000000007</v>
      </c>
      <c r="I919" s="36">
        <v>54.725000000000001</v>
      </c>
      <c r="J919" s="36">
        <v>5207.6310000000003</v>
      </c>
      <c r="K919" s="36">
        <v>52.2</v>
      </c>
      <c r="L919" s="36">
        <v>8120.7539999999999</v>
      </c>
      <c r="M919" s="35">
        <v>36.200000000000003</v>
      </c>
    </row>
    <row r="920" spans="1:13">
      <c r="A920" s="38">
        <v>919</v>
      </c>
      <c r="B920" s="34" t="s">
        <v>1030</v>
      </c>
      <c r="C920" s="34" t="s">
        <v>82</v>
      </c>
      <c r="D920" s="34" t="s">
        <v>31</v>
      </c>
      <c r="E920" s="36">
        <v>0</v>
      </c>
      <c r="F920" s="36">
        <v>0</v>
      </c>
      <c r="G920" s="36">
        <v>11.6</v>
      </c>
      <c r="H920" s="36">
        <v>2171.636</v>
      </c>
      <c r="I920" s="36">
        <v>25</v>
      </c>
      <c r="J920" s="36">
        <v>3108.5</v>
      </c>
      <c r="K920" s="36">
        <v>55.3</v>
      </c>
      <c r="L920" s="36">
        <v>5047.7839999999997</v>
      </c>
      <c r="M920" s="35">
        <v>27.75</v>
      </c>
    </row>
    <row r="921" spans="1:13">
      <c r="A921" s="38">
        <v>920</v>
      </c>
      <c r="B921" s="34" t="s">
        <v>1031</v>
      </c>
      <c r="C921" s="34" t="s">
        <v>3681</v>
      </c>
      <c r="D921" s="34" t="s">
        <v>31</v>
      </c>
      <c r="F921" s="36">
        <v>0</v>
      </c>
      <c r="H921" s="36">
        <v>0</v>
      </c>
      <c r="J921" s="36">
        <v>0</v>
      </c>
      <c r="L921" s="36">
        <v>0</v>
      </c>
      <c r="M921" s="35">
        <v>23</v>
      </c>
    </row>
    <row r="922" spans="1:13">
      <c r="A922" s="38">
        <v>921</v>
      </c>
      <c r="B922" s="34" t="s">
        <v>1032</v>
      </c>
      <c r="C922" s="34" t="s">
        <v>82</v>
      </c>
      <c r="D922" s="34" t="s">
        <v>31</v>
      </c>
      <c r="E922" s="36">
        <v>27</v>
      </c>
      <c r="F922" s="36">
        <v>1070.28</v>
      </c>
      <c r="G922" s="36">
        <v>14.525</v>
      </c>
      <c r="H922" s="36">
        <v>880.65075000000002</v>
      </c>
      <c r="I922" s="36">
        <v>14</v>
      </c>
      <c r="J922" s="36">
        <v>445.48</v>
      </c>
      <c r="K922" s="36">
        <v>132.19999999999999</v>
      </c>
      <c r="L922" s="36">
        <v>14737.655999999999</v>
      </c>
      <c r="M922" s="35">
        <v>64.599999999999994</v>
      </c>
    </row>
    <row r="923" spans="1:13">
      <c r="A923" s="38">
        <v>922</v>
      </c>
      <c r="B923" s="34" t="s">
        <v>1033</v>
      </c>
      <c r="C923" s="34" t="s">
        <v>82</v>
      </c>
      <c r="D923" s="34" t="s">
        <v>31</v>
      </c>
      <c r="E923" s="36">
        <v>108.65</v>
      </c>
      <c r="F923" s="36">
        <v>5167.3940000000002</v>
      </c>
      <c r="G923" s="36">
        <v>241.95</v>
      </c>
      <c r="H923" s="36">
        <v>20810.119500000001</v>
      </c>
      <c r="I923" s="36">
        <v>147.17500000000001</v>
      </c>
      <c r="J923" s="36">
        <v>12049.217250000002</v>
      </c>
      <c r="K923" s="36">
        <v>119.02500000000001</v>
      </c>
      <c r="L923" s="36">
        <v>9138.7394999999997</v>
      </c>
      <c r="M923" s="35">
        <v>173.50000000000003</v>
      </c>
    </row>
    <row r="924" spans="1:13">
      <c r="A924" s="38">
        <v>923</v>
      </c>
      <c r="B924" s="34" t="s">
        <v>1034</v>
      </c>
      <c r="C924" s="34" t="s">
        <v>3651</v>
      </c>
      <c r="D924" s="34" t="s">
        <v>31</v>
      </c>
      <c r="E924" s="36">
        <v>0</v>
      </c>
      <c r="F924" s="36">
        <v>0</v>
      </c>
      <c r="G924" s="36">
        <v>4.2</v>
      </c>
      <c r="H924" s="36">
        <v>421.42800000000005</v>
      </c>
      <c r="I924" s="36">
        <v>0.6</v>
      </c>
      <c r="J924" s="36">
        <v>168.21600000000001</v>
      </c>
      <c r="K924" s="36">
        <v>38</v>
      </c>
      <c r="L924" s="36">
        <v>3465.22</v>
      </c>
      <c r="M924" s="35">
        <v>22.6</v>
      </c>
    </row>
    <row r="925" spans="1:13">
      <c r="A925" s="38">
        <v>924</v>
      </c>
      <c r="B925" s="34" t="s">
        <v>1035</v>
      </c>
      <c r="C925" s="34" t="s">
        <v>3658</v>
      </c>
      <c r="D925" s="34" t="s">
        <v>31</v>
      </c>
      <c r="E925" s="36">
        <v>25.675000000000001</v>
      </c>
      <c r="F925" s="36">
        <v>1218.0219999999999</v>
      </c>
      <c r="G925" s="36">
        <v>20.25</v>
      </c>
      <c r="H925" s="36">
        <v>1876.1625000000001</v>
      </c>
      <c r="I925" s="36">
        <v>19.3</v>
      </c>
      <c r="J925" s="36">
        <v>1488.223</v>
      </c>
      <c r="K925" s="36">
        <v>26</v>
      </c>
      <c r="L925" s="36">
        <v>2798.64</v>
      </c>
      <c r="M925" s="35">
        <v>27.224999999999998</v>
      </c>
    </row>
    <row r="926" spans="1:13">
      <c r="A926" s="38">
        <v>925</v>
      </c>
      <c r="B926" s="34" t="s">
        <v>1036</v>
      </c>
      <c r="C926" s="34" t="s">
        <v>3658</v>
      </c>
      <c r="D926" s="34" t="s">
        <v>31</v>
      </c>
      <c r="E926" s="36">
        <v>0</v>
      </c>
      <c r="F926" s="36">
        <v>0</v>
      </c>
      <c r="G926" s="36">
        <v>0</v>
      </c>
      <c r="H926" s="36">
        <v>0</v>
      </c>
      <c r="I926" s="36">
        <v>0</v>
      </c>
      <c r="J926" s="36">
        <v>0</v>
      </c>
      <c r="K926" s="36">
        <v>21</v>
      </c>
      <c r="L926" s="36">
        <v>1821.54</v>
      </c>
      <c r="M926" s="35">
        <v>54.5</v>
      </c>
    </row>
    <row r="927" spans="1:13">
      <c r="A927" s="38">
        <v>926</v>
      </c>
      <c r="B927" s="34" t="s">
        <v>1037</v>
      </c>
      <c r="C927" s="34" t="s">
        <v>82</v>
      </c>
      <c r="D927" s="34" t="s">
        <v>31</v>
      </c>
      <c r="E927" s="36">
        <v>15.5</v>
      </c>
      <c r="F927" s="36">
        <v>2308.5700000000002</v>
      </c>
      <c r="G927" s="36">
        <v>52</v>
      </c>
      <c r="H927" s="36">
        <v>5970.12</v>
      </c>
      <c r="I927" s="36">
        <v>19.5</v>
      </c>
      <c r="J927" s="36">
        <v>2528.9549999999999</v>
      </c>
      <c r="K927" s="36">
        <v>21.5</v>
      </c>
      <c r="L927" s="36">
        <v>2304.585</v>
      </c>
      <c r="M927" s="35">
        <v>21</v>
      </c>
    </row>
    <row r="928" spans="1:13">
      <c r="A928" s="38">
        <v>927</v>
      </c>
      <c r="B928" s="34" t="s">
        <v>1038</v>
      </c>
      <c r="C928" s="34" t="s">
        <v>82</v>
      </c>
      <c r="D928" s="34" t="s">
        <v>31</v>
      </c>
      <c r="E928" s="36">
        <v>161.17500000000001</v>
      </c>
      <c r="F928" s="36">
        <v>8535.8280000000013</v>
      </c>
      <c r="G928" s="36">
        <v>195.65</v>
      </c>
      <c r="H928" s="36">
        <v>12177.256000000001</v>
      </c>
      <c r="I928" s="36">
        <v>342.35</v>
      </c>
      <c r="J928" s="36">
        <v>26141.846000000001</v>
      </c>
      <c r="K928" s="36">
        <v>117.22499999999999</v>
      </c>
      <c r="L928" s="36">
        <v>9695.6797499999993</v>
      </c>
      <c r="M928" s="35">
        <v>105.30000000000001</v>
      </c>
    </row>
    <row r="929" spans="1:13">
      <c r="A929" s="38">
        <v>928</v>
      </c>
      <c r="B929" s="34" t="s">
        <v>1039</v>
      </c>
      <c r="C929" s="34" t="s">
        <v>3658</v>
      </c>
      <c r="D929" s="34" t="s">
        <v>31</v>
      </c>
      <c r="E929" s="36">
        <v>32.85</v>
      </c>
      <c r="F929" s="36">
        <v>4668.3135000000002</v>
      </c>
      <c r="G929" s="36">
        <v>37.950000000000003</v>
      </c>
      <c r="H929" s="36">
        <v>4593.8474999999999</v>
      </c>
      <c r="I929" s="36">
        <v>4.9000000000000004</v>
      </c>
      <c r="J929" s="36">
        <v>641.99800000000005</v>
      </c>
      <c r="K929" s="36">
        <v>38.75</v>
      </c>
      <c r="L929" s="36">
        <v>3940.1000000000004</v>
      </c>
      <c r="M929" s="35">
        <v>95.125</v>
      </c>
    </row>
    <row r="930" spans="1:13">
      <c r="A930" s="38">
        <v>929</v>
      </c>
      <c r="B930" s="34" t="s">
        <v>1040</v>
      </c>
      <c r="C930" s="34" t="s">
        <v>82</v>
      </c>
      <c r="D930" s="34" t="s">
        <v>31</v>
      </c>
      <c r="E930" s="36">
        <v>226.75</v>
      </c>
      <c r="F930" s="36">
        <v>17938.192500000001</v>
      </c>
      <c r="G930" s="36">
        <v>431.125</v>
      </c>
      <c r="H930" s="36">
        <v>36451.618750000001</v>
      </c>
      <c r="I930" s="36">
        <v>596.47500000000002</v>
      </c>
      <c r="J930" s="36">
        <v>42021.66375</v>
      </c>
      <c r="K930" s="36">
        <v>577.85</v>
      </c>
      <c r="L930" s="36">
        <v>43009.375500000009</v>
      </c>
      <c r="M930" s="35">
        <v>224.27500000000006</v>
      </c>
    </row>
    <row r="931" spans="1:13">
      <c r="A931" s="38">
        <v>930</v>
      </c>
      <c r="B931" s="34" t="s">
        <v>1041</v>
      </c>
      <c r="C931" s="34" t="s">
        <v>3682</v>
      </c>
      <c r="D931" s="34" t="s">
        <v>31</v>
      </c>
      <c r="E931" s="36">
        <v>0</v>
      </c>
      <c r="F931" s="36">
        <v>0</v>
      </c>
      <c r="G931" s="36">
        <v>0</v>
      </c>
      <c r="H931" s="36">
        <v>0</v>
      </c>
      <c r="I931" s="36">
        <v>0</v>
      </c>
      <c r="J931" s="36">
        <v>0</v>
      </c>
      <c r="K931" s="36">
        <v>38.15</v>
      </c>
      <c r="L931" s="36">
        <v>3817.2889999999998</v>
      </c>
      <c r="M931" s="35">
        <v>39.200000000000003</v>
      </c>
    </row>
    <row r="932" spans="1:13">
      <c r="A932" s="38">
        <v>931</v>
      </c>
      <c r="B932" s="34" t="s">
        <v>1042</v>
      </c>
      <c r="C932" s="34" t="s">
        <v>3658</v>
      </c>
      <c r="D932" s="34" t="s">
        <v>31</v>
      </c>
      <c r="E932" s="36">
        <v>206.5</v>
      </c>
      <c r="F932" s="36">
        <v>17116.785</v>
      </c>
      <c r="G932" s="36">
        <v>88.525000000000006</v>
      </c>
      <c r="H932" s="36">
        <v>12228.843499999999</v>
      </c>
      <c r="I932" s="36">
        <v>34.85</v>
      </c>
      <c r="J932" s="36">
        <v>3592.6865000000003</v>
      </c>
      <c r="K932" s="36">
        <v>76</v>
      </c>
      <c r="L932" s="36">
        <v>7976.2</v>
      </c>
      <c r="M932" s="35">
        <v>62.375</v>
      </c>
    </row>
    <row r="933" spans="1:13">
      <c r="A933" s="38">
        <v>932</v>
      </c>
      <c r="B933" s="34" t="s">
        <v>1043</v>
      </c>
      <c r="C933" s="34" t="s">
        <v>3658</v>
      </c>
      <c r="D933" s="34" t="s">
        <v>31</v>
      </c>
      <c r="E933" s="36">
        <v>0</v>
      </c>
      <c r="F933" s="36">
        <v>0</v>
      </c>
      <c r="G933" s="36">
        <v>0</v>
      </c>
      <c r="H933" s="36">
        <v>0</v>
      </c>
      <c r="I933" s="36">
        <v>0</v>
      </c>
      <c r="J933" s="36">
        <v>0</v>
      </c>
      <c r="K933" s="36">
        <v>30.9</v>
      </c>
      <c r="L933" s="36">
        <v>2696.0250000000001</v>
      </c>
      <c r="M933" s="35">
        <v>51.9</v>
      </c>
    </row>
    <row r="934" spans="1:13">
      <c r="A934" s="38">
        <v>933</v>
      </c>
      <c r="B934" s="34" t="s">
        <v>1044</v>
      </c>
      <c r="C934" s="34" t="s">
        <v>3658</v>
      </c>
      <c r="D934" s="34" t="s">
        <v>31</v>
      </c>
      <c r="F934" s="36">
        <v>0</v>
      </c>
      <c r="H934" s="36">
        <v>0</v>
      </c>
      <c r="J934" s="36">
        <v>0</v>
      </c>
      <c r="L934" s="36">
        <v>0</v>
      </c>
      <c r="M934" s="35">
        <v>68.949999999999989</v>
      </c>
    </row>
    <row r="935" spans="1:13">
      <c r="A935" s="38">
        <v>934</v>
      </c>
      <c r="B935" s="34" t="s">
        <v>1045</v>
      </c>
      <c r="C935" s="34" t="s">
        <v>3681</v>
      </c>
      <c r="D935" s="34" t="s">
        <v>31</v>
      </c>
      <c r="E935" s="36">
        <v>0</v>
      </c>
      <c r="F935" s="36">
        <v>0</v>
      </c>
      <c r="G935" s="36">
        <v>0</v>
      </c>
      <c r="H935" s="36">
        <v>0</v>
      </c>
      <c r="I935" s="36">
        <v>0</v>
      </c>
      <c r="J935" s="36">
        <v>0</v>
      </c>
      <c r="K935" s="36">
        <v>46.85</v>
      </c>
      <c r="L935" s="36">
        <v>4484.0135</v>
      </c>
      <c r="M935" s="35">
        <v>53.55</v>
      </c>
    </row>
    <row r="936" spans="1:13">
      <c r="A936" s="38">
        <v>935</v>
      </c>
      <c r="B936" s="34" t="s">
        <v>1046</v>
      </c>
      <c r="C936" s="34" t="s">
        <v>82</v>
      </c>
      <c r="D936" s="34" t="s">
        <v>31</v>
      </c>
      <c r="E936" s="36">
        <v>0</v>
      </c>
      <c r="F936" s="36">
        <v>0</v>
      </c>
      <c r="G936" s="36">
        <v>4</v>
      </c>
      <c r="H936" s="36">
        <v>399.68</v>
      </c>
      <c r="I936" s="36">
        <v>10.75</v>
      </c>
      <c r="J936" s="36">
        <v>1580.7875000000001</v>
      </c>
      <c r="K936" s="36">
        <v>39.200000000000003</v>
      </c>
      <c r="L936" s="36">
        <v>4648.7280000000001</v>
      </c>
      <c r="M936" s="35">
        <v>31.35</v>
      </c>
    </row>
    <row r="937" spans="1:13">
      <c r="A937" s="38">
        <v>936</v>
      </c>
      <c r="B937" s="34" t="s">
        <v>1047</v>
      </c>
      <c r="C937" s="34" t="s">
        <v>82</v>
      </c>
      <c r="D937" s="34" t="s">
        <v>31</v>
      </c>
      <c r="E937" s="36">
        <v>49.7</v>
      </c>
      <c r="F937" s="36">
        <v>2860.7320000000004</v>
      </c>
      <c r="G937" s="36">
        <v>61.524999999999999</v>
      </c>
      <c r="H937" s="36">
        <v>903.18700000000001</v>
      </c>
      <c r="I937" s="36">
        <v>58.45</v>
      </c>
      <c r="J937" s="36">
        <v>9003.0535</v>
      </c>
      <c r="K937" s="36">
        <v>34.35</v>
      </c>
      <c r="L937" s="36">
        <v>3845.826</v>
      </c>
      <c r="M937" s="35">
        <v>90.75</v>
      </c>
    </row>
    <row r="938" spans="1:13">
      <c r="A938" s="38">
        <v>937</v>
      </c>
      <c r="B938" s="34" t="s">
        <v>1048</v>
      </c>
      <c r="C938" s="34" t="s">
        <v>84</v>
      </c>
      <c r="D938" s="34" t="s">
        <v>31</v>
      </c>
      <c r="E938" s="36">
        <v>48.6</v>
      </c>
      <c r="F938" s="36">
        <v>2882.4660000000003</v>
      </c>
      <c r="G938" s="36">
        <v>23.5</v>
      </c>
      <c r="H938" s="36">
        <v>2869.82</v>
      </c>
      <c r="I938" s="36">
        <v>43.575000000000003</v>
      </c>
      <c r="J938" s="36">
        <v>4565.35275</v>
      </c>
      <c r="K938" s="36">
        <v>24.024999999999999</v>
      </c>
      <c r="L938" s="36">
        <v>2577.6422499999999</v>
      </c>
      <c r="M938" s="35">
        <v>37.125</v>
      </c>
    </row>
    <row r="939" spans="1:13">
      <c r="A939" s="38">
        <v>938</v>
      </c>
      <c r="B939" s="34" t="s">
        <v>1049</v>
      </c>
      <c r="C939" s="34" t="s">
        <v>3651</v>
      </c>
      <c r="D939" s="34" t="s">
        <v>31</v>
      </c>
      <c r="F939" s="36">
        <v>0</v>
      </c>
      <c r="H939" s="36">
        <v>0</v>
      </c>
      <c r="J939" s="36">
        <v>0</v>
      </c>
      <c r="L939" s="36">
        <v>0</v>
      </c>
      <c r="M939" s="35">
        <v>44.25</v>
      </c>
    </row>
    <row r="940" spans="1:13">
      <c r="A940" s="38">
        <v>939</v>
      </c>
      <c r="B940" s="34" t="s">
        <v>1050</v>
      </c>
      <c r="C940" s="34" t="s">
        <v>3659</v>
      </c>
      <c r="D940" s="34" t="s">
        <v>31</v>
      </c>
      <c r="F940" s="36">
        <v>0</v>
      </c>
      <c r="H940" s="36">
        <v>0</v>
      </c>
      <c r="J940" s="36">
        <v>0</v>
      </c>
      <c r="L940" s="36">
        <v>0</v>
      </c>
      <c r="M940" s="35">
        <v>62.55</v>
      </c>
    </row>
    <row r="941" spans="1:13">
      <c r="A941" s="38">
        <v>940</v>
      </c>
      <c r="B941" s="34" t="s">
        <v>1051</v>
      </c>
      <c r="C941" s="34" t="s">
        <v>3651</v>
      </c>
      <c r="D941" s="34" t="s">
        <v>31</v>
      </c>
      <c r="E941" s="36">
        <v>0</v>
      </c>
      <c r="F941" s="36">
        <v>0</v>
      </c>
      <c r="G941" s="36">
        <v>0</v>
      </c>
      <c r="H941" s="36">
        <v>0</v>
      </c>
      <c r="I941" s="36">
        <v>0</v>
      </c>
      <c r="J941" s="36">
        <v>0</v>
      </c>
      <c r="K941" s="36">
        <v>0.4</v>
      </c>
      <c r="L941" s="36">
        <v>111.71199999999999</v>
      </c>
      <c r="M941" s="35">
        <v>21.7</v>
      </c>
    </row>
    <row r="942" spans="1:13">
      <c r="A942" s="38">
        <v>941</v>
      </c>
      <c r="B942" s="34" t="s">
        <v>1052</v>
      </c>
      <c r="C942" s="34" t="s">
        <v>3658</v>
      </c>
      <c r="D942" s="34" t="s">
        <v>31</v>
      </c>
      <c r="E942" s="36">
        <v>241.625</v>
      </c>
      <c r="F942" s="36">
        <v>7449.2987499999999</v>
      </c>
      <c r="G942" s="36">
        <v>697.7</v>
      </c>
      <c r="H942" s="36">
        <v>46690.084000000003</v>
      </c>
      <c r="I942" s="36">
        <v>640.20000000000005</v>
      </c>
      <c r="J942" s="36">
        <v>66875.292000000001</v>
      </c>
      <c r="K942" s="36">
        <v>421.4</v>
      </c>
      <c r="L942" s="36">
        <v>44841.173999999999</v>
      </c>
      <c r="M942" s="35">
        <v>211.39999999999998</v>
      </c>
    </row>
    <row r="943" spans="1:13">
      <c r="A943" s="38">
        <v>942</v>
      </c>
      <c r="B943" s="34" t="s">
        <v>1053</v>
      </c>
      <c r="C943" s="34" t="s">
        <v>82</v>
      </c>
      <c r="D943" s="34" t="s">
        <v>31</v>
      </c>
      <c r="E943" s="36">
        <v>138.5</v>
      </c>
      <c r="F943" s="36">
        <v>15214.224999999999</v>
      </c>
      <c r="G943" s="36">
        <v>116.75</v>
      </c>
      <c r="H943" s="36">
        <v>10314.862499999999</v>
      </c>
      <c r="I943" s="36">
        <v>179.95</v>
      </c>
      <c r="J943" s="36">
        <v>13433.2675</v>
      </c>
      <c r="K943" s="36">
        <v>183.67500000000001</v>
      </c>
      <c r="L943" s="36">
        <v>18659.543250000002</v>
      </c>
      <c r="M943" s="35">
        <v>99.674999999999997</v>
      </c>
    </row>
    <row r="944" spans="1:13">
      <c r="A944" s="38">
        <v>943</v>
      </c>
      <c r="B944" s="34" t="s">
        <v>1054</v>
      </c>
      <c r="C944" s="34" t="s">
        <v>3658</v>
      </c>
      <c r="D944" s="34" t="s">
        <v>31</v>
      </c>
      <c r="E944" s="36">
        <v>53.274999999999999</v>
      </c>
      <c r="F944" s="36">
        <v>3206.0895</v>
      </c>
      <c r="G944" s="36">
        <v>143.52500000000001</v>
      </c>
      <c r="H944" s="36">
        <v>11118.88175</v>
      </c>
      <c r="I944" s="36">
        <v>137.17500000000001</v>
      </c>
      <c r="J944" s="36">
        <v>10219.5375</v>
      </c>
      <c r="K944" s="36">
        <v>114.02500000000001</v>
      </c>
      <c r="L944" s="36">
        <v>8070.6895000000004</v>
      </c>
      <c r="M944" s="35">
        <v>69</v>
      </c>
    </row>
    <row r="945" spans="1:13">
      <c r="A945" s="38">
        <v>944</v>
      </c>
      <c r="B945" s="34" t="s">
        <v>1055</v>
      </c>
      <c r="C945" s="34" t="s">
        <v>82</v>
      </c>
      <c r="D945" s="34" t="s">
        <v>31</v>
      </c>
      <c r="E945" s="36">
        <v>19.625</v>
      </c>
      <c r="F945" s="36">
        <v>959.46625000000006</v>
      </c>
      <c r="G945" s="36">
        <v>28.375</v>
      </c>
      <c r="H945" s="36">
        <v>3222.2649999999999</v>
      </c>
      <c r="I945" s="36">
        <v>41.575000000000003</v>
      </c>
      <c r="J945" s="36">
        <v>6982.9370000000008</v>
      </c>
      <c r="K945" s="36">
        <v>93.6</v>
      </c>
      <c r="L945" s="36">
        <v>12004.199999999999</v>
      </c>
      <c r="M945" s="35">
        <v>96.325000000000003</v>
      </c>
    </row>
    <row r="946" spans="1:13">
      <c r="A946" s="38">
        <v>945</v>
      </c>
      <c r="B946" s="34" t="s">
        <v>1056</v>
      </c>
      <c r="C946" s="34" t="s">
        <v>3682</v>
      </c>
      <c r="D946" s="34" t="s">
        <v>31</v>
      </c>
      <c r="E946" s="36">
        <v>27.8</v>
      </c>
      <c r="F946" s="36">
        <v>-1163.9859999999999</v>
      </c>
      <c r="G946" s="36">
        <v>8.875</v>
      </c>
      <c r="H946" s="36">
        <v>31.594999999999999</v>
      </c>
      <c r="I946" s="36">
        <v>23.55</v>
      </c>
      <c r="J946" s="36">
        <v>3714.306</v>
      </c>
      <c r="K946" s="36">
        <v>43.1</v>
      </c>
      <c r="L946" s="36">
        <v>4790.9960000000001</v>
      </c>
      <c r="M946" s="35">
        <v>28</v>
      </c>
    </row>
    <row r="947" spans="1:13">
      <c r="A947" s="38">
        <v>946</v>
      </c>
      <c r="B947" s="34" t="s">
        <v>1057</v>
      </c>
      <c r="C947" s="34" t="s">
        <v>3660</v>
      </c>
      <c r="D947" s="34" t="s">
        <v>31</v>
      </c>
      <c r="E947" s="36">
        <v>26</v>
      </c>
      <c r="F947" s="36">
        <v>2395.9</v>
      </c>
      <c r="G947" s="36">
        <v>42</v>
      </c>
      <c r="H947" s="36">
        <v>4289.04</v>
      </c>
      <c r="I947" s="36">
        <v>117.25</v>
      </c>
      <c r="J947" s="36">
        <v>14503.825000000001</v>
      </c>
      <c r="K947" s="36">
        <v>65.3</v>
      </c>
      <c r="L947" s="36">
        <v>5956.6659999999993</v>
      </c>
      <c r="M947" s="35">
        <v>138.94</v>
      </c>
    </row>
    <row r="948" spans="1:13">
      <c r="A948" s="38">
        <v>947</v>
      </c>
      <c r="B948" s="34" t="s">
        <v>1058</v>
      </c>
      <c r="C948" s="34" t="s">
        <v>82</v>
      </c>
      <c r="D948" s="34" t="s">
        <v>31</v>
      </c>
      <c r="E948" s="36">
        <v>59.325000000000003</v>
      </c>
      <c r="F948" s="36">
        <v>5942.5852500000001</v>
      </c>
      <c r="G948" s="36">
        <v>37.700000000000003</v>
      </c>
      <c r="H948" s="36">
        <v>863.70700000000011</v>
      </c>
      <c r="I948" s="36">
        <v>37.924999999999997</v>
      </c>
      <c r="J948" s="36">
        <v>-2451.8512500000002</v>
      </c>
      <c r="K948" s="36">
        <v>18.5</v>
      </c>
      <c r="L948" s="36">
        <v>3596.9549999999999</v>
      </c>
      <c r="M948" s="35">
        <v>25.5</v>
      </c>
    </row>
    <row r="949" spans="1:13">
      <c r="A949" s="38">
        <v>948</v>
      </c>
      <c r="B949" s="34" t="s">
        <v>1059</v>
      </c>
      <c r="C949" s="34" t="s">
        <v>3658</v>
      </c>
      <c r="D949" s="34" t="s">
        <v>31</v>
      </c>
      <c r="E949" s="36">
        <v>0</v>
      </c>
      <c r="F949" s="36">
        <v>0</v>
      </c>
      <c r="G949" s="36">
        <v>0</v>
      </c>
      <c r="H949" s="36">
        <v>0</v>
      </c>
      <c r="I949" s="36">
        <v>0</v>
      </c>
      <c r="J949" s="36">
        <v>0</v>
      </c>
      <c r="K949" s="36">
        <v>23</v>
      </c>
      <c r="L949" s="36">
        <v>2210.5300000000002</v>
      </c>
      <c r="M949" s="35">
        <v>43</v>
      </c>
    </row>
    <row r="950" spans="1:13">
      <c r="A950" s="38">
        <v>949</v>
      </c>
      <c r="B950" s="34" t="s">
        <v>1060</v>
      </c>
      <c r="C950" s="34" t="s">
        <v>3651</v>
      </c>
      <c r="D950" s="34" t="s">
        <v>31</v>
      </c>
      <c r="E950" s="36">
        <v>72.825000000000003</v>
      </c>
      <c r="F950" s="36">
        <v>3170.8005000000003</v>
      </c>
      <c r="G950" s="36">
        <v>45.6</v>
      </c>
      <c r="H950" s="36">
        <v>4553.616</v>
      </c>
      <c r="I950" s="36">
        <v>71.075000000000003</v>
      </c>
      <c r="J950" s="36">
        <v>8178.6002499999995</v>
      </c>
      <c r="K950" s="36">
        <v>71.55</v>
      </c>
      <c r="L950" s="36">
        <v>7405.4249999999993</v>
      </c>
      <c r="M950" s="35">
        <v>60.8</v>
      </c>
    </row>
    <row r="951" spans="1:13">
      <c r="A951" s="38">
        <v>950</v>
      </c>
      <c r="B951" s="34" t="s">
        <v>1061</v>
      </c>
      <c r="C951" s="34" t="s">
        <v>3651</v>
      </c>
      <c r="D951" s="34" t="s">
        <v>31</v>
      </c>
      <c r="E951" s="36">
        <v>53.9</v>
      </c>
      <c r="F951" s="36">
        <v>2532.761</v>
      </c>
      <c r="G951" s="36">
        <v>4.5</v>
      </c>
      <c r="H951" s="36">
        <v>863.64</v>
      </c>
      <c r="I951" s="36">
        <v>128.97499999999999</v>
      </c>
      <c r="J951" s="36">
        <v>10823.582</v>
      </c>
      <c r="K951" s="36">
        <v>38.024999999999999</v>
      </c>
      <c r="L951" s="36">
        <v>3135.1612500000001</v>
      </c>
      <c r="M951" s="35">
        <v>36.65</v>
      </c>
    </row>
    <row r="952" spans="1:13">
      <c r="A952" s="38">
        <v>951</v>
      </c>
      <c r="B952" s="34" t="s">
        <v>1062</v>
      </c>
      <c r="C952" s="34" t="s">
        <v>82</v>
      </c>
      <c r="D952" s="34" t="s">
        <v>31</v>
      </c>
      <c r="E952" s="36">
        <v>0</v>
      </c>
      <c r="F952" s="36">
        <v>0</v>
      </c>
      <c r="G952" s="36">
        <v>0</v>
      </c>
      <c r="H952" s="36">
        <v>0</v>
      </c>
      <c r="I952" s="36">
        <v>0</v>
      </c>
      <c r="J952" s="36">
        <v>0</v>
      </c>
      <c r="K952" s="36">
        <v>60</v>
      </c>
      <c r="L952" s="36">
        <v>4202.4000000000005</v>
      </c>
      <c r="M952" s="35">
        <v>60.024999999999999</v>
      </c>
    </row>
    <row r="953" spans="1:13">
      <c r="A953" s="38">
        <v>952</v>
      </c>
      <c r="B953" s="34" t="s">
        <v>1063</v>
      </c>
      <c r="C953" s="34" t="s">
        <v>3658</v>
      </c>
      <c r="D953" s="34" t="s">
        <v>31</v>
      </c>
      <c r="E953" s="36">
        <v>34.674999999999997</v>
      </c>
      <c r="F953" s="36">
        <v>3485.1842499999998</v>
      </c>
      <c r="G953" s="36">
        <v>111.8</v>
      </c>
      <c r="H953" s="36">
        <v>11777.012000000001</v>
      </c>
      <c r="I953" s="36">
        <v>54.125</v>
      </c>
      <c r="J953" s="36">
        <v>1728.7525000000001</v>
      </c>
      <c r="K953" s="36">
        <v>47.5</v>
      </c>
      <c r="L953" s="36">
        <v>5811.625</v>
      </c>
      <c r="M953" s="35">
        <v>96.399999999999991</v>
      </c>
    </row>
    <row r="954" spans="1:13">
      <c r="A954" s="38">
        <v>953</v>
      </c>
      <c r="B954" s="34" t="s">
        <v>1064</v>
      </c>
      <c r="C954" s="34" t="s">
        <v>3658</v>
      </c>
      <c r="D954" s="34" t="s">
        <v>31</v>
      </c>
      <c r="E954" s="36">
        <v>15.8</v>
      </c>
      <c r="F954" s="36">
        <v>1118.4820000000002</v>
      </c>
      <c r="G954" s="36">
        <v>8.7249999999999996</v>
      </c>
      <c r="H954" s="36">
        <v>894.74874999999997</v>
      </c>
      <c r="I954" s="36">
        <v>1.75</v>
      </c>
      <c r="J954" s="36">
        <v>205.51999999999998</v>
      </c>
      <c r="K954" s="36">
        <v>89.4</v>
      </c>
      <c r="L954" s="36">
        <v>8036.1660000000002</v>
      </c>
      <c r="M954" s="35">
        <v>76.849999999999994</v>
      </c>
    </row>
    <row r="955" spans="1:13">
      <c r="A955" s="38">
        <v>954</v>
      </c>
      <c r="B955" s="34" t="s">
        <v>1065</v>
      </c>
      <c r="C955" s="34" t="s">
        <v>3658</v>
      </c>
      <c r="D955" s="34" t="s">
        <v>31</v>
      </c>
      <c r="E955" s="36">
        <v>15.625</v>
      </c>
      <c r="F955" s="36">
        <v>2025.46875</v>
      </c>
      <c r="G955" s="36">
        <v>0</v>
      </c>
      <c r="H955" s="36">
        <v>0</v>
      </c>
      <c r="I955" s="36">
        <v>50.25</v>
      </c>
      <c r="J955" s="36">
        <v>5513.9324999999999</v>
      </c>
      <c r="K955" s="36">
        <v>127.02500000000001</v>
      </c>
      <c r="L955" s="36">
        <v>9415.0930000000008</v>
      </c>
      <c r="M955" s="35">
        <v>55.2</v>
      </c>
    </row>
    <row r="956" spans="1:13">
      <c r="A956" s="38">
        <v>955</v>
      </c>
      <c r="B956" s="34" t="s">
        <v>1066</v>
      </c>
      <c r="C956" s="34" t="s">
        <v>3658</v>
      </c>
      <c r="D956" s="34" t="s">
        <v>31</v>
      </c>
      <c r="E956" s="36">
        <v>10</v>
      </c>
      <c r="F956" s="36">
        <v>233.5</v>
      </c>
      <c r="G956" s="36">
        <v>1.35</v>
      </c>
      <c r="H956" s="36">
        <v>85.832999999999998</v>
      </c>
      <c r="I956" s="36">
        <v>5</v>
      </c>
      <c r="J956" s="36">
        <v>468.84999999999997</v>
      </c>
      <c r="K956" s="36">
        <v>3</v>
      </c>
      <c r="L956" s="36">
        <v>586.56000000000006</v>
      </c>
      <c r="M956" s="35">
        <v>20</v>
      </c>
    </row>
    <row r="957" spans="1:13">
      <c r="A957" s="38">
        <v>956</v>
      </c>
      <c r="B957" s="34" t="s">
        <v>1067</v>
      </c>
      <c r="C957" s="34" t="s">
        <v>82</v>
      </c>
      <c r="D957" s="34" t="s">
        <v>31</v>
      </c>
      <c r="E957" s="36">
        <v>4</v>
      </c>
      <c r="F957" s="36">
        <v>588.67999999999995</v>
      </c>
      <c r="G957" s="36">
        <v>5</v>
      </c>
      <c r="H957" s="36">
        <v>511.8</v>
      </c>
      <c r="I957" s="36">
        <v>10.199999999999999</v>
      </c>
      <c r="J957" s="36">
        <v>1255.9259999999999</v>
      </c>
      <c r="K957" s="36">
        <v>15.25</v>
      </c>
      <c r="L957" s="36">
        <v>1712.4225000000001</v>
      </c>
      <c r="M957" s="35">
        <v>24.274999999999999</v>
      </c>
    </row>
    <row r="958" spans="1:13">
      <c r="A958" s="38">
        <v>957</v>
      </c>
      <c r="B958" s="34" t="s">
        <v>1068</v>
      </c>
      <c r="C958" s="34" t="s">
        <v>3658</v>
      </c>
      <c r="D958" s="34" t="s">
        <v>31</v>
      </c>
      <c r="E958" s="36">
        <v>0</v>
      </c>
      <c r="F958" s="36">
        <v>0</v>
      </c>
      <c r="G958" s="36">
        <v>0</v>
      </c>
      <c r="H958" s="36">
        <v>0</v>
      </c>
      <c r="I958" s="36">
        <v>47.65</v>
      </c>
      <c r="J958" s="36">
        <v>5023.2629999999999</v>
      </c>
      <c r="K958" s="36">
        <v>75.400000000000006</v>
      </c>
      <c r="L958" s="36">
        <v>7422.3760000000002</v>
      </c>
      <c r="M958" s="35">
        <v>62.925000000000004</v>
      </c>
    </row>
    <row r="959" spans="1:13">
      <c r="A959" s="38">
        <v>958</v>
      </c>
      <c r="B959" s="34" t="s">
        <v>1069</v>
      </c>
      <c r="C959" s="34" t="s">
        <v>3651</v>
      </c>
      <c r="D959" s="34" t="s">
        <v>31</v>
      </c>
      <c r="E959" s="36">
        <v>135.17500000000001</v>
      </c>
      <c r="F959" s="36">
        <v>14317.736000000001</v>
      </c>
      <c r="G959" s="36">
        <v>125.3</v>
      </c>
      <c r="H959" s="36">
        <v>14172.682999999999</v>
      </c>
      <c r="I959" s="36">
        <v>86.825000000000003</v>
      </c>
      <c r="J959" s="36">
        <v>8588.7290000000012</v>
      </c>
      <c r="K959" s="36">
        <v>53.55</v>
      </c>
      <c r="L959" s="36">
        <v>4147.4475000000002</v>
      </c>
      <c r="M959" s="35">
        <v>77.650000000000006</v>
      </c>
    </row>
    <row r="960" spans="1:13">
      <c r="A960" s="38">
        <v>959</v>
      </c>
      <c r="B960" s="34" t="s">
        <v>1070</v>
      </c>
      <c r="C960" s="34" t="s">
        <v>82</v>
      </c>
      <c r="D960" s="34" t="s">
        <v>31</v>
      </c>
      <c r="E960" s="36">
        <v>0</v>
      </c>
      <c r="F960" s="36">
        <v>0</v>
      </c>
      <c r="G960" s="36">
        <v>0</v>
      </c>
      <c r="H960" s="36">
        <v>0</v>
      </c>
      <c r="I960" s="36">
        <v>25</v>
      </c>
      <c r="J960" s="36">
        <v>4022.2499999999995</v>
      </c>
      <c r="K960" s="36">
        <v>109.3</v>
      </c>
      <c r="L960" s="36">
        <v>8173.4539999999997</v>
      </c>
      <c r="M960" s="35">
        <v>130</v>
      </c>
    </row>
    <row r="961" spans="1:13">
      <c r="A961" s="38">
        <v>960</v>
      </c>
      <c r="B961" s="34" t="s">
        <v>1071</v>
      </c>
      <c r="C961" s="34" t="s">
        <v>82</v>
      </c>
      <c r="D961" s="34" t="s">
        <v>31</v>
      </c>
      <c r="E961" s="36">
        <v>42.225000000000001</v>
      </c>
      <c r="F961" s="36">
        <v>2739.1357500000004</v>
      </c>
      <c r="G961" s="36">
        <v>60.524999999999999</v>
      </c>
      <c r="H961" s="36">
        <v>4831.1054999999997</v>
      </c>
      <c r="I961" s="36">
        <v>150.375</v>
      </c>
      <c r="J961" s="36">
        <v>23028.427499999998</v>
      </c>
      <c r="K961" s="36">
        <v>315.47500000000002</v>
      </c>
      <c r="L961" s="36">
        <v>48062.616249999999</v>
      </c>
      <c r="M961" s="35">
        <v>483.42500000000001</v>
      </c>
    </row>
    <row r="962" spans="1:13">
      <c r="A962" s="38">
        <v>961</v>
      </c>
      <c r="B962" s="34" t="s">
        <v>1072</v>
      </c>
      <c r="C962" s="34" t="s">
        <v>82</v>
      </c>
      <c r="D962" s="34" t="s">
        <v>31</v>
      </c>
      <c r="E962" s="36">
        <v>80.724999999999994</v>
      </c>
      <c r="F962" s="36">
        <v>10743.69025</v>
      </c>
      <c r="G962" s="36">
        <v>57.5</v>
      </c>
      <c r="H962" s="36">
        <v>4560.8999999999996</v>
      </c>
      <c r="I962" s="36">
        <v>77.625</v>
      </c>
      <c r="J962" s="36">
        <v>3916.1812500000001</v>
      </c>
      <c r="K962" s="36">
        <v>89.3</v>
      </c>
      <c r="L962" s="36">
        <v>8306.6859999999997</v>
      </c>
      <c r="M962" s="35">
        <v>103.22500000000001</v>
      </c>
    </row>
    <row r="963" spans="1:13">
      <c r="A963" s="38">
        <v>962</v>
      </c>
      <c r="B963" s="34" t="s">
        <v>1073</v>
      </c>
      <c r="C963" s="34" t="s">
        <v>3681</v>
      </c>
      <c r="D963" s="34" t="s">
        <v>31</v>
      </c>
      <c r="E963" s="36">
        <v>0</v>
      </c>
      <c r="F963" s="36">
        <v>0</v>
      </c>
      <c r="G963" s="36">
        <v>0</v>
      </c>
      <c r="H963" s="36">
        <v>0</v>
      </c>
      <c r="I963" s="36">
        <v>0</v>
      </c>
      <c r="J963" s="36">
        <v>0</v>
      </c>
      <c r="K963" s="36">
        <v>42</v>
      </c>
      <c r="L963" s="36">
        <v>3457.02</v>
      </c>
      <c r="M963" s="35">
        <v>88.75</v>
      </c>
    </row>
    <row r="964" spans="1:13">
      <c r="A964" s="38">
        <v>963</v>
      </c>
      <c r="B964" s="34" t="s">
        <v>1074</v>
      </c>
      <c r="C964" s="34" t="s">
        <v>82</v>
      </c>
      <c r="D964" s="34" t="s">
        <v>31</v>
      </c>
      <c r="E964" s="36">
        <v>0</v>
      </c>
      <c r="F964" s="36">
        <v>0</v>
      </c>
      <c r="G964" s="36">
        <v>15</v>
      </c>
      <c r="H964" s="36">
        <v>233.1</v>
      </c>
      <c r="I964" s="36">
        <v>0</v>
      </c>
      <c r="J964" s="36">
        <v>0</v>
      </c>
      <c r="K964" s="36">
        <v>42.5</v>
      </c>
      <c r="L964" s="36">
        <v>1973.2750000000001</v>
      </c>
      <c r="M964" s="35">
        <v>39</v>
      </c>
    </row>
    <row r="965" spans="1:13">
      <c r="A965" s="38">
        <v>964</v>
      </c>
      <c r="B965" s="34" t="s">
        <v>1075</v>
      </c>
      <c r="C965" s="34" t="s">
        <v>82</v>
      </c>
      <c r="D965" s="34" t="s">
        <v>31</v>
      </c>
      <c r="E965" s="36">
        <v>0</v>
      </c>
      <c r="F965" s="36">
        <v>0</v>
      </c>
      <c r="G965" s="36">
        <v>0</v>
      </c>
      <c r="H965" s="36">
        <v>0</v>
      </c>
      <c r="I965" s="36">
        <v>52</v>
      </c>
      <c r="J965" s="36">
        <v>6419.4000000000005</v>
      </c>
      <c r="K965" s="36">
        <v>5</v>
      </c>
      <c r="L965" s="36">
        <v>351.8</v>
      </c>
      <c r="M965" s="35">
        <v>41</v>
      </c>
    </row>
    <row r="966" spans="1:13">
      <c r="A966" s="38">
        <v>965</v>
      </c>
      <c r="B966" s="34" t="s">
        <v>1076</v>
      </c>
      <c r="C966" s="34" t="s">
        <v>3651</v>
      </c>
      <c r="D966" s="34" t="s">
        <v>31</v>
      </c>
      <c r="E966" s="36">
        <v>0</v>
      </c>
      <c r="F966" s="36">
        <v>0</v>
      </c>
      <c r="G966" s="36">
        <v>67.025000000000006</v>
      </c>
      <c r="H966" s="36">
        <v>5715.2217500000006</v>
      </c>
      <c r="I966" s="36">
        <v>97.025000000000006</v>
      </c>
      <c r="J966" s="36">
        <v>9922.7467500000002</v>
      </c>
      <c r="K966" s="36">
        <v>77.7</v>
      </c>
      <c r="L966" s="36">
        <v>9553.9920000000002</v>
      </c>
      <c r="M966" s="35">
        <v>65.2</v>
      </c>
    </row>
    <row r="967" spans="1:13">
      <c r="A967" s="38">
        <v>966</v>
      </c>
      <c r="B967" s="34" t="s">
        <v>1077</v>
      </c>
      <c r="C967" s="34" t="s">
        <v>3651</v>
      </c>
      <c r="D967" s="34" t="s">
        <v>31</v>
      </c>
      <c r="F967" s="36">
        <v>0</v>
      </c>
      <c r="H967" s="36">
        <v>0</v>
      </c>
      <c r="J967" s="36">
        <v>0</v>
      </c>
      <c r="L967" s="36">
        <v>0</v>
      </c>
      <c r="M967" s="35">
        <v>22</v>
      </c>
    </row>
    <row r="968" spans="1:13">
      <c r="A968" s="38">
        <v>967</v>
      </c>
      <c r="B968" s="34" t="s">
        <v>1078</v>
      </c>
      <c r="C968" s="34" t="s">
        <v>65</v>
      </c>
      <c r="D968" s="34" t="s">
        <v>31</v>
      </c>
      <c r="E968" s="36">
        <v>0</v>
      </c>
      <c r="F968" s="36">
        <v>0</v>
      </c>
      <c r="G968" s="36">
        <v>0</v>
      </c>
      <c r="H968" s="36">
        <v>0</v>
      </c>
      <c r="I968" s="36">
        <v>0</v>
      </c>
      <c r="J968" s="36">
        <v>0</v>
      </c>
      <c r="K968" s="36">
        <v>12</v>
      </c>
      <c r="L968" s="36">
        <v>1391.6399999999999</v>
      </c>
      <c r="M968" s="35">
        <v>41.05</v>
      </c>
    </row>
    <row r="969" spans="1:13">
      <c r="A969" s="38">
        <v>968</v>
      </c>
      <c r="B969" s="34" t="s">
        <v>1079</v>
      </c>
      <c r="C969" s="34" t="s">
        <v>3659</v>
      </c>
      <c r="D969" s="34" t="s">
        <v>31</v>
      </c>
      <c r="E969" s="36">
        <v>122.5</v>
      </c>
      <c r="F969" s="36">
        <v>2111.8999999999996</v>
      </c>
      <c r="G969" s="36">
        <v>123</v>
      </c>
      <c r="H969" s="36">
        <v>557.19000000000005</v>
      </c>
      <c r="I969" s="36">
        <v>182.95</v>
      </c>
      <c r="J969" s="36">
        <v>6192.8575000000001</v>
      </c>
      <c r="K969" s="36">
        <v>260.35000000000002</v>
      </c>
      <c r="L969" s="36">
        <v>-94030.609500000006</v>
      </c>
      <c r="M969" s="35">
        <v>385.25</v>
      </c>
    </row>
    <row r="970" spans="1:13">
      <c r="A970" s="38">
        <v>969</v>
      </c>
      <c r="B970" s="34" t="s">
        <v>1080</v>
      </c>
      <c r="C970" s="34" t="s">
        <v>82</v>
      </c>
      <c r="D970" s="34" t="s">
        <v>31</v>
      </c>
      <c r="F970" s="36">
        <v>0</v>
      </c>
      <c r="H970" s="36">
        <v>0</v>
      </c>
      <c r="J970" s="36">
        <v>0</v>
      </c>
      <c r="L970" s="36">
        <v>0</v>
      </c>
      <c r="M970" s="35">
        <v>28.5</v>
      </c>
    </row>
    <row r="971" spans="1:13">
      <c r="A971" s="38">
        <v>970</v>
      </c>
      <c r="B971" s="34" t="s">
        <v>1081</v>
      </c>
      <c r="C971" s="34" t="s">
        <v>3651</v>
      </c>
      <c r="D971" s="34" t="s">
        <v>31</v>
      </c>
      <c r="E971" s="36">
        <v>0</v>
      </c>
      <c r="F971" s="36">
        <v>0</v>
      </c>
      <c r="G971" s="36">
        <v>0</v>
      </c>
      <c r="H971" s="36">
        <v>0</v>
      </c>
      <c r="I971" s="36">
        <v>0</v>
      </c>
      <c r="J971" s="36">
        <v>0</v>
      </c>
      <c r="K971" s="36">
        <v>32.5</v>
      </c>
      <c r="L971" s="36">
        <v>3085.2250000000004</v>
      </c>
      <c r="M971" s="35">
        <v>72</v>
      </c>
    </row>
    <row r="972" spans="1:13">
      <c r="A972" s="38">
        <v>971</v>
      </c>
      <c r="B972" s="34" t="s">
        <v>1082</v>
      </c>
      <c r="C972" s="34" t="s">
        <v>3658</v>
      </c>
      <c r="D972" s="34" t="s">
        <v>31</v>
      </c>
      <c r="F972" s="36">
        <v>0</v>
      </c>
      <c r="H972" s="36">
        <v>0</v>
      </c>
      <c r="J972" s="36">
        <v>0</v>
      </c>
      <c r="L972" s="36">
        <v>0</v>
      </c>
      <c r="M972" s="35">
        <v>81.75</v>
      </c>
    </row>
    <row r="973" spans="1:13">
      <c r="A973" s="38">
        <v>972</v>
      </c>
      <c r="B973" s="34" t="s">
        <v>1083</v>
      </c>
      <c r="C973" s="34" t="s">
        <v>3651</v>
      </c>
      <c r="D973" s="34" t="s">
        <v>31</v>
      </c>
      <c r="E973" s="36">
        <v>30.25</v>
      </c>
      <c r="F973" s="36">
        <v>2145.6325000000002</v>
      </c>
      <c r="G973" s="36">
        <v>45.75</v>
      </c>
      <c r="H973" s="36">
        <v>3785.3549999999996</v>
      </c>
      <c r="I973" s="36">
        <v>5.0750000000000002</v>
      </c>
      <c r="J973" s="36">
        <v>448.93449999999996</v>
      </c>
      <c r="K973" s="36">
        <v>9.0250000000000004</v>
      </c>
      <c r="L973" s="36">
        <v>767.39575000000002</v>
      </c>
      <c r="M973" s="35">
        <v>20.275000000000002</v>
      </c>
    </row>
    <row r="974" spans="1:13">
      <c r="A974" s="38">
        <v>973</v>
      </c>
      <c r="B974" s="34" t="s">
        <v>1084</v>
      </c>
      <c r="C974" s="34" t="s">
        <v>82</v>
      </c>
      <c r="D974" s="34" t="s">
        <v>31</v>
      </c>
      <c r="E974" s="36">
        <v>0</v>
      </c>
      <c r="F974" s="36">
        <v>0</v>
      </c>
      <c r="G974" s="36">
        <v>9.0250000000000004</v>
      </c>
      <c r="H974" s="36">
        <v>868.83675000000005</v>
      </c>
      <c r="I974" s="36">
        <v>15</v>
      </c>
      <c r="J974" s="36">
        <v>2448.15</v>
      </c>
      <c r="K974" s="36">
        <v>123.27500000000001</v>
      </c>
      <c r="L974" s="36">
        <v>10293.4625</v>
      </c>
      <c r="M974" s="35">
        <v>295</v>
      </c>
    </row>
    <row r="975" spans="1:13">
      <c r="A975" s="38">
        <v>974</v>
      </c>
      <c r="B975" s="34" t="s">
        <v>1085</v>
      </c>
      <c r="C975" s="34" t="s">
        <v>82</v>
      </c>
      <c r="D975" s="34" t="s">
        <v>31</v>
      </c>
      <c r="E975" s="36">
        <v>36</v>
      </c>
      <c r="F975" s="36">
        <v>949.32</v>
      </c>
      <c r="G975" s="36">
        <v>107.02500000000001</v>
      </c>
      <c r="H975" s="36">
        <v>6499.6282499999998</v>
      </c>
      <c r="I975" s="36">
        <v>77</v>
      </c>
      <c r="J975" s="36">
        <v>6188.4900000000007</v>
      </c>
      <c r="K975" s="36">
        <v>87.5</v>
      </c>
      <c r="L975" s="36">
        <v>4742.5</v>
      </c>
      <c r="M975" s="35">
        <v>45</v>
      </c>
    </row>
    <row r="976" spans="1:13">
      <c r="A976" s="38">
        <v>975</v>
      </c>
      <c r="B976" s="34" t="s">
        <v>1086</v>
      </c>
      <c r="C976" s="34" t="s">
        <v>3660</v>
      </c>
      <c r="D976" s="34" t="s">
        <v>31</v>
      </c>
      <c r="F976" s="36">
        <v>0</v>
      </c>
      <c r="H976" s="36">
        <v>0</v>
      </c>
      <c r="J976" s="36">
        <v>0</v>
      </c>
      <c r="L976" s="36">
        <v>0</v>
      </c>
      <c r="M976" s="35">
        <v>27</v>
      </c>
    </row>
    <row r="977" spans="1:13">
      <c r="A977" s="38">
        <v>976</v>
      </c>
      <c r="B977" s="34" t="s">
        <v>1087</v>
      </c>
      <c r="C977" s="34" t="s">
        <v>3651</v>
      </c>
      <c r="D977" s="34" t="s">
        <v>31</v>
      </c>
      <c r="E977" s="36">
        <v>33.674999999999997</v>
      </c>
      <c r="F977" s="36">
        <v>2728.0117500000001</v>
      </c>
      <c r="G977" s="36">
        <v>45.825000000000003</v>
      </c>
      <c r="H977" s="36">
        <v>4321.2975000000006</v>
      </c>
      <c r="I977" s="36">
        <v>204.35</v>
      </c>
      <c r="J977" s="36">
        <v>13525.9265</v>
      </c>
      <c r="K977" s="36">
        <v>179.7</v>
      </c>
      <c r="L977" s="36">
        <v>14616.797999999999</v>
      </c>
      <c r="M977" s="35">
        <v>138.5</v>
      </c>
    </row>
    <row r="978" spans="1:13">
      <c r="A978" s="38">
        <v>977</v>
      </c>
      <c r="B978" s="34" t="s">
        <v>1088</v>
      </c>
      <c r="C978" s="34" t="s">
        <v>3658</v>
      </c>
      <c r="D978" s="34" t="s">
        <v>31</v>
      </c>
      <c r="F978" s="36">
        <v>0</v>
      </c>
      <c r="H978" s="36">
        <v>0</v>
      </c>
      <c r="J978" s="36">
        <v>0</v>
      </c>
      <c r="L978" s="36">
        <v>0</v>
      </c>
      <c r="M978" s="35">
        <v>40</v>
      </c>
    </row>
    <row r="979" spans="1:13">
      <c r="A979" s="38">
        <v>978</v>
      </c>
      <c r="B979" s="34" t="s">
        <v>1089</v>
      </c>
      <c r="C979" s="34" t="s">
        <v>3651</v>
      </c>
      <c r="D979" s="34" t="s">
        <v>31</v>
      </c>
      <c r="F979" s="36">
        <v>0</v>
      </c>
      <c r="H979" s="36">
        <v>0</v>
      </c>
      <c r="J979" s="36">
        <v>0</v>
      </c>
      <c r="L979" s="36">
        <v>0</v>
      </c>
      <c r="M979" s="35">
        <v>30</v>
      </c>
    </row>
    <row r="980" spans="1:13">
      <c r="A980" s="38">
        <v>979</v>
      </c>
      <c r="B980" s="34" t="s">
        <v>1090</v>
      </c>
      <c r="C980" s="34" t="s">
        <v>3651</v>
      </c>
      <c r="D980" s="34" t="s">
        <v>31</v>
      </c>
      <c r="E980" s="36">
        <v>0</v>
      </c>
      <c r="F980" s="36">
        <v>0</v>
      </c>
      <c r="G980" s="36">
        <v>0</v>
      </c>
      <c r="H980" s="36">
        <v>0</v>
      </c>
      <c r="I980" s="36">
        <v>252</v>
      </c>
      <c r="J980" s="36">
        <v>15863.400000000001</v>
      </c>
      <c r="K980" s="36">
        <v>55</v>
      </c>
      <c r="L980" s="36">
        <v>3246.65</v>
      </c>
      <c r="M980" s="35">
        <v>107</v>
      </c>
    </row>
    <row r="981" spans="1:13">
      <c r="A981" s="38">
        <v>980</v>
      </c>
      <c r="B981" s="34" t="s">
        <v>1091</v>
      </c>
      <c r="C981" s="34" t="s">
        <v>3651</v>
      </c>
      <c r="D981" s="34" t="s">
        <v>31</v>
      </c>
      <c r="E981" s="36">
        <v>0</v>
      </c>
      <c r="F981" s="36">
        <v>0</v>
      </c>
      <c r="G981" s="36">
        <v>0</v>
      </c>
      <c r="H981" s="36">
        <v>0</v>
      </c>
      <c r="I981" s="36">
        <v>0</v>
      </c>
      <c r="J981" s="36">
        <v>0</v>
      </c>
      <c r="K981" s="36">
        <v>52</v>
      </c>
      <c r="L981" s="36">
        <v>3741.4</v>
      </c>
      <c r="M981" s="35">
        <v>43</v>
      </c>
    </row>
    <row r="982" spans="1:13">
      <c r="A982" s="38">
        <v>981</v>
      </c>
      <c r="B982" s="34" t="s">
        <v>1092</v>
      </c>
      <c r="C982" s="34" t="s">
        <v>82</v>
      </c>
      <c r="D982" s="34" t="s">
        <v>31</v>
      </c>
      <c r="E982" s="36">
        <v>0</v>
      </c>
      <c r="F982" s="36">
        <v>0</v>
      </c>
      <c r="G982" s="36">
        <v>0</v>
      </c>
      <c r="H982" s="36">
        <v>0</v>
      </c>
      <c r="I982" s="36">
        <v>295</v>
      </c>
      <c r="J982" s="36">
        <v>17717.7</v>
      </c>
      <c r="K982" s="36">
        <v>160.05000000000001</v>
      </c>
      <c r="L982" s="36">
        <v>9966.313500000002</v>
      </c>
      <c r="M982" s="35">
        <v>175</v>
      </c>
    </row>
    <row r="983" spans="1:13">
      <c r="A983" s="38">
        <v>982</v>
      </c>
      <c r="B983" s="34" t="s">
        <v>1093</v>
      </c>
      <c r="C983" s="34" t="s">
        <v>3651</v>
      </c>
      <c r="D983" s="34" t="s">
        <v>31</v>
      </c>
      <c r="E983" s="36">
        <v>132.77500000000001</v>
      </c>
      <c r="F983" s="36">
        <v>7671.7395000000006</v>
      </c>
      <c r="G983" s="36">
        <v>250.25</v>
      </c>
      <c r="H983" s="36">
        <v>24001.477500000001</v>
      </c>
      <c r="I983" s="36">
        <v>292.77499999999998</v>
      </c>
      <c r="J983" s="36">
        <v>26115.53</v>
      </c>
      <c r="K983" s="36">
        <v>610.52499999999998</v>
      </c>
      <c r="L983" s="36">
        <v>40892.964500000002</v>
      </c>
      <c r="M983" s="35">
        <v>222.2</v>
      </c>
    </row>
    <row r="984" spans="1:13">
      <c r="A984" s="38">
        <v>983</v>
      </c>
      <c r="B984" s="34" t="s">
        <v>1094</v>
      </c>
      <c r="C984" s="34" t="s">
        <v>3651</v>
      </c>
      <c r="D984" s="34" t="s">
        <v>31</v>
      </c>
      <c r="E984" s="36">
        <v>0</v>
      </c>
      <c r="F984" s="36">
        <v>0</v>
      </c>
      <c r="G984" s="36">
        <v>0</v>
      </c>
      <c r="H984" s="36">
        <v>0</v>
      </c>
      <c r="I984" s="36">
        <v>0</v>
      </c>
      <c r="J984" s="36">
        <v>0</v>
      </c>
      <c r="K984" s="36">
        <v>3</v>
      </c>
      <c r="L984" s="36">
        <v>-43.95</v>
      </c>
      <c r="M984" s="35">
        <v>75</v>
      </c>
    </row>
    <row r="985" spans="1:13">
      <c r="A985" s="38">
        <v>984</v>
      </c>
      <c r="B985" s="34" t="s">
        <v>1095</v>
      </c>
      <c r="C985" s="34" t="s">
        <v>3658</v>
      </c>
      <c r="D985" s="34" t="s">
        <v>31</v>
      </c>
      <c r="E985" s="36">
        <v>0</v>
      </c>
      <c r="F985" s="36">
        <v>0</v>
      </c>
      <c r="G985" s="36">
        <v>83</v>
      </c>
      <c r="H985" s="36">
        <v>5942.7999999999993</v>
      </c>
      <c r="I985" s="36">
        <v>87</v>
      </c>
      <c r="J985" s="36">
        <v>8352</v>
      </c>
      <c r="K985" s="36">
        <v>171</v>
      </c>
      <c r="L985" s="36">
        <v>13594.5</v>
      </c>
      <c r="M985" s="35">
        <v>76</v>
      </c>
    </row>
    <row r="986" spans="1:13">
      <c r="A986" s="38">
        <v>985</v>
      </c>
      <c r="B986" s="34" t="s">
        <v>1096</v>
      </c>
      <c r="C986" s="34" t="s">
        <v>82</v>
      </c>
      <c r="D986" s="34" t="s">
        <v>31</v>
      </c>
      <c r="E986" s="36">
        <v>0</v>
      </c>
      <c r="F986" s="36">
        <v>0</v>
      </c>
      <c r="G986" s="36">
        <v>0</v>
      </c>
      <c r="H986" s="36">
        <v>0</v>
      </c>
      <c r="I986" s="36">
        <v>0</v>
      </c>
      <c r="J986" s="36">
        <v>0</v>
      </c>
      <c r="K986" s="36">
        <v>36</v>
      </c>
      <c r="L986" s="36">
        <v>2122.92</v>
      </c>
      <c r="M986" s="35">
        <v>20.024999999999999</v>
      </c>
    </row>
    <row r="987" spans="1:13">
      <c r="A987" s="38">
        <v>986</v>
      </c>
      <c r="B987" s="34" t="s">
        <v>1097</v>
      </c>
      <c r="C987" s="34" t="s">
        <v>82</v>
      </c>
      <c r="D987" s="34" t="s">
        <v>31</v>
      </c>
      <c r="E987" s="36">
        <v>0</v>
      </c>
      <c r="F987" s="36">
        <v>0</v>
      </c>
      <c r="G987" s="36">
        <v>20.65</v>
      </c>
      <c r="H987" s="36">
        <v>2614.4964999999997</v>
      </c>
      <c r="I987" s="36">
        <v>66.599999999999994</v>
      </c>
      <c r="J987" s="36">
        <v>7922.735999999999</v>
      </c>
      <c r="K987" s="36">
        <v>33.299999999999997</v>
      </c>
      <c r="L987" s="36">
        <v>3959.7029999999995</v>
      </c>
      <c r="M987" s="35">
        <v>37.200000000000003</v>
      </c>
    </row>
    <row r="988" spans="1:13">
      <c r="A988" s="38">
        <v>987</v>
      </c>
      <c r="B988" s="34" t="s">
        <v>1098</v>
      </c>
      <c r="C988" s="34" t="s">
        <v>3651</v>
      </c>
      <c r="D988" s="34" t="s">
        <v>31</v>
      </c>
      <c r="E988" s="36">
        <v>15</v>
      </c>
      <c r="F988" s="36">
        <v>1791.1499999999999</v>
      </c>
      <c r="G988" s="36">
        <v>79.474999999999994</v>
      </c>
      <c r="H988" s="36">
        <v>7095.5279999999993</v>
      </c>
      <c r="I988" s="36">
        <v>84.5</v>
      </c>
      <c r="J988" s="36">
        <v>6409.3249999999998</v>
      </c>
      <c r="K988" s="36">
        <v>79.025000000000006</v>
      </c>
      <c r="L988" s="36">
        <v>5986.1437500000002</v>
      </c>
      <c r="M988" s="35">
        <v>123.2</v>
      </c>
    </row>
    <row r="989" spans="1:13">
      <c r="A989" s="38">
        <v>988</v>
      </c>
      <c r="B989" s="34" t="s">
        <v>1099</v>
      </c>
      <c r="C989" s="34" t="s">
        <v>3658</v>
      </c>
      <c r="D989" s="34" t="s">
        <v>31</v>
      </c>
      <c r="F989" s="36">
        <v>0</v>
      </c>
      <c r="H989" s="36">
        <v>0</v>
      </c>
      <c r="J989" s="36">
        <v>0</v>
      </c>
      <c r="L989" s="36">
        <v>0</v>
      </c>
      <c r="M989" s="35">
        <v>45</v>
      </c>
    </row>
    <row r="990" spans="1:13">
      <c r="A990" s="38">
        <v>989</v>
      </c>
      <c r="B990" s="34" t="s">
        <v>1100</v>
      </c>
      <c r="C990" s="34" t="s">
        <v>3651</v>
      </c>
      <c r="D990" s="34" t="s">
        <v>31</v>
      </c>
      <c r="F990" s="36">
        <v>0</v>
      </c>
      <c r="H990" s="36">
        <v>0</v>
      </c>
      <c r="J990" s="36">
        <v>0</v>
      </c>
      <c r="L990" s="36">
        <v>0</v>
      </c>
      <c r="M990" s="35">
        <v>58.324999999999996</v>
      </c>
    </row>
    <row r="991" spans="1:13">
      <c r="A991" s="38">
        <v>990</v>
      </c>
      <c r="B991" s="34" t="s">
        <v>1101</v>
      </c>
      <c r="C991" s="34" t="s">
        <v>3658</v>
      </c>
      <c r="D991" s="34" t="s">
        <v>31</v>
      </c>
      <c r="E991" s="36">
        <v>0</v>
      </c>
      <c r="F991" s="36">
        <v>0</v>
      </c>
      <c r="G991" s="36">
        <v>0</v>
      </c>
      <c r="H991" s="36">
        <v>0</v>
      </c>
      <c r="I991" s="36">
        <v>0</v>
      </c>
      <c r="J991" s="36">
        <v>0</v>
      </c>
      <c r="K991" s="36">
        <v>37</v>
      </c>
      <c r="L991" s="36">
        <v>2346.91</v>
      </c>
      <c r="M991" s="35">
        <v>22</v>
      </c>
    </row>
    <row r="992" spans="1:13">
      <c r="A992" s="38">
        <v>991</v>
      </c>
      <c r="B992" s="34" t="s">
        <v>1102</v>
      </c>
      <c r="C992" s="34" t="s">
        <v>3658</v>
      </c>
      <c r="D992" s="34" t="s">
        <v>31</v>
      </c>
      <c r="E992" s="36">
        <v>15</v>
      </c>
      <c r="F992" s="36">
        <v>1484.3999999999999</v>
      </c>
      <c r="G992" s="36">
        <v>162.5</v>
      </c>
      <c r="H992" s="36">
        <v>18029.375</v>
      </c>
      <c r="I992" s="36">
        <v>151.97499999999999</v>
      </c>
      <c r="J992" s="36">
        <v>14316.045</v>
      </c>
      <c r="K992" s="36">
        <v>195.52500000000001</v>
      </c>
      <c r="L992" s="36">
        <v>19806.682499999999</v>
      </c>
      <c r="M992" s="35">
        <v>228.55</v>
      </c>
    </row>
    <row r="993" spans="1:13">
      <c r="A993" s="38">
        <v>992</v>
      </c>
      <c r="B993" s="34" t="s">
        <v>1103</v>
      </c>
      <c r="C993" s="34" t="s">
        <v>87</v>
      </c>
      <c r="D993" s="34" t="s">
        <v>31</v>
      </c>
      <c r="E993" s="36">
        <v>0</v>
      </c>
      <c r="F993" s="36">
        <v>0</v>
      </c>
      <c r="G993" s="36">
        <v>75.849999999999994</v>
      </c>
      <c r="H993" s="36">
        <v>11688.484999999999</v>
      </c>
      <c r="I993" s="36">
        <v>251.27500000000001</v>
      </c>
      <c r="J993" s="36">
        <v>15418.234</v>
      </c>
      <c r="K993" s="36">
        <v>240.2</v>
      </c>
      <c r="L993" s="36">
        <v>12917.956</v>
      </c>
      <c r="M993" s="35">
        <v>219.97500000000002</v>
      </c>
    </row>
    <row r="994" spans="1:13">
      <c r="A994" s="38">
        <v>993</v>
      </c>
      <c r="B994" s="34" t="s">
        <v>1104</v>
      </c>
      <c r="C994" s="34" t="s">
        <v>3658</v>
      </c>
      <c r="D994" s="34" t="s">
        <v>31</v>
      </c>
      <c r="E994" s="36">
        <v>6.05</v>
      </c>
      <c r="F994" s="36">
        <v>260.14999999999998</v>
      </c>
      <c r="G994" s="36">
        <v>9</v>
      </c>
      <c r="H994" s="36">
        <v>1840.59</v>
      </c>
      <c r="I994" s="36">
        <v>30</v>
      </c>
      <c r="J994" s="36">
        <v>3151.2000000000003</v>
      </c>
      <c r="K994" s="36">
        <v>132.5</v>
      </c>
      <c r="L994" s="36">
        <v>7678.375</v>
      </c>
      <c r="M994" s="35">
        <v>180.7</v>
      </c>
    </row>
    <row r="995" spans="1:13">
      <c r="A995" s="38">
        <v>994</v>
      </c>
      <c r="B995" s="34" t="s">
        <v>1105</v>
      </c>
      <c r="C995" s="34" t="s">
        <v>3658</v>
      </c>
      <c r="D995" s="34" t="s">
        <v>31</v>
      </c>
      <c r="E995" s="36">
        <v>0</v>
      </c>
      <c r="F995" s="36">
        <v>0</v>
      </c>
      <c r="G995" s="36">
        <v>0</v>
      </c>
      <c r="H995" s="36">
        <v>0</v>
      </c>
      <c r="I995" s="36">
        <v>2</v>
      </c>
      <c r="J995" s="36">
        <v>255.22</v>
      </c>
      <c r="K995" s="36">
        <v>0</v>
      </c>
      <c r="L995" s="36">
        <v>0</v>
      </c>
      <c r="M995" s="35">
        <v>23</v>
      </c>
    </row>
    <row r="996" spans="1:13">
      <c r="A996" s="38">
        <v>995</v>
      </c>
      <c r="B996" s="34" t="s">
        <v>1106</v>
      </c>
      <c r="C996" s="34" t="s">
        <v>3658</v>
      </c>
      <c r="D996" s="34" t="s">
        <v>31</v>
      </c>
      <c r="E996" s="36">
        <v>0</v>
      </c>
      <c r="F996" s="36">
        <v>0</v>
      </c>
      <c r="G996" s="36">
        <v>0</v>
      </c>
      <c r="H996" s="36">
        <v>0</v>
      </c>
      <c r="I996" s="36">
        <v>41.375</v>
      </c>
      <c r="J996" s="36">
        <v>3788.2950000000001</v>
      </c>
      <c r="K996" s="36">
        <v>13.675000000000001</v>
      </c>
      <c r="L996" s="36">
        <v>634.24650000000008</v>
      </c>
      <c r="M996" s="35">
        <v>20.55</v>
      </c>
    </row>
    <row r="997" spans="1:13">
      <c r="A997" s="38">
        <v>996</v>
      </c>
      <c r="B997" s="34" t="s">
        <v>1107</v>
      </c>
      <c r="C997" s="34" t="s">
        <v>3659</v>
      </c>
      <c r="D997" s="34" t="s">
        <v>31</v>
      </c>
      <c r="F997" s="36">
        <v>0</v>
      </c>
      <c r="H997" s="36">
        <v>0</v>
      </c>
      <c r="J997" s="36">
        <v>0</v>
      </c>
      <c r="L997" s="36">
        <v>0</v>
      </c>
      <c r="M997" s="35">
        <v>30</v>
      </c>
    </row>
    <row r="998" spans="1:13">
      <c r="A998" s="38">
        <v>997</v>
      </c>
      <c r="B998" s="34" t="s">
        <v>1108</v>
      </c>
      <c r="C998" s="34" t="s">
        <v>3682</v>
      </c>
      <c r="D998" s="34" t="s">
        <v>31</v>
      </c>
      <c r="E998" s="36">
        <v>0</v>
      </c>
      <c r="F998" s="36">
        <v>0</v>
      </c>
      <c r="G998" s="36">
        <v>0</v>
      </c>
      <c r="H998" s="36">
        <v>0</v>
      </c>
      <c r="I998" s="36">
        <v>20</v>
      </c>
      <c r="J998" s="36">
        <v>-3159.6</v>
      </c>
      <c r="K998" s="36">
        <v>149.6</v>
      </c>
      <c r="L998" s="36">
        <v>7966.2</v>
      </c>
      <c r="M998" s="35">
        <v>36</v>
      </c>
    </row>
    <row r="999" spans="1:13">
      <c r="A999" s="38">
        <v>998</v>
      </c>
      <c r="B999" s="34" t="s">
        <v>1109</v>
      </c>
      <c r="C999" s="34" t="s">
        <v>3658</v>
      </c>
      <c r="D999" s="34" t="s">
        <v>31</v>
      </c>
      <c r="E999" s="36">
        <v>1</v>
      </c>
      <c r="F999" s="36">
        <v>137.41999999999999</v>
      </c>
      <c r="G999" s="36">
        <v>0</v>
      </c>
      <c r="H999" s="36">
        <v>0</v>
      </c>
      <c r="I999" s="36">
        <v>0</v>
      </c>
      <c r="J999" s="36">
        <v>0</v>
      </c>
      <c r="K999" s="36">
        <v>10</v>
      </c>
      <c r="L999" s="36">
        <v>1097.5</v>
      </c>
      <c r="M999" s="35">
        <v>0</v>
      </c>
    </row>
    <row r="1000" spans="1:13">
      <c r="A1000" s="38">
        <v>999</v>
      </c>
      <c r="B1000" s="34" t="s">
        <v>1110</v>
      </c>
      <c r="C1000" s="34" t="s">
        <v>3658</v>
      </c>
      <c r="D1000" s="34" t="s">
        <v>31</v>
      </c>
      <c r="E1000" s="36">
        <v>0</v>
      </c>
      <c r="F1000" s="36">
        <v>0</v>
      </c>
      <c r="G1000" s="36">
        <v>0</v>
      </c>
      <c r="H1000" s="36">
        <v>0</v>
      </c>
      <c r="I1000" s="36">
        <v>0</v>
      </c>
      <c r="J1000" s="36">
        <v>0</v>
      </c>
      <c r="K1000" s="36">
        <v>9.0250000000000004</v>
      </c>
      <c r="L1000" s="36">
        <v>982.19074999999998</v>
      </c>
      <c r="M1000" s="35">
        <v>0</v>
      </c>
    </row>
    <row r="1001" spans="1:13">
      <c r="A1001" s="38">
        <v>1000</v>
      </c>
      <c r="B1001" s="34" t="s">
        <v>1111</v>
      </c>
      <c r="C1001" s="34" t="s">
        <v>3661</v>
      </c>
      <c r="D1001" s="34" t="s">
        <v>31</v>
      </c>
      <c r="E1001" s="36">
        <v>29</v>
      </c>
      <c r="F1001" s="36">
        <v>3561.4900000000002</v>
      </c>
      <c r="G1001" s="36">
        <v>26.925000000000001</v>
      </c>
      <c r="H1001" s="36">
        <v>2915.7082500000001</v>
      </c>
      <c r="I1001" s="36">
        <v>7</v>
      </c>
      <c r="J1001" s="36">
        <v>923.0200000000001</v>
      </c>
      <c r="K1001" s="36">
        <v>21.5</v>
      </c>
      <c r="L1001" s="36">
        <v>2055.6149999999998</v>
      </c>
      <c r="M1001" s="35">
        <v>0</v>
      </c>
    </row>
    <row r="1002" spans="1:13">
      <c r="A1002" s="38">
        <v>1001</v>
      </c>
      <c r="B1002" s="34" t="s">
        <v>1112</v>
      </c>
      <c r="C1002" s="34" t="s">
        <v>3658</v>
      </c>
      <c r="D1002" s="34" t="s">
        <v>31</v>
      </c>
      <c r="E1002" s="36">
        <v>1</v>
      </c>
      <c r="F1002" s="36">
        <v>237.41</v>
      </c>
      <c r="G1002" s="36">
        <v>0</v>
      </c>
      <c r="H1002" s="36">
        <v>0</v>
      </c>
      <c r="I1002" s="36">
        <v>2</v>
      </c>
      <c r="J1002" s="36">
        <v>-99.56</v>
      </c>
      <c r="K1002" s="36">
        <v>5.6</v>
      </c>
      <c r="L1002" s="36">
        <v>1650.6559999999999</v>
      </c>
      <c r="M1002" s="35">
        <v>0</v>
      </c>
    </row>
    <row r="1003" spans="1:13">
      <c r="A1003" s="38">
        <v>1002</v>
      </c>
      <c r="B1003" s="34" t="s">
        <v>1113</v>
      </c>
      <c r="C1003" s="34" t="s">
        <v>3651</v>
      </c>
      <c r="D1003" s="34" t="s">
        <v>31</v>
      </c>
      <c r="E1003" s="36">
        <v>69.474999999999994</v>
      </c>
      <c r="F1003" s="36">
        <v>5231.4674999999997</v>
      </c>
      <c r="G1003" s="36">
        <v>218.15</v>
      </c>
      <c r="H1003" s="36">
        <v>22622.155000000002</v>
      </c>
      <c r="I1003" s="36">
        <v>314.5</v>
      </c>
      <c r="J1003" s="36">
        <v>29342.85</v>
      </c>
      <c r="K1003" s="36">
        <v>258.97500000000002</v>
      </c>
      <c r="L1003" s="36">
        <v>26816.861250000002</v>
      </c>
      <c r="M1003" s="35">
        <v>0</v>
      </c>
    </row>
    <row r="1004" spans="1:13">
      <c r="A1004" s="38">
        <v>1003</v>
      </c>
      <c r="B1004" s="34" t="s">
        <v>1114</v>
      </c>
      <c r="C1004" s="34" t="s">
        <v>3659</v>
      </c>
      <c r="D1004" s="34" t="s">
        <v>31</v>
      </c>
      <c r="E1004" s="36">
        <v>0.5</v>
      </c>
      <c r="F1004" s="36">
        <v>79.444999999999993</v>
      </c>
      <c r="G1004" s="36">
        <v>0.25</v>
      </c>
      <c r="H1004" s="36">
        <v>25.5625</v>
      </c>
      <c r="I1004" s="36">
        <v>0</v>
      </c>
      <c r="J1004" s="36">
        <v>0</v>
      </c>
      <c r="K1004" s="36">
        <v>2.5</v>
      </c>
      <c r="L1004" s="36">
        <v>139.47499999999999</v>
      </c>
      <c r="M1004" s="35">
        <v>0</v>
      </c>
    </row>
    <row r="1005" spans="1:13">
      <c r="A1005" s="38">
        <v>1004</v>
      </c>
      <c r="B1005" s="34" t="s">
        <v>1115</v>
      </c>
      <c r="C1005" s="34" t="s">
        <v>3657</v>
      </c>
      <c r="D1005" s="34" t="s">
        <v>31</v>
      </c>
      <c r="E1005" s="36">
        <v>0</v>
      </c>
      <c r="F1005" s="36">
        <v>0</v>
      </c>
      <c r="G1005" s="36">
        <v>0</v>
      </c>
      <c r="H1005" s="36">
        <v>0</v>
      </c>
      <c r="I1005" s="36">
        <v>0</v>
      </c>
      <c r="J1005" s="36">
        <v>0</v>
      </c>
      <c r="K1005" s="36">
        <v>1</v>
      </c>
      <c r="L1005" s="36">
        <v>112.94</v>
      </c>
      <c r="M1005" s="35">
        <v>0</v>
      </c>
    </row>
    <row r="1006" spans="1:13">
      <c r="A1006" s="38">
        <v>1005</v>
      </c>
      <c r="B1006" s="34" t="s">
        <v>1116</v>
      </c>
      <c r="C1006" s="34" t="s">
        <v>3651</v>
      </c>
      <c r="D1006" s="34" t="s">
        <v>31</v>
      </c>
      <c r="E1006" s="36">
        <v>0</v>
      </c>
      <c r="F1006" s="36">
        <v>0</v>
      </c>
      <c r="G1006" s="36">
        <v>0</v>
      </c>
      <c r="H1006" s="36">
        <v>0</v>
      </c>
      <c r="I1006" s="36">
        <v>0</v>
      </c>
      <c r="J1006" s="36">
        <v>0</v>
      </c>
      <c r="K1006" s="36">
        <v>1</v>
      </c>
      <c r="L1006" s="36">
        <v>157.22999999999999</v>
      </c>
      <c r="M1006" s="35">
        <v>0</v>
      </c>
    </row>
    <row r="1007" spans="1:13">
      <c r="A1007" s="38">
        <v>1006</v>
      </c>
      <c r="B1007" s="34" t="s">
        <v>1117</v>
      </c>
      <c r="C1007" s="34" t="s">
        <v>3658</v>
      </c>
      <c r="D1007" s="34" t="s">
        <v>31</v>
      </c>
      <c r="E1007" s="36">
        <v>1</v>
      </c>
      <c r="F1007" s="36">
        <v>82.11</v>
      </c>
      <c r="G1007" s="36">
        <v>0</v>
      </c>
      <c r="H1007" s="36">
        <v>0</v>
      </c>
      <c r="I1007" s="36">
        <v>0</v>
      </c>
      <c r="J1007" s="36">
        <v>0</v>
      </c>
      <c r="K1007" s="36">
        <v>4</v>
      </c>
      <c r="L1007" s="36">
        <v>294.60000000000002</v>
      </c>
      <c r="M1007" s="35">
        <v>0</v>
      </c>
    </row>
    <row r="1008" spans="1:13">
      <c r="A1008" s="38">
        <v>1007</v>
      </c>
      <c r="B1008" s="34" t="s">
        <v>1118</v>
      </c>
      <c r="C1008" s="34" t="s">
        <v>84</v>
      </c>
      <c r="D1008" s="34" t="s">
        <v>31</v>
      </c>
      <c r="E1008" s="36">
        <v>0</v>
      </c>
      <c r="F1008" s="36">
        <v>0</v>
      </c>
      <c r="G1008" s="36">
        <v>0</v>
      </c>
      <c r="H1008" s="36">
        <v>0</v>
      </c>
      <c r="I1008" s="36">
        <v>0</v>
      </c>
      <c r="J1008" s="36">
        <v>0</v>
      </c>
      <c r="K1008" s="36">
        <v>17.024999999999999</v>
      </c>
      <c r="L1008" s="36">
        <v>4897.4115000000002</v>
      </c>
      <c r="M1008" s="35">
        <v>0</v>
      </c>
    </row>
    <row r="1009" spans="1:13">
      <c r="A1009" s="38">
        <v>1008</v>
      </c>
      <c r="B1009" s="34" t="s">
        <v>1119</v>
      </c>
      <c r="C1009" s="34" t="s">
        <v>3658</v>
      </c>
      <c r="D1009" s="34" t="s">
        <v>31</v>
      </c>
      <c r="E1009" s="36">
        <v>0</v>
      </c>
      <c r="F1009" s="36">
        <v>0</v>
      </c>
      <c r="G1009" s="36">
        <v>0</v>
      </c>
      <c r="H1009" s="36">
        <v>0</v>
      </c>
      <c r="I1009" s="36">
        <v>10</v>
      </c>
      <c r="J1009" s="36">
        <v>568.69999999999993</v>
      </c>
      <c r="K1009" s="36">
        <v>50</v>
      </c>
      <c r="L1009" s="36">
        <v>3688.0000000000005</v>
      </c>
      <c r="M1009" s="35">
        <v>0</v>
      </c>
    </row>
    <row r="1010" spans="1:13">
      <c r="A1010" s="38">
        <v>1009</v>
      </c>
      <c r="B1010" s="34" t="s">
        <v>1120</v>
      </c>
      <c r="C1010" s="34" t="s">
        <v>3658</v>
      </c>
      <c r="D1010" s="34" t="s">
        <v>31</v>
      </c>
      <c r="E1010" s="36">
        <v>2.1</v>
      </c>
      <c r="F1010" s="36">
        <v>-29.904000000000003</v>
      </c>
      <c r="G1010" s="36">
        <v>26.35</v>
      </c>
      <c r="H1010" s="36">
        <v>3957.5065</v>
      </c>
      <c r="I1010" s="36">
        <v>8.6</v>
      </c>
      <c r="J1010" s="36">
        <v>1162.548</v>
      </c>
      <c r="K1010" s="36">
        <v>4.0250000000000004</v>
      </c>
      <c r="L1010" s="36">
        <v>686.14175</v>
      </c>
      <c r="M1010" s="35">
        <v>0</v>
      </c>
    </row>
    <row r="1011" spans="1:13">
      <c r="A1011" s="38">
        <v>1010</v>
      </c>
      <c r="B1011" s="34" t="s">
        <v>1121</v>
      </c>
      <c r="C1011" s="34" t="s">
        <v>3658</v>
      </c>
      <c r="D1011" s="34" t="s">
        <v>31</v>
      </c>
      <c r="E1011" s="36">
        <v>0</v>
      </c>
      <c r="F1011" s="36">
        <v>0</v>
      </c>
      <c r="G1011" s="36">
        <v>0</v>
      </c>
      <c r="H1011" s="36">
        <v>0</v>
      </c>
      <c r="I1011" s="36">
        <v>4.05</v>
      </c>
      <c r="J1011" s="36">
        <v>413.14049999999997</v>
      </c>
      <c r="K1011" s="36">
        <v>3.4249999999999998</v>
      </c>
      <c r="L1011" s="36">
        <v>193.23849999999999</v>
      </c>
      <c r="M1011" s="35">
        <v>0</v>
      </c>
    </row>
    <row r="1012" spans="1:13">
      <c r="A1012" s="38">
        <v>1011</v>
      </c>
      <c r="B1012" s="34" t="s">
        <v>1122</v>
      </c>
      <c r="C1012" s="34" t="s">
        <v>3658</v>
      </c>
      <c r="D1012" s="34" t="s">
        <v>31</v>
      </c>
      <c r="E1012" s="36">
        <v>3</v>
      </c>
      <c r="F1012" s="36">
        <v>-6.48</v>
      </c>
      <c r="G1012" s="36">
        <v>3</v>
      </c>
      <c r="H1012" s="36">
        <v>478.98</v>
      </c>
      <c r="I1012" s="36">
        <v>0.05</v>
      </c>
      <c r="J1012" s="36">
        <v>-11.373000000000001</v>
      </c>
      <c r="K1012" s="36">
        <v>1</v>
      </c>
      <c r="L1012" s="36">
        <v>70.459999999999994</v>
      </c>
      <c r="M1012" s="35">
        <v>0</v>
      </c>
    </row>
    <row r="1013" spans="1:13">
      <c r="A1013" s="38">
        <v>1012</v>
      </c>
      <c r="B1013" s="34" t="s">
        <v>1123</v>
      </c>
      <c r="C1013" s="34" t="s">
        <v>3658</v>
      </c>
      <c r="D1013" s="34" t="s">
        <v>31</v>
      </c>
      <c r="E1013" s="36">
        <v>0</v>
      </c>
      <c r="F1013" s="36">
        <v>0</v>
      </c>
      <c r="G1013" s="36">
        <v>1</v>
      </c>
      <c r="H1013" s="36">
        <v>193.27</v>
      </c>
      <c r="I1013" s="36">
        <v>3</v>
      </c>
      <c r="J1013" s="36">
        <v>423.48</v>
      </c>
      <c r="K1013" s="36">
        <v>4.8250000000000002</v>
      </c>
      <c r="L1013" s="36">
        <v>751.44550000000004</v>
      </c>
      <c r="M1013" s="35">
        <v>0</v>
      </c>
    </row>
    <row r="1014" spans="1:13">
      <c r="A1014" s="38">
        <v>1013</v>
      </c>
      <c r="B1014" s="34" t="s">
        <v>1124</v>
      </c>
      <c r="C1014" s="34" t="s">
        <v>3658</v>
      </c>
      <c r="D1014" s="34" t="s">
        <v>31</v>
      </c>
      <c r="E1014" s="36">
        <v>56.05</v>
      </c>
      <c r="F1014" s="36">
        <v>7723.6900000000005</v>
      </c>
      <c r="G1014" s="36">
        <v>90.25</v>
      </c>
      <c r="H1014" s="36">
        <v>9312.8974999999991</v>
      </c>
      <c r="I1014" s="36">
        <v>51.524999999999999</v>
      </c>
      <c r="J1014" s="36">
        <v>6477.2077499999996</v>
      </c>
      <c r="K1014" s="36">
        <v>6</v>
      </c>
      <c r="L1014" s="36">
        <v>869.87999999999988</v>
      </c>
      <c r="M1014" s="35">
        <v>0</v>
      </c>
    </row>
    <row r="1015" spans="1:13">
      <c r="A1015" s="38">
        <v>1014</v>
      </c>
      <c r="B1015" s="34" t="s">
        <v>1125</v>
      </c>
      <c r="C1015" s="34" t="s">
        <v>3658</v>
      </c>
      <c r="D1015" s="34" t="s">
        <v>31</v>
      </c>
      <c r="E1015" s="36">
        <v>4.2</v>
      </c>
      <c r="F1015" s="36">
        <v>299.92200000000003</v>
      </c>
      <c r="G1015" s="36">
        <v>3</v>
      </c>
      <c r="H1015" s="36">
        <v>267.18</v>
      </c>
      <c r="I1015" s="36">
        <v>3.5</v>
      </c>
      <c r="J1015" s="36">
        <v>457.065</v>
      </c>
      <c r="K1015" s="36">
        <v>0.52500000000000002</v>
      </c>
      <c r="L1015" s="36">
        <v>47.764500000000005</v>
      </c>
      <c r="M1015" s="35">
        <v>0</v>
      </c>
    </row>
    <row r="1016" spans="1:13">
      <c r="A1016" s="38">
        <v>1015</v>
      </c>
      <c r="B1016" s="34" t="s">
        <v>1126</v>
      </c>
      <c r="C1016" s="34" t="s">
        <v>3651</v>
      </c>
      <c r="D1016" s="34" t="s">
        <v>31</v>
      </c>
      <c r="E1016" s="36">
        <v>0</v>
      </c>
      <c r="F1016" s="36">
        <v>0</v>
      </c>
      <c r="G1016" s="36">
        <v>0</v>
      </c>
      <c r="H1016" s="36">
        <v>0</v>
      </c>
      <c r="I1016" s="36">
        <v>3.125</v>
      </c>
      <c r="J1016" s="36">
        <v>208.9375</v>
      </c>
      <c r="K1016" s="36">
        <v>2</v>
      </c>
      <c r="L1016" s="36">
        <v>201.1</v>
      </c>
      <c r="M1016" s="35">
        <v>0</v>
      </c>
    </row>
    <row r="1017" spans="1:13">
      <c r="A1017" s="38">
        <v>1016</v>
      </c>
      <c r="B1017" s="34" t="s">
        <v>1127</v>
      </c>
      <c r="C1017" s="34" t="s">
        <v>3651</v>
      </c>
      <c r="D1017" s="34" t="s">
        <v>31</v>
      </c>
      <c r="E1017" s="36">
        <v>0</v>
      </c>
      <c r="F1017" s="36">
        <v>0</v>
      </c>
      <c r="G1017" s="36">
        <v>0</v>
      </c>
      <c r="H1017" s="36">
        <v>0</v>
      </c>
      <c r="I1017" s="36">
        <v>1</v>
      </c>
      <c r="J1017" s="36">
        <v>-44.41</v>
      </c>
      <c r="K1017" s="36">
        <v>2</v>
      </c>
      <c r="L1017" s="36">
        <v>140.52000000000001</v>
      </c>
      <c r="M1017" s="35">
        <v>0</v>
      </c>
    </row>
    <row r="1018" spans="1:13">
      <c r="A1018" s="38">
        <v>1017</v>
      </c>
      <c r="B1018" s="34" t="s">
        <v>1128</v>
      </c>
      <c r="C1018" s="34" t="s">
        <v>3651</v>
      </c>
      <c r="D1018" s="34" t="s">
        <v>31</v>
      </c>
      <c r="E1018" s="36">
        <v>0</v>
      </c>
      <c r="F1018" s="36">
        <v>0</v>
      </c>
      <c r="G1018" s="36">
        <v>0</v>
      </c>
      <c r="H1018" s="36">
        <v>0</v>
      </c>
      <c r="I1018" s="36">
        <v>0</v>
      </c>
      <c r="J1018" s="36">
        <v>0</v>
      </c>
      <c r="K1018" s="36">
        <v>6.75</v>
      </c>
      <c r="L1018" s="36">
        <v>509.08500000000004</v>
      </c>
      <c r="M1018" s="35">
        <v>0</v>
      </c>
    </row>
    <row r="1019" spans="1:13">
      <c r="A1019" s="38">
        <v>1018</v>
      </c>
      <c r="B1019" s="34" t="s">
        <v>1129</v>
      </c>
      <c r="C1019" s="34" t="s">
        <v>3651</v>
      </c>
      <c r="D1019" s="34" t="s">
        <v>31</v>
      </c>
      <c r="E1019" s="36">
        <v>0</v>
      </c>
      <c r="F1019" s="36">
        <v>0</v>
      </c>
      <c r="G1019" s="36">
        <v>75</v>
      </c>
      <c r="H1019" s="36">
        <v>6943.5</v>
      </c>
      <c r="I1019" s="36">
        <v>128</v>
      </c>
      <c r="J1019" s="36">
        <v>4453.12</v>
      </c>
      <c r="K1019" s="36">
        <v>50</v>
      </c>
      <c r="L1019" s="36">
        <v>3671.5000000000005</v>
      </c>
      <c r="M1019" s="35">
        <v>0</v>
      </c>
    </row>
    <row r="1020" spans="1:13">
      <c r="A1020" s="38">
        <v>1019</v>
      </c>
      <c r="B1020" s="34" t="s">
        <v>1130</v>
      </c>
      <c r="C1020" s="34" t="s">
        <v>3651</v>
      </c>
      <c r="D1020" s="34" t="s">
        <v>31</v>
      </c>
      <c r="E1020" s="36">
        <v>13</v>
      </c>
      <c r="F1020" s="36">
        <v>1074.19</v>
      </c>
      <c r="G1020" s="36">
        <v>9.85</v>
      </c>
      <c r="H1020" s="36">
        <v>1172.4455</v>
      </c>
      <c r="I1020" s="36">
        <v>16</v>
      </c>
      <c r="J1020" s="36">
        <v>1585.28</v>
      </c>
      <c r="K1020" s="36">
        <v>8.25</v>
      </c>
      <c r="L1020" s="36">
        <v>870.70500000000004</v>
      </c>
      <c r="M1020" s="35">
        <v>0</v>
      </c>
    </row>
    <row r="1021" spans="1:13">
      <c r="A1021" s="38">
        <v>1020</v>
      </c>
      <c r="B1021" s="34" t="s">
        <v>1131</v>
      </c>
      <c r="C1021" s="34" t="s">
        <v>3651</v>
      </c>
      <c r="D1021" s="34" t="s">
        <v>31</v>
      </c>
      <c r="E1021" s="36">
        <v>71.150000000000006</v>
      </c>
      <c r="F1021" s="36">
        <v>6540.8195000000014</v>
      </c>
      <c r="G1021" s="36">
        <v>116.52500000000001</v>
      </c>
      <c r="H1021" s="36">
        <v>10250.704250000001</v>
      </c>
      <c r="I1021" s="36">
        <v>48</v>
      </c>
      <c r="J1021" s="36">
        <v>3161.2799999999997</v>
      </c>
      <c r="K1021" s="36">
        <v>61.8</v>
      </c>
      <c r="L1021" s="36">
        <v>5790.0419999999995</v>
      </c>
      <c r="M1021" s="35">
        <v>0</v>
      </c>
    </row>
    <row r="1022" spans="1:13">
      <c r="A1022" s="38">
        <v>1021</v>
      </c>
      <c r="B1022" s="34" t="s">
        <v>1132</v>
      </c>
      <c r="C1022" s="34" t="s">
        <v>3651</v>
      </c>
      <c r="D1022" s="34" t="s">
        <v>31</v>
      </c>
      <c r="E1022" s="36">
        <v>0</v>
      </c>
      <c r="F1022" s="36">
        <v>0</v>
      </c>
      <c r="G1022" s="36">
        <v>8</v>
      </c>
      <c r="H1022" s="36">
        <v>780.56</v>
      </c>
      <c r="I1022" s="36">
        <v>14.25</v>
      </c>
      <c r="J1022" s="36">
        <v>104.7375</v>
      </c>
      <c r="K1022" s="36">
        <v>8</v>
      </c>
      <c r="L1022" s="36">
        <v>301.92</v>
      </c>
      <c r="M1022" s="35">
        <v>0</v>
      </c>
    </row>
    <row r="1023" spans="1:13">
      <c r="A1023" s="38">
        <v>1022</v>
      </c>
      <c r="B1023" s="34" t="s">
        <v>1133</v>
      </c>
      <c r="C1023" s="34" t="s">
        <v>3651</v>
      </c>
      <c r="D1023" s="34" t="s">
        <v>31</v>
      </c>
      <c r="E1023" s="36">
        <v>0</v>
      </c>
      <c r="F1023" s="36">
        <v>0</v>
      </c>
      <c r="G1023" s="36">
        <v>0</v>
      </c>
      <c r="H1023" s="36">
        <v>0</v>
      </c>
      <c r="I1023" s="36">
        <v>0</v>
      </c>
      <c r="J1023" s="36">
        <v>0</v>
      </c>
      <c r="K1023" s="36">
        <v>5</v>
      </c>
      <c r="L1023" s="36">
        <v>368.75</v>
      </c>
      <c r="M1023" s="35">
        <v>0</v>
      </c>
    </row>
    <row r="1024" spans="1:13">
      <c r="A1024" s="38">
        <v>1023</v>
      </c>
      <c r="B1024" s="34" t="s">
        <v>1134</v>
      </c>
      <c r="C1024" s="34" t="s">
        <v>3651</v>
      </c>
      <c r="D1024" s="34" t="s">
        <v>31</v>
      </c>
      <c r="E1024" s="36">
        <v>0</v>
      </c>
      <c r="F1024" s="36">
        <v>0</v>
      </c>
      <c r="G1024" s="36">
        <v>0</v>
      </c>
      <c r="H1024" s="36">
        <v>0</v>
      </c>
      <c r="I1024" s="36">
        <v>20</v>
      </c>
      <c r="J1024" s="36">
        <v>1744.4</v>
      </c>
      <c r="K1024" s="36">
        <v>30</v>
      </c>
      <c r="L1024" s="36">
        <v>1647.6000000000001</v>
      </c>
      <c r="M1024" s="35">
        <v>0</v>
      </c>
    </row>
    <row r="1025" spans="1:13">
      <c r="A1025" s="38">
        <v>1024</v>
      </c>
      <c r="B1025" s="34" t="s">
        <v>1135</v>
      </c>
      <c r="C1025" s="34" t="s">
        <v>3681</v>
      </c>
      <c r="D1025" s="34" t="s">
        <v>31</v>
      </c>
      <c r="E1025" s="36">
        <v>0</v>
      </c>
      <c r="F1025" s="36">
        <v>0</v>
      </c>
      <c r="G1025" s="36">
        <v>0</v>
      </c>
      <c r="H1025" s="36">
        <v>0</v>
      </c>
      <c r="I1025" s="36">
        <v>0</v>
      </c>
      <c r="J1025" s="36">
        <v>0</v>
      </c>
      <c r="K1025" s="36">
        <v>1.35</v>
      </c>
      <c r="L1025" s="36">
        <v>165.69900000000001</v>
      </c>
      <c r="M1025" s="35">
        <v>0</v>
      </c>
    </row>
    <row r="1026" spans="1:13">
      <c r="A1026" s="38">
        <v>1025</v>
      </c>
      <c r="B1026" s="34" t="s">
        <v>1136</v>
      </c>
      <c r="C1026" s="34" t="s">
        <v>3681</v>
      </c>
      <c r="D1026" s="34" t="s">
        <v>31</v>
      </c>
      <c r="E1026" s="36">
        <v>2</v>
      </c>
      <c r="F1026" s="36">
        <v>53.52</v>
      </c>
      <c r="G1026" s="36">
        <v>2</v>
      </c>
      <c r="H1026" s="36">
        <v>360.54</v>
      </c>
      <c r="I1026" s="36">
        <v>2</v>
      </c>
      <c r="J1026" s="36">
        <v>380.02</v>
      </c>
      <c r="K1026" s="36">
        <v>2</v>
      </c>
      <c r="L1026" s="36">
        <v>296.38</v>
      </c>
      <c r="M1026" s="35">
        <v>0</v>
      </c>
    </row>
    <row r="1027" spans="1:13">
      <c r="A1027" s="38">
        <v>1026</v>
      </c>
      <c r="B1027" s="34" t="s">
        <v>1137</v>
      </c>
      <c r="C1027" s="34" t="s">
        <v>82</v>
      </c>
      <c r="D1027" s="34" t="s">
        <v>31</v>
      </c>
      <c r="E1027" s="36">
        <v>12</v>
      </c>
      <c r="F1027" s="36">
        <v>804.48</v>
      </c>
      <c r="G1027" s="36">
        <v>12</v>
      </c>
      <c r="H1027" s="36">
        <v>1467.6</v>
      </c>
      <c r="I1027" s="36">
        <v>6</v>
      </c>
      <c r="J1027" s="36">
        <v>617.76</v>
      </c>
      <c r="K1027" s="36">
        <v>14</v>
      </c>
      <c r="L1027" s="36">
        <v>2380.98</v>
      </c>
      <c r="M1027" s="35">
        <v>0</v>
      </c>
    </row>
    <row r="1028" spans="1:13">
      <c r="A1028" s="38">
        <v>1027</v>
      </c>
      <c r="B1028" s="34" t="s">
        <v>1138</v>
      </c>
      <c r="C1028" s="34" t="s">
        <v>82</v>
      </c>
      <c r="D1028" s="34" t="s">
        <v>31</v>
      </c>
      <c r="E1028" s="36">
        <v>0</v>
      </c>
      <c r="F1028" s="36">
        <v>0</v>
      </c>
      <c r="G1028" s="36">
        <v>0</v>
      </c>
      <c r="H1028" s="36">
        <v>0</v>
      </c>
      <c r="I1028" s="36">
        <v>0</v>
      </c>
      <c r="J1028" s="36">
        <v>0</v>
      </c>
      <c r="K1028" s="36">
        <v>2</v>
      </c>
      <c r="L1028" s="36">
        <v>227.4</v>
      </c>
      <c r="M1028" s="35">
        <v>0</v>
      </c>
    </row>
    <row r="1029" spans="1:13">
      <c r="A1029" s="38">
        <v>1028</v>
      </c>
      <c r="B1029" s="34" t="s">
        <v>1139</v>
      </c>
      <c r="C1029" s="34" t="s">
        <v>82</v>
      </c>
      <c r="D1029" s="34" t="s">
        <v>31</v>
      </c>
      <c r="E1029" s="36">
        <v>25.7</v>
      </c>
      <c r="F1029" s="36">
        <v>1981.213</v>
      </c>
      <c r="G1029" s="36">
        <v>14</v>
      </c>
      <c r="H1029" s="36">
        <v>1131.6199999999999</v>
      </c>
      <c r="I1029" s="36">
        <v>67.3</v>
      </c>
      <c r="J1029" s="36">
        <v>2685.9429999999998</v>
      </c>
      <c r="K1029" s="36">
        <v>33</v>
      </c>
      <c r="L1029" s="36">
        <v>2276.34</v>
      </c>
      <c r="M1029" s="35">
        <v>0</v>
      </c>
    </row>
    <row r="1030" spans="1:13">
      <c r="A1030" s="38">
        <v>1029</v>
      </c>
      <c r="B1030" s="34" t="s">
        <v>1140</v>
      </c>
      <c r="C1030" s="34" t="s">
        <v>82</v>
      </c>
      <c r="D1030" s="34" t="s">
        <v>31</v>
      </c>
      <c r="E1030" s="36">
        <v>0</v>
      </c>
      <c r="F1030" s="36">
        <v>0</v>
      </c>
      <c r="G1030" s="36">
        <v>2.75</v>
      </c>
      <c r="H1030" s="36">
        <v>135.79500000000002</v>
      </c>
      <c r="I1030" s="36">
        <v>5.4</v>
      </c>
      <c r="J1030" s="36">
        <v>118.96200000000002</v>
      </c>
      <c r="K1030" s="36">
        <v>5.2249999999999996</v>
      </c>
      <c r="L1030" s="36">
        <v>806.58325000000002</v>
      </c>
      <c r="M1030" s="35">
        <v>0</v>
      </c>
    </row>
    <row r="1031" spans="1:13">
      <c r="A1031" s="38">
        <v>1030</v>
      </c>
      <c r="B1031" s="34" t="s">
        <v>1141</v>
      </c>
      <c r="C1031" s="34" t="s">
        <v>82</v>
      </c>
      <c r="D1031" s="34" t="s">
        <v>31</v>
      </c>
      <c r="E1031" s="36">
        <v>36.35</v>
      </c>
      <c r="F1031" s="36">
        <v>5124.6229999999996</v>
      </c>
      <c r="G1031" s="36">
        <v>8</v>
      </c>
      <c r="H1031" s="36">
        <v>1019.36</v>
      </c>
      <c r="I1031" s="36">
        <v>0.2</v>
      </c>
      <c r="J1031" s="36">
        <v>-3.4240000000000004</v>
      </c>
      <c r="K1031" s="36">
        <v>7</v>
      </c>
      <c r="L1031" s="36">
        <v>799.68</v>
      </c>
      <c r="M1031" s="35">
        <v>0</v>
      </c>
    </row>
    <row r="1032" spans="1:13">
      <c r="A1032" s="38">
        <v>1031</v>
      </c>
      <c r="B1032" s="34" t="s">
        <v>1142</v>
      </c>
      <c r="C1032" s="34" t="s">
        <v>82</v>
      </c>
      <c r="D1032" s="34" t="s">
        <v>31</v>
      </c>
      <c r="E1032" s="36">
        <v>12.1</v>
      </c>
      <c r="F1032" s="36">
        <v>-184.767</v>
      </c>
      <c r="G1032" s="36">
        <v>12.625</v>
      </c>
      <c r="H1032" s="36">
        <v>-398.1925</v>
      </c>
      <c r="I1032" s="36">
        <v>21.475000000000001</v>
      </c>
      <c r="J1032" s="36">
        <v>1179.62175</v>
      </c>
      <c r="K1032" s="36">
        <v>70.375</v>
      </c>
      <c r="L1032" s="36">
        <v>14949.761250000001</v>
      </c>
      <c r="M1032" s="35">
        <v>0</v>
      </c>
    </row>
    <row r="1033" spans="1:13">
      <c r="A1033" s="38">
        <v>1032</v>
      </c>
      <c r="B1033" s="34" t="s">
        <v>1143</v>
      </c>
      <c r="C1033" s="34" t="s">
        <v>82</v>
      </c>
      <c r="D1033" s="34" t="s">
        <v>31</v>
      </c>
      <c r="E1033" s="36">
        <v>0</v>
      </c>
      <c r="F1033" s="36">
        <v>0</v>
      </c>
      <c r="G1033" s="36">
        <v>0</v>
      </c>
      <c r="H1033" s="36">
        <v>0</v>
      </c>
      <c r="I1033" s="36">
        <v>1.05</v>
      </c>
      <c r="J1033" s="36">
        <v>2.2995000000000001</v>
      </c>
      <c r="K1033" s="36">
        <v>4.05</v>
      </c>
      <c r="L1033" s="36">
        <v>326.71350000000001</v>
      </c>
      <c r="M1033" s="35">
        <v>0</v>
      </c>
    </row>
    <row r="1034" spans="1:13">
      <c r="A1034" s="38">
        <v>1033</v>
      </c>
      <c r="B1034" s="34" t="s">
        <v>1144</v>
      </c>
      <c r="C1034" s="34" t="s">
        <v>82</v>
      </c>
      <c r="D1034" s="34" t="s">
        <v>31</v>
      </c>
      <c r="E1034" s="36">
        <v>0</v>
      </c>
      <c r="F1034" s="36">
        <v>0</v>
      </c>
      <c r="G1034" s="36">
        <v>0</v>
      </c>
      <c r="H1034" s="36">
        <v>0</v>
      </c>
      <c r="I1034" s="36">
        <v>0</v>
      </c>
      <c r="J1034" s="36">
        <v>0</v>
      </c>
      <c r="K1034" s="36">
        <v>1.5</v>
      </c>
      <c r="L1034" s="36">
        <v>171.06</v>
      </c>
      <c r="M1034" s="35">
        <v>0</v>
      </c>
    </row>
    <row r="1035" spans="1:13">
      <c r="A1035" s="38">
        <v>1034</v>
      </c>
      <c r="B1035" s="34" t="s">
        <v>1145</v>
      </c>
      <c r="C1035" s="34" t="s">
        <v>3658</v>
      </c>
      <c r="D1035" s="34" t="s">
        <v>31</v>
      </c>
      <c r="E1035" s="36">
        <v>0</v>
      </c>
      <c r="F1035" s="36">
        <v>0</v>
      </c>
      <c r="G1035" s="36">
        <v>0</v>
      </c>
      <c r="H1035" s="36">
        <v>0</v>
      </c>
      <c r="I1035" s="36">
        <v>0</v>
      </c>
      <c r="J1035" s="36">
        <v>0</v>
      </c>
      <c r="K1035" s="36">
        <v>1</v>
      </c>
      <c r="L1035" s="36">
        <v>112.42</v>
      </c>
      <c r="M1035" s="35">
        <v>0</v>
      </c>
    </row>
    <row r="1036" spans="1:13">
      <c r="A1036" s="38">
        <v>1035</v>
      </c>
      <c r="B1036" s="34" t="s">
        <v>1146</v>
      </c>
      <c r="C1036" s="34" t="s">
        <v>82</v>
      </c>
      <c r="D1036" s="34" t="s">
        <v>31</v>
      </c>
      <c r="E1036" s="36">
        <v>0</v>
      </c>
      <c r="F1036" s="36">
        <v>0</v>
      </c>
      <c r="G1036" s="36">
        <v>0</v>
      </c>
      <c r="H1036" s="36">
        <v>0</v>
      </c>
      <c r="I1036" s="36">
        <v>0</v>
      </c>
      <c r="J1036" s="36">
        <v>0</v>
      </c>
      <c r="K1036" s="36">
        <v>2.0249999999999999</v>
      </c>
      <c r="L1036" s="36">
        <v>154.93275</v>
      </c>
      <c r="M1036" s="35">
        <v>0</v>
      </c>
    </row>
    <row r="1037" spans="1:13">
      <c r="A1037" s="38">
        <v>1036</v>
      </c>
      <c r="B1037" s="34" t="s">
        <v>1147</v>
      </c>
      <c r="C1037" s="34" t="s">
        <v>82</v>
      </c>
      <c r="D1037" s="34" t="s">
        <v>31</v>
      </c>
      <c r="E1037" s="36">
        <v>0</v>
      </c>
      <c r="F1037" s="36">
        <v>0</v>
      </c>
      <c r="G1037" s="36">
        <v>0</v>
      </c>
      <c r="H1037" s="36">
        <v>0</v>
      </c>
      <c r="I1037" s="36">
        <v>0</v>
      </c>
      <c r="J1037" s="36">
        <v>0</v>
      </c>
      <c r="K1037" s="36">
        <v>3.6</v>
      </c>
      <c r="L1037" s="36">
        <v>251.38800000000001</v>
      </c>
      <c r="M1037" s="35">
        <v>0</v>
      </c>
    </row>
    <row r="1038" spans="1:13">
      <c r="A1038" s="38">
        <v>1037</v>
      </c>
      <c r="B1038" s="34" t="s">
        <v>1148</v>
      </c>
      <c r="C1038" s="34" t="s">
        <v>82</v>
      </c>
      <c r="D1038" s="34" t="s">
        <v>31</v>
      </c>
      <c r="E1038" s="36">
        <v>0</v>
      </c>
      <c r="F1038" s="36">
        <v>0</v>
      </c>
      <c r="G1038" s="36">
        <v>0</v>
      </c>
      <c r="H1038" s="36">
        <v>0</v>
      </c>
      <c r="I1038" s="36">
        <v>0</v>
      </c>
      <c r="J1038" s="36">
        <v>0</v>
      </c>
      <c r="K1038" s="36">
        <v>3</v>
      </c>
      <c r="L1038" s="36">
        <v>448.68</v>
      </c>
      <c r="M1038" s="35">
        <v>0</v>
      </c>
    </row>
    <row r="1039" spans="1:13">
      <c r="A1039" s="38">
        <v>1038</v>
      </c>
      <c r="B1039" s="34" t="s">
        <v>1149</v>
      </c>
      <c r="C1039" s="34" t="s">
        <v>82</v>
      </c>
      <c r="D1039" s="34" t="s">
        <v>31</v>
      </c>
      <c r="E1039" s="36">
        <v>0</v>
      </c>
      <c r="F1039" s="36">
        <v>0</v>
      </c>
      <c r="G1039" s="36">
        <v>0</v>
      </c>
      <c r="H1039" s="36">
        <v>0</v>
      </c>
      <c r="I1039" s="36">
        <v>0.05</v>
      </c>
      <c r="J1039" s="36">
        <v>11.097000000000001</v>
      </c>
      <c r="K1039" s="36">
        <v>5</v>
      </c>
      <c r="L1039" s="36">
        <v>556.95000000000005</v>
      </c>
      <c r="M1039" s="35">
        <v>0</v>
      </c>
    </row>
    <row r="1040" spans="1:13">
      <c r="A1040" s="38">
        <v>1039</v>
      </c>
      <c r="B1040" s="34" t="s">
        <v>1150</v>
      </c>
      <c r="C1040" s="34" t="s">
        <v>82</v>
      </c>
      <c r="D1040" s="34" t="s">
        <v>31</v>
      </c>
      <c r="E1040" s="36">
        <v>0</v>
      </c>
      <c r="F1040" s="36">
        <v>0</v>
      </c>
      <c r="G1040" s="36">
        <v>0</v>
      </c>
      <c r="H1040" s="36">
        <v>0</v>
      </c>
      <c r="I1040" s="36">
        <v>4</v>
      </c>
      <c r="J1040" s="36">
        <v>816.8</v>
      </c>
      <c r="K1040" s="36">
        <v>0</v>
      </c>
      <c r="L1040" s="36">
        <v>0</v>
      </c>
      <c r="M1040" s="35">
        <v>0</v>
      </c>
    </row>
    <row r="1041" spans="1:13">
      <c r="A1041" s="38">
        <v>1040</v>
      </c>
      <c r="B1041" s="34" t="s">
        <v>1151</v>
      </c>
      <c r="C1041" s="34" t="s">
        <v>82</v>
      </c>
      <c r="D1041" s="34" t="s">
        <v>31</v>
      </c>
      <c r="E1041" s="36">
        <v>7</v>
      </c>
      <c r="F1041" s="36">
        <v>742.63</v>
      </c>
      <c r="G1041" s="36">
        <v>52.125</v>
      </c>
      <c r="H1041" s="36">
        <v>3759.7762499999999</v>
      </c>
      <c r="I1041" s="36">
        <v>57.225000000000001</v>
      </c>
      <c r="J1041" s="36">
        <v>5847.2505000000001</v>
      </c>
      <c r="K1041" s="36">
        <v>11</v>
      </c>
      <c r="L1041" s="36">
        <v>1074.26</v>
      </c>
      <c r="M1041" s="35">
        <v>0</v>
      </c>
    </row>
    <row r="1042" spans="1:13">
      <c r="A1042" s="38">
        <v>1041</v>
      </c>
      <c r="B1042" s="34" t="s">
        <v>1152</v>
      </c>
      <c r="C1042" s="34" t="s">
        <v>3681</v>
      </c>
      <c r="D1042" s="34" t="s">
        <v>31</v>
      </c>
      <c r="E1042" s="36">
        <v>0</v>
      </c>
      <c r="F1042" s="36">
        <v>0</v>
      </c>
      <c r="G1042" s="36">
        <v>0</v>
      </c>
      <c r="H1042" s="36">
        <v>0</v>
      </c>
      <c r="I1042" s="36">
        <v>0</v>
      </c>
      <c r="J1042" s="36">
        <v>0</v>
      </c>
      <c r="K1042" s="36">
        <v>5</v>
      </c>
      <c r="L1042" s="36">
        <v>211.25</v>
      </c>
      <c r="M1042" s="35">
        <v>0</v>
      </c>
    </row>
    <row r="1043" spans="1:13">
      <c r="A1043" s="38">
        <v>1042</v>
      </c>
      <c r="B1043" s="34" t="s">
        <v>1153</v>
      </c>
      <c r="C1043" s="34" t="s">
        <v>3658</v>
      </c>
      <c r="D1043" s="34" t="s">
        <v>31</v>
      </c>
      <c r="E1043" s="36">
        <v>0</v>
      </c>
      <c r="F1043" s="36">
        <v>0</v>
      </c>
      <c r="G1043" s="36">
        <v>0</v>
      </c>
      <c r="H1043" s="36">
        <v>0</v>
      </c>
      <c r="I1043" s="36">
        <v>0</v>
      </c>
      <c r="J1043" s="36">
        <v>0</v>
      </c>
      <c r="K1043" s="36">
        <v>10</v>
      </c>
      <c r="L1043" s="36">
        <v>640.6</v>
      </c>
      <c r="M1043" s="35">
        <v>0</v>
      </c>
    </row>
    <row r="1044" spans="1:13">
      <c r="A1044" s="38">
        <v>1043</v>
      </c>
      <c r="B1044" s="34" t="s">
        <v>1154</v>
      </c>
      <c r="C1044" s="34" t="s">
        <v>3658</v>
      </c>
      <c r="D1044" s="34" t="s">
        <v>31</v>
      </c>
      <c r="E1044" s="36">
        <v>0</v>
      </c>
      <c r="F1044" s="36">
        <v>0</v>
      </c>
      <c r="G1044" s="36">
        <v>0</v>
      </c>
      <c r="H1044" s="36">
        <v>0</v>
      </c>
      <c r="I1044" s="36">
        <v>7</v>
      </c>
      <c r="J1044" s="36">
        <v>215.46</v>
      </c>
      <c r="K1044" s="36">
        <v>0.5</v>
      </c>
      <c r="L1044" s="36">
        <v>76.355000000000004</v>
      </c>
      <c r="M1044" s="35">
        <v>0</v>
      </c>
    </row>
    <row r="1045" spans="1:13">
      <c r="A1045" s="38">
        <v>1044</v>
      </c>
      <c r="B1045" s="34" t="s">
        <v>1155</v>
      </c>
      <c r="C1045" s="34" t="s">
        <v>3658</v>
      </c>
      <c r="D1045" s="34" t="s">
        <v>31</v>
      </c>
      <c r="E1045" s="36">
        <v>0</v>
      </c>
      <c r="F1045" s="36">
        <v>0</v>
      </c>
      <c r="G1045" s="36">
        <v>0.25</v>
      </c>
      <c r="H1045" s="36">
        <v>16.524999999999999</v>
      </c>
      <c r="I1045" s="36">
        <v>0</v>
      </c>
      <c r="J1045" s="36">
        <v>0</v>
      </c>
      <c r="K1045" s="36">
        <v>17</v>
      </c>
      <c r="L1045" s="36">
        <v>1196.97</v>
      </c>
      <c r="M1045" s="35">
        <v>0</v>
      </c>
    </row>
    <row r="1046" spans="1:13">
      <c r="A1046" s="38">
        <v>1045</v>
      </c>
      <c r="B1046" s="34" t="s">
        <v>1156</v>
      </c>
      <c r="C1046" s="34" t="s">
        <v>3658</v>
      </c>
      <c r="D1046" s="34" t="s">
        <v>31</v>
      </c>
      <c r="E1046" s="36">
        <v>0</v>
      </c>
      <c r="F1046" s="36">
        <v>0</v>
      </c>
      <c r="G1046" s="36">
        <v>0</v>
      </c>
      <c r="H1046" s="36">
        <v>0</v>
      </c>
      <c r="I1046" s="36">
        <v>1.5</v>
      </c>
      <c r="J1046" s="36">
        <v>203.25</v>
      </c>
      <c r="K1046" s="36">
        <v>2</v>
      </c>
      <c r="L1046" s="36">
        <v>174.8</v>
      </c>
      <c r="M1046" s="35">
        <v>0</v>
      </c>
    </row>
    <row r="1047" spans="1:13">
      <c r="A1047" s="38">
        <v>1046</v>
      </c>
      <c r="B1047" s="34" t="s">
        <v>1157</v>
      </c>
      <c r="C1047" s="34" t="s">
        <v>3658</v>
      </c>
      <c r="D1047" s="34" t="s">
        <v>31</v>
      </c>
      <c r="E1047" s="36">
        <v>8.9499999999999993</v>
      </c>
      <c r="F1047" s="36">
        <v>793.05949999999996</v>
      </c>
      <c r="G1047" s="36">
        <v>145.25</v>
      </c>
      <c r="H1047" s="36">
        <v>19248.530000000002</v>
      </c>
      <c r="I1047" s="36">
        <v>64</v>
      </c>
      <c r="J1047" s="36">
        <v>7176.96</v>
      </c>
      <c r="K1047" s="36">
        <v>33.950000000000003</v>
      </c>
      <c r="L1047" s="36">
        <v>1773.2085</v>
      </c>
      <c r="M1047" s="35">
        <v>0</v>
      </c>
    </row>
    <row r="1048" spans="1:13">
      <c r="A1048" s="38">
        <v>1047</v>
      </c>
      <c r="B1048" s="34" t="s">
        <v>1158</v>
      </c>
      <c r="C1048" s="34" t="s">
        <v>3658</v>
      </c>
      <c r="D1048" s="34" t="s">
        <v>31</v>
      </c>
      <c r="E1048" s="36">
        <v>29.375</v>
      </c>
      <c r="F1048" s="36">
        <v>-196.8125</v>
      </c>
      <c r="G1048" s="36">
        <v>9.5</v>
      </c>
      <c r="H1048" s="36">
        <v>541.21500000000003</v>
      </c>
      <c r="I1048" s="36">
        <v>14.5</v>
      </c>
      <c r="J1048" s="36">
        <v>963.52500000000009</v>
      </c>
      <c r="K1048" s="36">
        <v>1</v>
      </c>
      <c r="L1048" s="36">
        <v>71.83</v>
      </c>
      <c r="M1048" s="35">
        <v>0</v>
      </c>
    </row>
    <row r="1049" spans="1:13">
      <c r="A1049" s="38">
        <v>1048</v>
      </c>
      <c r="B1049" s="34" t="s">
        <v>1159</v>
      </c>
      <c r="C1049" s="34" t="s">
        <v>3658</v>
      </c>
      <c r="D1049" s="34" t="s">
        <v>31</v>
      </c>
      <c r="E1049" s="36">
        <v>85.4</v>
      </c>
      <c r="F1049" s="36">
        <v>7583.52</v>
      </c>
      <c r="G1049" s="36">
        <v>59.325000000000003</v>
      </c>
      <c r="H1049" s="36">
        <v>3318.6405</v>
      </c>
      <c r="I1049" s="36">
        <v>30.6</v>
      </c>
      <c r="J1049" s="36">
        <v>1639.548</v>
      </c>
      <c r="K1049" s="36">
        <v>2.4</v>
      </c>
      <c r="L1049" s="36">
        <v>125.616</v>
      </c>
      <c r="M1049" s="35">
        <v>0</v>
      </c>
    </row>
    <row r="1050" spans="1:13">
      <c r="A1050" s="38">
        <v>1049</v>
      </c>
      <c r="B1050" s="34" t="s">
        <v>1160</v>
      </c>
      <c r="C1050" s="34" t="s">
        <v>3658</v>
      </c>
      <c r="D1050" s="34" t="s">
        <v>31</v>
      </c>
      <c r="E1050" s="36">
        <v>2.0499999999999998</v>
      </c>
      <c r="F1050" s="36">
        <v>189.95299999999997</v>
      </c>
      <c r="G1050" s="36">
        <v>0</v>
      </c>
      <c r="H1050" s="36">
        <v>0</v>
      </c>
      <c r="I1050" s="36">
        <v>0</v>
      </c>
      <c r="J1050" s="36">
        <v>0</v>
      </c>
      <c r="K1050" s="36">
        <v>5</v>
      </c>
      <c r="L1050" s="36">
        <v>271.5</v>
      </c>
      <c r="M1050" s="35">
        <v>0</v>
      </c>
    </row>
    <row r="1051" spans="1:13">
      <c r="A1051" s="38">
        <v>1050</v>
      </c>
      <c r="B1051" s="34" t="s">
        <v>1161</v>
      </c>
      <c r="C1051" s="34" t="s">
        <v>3658</v>
      </c>
      <c r="D1051" s="34" t="s">
        <v>31</v>
      </c>
      <c r="E1051" s="36">
        <v>0</v>
      </c>
      <c r="F1051" s="36">
        <v>0</v>
      </c>
      <c r="G1051" s="36">
        <v>0</v>
      </c>
      <c r="H1051" s="36">
        <v>0</v>
      </c>
      <c r="I1051" s="36">
        <v>0</v>
      </c>
      <c r="J1051" s="36">
        <v>0</v>
      </c>
      <c r="K1051" s="36">
        <v>2</v>
      </c>
      <c r="L1051" s="36">
        <v>140.32</v>
      </c>
      <c r="M1051" s="35">
        <v>0</v>
      </c>
    </row>
    <row r="1052" spans="1:13">
      <c r="A1052" s="38">
        <v>1051</v>
      </c>
      <c r="B1052" s="34" t="s">
        <v>1162</v>
      </c>
      <c r="C1052" s="34" t="s">
        <v>3658</v>
      </c>
      <c r="D1052" s="34" t="s">
        <v>31</v>
      </c>
      <c r="E1052" s="36">
        <v>0</v>
      </c>
      <c r="F1052" s="36">
        <v>0</v>
      </c>
      <c r="G1052" s="36">
        <v>0</v>
      </c>
      <c r="H1052" s="36">
        <v>0</v>
      </c>
      <c r="I1052" s="36">
        <v>0</v>
      </c>
      <c r="J1052" s="36">
        <v>0</v>
      </c>
      <c r="K1052" s="36">
        <v>10</v>
      </c>
      <c r="L1052" s="36">
        <v>1332.6</v>
      </c>
      <c r="M1052" s="35">
        <v>0</v>
      </c>
    </row>
    <row r="1053" spans="1:13">
      <c r="A1053" s="38">
        <v>1052</v>
      </c>
      <c r="B1053" s="34" t="s">
        <v>1163</v>
      </c>
      <c r="C1053" s="34" t="s">
        <v>3658</v>
      </c>
      <c r="D1053" s="34" t="s">
        <v>31</v>
      </c>
      <c r="E1053" s="36">
        <v>0</v>
      </c>
      <c r="F1053" s="36">
        <v>0</v>
      </c>
      <c r="G1053" s="36">
        <v>0</v>
      </c>
      <c r="H1053" s="36">
        <v>0</v>
      </c>
      <c r="I1053" s="36">
        <v>0</v>
      </c>
      <c r="J1053" s="36">
        <v>0</v>
      </c>
      <c r="K1053" s="36">
        <v>15</v>
      </c>
      <c r="L1053" s="36">
        <v>968.85</v>
      </c>
      <c r="M1053" s="35">
        <v>0</v>
      </c>
    </row>
    <row r="1054" spans="1:13">
      <c r="A1054" s="38">
        <v>1053</v>
      </c>
      <c r="B1054" s="34" t="s">
        <v>1164</v>
      </c>
      <c r="C1054" s="34" t="s">
        <v>3651</v>
      </c>
      <c r="D1054" s="34" t="s">
        <v>31</v>
      </c>
      <c r="E1054" s="36">
        <v>16.3</v>
      </c>
      <c r="F1054" s="36">
        <v>2268.634</v>
      </c>
      <c r="G1054" s="36">
        <v>9</v>
      </c>
      <c r="H1054" s="36">
        <v>803.16</v>
      </c>
      <c r="I1054" s="36">
        <v>14</v>
      </c>
      <c r="J1054" s="36">
        <v>1524.6000000000001</v>
      </c>
      <c r="K1054" s="36">
        <v>8.1</v>
      </c>
      <c r="L1054" s="36">
        <v>525.93299999999999</v>
      </c>
      <c r="M1054" s="35">
        <v>0</v>
      </c>
    </row>
    <row r="1055" spans="1:13">
      <c r="A1055" s="38">
        <v>1054</v>
      </c>
      <c r="B1055" s="34" t="s">
        <v>1165</v>
      </c>
      <c r="C1055" s="34" t="s">
        <v>3658</v>
      </c>
      <c r="D1055" s="34" t="s">
        <v>31</v>
      </c>
      <c r="E1055" s="36">
        <v>40.5</v>
      </c>
      <c r="F1055" s="36">
        <v>3653.5049999999997</v>
      </c>
      <c r="G1055" s="36">
        <v>14.625</v>
      </c>
      <c r="H1055" s="36">
        <v>192.61125000000001</v>
      </c>
      <c r="I1055" s="36">
        <v>8</v>
      </c>
      <c r="J1055" s="36">
        <v>1602</v>
      </c>
      <c r="K1055" s="36">
        <v>11</v>
      </c>
      <c r="L1055" s="36">
        <v>1733.38</v>
      </c>
      <c r="M1055" s="35">
        <v>0</v>
      </c>
    </row>
    <row r="1056" spans="1:13">
      <c r="A1056" s="38">
        <v>1055</v>
      </c>
      <c r="B1056" s="34" t="s">
        <v>1166</v>
      </c>
      <c r="C1056" s="34" t="s">
        <v>3651</v>
      </c>
      <c r="D1056" s="34" t="s">
        <v>31</v>
      </c>
      <c r="E1056" s="36">
        <v>0</v>
      </c>
      <c r="F1056" s="36">
        <v>0</v>
      </c>
      <c r="G1056" s="36">
        <v>0</v>
      </c>
      <c r="H1056" s="36">
        <v>0</v>
      </c>
      <c r="I1056" s="36">
        <v>0</v>
      </c>
      <c r="J1056" s="36">
        <v>0</v>
      </c>
      <c r="K1056" s="36">
        <v>23.1</v>
      </c>
      <c r="L1056" s="36">
        <v>2474.0100000000002</v>
      </c>
      <c r="M1056" s="35">
        <v>0</v>
      </c>
    </row>
    <row r="1057" spans="1:13">
      <c r="A1057" s="38">
        <v>1056</v>
      </c>
      <c r="B1057" s="34" t="s">
        <v>1167</v>
      </c>
      <c r="C1057" s="34" t="s">
        <v>3651</v>
      </c>
      <c r="D1057" s="34" t="s">
        <v>31</v>
      </c>
      <c r="E1057" s="36">
        <v>3</v>
      </c>
      <c r="F1057" s="36">
        <v>-459.36</v>
      </c>
      <c r="G1057" s="36">
        <v>0</v>
      </c>
      <c r="H1057" s="36">
        <v>0</v>
      </c>
      <c r="I1057" s="36">
        <v>3</v>
      </c>
      <c r="J1057" s="36">
        <v>362.58</v>
      </c>
      <c r="K1057" s="36">
        <v>16</v>
      </c>
      <c r="L1057" s="36">
        <v>1326.4</v>
      </c>
      <c r="M1057" s="35">
        <v>0</v>
      </c>
    </row>
    <row r="1058" spans="1:13">
      <c r="A1058" s="38">
        <v>1057</v>
      </c>
      <c r="B1058" s="34" t="s">
        <v>1168</v>
      </c>
      <c r="C1058" s="34" t="s">
        <v>3651</v>
      </c>
      <c r="D1058" s="34" t="s">
        <v>31</v>
      </c>
      <c r="E1058" s="36">
        <v>16.2</v>
      </c>
      <c r="F1058" s="36">
        <v>1027.566</v>
      </c>
      <c r="G1058" s="36">
        <v>0</v>
      </c>
      <c r="H1058" s="36">
        <v>0</v>
      </c>
      <c r="I1058" s="36">
        <v>41.1</v>
      </c>
      <c r="J1058" s="36">
        <v>4557.9900000000007</v>
      </c>
      <c r="K1058" s="36">
        <v>9.1</v>
      </c>
      <c r="L1058" s="36">
        <v>864.59100000000001</v>
      </c>
      <c r="M1058" s="35">
        <v>0</v>
      </c>
    </row>
    <row r="1059" spans="1:13">
      <c r="A1059" s="38">
        <v>1058</v>
      </c>
      <c r="B1059" s="34" t="s">
        <v>1169</v>
      </c>
      <c r="C1059" s="34" t="s">
        <v>3651</v>
      </c>
      <c r="D1059" s="34" t="s">
        <v>31</v>
      </c>
      <c r="E1059" s="36">
        <v>7</v>
      </c>
      <c r="F1059" s="36">
        <v>-1265.46</v>
      </c>
      <c r="G1059" s="36">
        <v>0</v>
      </c>
      <c r="H1059" s="36">
        <v>0</v>
      </c>
      <c r="I1059" s="36">
        <v>2</v>
      </c>
      <c r="J1059" s="36">
        <v>238.14</v>
      </c>
      <c r="K1059" s="36">
        <v>1</v>
      </c>
      <c r="L1059" s="36">
        <v>146.03</v>
      </c>
      <c r="M1059" s="35">
        <v>0</v>
      </c>
    </row>
    <row r="1060" spans="1:13">
      <c r="A1060" s="38">
        <v>1059</v>
      </c>
      <c r="B1060" s="34" t="s">
        <v>1170</v>
      </c>
      <c r="C1060" s="34" t="s">
        <v>3658</v>
      </c>
      <c r="D1060" s="34" t="s">
        <v>31</v>
      </c>
      <c r="E1060" s="36">
        <v>27</v>
      </c>
      <c r="F1060" s="36">
        <v>162.81</v>
      </c>
      <c r="G1060" s="36">
        <v>0</v>
      </c>
      <c r="H1060" s="36">
        <v>0</v>
      </c>
      <c r="I1060" s="36">
        <v>11</v>
      </c>
      <c r="J1060" s="36">
        <v>845.79</v>
      </c>
      <c r="K1060" s="36">
        <v>40.5</v>
      </c>
      <c r="L1060" s="36">
        <v>3298.3199999999997</v>
      </c>
      <c r="M1060" s="35">
        <v>0</v>
      </c>
    </row>
    <row r="1061" spans="1:13">
      <c r="A1061" s="38">
        <v>1060</v>
      </c>
      <c r="B1061" s="34" t="s">
        <v>1171</v>
      </c>
      <c r="C1061" s="34" t="s">
        <v>3651</v>
      </c>
      <c r="D1061" s="34" t="s">
        <v>31</v>
      </c>
      <c r="E1061" s="36">
        <v>64.674999999999997</v>
      </c>
      <c r="F1061" s="36">
        <v>4857.7392499999996</v>
      </c>
      <c r="G1061" s="36">
        <v>40.774999999999999</v>
      </c>
      <c r="H1061" s="36">
        <v>3593.0929999999998</v>
      </c>
      <c r="I1061" s="36">
        <v>18.725000000000001</v>
      </c>
      <c r="J1061" s="36">
        <v>1739.9270000000001</v>
      </c>
      <c r="K1061" s="36">
        <v>1</v>
      </c>
      <c r="L1061" s="36">
        <v>131.63</v>
      </c>
      <c r="M1061" s="35">
        <v>0</v>
      </c>
    </row>
    <row r="1062" spans="1:13">
      <c r="A1062" s="38">
        <v>1061</v>
      </c>
      <c r="B1062" s="34" t="s">
        <v>1172</v>
      </c>
      <c r="C1062" s="34" t="s">
        <v>3651</v>
      </c>
      <c r="D1062" s="34" t="s">
        <v>31</v>
      </c>
      <c r="E1062" s="36">
        <v>0</v>
      </c>
      <c r="F1062" s="36">
        <v>0</v>
      </c>
      <c r="G1062" s="36">
        <v>0</v>
      </c>
      <c r="H1062" s="36">
        <v>0</v>
      </c>
      <c r="I1062" s="36">
        <v>0</v>
      </c>
      <c r="J1062" s="36">
        <v>0</v>
      </c>
      <c r="K1062" s="36">
        <v>4.5</v>
      </c>
      <c r="L1062" s="36">
        <v>739.125</v>
      </c>
      <c r="M1062" s="35">
        <v>0</v>
      </c>
    </row>
    <row r="1063" spans="1:13">
      <c r="A1063" s="38">
        <v>1062</v>
      </c>
      <c r="B1063" s="34" t="s">
        <v>1173</v>
      </c>
      <c r="C1063" s="34" t="s">
        <v>82</v>
      </c>
      <c r="D1063" s="34" t="s">
        <v>31</v>
      </c>
      <c r="F1063" s="36">
        <v>0</v>
      </c>
      <c r="H1063" s="36">
        <v>0</v>
      </c>
      <c r="J1063" s="36">
        <v>0</v>
      </c>
      <c r="L1063" s="36">
        <v>0</v>
      </c>
      <c r="M1063" s="35">
        <v>0.05</v>
      </c>
    </row>
    <row r="1064" spans="1:13">
      <c r="A1064" s="38">
        <v>1063</v>
      </c>
      <c r="B1064" s="34" t="s">
        <v>1174</v>
      </c>
      <c r="C1064" s="34" t="s">
        <v>3651</v>
      </c>
      <c r="D1064" s="34" t="s">
        <v>31</v>
      </c>
      <c r="F1064" s="36">
        <v>0</v>
      </c>
      <c r="H1064" s="36">
        <v>0</v>
      </c>
      <c r="J1064" s="36">
        <v>0</v>
      </c>
      <c r="L1064" s="36">
        <v>0</v>
      </c>
      <c r="M1064" s="35">
        <v>5</v>
      </c>
    </row>
    <row r="1065" spans="1:13">
      <c r="A1065" s="38">
        <v>1064</v>
      </c>
      <c r="B1065" s="34" t="s">
        <v>1175</v>
      </c>
      <c r="C1065" s="34" t="s">
        <v>3658</v>
      </c>
      <c r="D1065" s="34" t="s">
        <v>31</v>
      </c>
      <c r="E1065" s="36">
        <v>0</v>
      </c>
      <c r="F1065" s="36">
        <v>0</v>
      </c>
      <c r="G1065" s="36">
        <v>1.75</v>
      </c>
      <c r="H1065" s="36">
        <v>224.10500000000002</v>
      </c>
      <c r="I1065" s="36">
        <v>2.3250000000000002</v>
      </c>
      <c r="J1065" s="36">
        <v>469.30125000000004</v>
      </c>
      <c r="K1065" s="36">
        <v>0</v>
      </c>
      <c r="L1065" s="36">
        <v>0</v>
      </c>
      <c r="M1065" s="35">
        <v>0.5</v>
      </c>
    </row>
    <row r="1066" spans="1:13">
      <c r="A1066" s="38">
        <v>1065</v>
      </c>
      <c r="B1066" s="34" t="s">
        <v>1176</v>
      </c>
      <c r="C1066" s="34" t="s">
        <v>82</v>
      </c>
      <c r="D1066" s="34" t="s">
        <v>31</v>
      </c>
      <c r="F1066" s="36">
        <v>0</v>
      </c>
      <c r="H1066" s="36">
        <v>0</v>
      </c>
      <c r="J1066" s="36">
        <v>0</v>
      </c>
      <c r="L1066" s="36">
        <v>0</v>
      </c>
      <c r="M1066" s="35">
        <v>9.9749999999999996</v>
      </c>
    </row>
    <row r="1067" spans="1:13">
      <c r="A1067" s="38">
        <v>1066</v>
      </c>
      <c r="B1067" s="34" t="s">
        <v>1177</v>
      </c>
      <c r="C1067" s="34" t="s">
        <v>82</v>
      </c>
      <c r="D1067" s="34" t="s">
        <v>31</v>
      </c>
      <c r="F1067" s="36">
        <v>0</v>
      </c>
      <c r="H1067" s="36">
        <v>0</v>
      </c>
      <c r="J1067" s="36">
        <v>0</v>
      </c>
      <c r="L1067" s="36">
        <v>0</v>
      </c>
      <c r="M1067" s="35">
        <v>2.6</v>
      </c>
    </row>
    <row r="1068" spans="1:13">
      <c r="A1068" s="38">
        <v>1067</v>
      </c>
      <c r="B1068" s="34" t="s">
        <v>1178</v>
      </c>
      <c r="C1068" s="34" t="s">
        <v>82</v>
      </c>
      <c r="D1068" s="34" t="s">
        <v>31</v>
      </c>
      <c r="E1068" s="36">
        <v>0.125</v>
      </c>
      <c r="F1068" s="36">
        <v>16.807500000000001</v>
      </c>
      <c r="G1068" s="36">
        <v>17.875</v>
      </c>
      <c r="H1068" s="36">
        <v>1072.1424999999999</v>
      </c>
      <c r="I1068" s="36">
        <v>25.074999999999999</v>
      </c>
      <c r="J1068" s="36">
        <v>1309.66725</v>
      </c>
      <c r="K1068" s="36">
        <v>6</v>
      </c>
      <c r="L1068" s="36">
        <v>540.96</v>
      </c>
      <c r="M1068" s="35">
        <v>2</v>
      </c>
    </row>
    <row r="1069" spans="1:13">
      <c r="A1069" s="38">
        <v>1068</v>
      </c>
      <c r="B1069" s="34" t="s">
        <v>1179</v>
      </c>
      <c r="C1069" s="34" t="s">
        <v>3651</v>
      </c>
      <c r="D1069" s="34" t="s">
        <v>31</v>
      </c>
      <c r="E1069" s="36">
        <v>2</v>
      </c>
      <c r="F1069" s="36">
        <v>398.62</v>
      </c>
      <c r="G1069" s="36">
        <v>0</v>
      </c>
      <c r="H1069" s="36">
        <v>0</v>
      </c>
      <c r="I1069" s="36">
        <v>22</v>
      </c>
      <c r="J1069" s="36">
        <v>2326.7200000000003</v>
      </c>
      <c r="K1069" s="36">
        <v>13</v>
      </c>
      <c r="L1069" s="36">
        <v>1013.0900000000001</v>
      </c>
      <c r="M1069" s="35">
        <v>12</v>
      </c>
    </row>
    <row r="1070" spans="1:13">
      <c r="A1070" s="38">
        <v>1069</v>
      </c>
      <c r="B1070" s="34" t="s">
        <v>1180</v>
      </c>
      <c r="C1070" s="34" t="s">
        <v>3660</v>
      </c>
      <c r="D1070" s="34" t="s">
        <v>31</v>
      </c>
      <c r="F1070" s="36">
        <v>0</v>
      </c>
      <c r="H1070" s="36">
        <v>0</v>
      </c>
      <c r="J1070" s="36">
        <v>0</v>
      </c>
      <c r="L1070" s="36">
        <v>0</v>
      </c>
      <c r="M1070" s="35">
        <v>3</v>
      </c>
    </row>
    <row r="1071" spans="1:13">
      <c r="A1071" s="38">
        <v>1070</v>
      </c>
      <c r="B1071" s="34" t="s">
        <v>1181</v>
      </c>
      <c r="C1071" s="34" t="s">
        <v>3658</v>
      </c>
      <c r="D1071" s="34" t="s">
        <v>31</v>
      </c>
      <c r="E1071" s="36">
        <v>0</v>
      </c>
      <c r="F1071" s="36">
        <v>0</v>
      </c>
      <c r="G1071" s="36">
        <v>6</v>
      </c>
      <c r="H1071" s="36">
        <v>495.36</v>
      </c>
      <c r="I1071" s="36">
        <v>1.5</v>
      </c>
      <c r="J1071" s="36">
        <v>103.47</v>
      </c>
      <c r="K1071" s="36">
        <v>11</v>
      </c>
      <c r="L1071" s="36">
        <v>1988.14</v>
      </c>
      <c r="M1071" s="35">
        <v>14.05</v>
      </c>
    </row>
    <row r="1072" spans="1:13">
      <c r="A1072" s="38">
        <v>1071</v>
      </c>
      <c r="B1072" s="34" t="s">
        <v>1182</v>
      </c>
      <c r="C1072" s="34" t="s">
        <v>3658</v>
      </c>
      <c r="D1072" s="34" t="s">
        <v>31</v>
      </c>
      <c r="E1072" s="36">
        <v>4.0250000000000004</v>
      </c>
      <c r="F1072" s="36">
        <v>318.09575000000001</v>
      </c>
      <c r="G1072" s="36">
        <v>0</v>
      </c>
      <c r="H1072" s="36">
        <v>0</v>
      </c>
      <c r="I1072" s="36">
        <v>4</v>
      </c>
      <c r="J1072" s="36">
        <v>321.2</v>
      </c>
      <c r="K1072" s="36">
        <v>3</v>
      </c>
      <c r="L1072" s="36">
        <v>223.77</v>
      </c>
      <c r="M1072" s="35">
        <v>3.0249999999999999</v>
      </c>
    </row>
    <row r="1073" spans="1:13">
      <c r="A1073" s="38">
        <v>1072</v>
      </c>
      <c r="B1073" s="34" t="s">
        <v>1183</v>
      </c>
      <c r="C1073" s="34" t="s">
        <v>3658</v>
      </c>
      <c r="D1073" s="34" t="s">
        <v>31</v>
      </c>
      <c r="E1073" s="36">
        <v>0</v>
      </c>
      <c r="F1073" s="36">
        <v>0</v>
      </c>
      <c r="G1073" s="36">
        <v>0</v>
      </c>
      <c r="H1073" s="36">
        <v>0</v>
      </c>
      <c r="I1073" s="36">
        <v>7.4</v>
      </c>
      <c r="J1073" s="36">
        <v>662.96600000000001</v>
      </c>
      <c r="K1073" s="36">
        <v>1.5</v>
      </c>
      <c r="L1073" s="36">
        <v>248.565</v>
      </c>
      <c r="M1073" s="35">
        <v>0.125</v>
      </c>
    </row>
    <row r="1074" spans="1:13">
      <c r="A1074" s="38">
        <v>1073</v>
      </c>
      <c r="B1074" s="34" t="s">
        <v>1184</v>
      </c>
      <c r="C1074" s="34" t="s">
        <v>3651</v>
      </c>
      <c r="D1074" s="34" t="s">
        <v>31</v>
      </c>
      <c r="E1074" s="36">
        <v>0</v>
      </c>
      <c r="F1074" s="36">
        <v>0</v>
      </c>
      <c r="G1074" s="36">
        <v>0</v>
      </c>
      <c r="H1074" s="36">
        <v>0</v>
      </c>
      <c r="I1074" s="36">
        <v>0</v>
      </c>
      <c r="J1074" s="36">
        <v>0</v>
      </c>
      <c r="K1074" s="36">
        <v>6</v>
      </c>
      <c r="L1074" s="36">
        <v>1186.08</v>
      </c>
      <c r="M1074" s="35">
        <v>3</v>
      </c>
    </row>
    <row r="1075" spans="1:13">
      <c r="A1075" s="38">
        <v>1074</v>
      </c>
      <c r="B1075" s="34" t="s">
        <v>1185</v>
      </c>
      <c r="C1075" s="34" t="s">
        <v>3658</v>
      </c>
      <c r="D1075" s="34" t="s">
        <v>31</v>
      </c>
      <c r="E1075" s="36">
        <v>0</v>
      </c>
      <c r="F1075" s="36">
        <v>0</v>
      </c>
      <c r="G1075" s="36">
        <v>0</v>
      </c>
      <c r="H1075" s="36">
        <v>0</v>
      </c>
      <c r="I1075" s="36">
        <v>0</v>
      </c>
      <c r="J1075" s="36">
        <v>0</v>
      </c>
      <c r="K1075" s="36">
        <v>54</v>
      </c>
      <c r="L1075" s="36">
        <v>21151.26</v>
      </c>
      <c r="M1075" s="35">
        <v>18</v>
      </c>
    </row>
    <row r="1076" spans="1:13">
      <c r="A1076" s="38">
        <v>1075</v>
      </c>
      <c r="B1076" s="34" t="s">
        <v>1186</v>
      </c>
      <c r="C1076" s="34" t="s">
        <v>3658</v>
      </c>
      <c r="D1076" s="34" t="s">
        <v>31</v>
      </c>
      <c r="E1076" s="36">
        <v>0</v>
      </c>
      <c r="F1076" s="36">
        <v>0</v>
      </c>
      <c r="G1076" s="36">
        <v>0</v>
      </c>
      <c r="H1076" s="36">
        <v>0</v>
      </c>
      <c r="I1076" s="36">
        <v>0</v>
      </c>
      <c r="J1076" s="36">
        <v>0</v>
      </c>
      <c r="K1076" s="36">
        <v>1.7250000000000001</v>
      </c>
      <c r="L1076" s="36">
        <v>410.63625000000002</v>
      </c>
      <c r="M1076" s="35">
        <v>2.5000000000000001E-2</v>
      </c>
    </row>
    <row r="1077" spans="1:13">
      <c r="A1077" s="38">
        <v>1076</v>
      </c>
      <c r="B1077" s="34" t="s">
        <v>1187</v>
      </c>
      <c r="C1077" s="34" t="s">
        <v>3658</v>
      </c>
      <c r="D1077" s="34" t="s">
        <v>31</v>
      </c>
      <c r="E1077" s="36">
        <v>0</v>
      </c>
      <c r="F1077" s="36">
        <v>0</v>
      </c>
      <c r="G1077" s="36">
        <v>0</v>
      </c>
      <c r="H1077" s="36">
        <v>0</v>
      </c>
      <c r="I1077" s="36">
        <v>0.05</v>
      </c>
      <c r="J1077" s="36">
        <v>14.753500000000001</v>
      </c>
      <c r="K1077" s="36">
        <v>0.05</v>
      </c>
      <c r="L1077" s="36">
        <v>10.263</v>
      </c>
      <c r="M1077" s="35">
        <v>0.3</v>
      </c>
    </row>
    <row r="1078" spans="1:13">
      <c r="A1078" s="38">
        <v>1077</v>
      </c>
      <c r="B1078" s="34" t="s">
        <v>1188</v>
      </c>
      <c r="C1078" s="34" t="s">
        <v>3658</v>
      </c>
      <c r="D1078" s="34" t="s">
        <v>31</v>
      </c>
      <c r="E1078" s="36">
        <v>0</v>
      </c>
      <c r="F1078" s="36">
        <v>0</v>
      </c>
      <c r="G1078" s="36">
        <v>0.65</v>
      </c>
      <c r="H1078" s="36">
        <v>158.0085</v>
      </c>
      <c r="I1078" s="36">
        <v>6.1</v>
      </c>
      <c r="J1078" s="36">
        <v>671.06100000000004</v>
      </c>
      <c r="K1078" s="36">
        <v>7.4999999999999997E-2</v>
      </c>
      <c r="L1078" s="36">
        <v>29.729249999999997</v>
      </c>
      <c r="M1078" s="35">
        <v>0.375</v>
      </c>
    </row>
    <row r="1079" spans="1:13">
      <c r="A1079" s="38">
        <v>1078</v>
      </c>
      <c r="B1079" s="34" t="s">
        <v>1189</v>
      </c>
      <c r="C1079" s="34" t="s">
        <v>3681</v>
      </c>
      <c r="D1079" s="34" t="s">
        <v>31</v>
      </c>
      <c r="F1079" s="36">
        <v>0</v>
      </c>
      <c r="H1079" s="36">
        <v>0</v>
      </c>
      <c r="J1079" s="36">
        <v>0</v>
      </c>
      <c r="L1079" s="36">
        <v>0</v>
      </c>
      <c r="M1079" s="35">
        <v>1.9750000000000001</v>
      </c>
    </row>
    <row r="1080" spans="1:13">
      <c r="A1080" s="38">
        <v>1079</v>
      </c>
      <c r="B1080" s="34" t="s">
        <v>1190</v>
      </c>
      <c r="C1080" s="34" t="s">
        <v>3651</v>
      </c>
      <c r="D1080" s="34" t="s">
        <v>31</v>
      </c>
      <c r="E1080" s="36">
        <v>0</v>
      </c>
      <c r="F1080" s="36">
        <v>0</v>
      </c>
      <c r="G1080" s="36">
        <v>0</v>
      </c>
      <c r="H1080" s="36">
        <v>0</v>
      </c>
      <c r="I1080" s="36">
        <v>4</v>
      </c>
      <c r="J1080" s="36">
        <v>940.48</v>
      </c>
      <c r="K1080" s="36">
        <v>12.6</v>
      </c>
      <c r="L1080" s="36">
        <v>3165.8759999999997</v>
      </c>
      <c r="M1080" s="35">
        <v>15.2</v>
      </c>
    </row>
    <row r="1081" spans="1:13">
      <c r="A1081" s="38">
        <v>1080</v>
      </c>
      <c r="B1081" s="34" t="s">
        <v>1191</v>
      </c>
      <c r="C1081" s="34" t="s">
        <v>82</v>
      </c>
      <c r="D1081" s="34" t="s">
        <v>31</v>
      </c>
      <c r="E1081" s="36">
        <v>0</v>
      </c>
      <c r="F1081" s="36">
        <v>0</v>
      </c>
      <c r="G1081" s="36">
        <v>0</v>
      </c>
      <c r="H1081" s="36">
        <v>0</v>
      </c>
      <c r="I1081" s="36">
        <v>0</v>
      </c>
      <c r="J1081" s="36">
        <v>0</v>
      </c>
      <c r="K1081" s="36">
        <v>15</v>
      </c>
      <c r="L1081" s="36">
        <v>1071.75</v>
      </c>
      <c r="M1081" s="35">
        <v>0.2</v>
      </c>
    </row>
    <row r="1082" spans="1:13">
      <c r="A1082" s="38">
        <v>1081</v>
      </c>
      <c r="B1082" s="34" t="s">
        <v>1192</v>
      </c>
      <c r="C1082" s="34" t="s">
        <v>3658</v>
      </c>
      <c r="D1082" s="34" t="s">
        <v>31</v>
      </c>
      <c r="E1082" s="36">
        <v>14</v>
      </c>
      <c r="F1082" s="36">
        <v>1823.6399999999999</v>
      </c>
      <c r="G1082" s="36">
        <v>73.45</v>
      </c>
      <c r="H1082" s="36">
        <v>5636.5529999999999</v>
      </c>
      <c r="I1082" s="36">
        <v>37.424999999999997</v>
      </c>
      <c r="J1082" s="36">
        <v>2525.4389999999999</v>
      </c>
      <c r="K1082" s="36">
        <v>13.05</v>
      </c>
      <c r="L1082" s="36">
        <v>2466.7110000000002</v>
      </c>
      <c r="M1082" s="35">
        <v>9.65</v>
      </c>
    </row>
    <row r="1083" spans="1:13">
      <c r="A1083" s="38">
        <v>1082</v>
      </c>
      <c r="B1083" s="34" t="s">
        <v>1193</v>
      </c>
      <c r="C1083" s="34" t="s">
        <v>3651</v>
      </c>
      <c r="D1083" s="34" t="s">
        <v>31</v>
      </c>
      <c r="E1083" s="36">
        <v>0</v>
      </c>
      <c r="F1083" s="36">
        <v>0</v>
      </c>
      <c r="G1083" s="36">
        <v>13.5</v>
      </c>
      <c r="H1083" s="36">
        <v>1268.19</v>
      </c>
      <c r="I1083" s="36">
        <v>5</v>
      </c>
      <c r="J1083" s="36">
        <v>338.25</v>
      </c>
      <c r="K1083" s="36">
        <v>8.9</v>
      </c>
      <c r="L1083" s="36">
        <v>981.13599999999997</v>
      </c>
      <c r="M1083" s="35">
        <v>12.95</v>
      </c>
    </row>
    <row r="1084" spans="1:13">
      <c r="A1084" s="38">
        <v>1083</v>
      </c>
      <c r="B1084" s="34" t="s">
        <v>1194</v>
      </c>
      <c r="C1084" s="34" t="s">
        <v>82</v>
      </c>
      <c r="D1084" s="34" t="s">
        <v>31</v>
      </c>
      <c r="E1084" s="36">
        <v>0</v>
      </c>
      <c r="F1084" s="36">
        <v>0</v>
      </c>
      <c r="G1084" s="36">
        <v>0</v>
      </c>
      <c r="H1084" s="36">
        <v>0</v>
      </c>
      <c r="I1084" s="36">
        <v>0</v>
      </c>
      <c r="J1084" s="36">
        <v>0</v>
      </c>
      <c r="K1084" s="36">
        <v>10</v>
      </c>
      <c r="L1084" s="36">
        <v>1092.2</v>
      </c>
      <c r="M1084" s="35">
        <v>0.3</v>
      </c>
    </row>
    <row r="1085" spans="1:13">
      <c r="A1085" s="38">
        <v>1084</v>
      </c>
      <c r="B1085" s="34" t="s">
        <v>1195</v>
      </c>
      <c r="C1085" s="34" t="s">
        <v>82</v>
      </c>
      <c r="D1085" s="34" t="s">
        <v>31</v>
      </c>
      <c r="E1085" s="36">
        <v>10</v>
      </c>
      <c r="F1085" s="36">
        <v>-322.89999999999998</v>
      </c>
      <c r="G1085" s="36">
        <v>28</v>
      </c>
      <c r="H1085" s="36">
        <v>1138.48</v>
      </c>
      <c r="I1085" s="36">
        <v>2</v>
      </c>
      <c r="J1085" s="36">
        <v>3.36</v>
      </c>
      <c r="K1085" s="36">
        <v>20</v>
      </c>
      <c r="L1085" s="36">
        <v>1220.4000000000001</v>
      </c>
      <c r="M1085" s="35">
        <v>2</v>
      </c>
    </row>
    <row r="1086" spans="1:13">
      <c r="A1086" s="38">
        <v>1085</v>
      </c>
      <c r="B1086" s="34" t="s">
        <v>1196</v>
      </c>
      <c r="C1086" s="34" t="s">
        <v>82</v>
      </c>
      <c r="D1086" s="34" t="s">
        <v>31</v>
      </c>
      <c r="E1086" s="36">
        <v>10</v>
      </c>
      <c r="F1086" s="36">
        <v>3269.9</v>
      </c>
      <c r="G1086" s="36">
        <v>5.25</v>
      </c>
      <c r="H1086" s="36">
        <v>-3329.4975000000004</v>
      </c>
      <c r="I1086" s="36">
        <v>15.425000000000001</v>
      </c>
      <c r="J1086" s="36">
        <v>-7218.5915000000005</v>
      </c>
      <c r="K1086" s="36">
        <v>15.75</v>
      </c>
      <c r="L1086" s="36">
        <v>4842.9674999999997</v>
      </c>
      <c r="M1086" s="35">
        <v>11.025</v>
      </c>
    </row>
    <row r="1087" spans="1:13">
      <c r="A1087" s="38">
        <v>1086</v>
      </c>
      <c r="B1087" s="34" t="s">
        <v>1197</v>
      </c>
      <c r="C1087" s="34" t="s">
        <v>82</v>
      </c>
      <c r="D1087" s="34" t="s">
        <v>31</v>
      </c>
      <c r="E1087" s="36">
        <v>15.9</v>
      </c>
      <c r="F1087" s="36">
        <v>2165.2620000000002</v>
      </c>
      <c r="G1087" s="36">
        <v>33.524999999999999</v>
      </c>
      <c r="H1087" s="36">
        <v>3684.3975</v>
      </c>
      <c r="I1087" s="36">
        <v>38.450000000000003</v>
      </c>
      <c r="J1087" s="36">
        <v>4821.2455</v>
      </c>
      <c r="K1087" s="36">
        <v>11.324999999999999</v>
      </c>
      <c r="L1087" s="36">
        <v>2033.2904999999998</v>
      </c>
      <c r="M1087" s="35">
        <v>3.8000000000000003</v>
      </c>
    </row>
    <row r="1088" spans="1:13">
      <c r="A1088" s="38">
        <v>1087</v>
      </c>
      <c r="B1088" s="34" t="s">
        <v>1198</v>
      </c>
      <c r="C1088" s="34" t="s">
        <v>82</v>
      </c>
      <c r="D1088" s="34" t="s">
        <v>31</v>
      </c>
      <c r="E1088" s="36">
        <v>11.1</v>
      </c>
      <c r="F1088" s="36">
        <v>-716.61599999999999</v>
      </c>
      <c r="G1088" s="36">
        <v>1.2</v>
      </c>
      <c r="H1088" s="36">
        <v>73.595999999999989</v>
      </c>
      <c r="I1088" s="36">
        <v>4.5</v>
      </c>
      <c r="J1088" s="36">
        <v>283.14</v>
      </c>
      <c r="K1088" s="36">
        <v>0</v>
      </c>
      <c r="L1088" s="36">
        <v>0</v>
      </c>
      <c r="M1088" s="35">
        <v>2.5000000000000001E-2</v>
      </c>
    </row>
    <row r="1089" spans="1:13">
      <c r="A1089" s="38">
        <v>1088</v>
      </c>
      <c r="B1089" s="34" t="s">
        <v>1199</v>
      </c>
      <c r="C1089" s="34" t="s">
        <v>84</v>
      </c>
      <c r="D1089" s="34" t="s">
        <v>31</v>
      </c>
      <c r="E1089" s="36">
        <v>97.575000000000003</v>
      </c>
      <c r="F1089" s="36">
        <v>5154.8872499999998</v>
      </c>
      <c r="G1089" s="36">
        <v>31.574999999999999</v>
      </c>
      <c r="H1089" s="36">
        <v>2072.2672499999999</v>
      </c>
      <c r="I1089" s="36">
        <v>20.7</v>
      </c>
      <c r="J1089" s="36">
        <v>3128.1840000000002</v>
      </c>
      <c r="K1089" s="36">
        <v>3</v>
      </c>
      <c r="L1089" s="36">
        <v>1057.71</v>
      </c>
      <c r="M1089" s="35">
        <v>4.6750000000000007</v>
      </c>
    </row>
    <row r="1090" spans="1:13">
      <c r="A1090" s="38">
        <v>1089</v>
      </c>
      <c r="B1090" s="34" t="s">
        <v>1200</v>
      </c>
      <c r="C1090" s="34" t="s">
        <v>3658</v>
      </c>
      <c r="D1090" s="34" t="s">
        <v>31</v>
      </c>
      <c r="E1090" s="36">
        <v>0</v>
      </c>
      <c r="F1090" s="36">
        <v>0</v>
      </c>
      <c r="G1090" s="36">
        <v>10</v>
      </c>
      <c r="H1090" s="36">
        <v>-206.20000000000002</v>
      </c>
      <c r="I1090" s="36">
        <v>0</v>
      </c>
      <c r="J1090" s="36">
        <v>0</v>
      </c>
      <c r="K1090" s="36">
        <v>13</v>
      </c>
      <c r="L1090" s="36">
        <v>4718.87</v>
      </c>
      <c r="M1090" s="35">
        <v>16</v>
      </c>
    </row>
    <row r="1091" spans="1:13">
      <c r="A1091" s="38">
        <v>1090</v>
      </c>
      <c r="B1091" s="34" t="s">
        <v>1201</v>
      </c>
      <c r="C1091" s="34" t="s">
        <v>3658</v>
      </c>
      <c r="D1091" s="34" t="s">
        <v>31</v>
      </c>
      <c r="F1091" s="36">
        <v>0</v>
      </c>
      <c r="H1091" s="36">
        <v>0</v>
      </c>
      <c r="J1091" s="36">
        <v>0</v>
      </c>
      <c r="L1091" s="36">
        <v>0</v>
      </c>
      <c r="M1091" s="35">
        <v>7.4999999999999997E-2</v>
      </c>
    </row>
    <row r="1092" spans="1:13">
      <c r="A1092" s="38">
        <v>1091</v>
      </c>
      <c r="B1092" s="34" t="s">
        <v>1202</v>
      </c>
      <c r="C1092" s="34" t="s">
        <v>82</v>
      </c>
      <c r="D1092" s="34" t="s">
        <v>31</v>
      </c>
      <c r="E1092" s="36">
        <v>0</v>
      </c>
      <c r="F1092" s="36">
        <v>0</v>
      </c>
      <c r="G1092" s="36">
        <v>0</v>
      </c>
      <c r="H1092" s="36">
        <v>0</v>
      </c>
      <c r="I1092" s="36">
        <v>0</v>
      </c>
      <c r="J1092" s="36">
        <v>0</v>
      </c>
      <c r="K1092" s="36">
        <v>25</v>
      </c>
      <c r="L1092" s="36">
        <v>1745.25</v>
      </c>
      <c r="M1092" s="35">
        <v>1</v>
      </c>
    </row>
    <row r="1093" spans="1:13">
      <c r="A1093" s="38">
        <v>1092</v>
      </c>
      <c r="B1093" s="34" t="s">
        <v>1203</v>
      </c>
      <c r="C1093" s="34" t="s">
        <v>3658</v>
      </c>
      <c r="D1093" s="34" t="s">
        <v>31</v>
      </c>
      <c r="F1093" s="36">
        <v>0</v>
      </c>
      <c r="H1093" s="36">
        <v>0</v>
      </c>
      <c r="J1093" s="36">
        <v>0</v>
      </c>
      <c r="L1093" s="36">
        <v>0</v>
      </c>
      <c r="M1093" s="35">
        <v>13</v>
      </c>
    </row>
    <row r="1094" spans="1:13">
      <c r="A1094" s="38">
        <v>1093</v>
      </c>
      <c r="B1094" s="34" t="s">
        <v>1204</v>
      </c>
      <c r="C1094" s="34" t="s">
        <v>82</v>
      </c>
      <c r="D1094" s="34" t="s">
        <v>31</v>
      </c>
      <c r="F1094" s="36">
        <v>0</v>
      </c>
      <c r="H1094" s="36">
        <v>0</v>
      </c>
      <c r="J1094" s="36">
        <v>0</v>
      </c>
      <c r="L1094" s="36">
        <v>0</v>
      </c>
      <c r="M1094" s="35">
        <v>2</v>
      </c>
    </row>
    <row r="1095" spans="1:13">
      <c r="A1095" s="38">
        <v>1094</v>
      </c>
      <c r="B1095" s="34" t="s">
        <v>1205</v>
      </c>
      <c r="C1095" s="34" t="s">
        <v>82</v>
      </c>
      <c r="D1095" s="34" t="s">
        <v>31</v>
      </c>
      <c r="E1095" s="36">
        <v>0</v>
      </c>
      <c r="F1095" s="36">
        <v>0</v>
      </c>
      <c r="G1095" s="36">
        <v>7.1</v>
      </c>
      <c r="H1095" s="36">
        <v>1500.798</v>
      </c>
      <c r="I1095" s="36">
        <v>9.8000000000000007</v>
      </c>
      <c r="J1095" s="36">
        <v>1923.5440000000001</v>
      </c>
      <c r="K1095" s="36">
        <v>9.5</v>
      </c>
      <c r="L1095" s="36">
        <v>1577.3799999999999</v>
      </c>
      <c r="M1095" s="35">
        <v>8</v>
      </c>
    </row>
    <row r="1096" spans="1:13">
      <c r="A1096" s="38">
        <v>1095</v>
      </c>
      <c r="B1096" s="34" t="s">
        <v>1206</v>
      </c>
      <c r="C1096" s="34" t="s">
        <v>65</v>
      </c>
      <c r="D1096" s="34" t="s">
        <v>31</v>
      </c>
      <c r="E1096" s="36">
        <v>0</v>
      </c>
      <c r="F1096" s="36">
        <v>0</v>
      </c>
      <c r="G1096" s="36">
        <v>0</v>
      </c>
      <c r="H1096" s="36">
        <v>0</v>
      </c>
      <c r="I1096" s="36">
        <v>0</v>
      </c>
      <c r="J1096" s="36">
        <v>0</v>
      </c>
      <c r="K1096" s="36">
        <v>5.0750000000000002</v>
      </c>
      <c r="L1096" s="36">
        <v>510.84949999999998</v>
      </c>
      <c r="M1096" s="35">
        <v>2.5000000000000001E-2</v>
      </c>
    </row>
    <row r="1097" spans="1:13">
      <c r="A1097" s="38">
        <v>1096</v>
      </c>
      <c r="B1097" s="34" t="s">
        <v>1207</v>
      </c>
      <c r="C1097" s="34" t="s">
        <v>3658</v>
      </c>
      <c r="D1097" s="34" t="s">
        <v>31</v>
      </c>
      <c r="E1097" s="36">
        <v>0</v>
      </c>
      <c r="F1097" s="36">
        <v>0</v>
      </c>
      <c r="G1097" s="36">
        <v>0</v>
      </c>
      <c r="H1097" s="36">
        <v>0</v>
      </c>
      <c r="I1097" s="36">
        <v>0</v>
      </c>
      <c r="J1097" s="36">
        <v>0</v>
      </c>
      <c r="K1097" s="36">
        <v>4</v>
      </c>
      <c r="L1097" s="36">
        <v>385.24</v>
      </c>
      <c r="M1097" s="35">
        <v>8</v>
      </c>
    </row>
    <row r="1098" spans="1:13">
      <c r="A1098" s="38">
        <v>1097</v>
      </c>
      <c r="B1098" s="34" t="s">
        <v>1208</v>
      </c>
      <c r="C1098" s="34" t="s">
        <v>82</v>
      </c>
      <c r="D1098" s="34" t="s">
        <v>31</v>
      </c>
      <c r="E1098" s="36">
        <v>0</v>
      </c>
      <c r="F1098" s="36">
        <v>0</v>
      </c>
      <c r="G1098" s="36">
        <v>0</v>
      </c>
      <c r="H1098" s="36">
        <v>0</v>
      </c>
      <c r="I1098" s="36">
        <v>0</v>
      </c>
      <c r="J1098" s="36">
        <v>0</v>
      </c>
      <c r="K1098" s="36">
        <v>79.25</v>
      </c>
      <c r="L1098" s="36">
        <v>5900.1625000000004</v>
      </c>
      <c r="M1098" s="35">
        <v>4.3499999999999996</v>
      </c>
    </row>
    <row r="1099" spans="1:13">
      <c r="A1099" s="38">
        <v>1098</v>
      </c>
      <c r="B1099" s="34" t="s">
        <v>1209</v>
      </c>
      <c r="C1099" s="34" t="s">
        <v>3658</v>
      </c>
      <c r="D1099" s="34" t="s">
        <v>31</v>
      </c>
      <c r="E1099" s="36">
        <v>33.625</v>
      </c>
      <c r="F1099" s="36">
        <v>2710.8475000000003</v>
      </c>
      <c r="G1099" s="36">
        <v>52.1</v>
      </c>
      <c r="H1099" s="36">
        <v>5291.7969999999996</v>
      </c>
      <c r="I1099" s="36">
        <v>23.6</v>
      </c>
      <c r="J1099" s="36">
        <v>1993.2560000000001</v>
      </c>
      <c r="K1099" s="36">
        <v>33.049999999999997</v>
      </c>
      <c r="L1099" s="36">
        <v>3719.7774999999997</v>
      </c>
      <c r="M1099" s="35">
        <v>4.875</v>
      </c>
    </row>
    <row r="1100" spans="1:13">
      <c r="A1100" s="38">
        <v>1099</v>
      </c>
      <c r="B1100" s="34" t="s">
        <v>1210</v>
      </c>
      <c r="C1100" s="34" t="s">
        <v>3658</v>
      </c>
      <c r="D1100" s="34" t="s">
        <v>31</v>
      </c>
      <c r="E1100" s="36">
        <v>0</v>
      </c>
      <c r="F1100" s="36">
        <v>0</v>
      </c>
      <c r="G1100" s="36">
        <v>0</v>
      </c>
      <c r="H1100" s="36">
        <v>0</v>
      </c>
      <c r="I1100" s="36">
        <v>0</v>
      </c>
      <c r="J1100" s="36">
        <v>0</v>
      </c>
      <c r="K1100" s="36">
        <v>5.15</v>
      </c>
      <c r="L1100" s="36">
        <v>512.83699999999999</v>
      </c>
      <c r="M1100" s="35">
        <v>7.5250000000000004</v>
      </c>
    </row>
    <row r="1101" spans="1:13">
      <c r="A1101" s="38">
        <v>1100</v>
      </c>
      <c r="B1101" s="34" t="s">
        <v>1211</v>
      </c>
      <c r="C1101" s="34" t="s">
        <v>3660</v>
      </c>
      <c r="D1101" s="34" t="s">
        <v>31</v>
      </c>
      <c r="E1101" s="36">
        <v>78.674999999999997</v>
      </c>
      <c r="F1101" s="36">
        <v>8762.0347500000007</v>
      </c>
      <c r="G1101" s="36">
        <v>6.6749999999999998</v>
      </c>
      <c r="H1101" s="36">
        <v>730.11149999999998</v>
      </c>
      <c r="I1101" s="36">
        <v>15.074999999999999</v>
      </c>
      <c r="J1101" s="36">
        <v>1467.702</v>
      </c>
      <c r="K1101" s="36">
        <v>4.55</v>
      </c>
      <c r="L1101" s="36">
        <v>652.87950000000001</v>
      </c>
      <c r="M1101" s="35">
        <v>0.2</v>
      </c>
    </row>
    <row r="1102" spans="1:13">
      <c r="A1102" s="38">
        <v>1101</v>
      </c>
      <c r="B1102" s="34" t="s">
        <v>1212</v>
      </c>
      <c r="C1102" s="34" t="s">
        <v>3658</v>
      </c>
      <c r="D1102" s="34" t="s">
        <v>31</v>
      </c>
      <c r="F1102" s="36">
        <v>0</v>
      </c>
      <c r="H1102" s="36">
        <v>0</v>
      </c>
      <c r="J1102" s="36">
        <v>0</v>
      </c>
      <c r="L1102" s="36">
        <v>0</v>
      </c>
      <c r="M1102" s="35">
        <v>0.125</v>
      </c>
    </row>
    <row r="1103" spans="1:13">
      <c r="A1103" s="38">
        <v>1102</v>
      </c>
      <c r="B1103" s="34" t="s">
        <v>1213</v>
      </c>
      <c r="C1103" s="34" t="s">
        <v>3661</v>
      </c>
      <c r="D1103" s="34" t="s">
        <v>31</v>
      </c>
      <c r="E1103" s="36">
        <v>0</v>
      </c>
      <c r="F1103" s="36">
        <v>0</v>
      </c>
      <c r="G1103" s="36">
        <v>0</v>
      </c>
      <c r="H1103" s="36">
        <v>0</v>
      </c>
      <c r="I1103" s="36">
        <v>0</v>
      </c>
      <c r="J1103" s="36">
        <v>0</v>
      </c>
      <c r="K1103" s="36">
        <v>0.2</v>
      </c>
      <c r="L1103" s="36">
        <v>97.978000000000009</v>
      </c>
      <c r="M1103" s="35">
        <v>0.55000000000000004</v>
      </c>
    </row>
    <row r="1104" spans="1:13">
      <c r="A1104" s="38">
        <v>1103</v>
      </c>
      <c r="B1104" s="34" t="s">
        <v>1214</v>
      </c>
      <c r="C1104" s="34" t="s">
        <v>3658</v>
      </c>
      <c r="D1104" s="34" t="s">
        <v>31</v>
      </c>
      <c r="F1104" s="36">
        <v>0</v>
      </c>
      <c r="H1104" s="36">
        <v>0</v>
      </c>
      <c r="J1104" s="36">
        <v>0</v>
      </c>
      <c r="L1104" s="36">
        <v>0</v>
      </c>
      <c r="M1104" s="35">
        <v>1</v>
      </c>
    </row>
    <row r="1105" spans="1:13">
      <c r="A1105" s="38">
        <v>1104</v>
      </c>
      <c r="B1105" s="34" t="s">
        <v>1215</v>
      </c>
      <c r="C1105" s="34" t="s">
        <v>3661</v>
      </c>
      <c r="D1105" s="34" t="s">
        <v>31</v>
      </c>
      <c r="E1105" s="36">
        <v>0</v>
      </c>
      <c r="F1105" s="36">
        <v>0</v>
      </c>
      <c r="G1105" s="36">
        <v>0</v>
      </c>
      <c r="H1105" s="36">
        <v>0</v>
      </c>
      <c r="I1105" s="36">
        <v>6</v>
      </c>
      <c r="J1105" s="36">
        <v>-1105.68</v>
      </c>
      <c r="K1105" s="36">
        <v>2.5</v>
      </c>
      <c r="L1105" s="36">
        <v>-30.274999999999999</v>
      </c>
      <c r="M1105" s="35">
        <v>1.2</v>
      </c>
    </row>
    <row r="1106" spans="1:13">
      <c r="A1106" s="38">
        <v>1105</v>
      </c>
      <c r="B1106" s="34" t="s">
        <v>1216</v>
      </c>
      <c r="C1106" s="34" t="s">
        <v>3651</v>
      </c>
      <c r="D1106" s="34" t="s">
        <v>31</v>
      </c>
      <c r="E1106" s="36">
        <v>0</v>
      </c>
      <c r="F1106" s="36">
        <v>0</v>
      </c>
      <c r="G1106" s="36">
        <v>0</v>
      </c>
      <c r="H1106" s="36">
        <v>0</v>
      </c>
      <c r="I1106" s="36">
        <v>0</v>
      </c>
      <c r="J1106" s="36">
        <v>0</v>
      </c>
      <c r="K1106" s="36">
        <v>2</v>
      </c>
      <c r="L1106" s="36">
        <v>1639.54</v>
      </c>
      <c r="M1106" s="35">
        <v>2</v>
      </c>
    </row>
    <row r="1107" spans="1:13">
      <c r="A1107" s="38">
        <v>1106</v>
      </c>
      <c r="B1107" s="34" t="s">
        <v>1217</v>
      </c>
      <c r="C1107" s="34" t="s">
        <v>82</v>
      </c>
      <c r="D1107" s="34" t="s">
        <v>31</v>
      </c>
      <c r="E1107" s="36">
        <v>0</v>
      </c>
      <c r="F1107" s="36">
        <v>0</v>
      </c>
      <c r="G1107" s="36">
        <v>0</v>
      </c>
      <c r="H1107" s="36">
        <v>0</v>
      </c>
      <c r="I1107" s="36">
        <v>2.5</v>
      </c>
      <c r="J1107" s="36">
        <v>375.57499999999999</v>
      </c>
      <c r="K1107" s="36">
        <v>2.5000000000000001E-2</v>
      </c>
      <c r="L1107" s="36">
        <v>2.7910000000000004</v>
      </c>
      <c r="M1107" s="35">
        <v>7.4999999999999997E-2</v>
      </c>
    </row>
    <row r="1108" spans="1:13">
      <c r="A1108" s="38">
        <v>1107</v>
      </c>
      <c r="B1108" s="34" t="s">
        <v>1218</v>
      </c>
      <c r="C1108" s="34" t="s">
        <v>82</v>
      </c>
      <c r="D1108" s="34" t="s">
        <v>31</v>
      </c>
      <c r="E1108" s="36">
        <v>0</v>
      </c>
      <c r="F1108" s="36">
        <v>0</v>
      </c>
      <c r="G1108" s="36">
        <v>0.1</v>
      </c>
      <c r="H1108" s="36">
        <v>-0.51700000000000002</v>
      </c>
      <c r="I1108" s="36">
        <v>1.25</v>
      </c>
      <c r="J1108" s="36">
        <v>106.4875</v>
      </c>
      <c r="K1108" s="36">
        <v>5.15</v>
      </c>
      <c r="L1108" s="36">
        <v>739.38549999999998</v>
      </c>
      <c r="M1108" s="35">
        <v>0.65</v>
      </c>
    </row>
    <row r="1109" spans="1:13">
      <c r="A1109" s="38">
        <v>1108</v>
      </c>
      <c r="B1109" s="34" t="s">
        <v>1219</v>
      </c>
      <c r="C1109" s="34" t="s">
        <v>3660</v>
      </c>
      <c r="D1109" s="34" t="s">
        <v>31</v>
      </c>
      <c r="E1109" s="36">
        <v>0.05</v>
      </c>
      <c r="F1109" s="36">
        <v>11.487000000000002</v>
      </c>
      <c r="G1109" s="36">
        <v>16</v>
      </c>
      <c r="H1109" s="36">
        <v>1408.48</v>
      </c>
      <c r="I1109" s="36">
        <v>2</v>
      </c>
      <c r="J1109" s="36">
        <v>88.86</v>
      </c>
      <c r="K1109" s="36">
        <v>0</v>
      </c>
      <c r="L1109" s="36">
        <v>0</v>
      </c>
      <c r="M1109" s="35">
        <v>2.5000000000000001E-2</v>
      </c>
    </row>
    <row r="1110" spans="1:13">
      <c r="A1110" s="38">
        <v>1109</v>
      </c>
      <c r="B1110" s="34" t="s">
        <v>1220</v>
      </c>
      <c r="C1110" s="34" t="s">
        <v>82</v>
      </c>
      <c r="D1110" s="34" t="s">
        <v>31</v>
      </c>
      <c r="E1110" s="36">
        <v>7</v>
      </c>
      <c r="F1110" s="36">
        <v>1155.7</v>
      </c>
      <c r="G1110" s="36">
        <v>5.8</v>
      </c>
      <c r="H1110" s="36">
        <v>167.73600000000002</v>
      </c>
      <c r="I1110" s="36">
        <v>5.2</v>
      </c>
      <c r="J1110" s="36">
        <v>215.43600000000001</v>
      </c>
      <c r="K1110" s="36">
        <v>4.5</v>
      </c>
      <c r="L1110" s="36">
        <v>654.57000000000005</v>
      </c>
      <c r="M1110" s="35">
        <v>2</v>
      </c>
    </row>
    <row r="1111" spans="1:13">
      <c r="A1111" s="38">
        <v>1110</v>
      </c>
      <c r="B1111" s="34" t="s">
        <v>1221</v>
      </c>
      <c r="C1111" s="34" t="s">
        <v>82</v>
      </c>
      <c r="D1111" s="34" t="s">
        <v>31</v>
      </c>
      <c r="E1111" s="36">
        <v>0</v>
      </c>
      <c r="F1111" s="36">
        <v>0</v>
      </c>
      <c r="G1111" s="36">
        <v>0</v>
      </c>
      <c r="H1111" s="36">
        <v>0</v>
      </c>
      <c r="I1111" s="36">
        <v>0</v>
      </c>
      <c r="J1111" s="36">
        <v>0</v>
      </c>
      <c r="K1111" s="36">
        <v>10.625</v>
      </c>
      <c r="L1111" s="36">
        <v>5404.7250000000004</v>
      </c>
      <c r="M1111" s="35">
        <v>5</v>
      </c>
    </row>
    <row r="1112" spans="1:13">
      <c r="A1112" s="38">
        <v>1111</v>
      </c>
      <c r="B1112" s="34" t="s">
        <v>1222</v>
      </c>
      <c r="C1112" s="34" t="s">
        <v>3658</v>
      </c>
      <c r="D1112" s="34" t="s">
        <v>31</v>
      </c>
      <c r="E1112" s="36">
        <v>0</v>
      </c>
      <c r="F1112" s="36">
        <v>0</v>
      </c>
      <c r="G1112" s="36">
        <v>0.9</v>
      </c>
      <c r="H1112" s="36">
        <v>-50.004000000000005</v>
      </c>
      <c r="I1112" s="36">
        <v>2.5</v>
      </c>
      <c r="J1112" s="36">
        <v>-84.875</v>
      </c>
      <c r="K1112" s="36">
        <v>2.625</v>
      </c>
      <c r="L1112" s="36">
        <v>518.28</v>
      </c>
      <c r="M1112" s="35">
        <v>2</v>
      </c>
    </row>
    <row r="1113" spans="1:13">
      <c r="A1113" s="38">
        <v>1112</v>
      </c>
      <c r="B1113" s="34" t="s">
        <v>1223</v>
      </c>
      <c r="C1113" s="34" t="s">
        <v>3658</v>
      </c>
      <c r="D1113" s="34" t="s">
        <v>31</v>
      </c>
      <c r="E1113" s="36">
        <v>7</v>
      </c>
      <c r="F1113" s="36">
        <v>78.680000000000007</v>
      </c>
      <c r="G1113" s="36">
        <v>0</v>
      </c>
      <c r="H1113" s="36">
        <v>0</v>
      </c>
      <c r="I1113" s="36">
        <v>0</v>
      </c>
      <c r="J1113" s="36">
        <v>0</v>
      </c>
      <c r="K1113" s="36">
        <v>0</v>
      </c>
      <c r="L1113" s="36">
        <v>0</v>
      </c>
      <c r="M1113" s="35">
        <v>0.5</v>
      </c>
    </row>
    <row r="1114" spans="1:13">
      <c r="A1114" s="38">
        <v>1113</v>
      </c>
      <c r="B1114" s="34" t="s">
        <v>1224</v>
      </c>
      <c r="C1114" s="34" t="s">
        <v>82</v>
      </c>
      <c r="D1114" s="34" t="s">
        <v>31</v>
      </c>
      <c r="E1114" s="36">
        <v>0</v>
      </c>
      <c r="F1114" s="36">
        <v>0</v>
      </c>
      <c r="G1114" s="36">
        <v>0</v>
      </c>
      <c r="H1114" s="36">
        <v>0</v>
      </c>
      <c r="I1114" s="36">
        <v>0</v>
      </c>
      <c r="J1114" s="36">
        <v>0</v>
      </c>
      <c r="K1114" s="36">
        <v>0.5</v>
      </c>
      <c r="L1114" s="36">
        <v>48.424999999999997</v>
      </c>
      <c r="M1114" s="35">
        <v>2</v>
      </c>
    </row>
    <row r="1115" spans="1:13">
      <c r="A1115" s="38">
        <v>1114</v>
      </c>
      <c r="B1115" s="34" t="s">
        <v>1225</v>
      </c>
      <c r="C1115" s="34" t="s">
        <v>82</v>
      </c>
      <c r="D1115" s="34" t="s">
        <v>31</v>
      </c>
      <c r="E1115" s="36">
        <v>3.6749999999999998</v>
      </c>
      <c r="F1115" s="36">
        <v>437.76600000000002</v>
      </c>
      <c r="G1115" s="36">
        <v>1</v>
      </c>
      <c r="H1115" s="36">
        <v>157.49</v>
      </c>
      <c r="I1115" s="36">
        <v>0.52500000000000002</v>
      </c>
      <c r="J1115" s="36">
        <v>68.948250000000016</v>
      </c>
      <c r="K1115" s="36">
        <v>0.5</v>
      </c>
      <c r="L1115" s="36">
        <v>54.195</v>
      </c>
      <c r="M1115" s="35">
        <v>0.5</v>
      </c>
    </row>
    <row r="1116" spans="1:13">
      <c r="A1116" s="38">
        <v>1115</v>
      </c>
      <c r="B1116" s="34" t="s">
        <v>1226</v>
      </c>
      <c r="C1116" s="34" t="s">
        <v>3661</v>
      </c>
      <c r="D1116" s="34" t="s">
        <v>31</v>
      </c>
      <c r="E1116" s="36">
        <v>0</v>
      </c>
      <c r="F1116" s="36">
        <v>0</v>
      </c>
      <c r="G1116" s="36">
        <v>0</v>
      </c>
      <c r="H1116" s="36">
        <v>0</v>
      </c>
      <c r="I1116" s="36">
        <v>0</v>
      </c>
      <c r="J1116" s="36">
        <v>0</v>
      </c>
      <c r="K1116" s="36">
        <v>0.52500000000000002</v>
      </c>
      <c r="L1116" s="36">
        <v>48.063749999999999</v>
      </c>
      <c r="M1116" s="35">
        <v>4.2750000000000004</v>
      </c>
    </row>
    <row r="1117" spans="1:13">
      <c r="A1117" s="38">
        <v>1116</v>
      </c>
      <c r="B1117" s="34" t="s">
        <v>1227</v>
      </c>
      <c r="C1117" s="34" t="s">
        <v>3658</v>
      </c>
      <c r="D1117" s="34" t="s">
        <v>31</v>
      </c>
      <c r="E1117" s="36">
        <v>10.050000000000001</v>
      </c>
      <c r="F1117" s="36">
        <v>-54.5715</v>
      </c>
      <c r="G1117" s="36">
        <v>9</v>
      </c>
      <c r="H1117" s="36">
        <v>-315.81000000000006</v>
      </c>
      <c r="I1117" s="36">
        <v>24</v>
      </c>
      <c r="J1117" s="36">
        <v>3625.68</v>
      </c>
      <c r="K1117" s="36">
        <v>11</v>
      </c>
      <c r="L1117" s="36">
        <v>4573.0300000000007</v>
      </c>
      <c r="M1117" s="35">
        <v>18</v>
      </c>
    </row>
    <row r="1118" spans="1:13">
      <c r="A1118" s="38">
        <v>1117</v>
      </c>
      <c r="B1118" s="34" t="s">
        <v>1228</v>
      </c>
      <c r="C1118" s="34" t="s">
        <v>3681</v>
      </c>
      <c r="D1118" s="34" t="s">
        <v>31</v>
      </c>
      <c r="F1118" s="36">
        <v>0</v>
      </c>
      <c r="H1118" s="36">
        <v>0</v>
      </c>
      <c r="J1118" s="36">
        <v>0</v>
      </c>
      <c r="L1118" s="36">
        <v>0</v>
      </c>
      <c r="M1118" s="35">
        <v>1.2250000000000001</v>
      </c>
    </row>
    <row r="1119" spans="1:13">
      <c r="A1119" s="38">
        <v>1118</v>
      </c>
      <c r="B1119" s="34" t="s">
        <v>1229</v>
      </c>
      <c r="C1119" s="34" t="s">
        <v>3651</v>
      </c>
      <c r="D1119" s="34" t="s">
        <v>31</v>
      </c>
      <c r="E1119" s="36">
        <v>0</v>
      </c>
      <c r="F1119" s="36">
        <v>0</v>
      </c>
      <c r="G1119" s="36">
        <v>0</v>
      </c>
      <c r="H1119" s="36">
        <v>0</v>
      </c>
      <c r="I1119" s="36">
        <v>291.32499999999999</v>
      </c>
      <c r="J1119" s="36">
        <v>28680.946250000001</v>
      </c>
      <c r="K1119" s="36">
        <v>33</v>
      </c>
      <c r="L1119" s="36">
        <v>3308.25</v>
      </c>
      <c r="M1119" s="35">
        <v>11</v>
      </c>
    </row>
    <row r="1120" spans="1:13">
      <c r="A1120" s="38">
        <v>1119</v>
      </c>
      <c r="B1120" s="34" t="s">
        <v>1230</v>
      </c>
      <c r="C1120" s="34" t="s">
        <v>3658</v>
      </c>
      <c r="D1120" s="34" t="s">
        <v>31</v>
      </c>
      <c r="E1120" s="36">
        <v>0</v>
      </c>
      <c r="F1120" s="36">
        <v>0</v>
      </c>
      <c r="G1120" s="36">
        <v>0</v>
      </c>
      <c r="H1120" s="36">
        <v>0</v>
      </c>
      <c r="I1120" s="36">
        <v>304.35000000000002</v>
      </c>
      <c r="J1120" s="36">
        <v>13656.184499999999</v>
      </c>
      <c r="K1120" s="36">
        <v>119.575</v>
      </c>
      <c r="L1120" s="36">
        <v>6852.8432500000008</v>
      </c>
      <c r="M1120" s="35">
        <v>11</v>
      </c>
    </row>
    <row r="1121" spans="1:13">
      <c r="A1121" s="38">
        <v>1120</v>
      </c>
      <c r="B1121" s="34" t="s">
        <v>1231</v>
      </c>
      <c r="C1121" s="34" t="s">
        <v>3660</v>
      </c>
      <c r="D1121" s="34" t="s">
        <v>31</v>
      </c>
      <c r="E1121" s="36">
        <v>0</v>
      </c>
      <c r="F1121" s="36">
        <v>0</v>
      </c>
      <c r="G1121" s="36">
        <v>3.3</v>
      </c>
      <c r="H1121" s="36">
        <v>427.11899999999997</v>
      </c>
      <c r="I1121" s="36">
        <v>1.1000000000000001</v>
      </c>
      <c r="J1121" s="36">
        <v>165.59399999999999</v>
      </c>
      <c r="K1121" s="36">
        <v>0.5</v>
      </c>
      <c r="L1121" s="36">
        <v>113.5</v>
      </c>
      <c r="M1121" s="35">
        <v>0.5</v>
      </c>
    </row>
    <row r="1122" spans="1:13">
      <c r="A1122" s="38">
        <v>1121</v>
      </c>
      <c r="B1122" s="34" t="s">
        <v>1232</v>
      </c>
      <c r="C1122" s="34" t="s">
        <v>82</v>
      </c>
      <c r="D1122" s="34" t="s">
        <v>31</v>
      </c>
      <c r="E1122" s="36">
        <v>2.5</v>
      </c>
      <c r="F1122" s="36">
        <v>89.85</v>
      </c>
      <c r="G1122" s="36">
        <v>12</v>
      </c>
      <c r="H1122" s="36">
        <v>889.80000000000007</v>
      </c>
      <c r="I1122" s="36">
        <v>8.6</v>
      </c>
      <c r="J1122" s="36">
        <v>1746.4019999999998</v>
      </c>
      <c r="K1122" s="36">
        <v>7.8</v>
      </c>
      <c r="L1122" s="36">
        <v>1025.856</v>
      </c>
      <c r="M1122" s="35">
        <v>0.3</v>
      </c>
    </row>
    <row r="1123" spans="1:13">
      <c r="A1123" s="38">
        <v>1122</v>
      </c>
      <c r="B1123" s="34" t="s">
        <v>1233</v>
      </c>
      <c r="C1123" s="34" t="s">
        <v>3658</v>
      </c>
      <c r="D1123" s="34" t="s">
        <v>31</v>
      </c>
      <c r="E1123" s="36">
        <v>0</v>
      </c>
      <c r="F1123" s="36">
        <v>0</v>
      </c>
      <c r="G1123" s="36">
        <v>21</v>
      </c>
      <c r="H1123" s="36">
        <v>3875.3399999999997</v>
      </c>
      <c r="I1123" s="36">
        <v>22</v>
      </c>
      <c r="J1123" s="36">
        <v>379.06</v>
      </c>
      <c r="K1123" s="36">
        <v>0</v>
      </c>
      <c r="L1123" s="36">
        <v>0</v>
      </c>
      <c r="M1123" s="35">
        <v>2.0499999999999998</v>
      </c>
    </row>
    <row r="1124" spans="1:13">
      <c r="A1124" s="38">
        <v>1123</v>
      </c>
      <c r="B1124" s="34" t="s">
        <v>1234</v>
      </c>
      <c r="C1124" s="34" t="s">
        <v>3658</v>
      </c>
      <c r="D1124" s="34" t="s">
        <v>31</v>
      </c>
      <c r="E1124" s="36">
        <v>0</v>
      </c>
      <c r="F1124" s="36">
        <v>0</v>
      </c>
      <c r="G1124" s="36">
        <v>0</v>
      </c>
      <c r="H1124" s="36">
        <v>0</v>
      </c>
      <c r="I1124" s="36">
        <v>0</v>
      </c>
      <c r="J1124" s="36">
        <v>0</v>
      </c>
      <c r="K1124" s="36">
        <v>2.5000000000000001E-2</v>
      </c>
      <c r="L1124" s="36">
        <v>3.5065</v>
      </c>
      <c r="M1124" s="35">
        <v>16.274999999999999</v>
      </c>
    </row>
    <row r="1125" spans="1:13">
      <c r="A1125" s="38">
        <v>1124</v>
      </c>
      <c r="B1125" s="34" t="s">
        <v>1235</v>
      </c>
      <c r="C1125" s="34" t="s">
        <v>3660</v>
      </c>
      <c r="D1125" s="34" t="s">
        <v>31</v>
      </c>
      <c r="E1125" s="36">
        <v>0</v>
      </c>
      <c r="F1125" s="36">
        <v>0</v>
      </c>
      <c r="G1125" s="36">
        <v>0</v>
      </c>
      <c r="H1125" s="36">
        <v>0</v>
      </c>
      <c r="I1125" s="36">
        <v>0.05</v>
      </c>
      <c r="J1125" s="36">
        <v>-2.827</v>
      </c>
      <c r="K1125" s="36">
        <v>20.39</v>
      </c>
      <c r="L1125" s="36">
        <v>1506.8210000000001</v>
      </c>
      <c r="M1125" s="35">
        <v>5.3999999999999995</v>
      </c>
    </row>
    <row r="1126" spans="1:13">
      <c r="A1126" s="38">
        <v>1125</v>
      </c>
      <c r="B1126" s="34" t="s">
        <v>1236</v>
      </c>
      <c r="C1126" s="34" t="s">
        <v>3658</v>
      </c>
      <c r="D1126" s="34" t="s">
        <v>31</v>
      </c>
      <c r="E1126" s="36">
        <v>315.25</v>
      </c>
      <c r="F1126" s="36">
        <v>15065.797500000001</v>
      </c>
      <c r="G1126" s="36">
        <v>223.8</v>
      </c>
      <c r="H1126" s="36">
        <v>14734.992000000002</v>
      </c>
      <c r="I1126" s="36">
        <v>307.5</v>
      </c>
      <c r="J1126" s="36">
        <v>18108.674999999999</v>
      </c>
      <c r="K1126" s="36">
        <v>45.875</v>
      </c>
      <c r="L1126" s="36">
        <v>4057.6437500000002</v>
      </c>
      <c r="M1126" s="35">
        <v>16.974999999999998</v>
      </c>
    </row>
    <row r="1127" spans="1:13">
      <c r="A1127" s="38">
        <v>1126</v>
      </c>
      <c r="B1127" s="34" t="s">
        <v>1237</v>
      </c>
      <c r="C1127" s="34" t="s">
        <v>3658</v>
      </c>
      <c r="D1127" s="34" t="s">
        <v>31</v>
      </c>
      <c r="F1127" s="36">
        <v>0</v>
      </c>
      <c r="H1127" s="36">
        <v>0</v>
      </c>
      <c r="J1127" s="36">
        <v>0</v>
      </c>
      <c r="L1127" s="36">
        <v>0</v>
      </c>
      <c r="M1127" s="35">
        <v>0.32499999999999996</v>
      </c>
    </row>
    <row r="1128" spans="1:13">
      <c r="A1128" s="38">
        <v>1127</v>
      </c>
      <c r="B1128" s="34" t="s">
        <v>1238</v>
      </c>
      <c r="C1128" s="34" t="s">
        <v>3658</v>
      </c>
      <c r="D1128" s="34" t="s">
        <v>31</v>
      </c>
      <c r="E1128" s="36">
        <v>5.5</v>
      </c>
      <c r="F1128" s="36">
        <v>859.76</v>
      </c>
      <c r="G1128" s="36">
        <v>13.85</v>
      </c>
      <c r="H1128" s="36">
        <v>1230.5725</v>
      </c>
      <c r="I1128" s="36">
        <v>6.2</v>
      </c>
      <c r="J1128" s="36">
        <v>530.90599999999995</v>
      </c>
      <c r="K1128" s="36">
        <v>1.5</v>
      </c>
      <c r="L1128" s="36">
        <v>250.035</v>
      </c>
      <c r="M1128" s="35">
        <v>2.5</v>
      </c>
    </row>
    <row r="1129" spans="1:13">
      <c r="A1129" s="38">
        <v>1128</v>
      </c>
      <c r="B1129" s="34" t="s">
        <v>1239</v>
      </c>
      <c r="C1129" s="34" t="s">
        <v>3651</v>
      </c>
      <c r="D1129" s="34" t="s">
        <v>31</v>
      </c>
      <c r="E1129" s="36">
        <v>0</v>
      </c>
      <c r="F1129" s="36">
        <v>0</v>
      </c>
      <c r="G1129" s="36">
        <v>5.5</v>
      </c>
      <c r="H1129" s="36">
        <v>568.81000000000006</v>
      </c>
      <c r="I1129" s="36">
        <v>19.024999999999999</v>
      </c>
      <c r="J1129" s="36">
        <v>1360.2874999999999</v>
      </c>
      <c r="K1129" s="36">
        <v>7.55</v>
      </c>
      <c r="L1129" s="36">
        <v>1208.604</v>
      </c>
      <c r="M1129" s="35">
        <v>1</v>
      </c>
    </row>
    <row r="1130" spans="1:13">
      <c r="A1130" s="38">
        <v>1129</v>
      </c>
      <c r="B1130" s="34" t="s">
        <v>1240</v>
      </c>
      <c r="C1130" s="34" t="s">
        <v>82</v>
      </c>
      <c r="D1130" s="34" t="s">
        <v>31</v>
      </c>
      <c r="E1130" s="36">
        <v>0</v>
      </c>
      <c r="F1130" s="36">
        <v>0</v>
      </c>
      <c r="G1130" s="36">
        <v>0</v>
      </c>
      <c r="H1130" s="36">
        <v>0</v>
      </c>
      <c r="I1130" s="36">
        <v>5.0750000000000002</v>
      </c>
      <c r="J1130" s="36">
        <v>318.91300000000001</v>
      </c>
      <c r="K1130" s="36">
        <v>2.75</v>
      </c>
      <c r="L1130" s="36">
        <v>411.73</v>
      </c>
      <c r="M1130" s="35">
        <v>7.25</v>
      </c>
    </row>
    <row r="1131" spans="1:13">
      <c r="A1131" s="38">
        <v>1130</v>
      </c>
      <c r="B1131" s="34" t="s">
        <v>1241</v>
      </c>
      <c r="C1131" s="34" t="s">
        <v>3659</v>
      </c>
      <c r="D1131" s="34" t="s">
        <v>31</v>
      </c>
      <c r="E1131" s="36">
        <v>0</v>
      </c>
      <c r="F1131" s="36">
        <v>0</v>
      </c>
      <c r="G1131" s="36">
        <v>3</v>
      </c>
      <c r="H1131" s="36">
        <v>204.93</v>
      </c>
      <c r="I1131" s="36">
        <v>2.5499999999999998</v>
      </c>
      <c r="J1131" s="36">
        <v>-62.015999999999998</v>
      </c>
      <c r="K1131" s="36">
        <v>9.3000000000000007</v>
      </c>
      <c r="L1131" s="36">
        <v>1317.5309999999999</v>
      </c>
      <c r="M1131" s="35">
        <v>4.3</v>
      </c>
    </row>
    <row r="1132" spans="1:13">
      <c r="A1132" s="38">
        <v>1131</v>
      </c>
      <c r="B1132" s="34" t="s">
        <v>1242</v>
      </c>
      <c r="C1132" s="34" t="s">
        <v>82</v>
      </c>
      <c r="D1132" s="34" t="s">
        <v>31</v>
      </c>
      <c r="E1132" s="36">
        <v>0</v>
      </c>
      <c r="F1132" s="36">
        <v>0</v>
      </c>
      <c r="G1132" s="36">
        <v>0</v>
      </c>
      <c r="H1132" s="36">
        <v>0</v>
      </c>
      <c r="I1132" s="36">
        <v>1.325</v>
      </c>
      <c r="J1132" s="36">
        <v>34.198249999999994</v>
      </c>
      <c r="K1132" s="36">
        <v>17.149999999999999</v>
      </c>
      <c r="L1132" s="36">
        <v>3196.7599999999998</v>
      </c>
      <c r="M1132" s="35">
        <v>12.5</v>
      </c>
    </row>
    <row r="1133" spans="1:13">
      <c r="A1133" s="38">
        <v>1132</v>
      </c>
      <c r="B1133" s="34" t="s">
        <v>1243</v>
      </c>
      <c r="C1133" s="34" t="s">
        <v>3658</v>
      </c>
      <c r="D1133" s="34" t="s">
        <v>31</v>
      </c>
      <c r="E1133" s="36">
        <v>4.0999999999999996</v>
      </c>
      <c r="F1133" s="36">
        <v>-421.43899999999996</v>
      </c>
      <c r="G1133" s="36">
        <v>5.7</v>
      </c>
      <c r="H1133" s="36">
        <v>296.685</v>
      </c>
      <c r="I1133" s="36">
        <v>0</v>
      </c>
      <c r="J1133" s="36">
        <v>0</v>
      </c>
      <c r="K1133" s="36">
        <v>3.3</v>
      </c>
      <c r="L1133" s="36">
        <v>857.66999999999985</v>
      </c>
      <c r="M1133" s="35">
        <v>2</v>
      </c>
    </row>
    <row r="1134" spans="1:13">
      <c r="A1134" s="38">
        <v>1133</v>
      </c>
      <c r="B1134" s="34" t="s">
        <v>1244</v>
      </c>
      <c r="C1134" s="34" t="s">
        <v>3651</v>
      </c>
      <c r="D1134" s="34" t="s">
        <v>31</v>
      </c>
      <c r="E1134" s="36">
        <v>0</v>
      </c>
      <c r="F1134" s="36">
        <v>0</v>
      </c>
      <c r="G1134" s="36">
        <v>0</v>
      </c>
      <c r="H1134" s="36">
        <v>0</v>
      </c>
      <c r="I1134" s="36">
        <v>0</v>
      </c>
      <c r="J1134" s="36">
        <v>0</v>
      </c>
      <c r="K1134" s="36">
        <v>4.125</v>
      </c>
      <c r="L1134" s="36">
        <v>555.43124999999998</v>
      </c>
      <c r="M1134" s="35">
        <v>4</v>
      </c>
    </row>
    <row r="1135" spans="1:13">
      <c r="A1135" s="38">
        <v>1134</v>
      </c>
      <c r="B1135" s="34" t="s">
        <v>1245</v>
      </c>
      <c r="C1135" s="34" t="s">
        <v>3660</v>
      </c>
      <c r="D1135" s="34" t="s">
        <v>31</v>
      </c>
      <c r="E1135" s="36">
        <v>0</v>
      </c>
      <c r="F1135" s="36">
        <v>0</v>
      </c>
      <c r="G1135" s="36">
        <v>0</v>
      </c>
      <c r="H1135" s="36">
        <v>0</v>
      </c>
      <c r="I1135" s="36">
        <v>0</v>
      </c>
      <c r="J1135" s="36">
        <v>0</v>
      </c>
      <c r="K1135" s="36">
        <v>3</v>
      </c>
      <c r="L1135" s="36">
        <v>290.85000000000002</v>
      </c>
      <c r="M1135" s="35">
        <v>2</v>
      </c>
    </row>
    <row r="1136" spans="1:13">
      <c r="A1136" s="38">
        <v>1135</v>
      </c>
      <c r="B1136" s="34" t="s">
        <v>1246</v>
      </c>
      <c r="C1136" s="34" t="s">
        <v>3658</v>
      </c>
      <c r="D1136" s="34" t="s">
        <v>31</v>
      </c>
      <c r="E1136" s="36">
        <v>11</v>
      </c>
      <c r="F1136" s="36">
        <v>549.12</v>
      </c>
      <c r="G1136" s="36">
        <v>1</v>
      </c>
      <c r="H1136" s="36">
        <v>146.63</v>
      </c>
      <c r="I1136" s="36">
        <v>0</v>
      </c>
      <c r="J1136" s="36">
        <v>0</v>
      </c>
      <c r="K1136" s="36">
        <v>21.25</v>
      </c>
      <c r="L1136" s="36">
        <v>1959.8875</v>
      </c>
      <c r="M1136" s="35">
        <v>10</v>
      </c>
    </row>
    <row r="1137" spans="1:13">
      <c r="A1137" s="38">
        <v>1136</v>
      </c>
      <c r="B1137" s="34" t="s">
        <v>1247</v>
      </c>
      <c r="C1137" s="34" t="s">
        <v>3681</v>
      </c>
      <c r="D1137" s="34" t="s">
        <v>31</v>
      </c>
      <c r="E1137" s="36">
        <v>0</v>
      </c>
      <c r="F1137" s="36">
        <v>0</v>
      </c>
      <c r="G1137" s="36">
        <v>3</v>
      </c>
      <c r="H1137" s="36">
        <v>209.25</v>
      </c>
      <c r="I1137" s="36">
        <v>0</v>
      </c>
      <c r="J1137" s="36">
        <v>0</v>
      </c>
      <c r="K1137" s="36">
        <v>9.5250000000000004</v>
      </c>
      <c r="L1137" s="36">
        <v>1122.2355</v>
      </c>
      <c r="M1137" s="35">
        <v>2.5</v>
      </c>
    </row>
    <row r="1138" spans="1:13">
      <c r="A1138" s="38">
        <v>1137</v>
      </c>
      <c r="B1138" s="34" t="s">
        <v>1248</v>
      </c>
      <c r="C1138" s="34" t="s">
        <v>82</v>
      </c>
      <c r="D1138" s="34" t="s">
        <v>31</v>
      </c>
      <c r="E1138" s="36">
        <v>5.05</v>
      </c>
      <c r="F1138" s="36">
        <v>330.62349999999998</v>
      </c>
      <c r="G1138" s="36">
        <v>9.35</v>
      </c>
      <c r="H1138" s="36">
        <v>1518.6269999999997</v>
      </c>
      <c r="I1138" s="36">
        <v>11</v>
      </c>
      <c r="J1138" s="36">
        <v>2514.71</v>
      </c>
      <c r="K1138" s="36">
        <v>1</v>
      </c>
      <c r="L1138" s="36">
        <v>398.97</v>
      </c>
      <c r="M1138" s="35">
        <v>2.5000000000000001E-2</v>
      </c>
    </row>
    <row r="1139" spans="1:13">
      <c r="A1139" s="38">
        <v>1138</v>
      </c>
      <c r="B1139" s="34" t="s">
        <v>1249</v>
      </c>
      <c r="C1139" s="34" t="s">
        <v>82</v>
      </c>
      <c r="D1139" s="34" t="s">
        <v>31</v>
      </c>
      <c r="E1139" s="36">
        <v>0</v>
      </c>
      <c r="F1139" s="36">
        <v>0</v>
      </c>
      <c r="G1139" s="36">
        <v>0</v>
      </c>
      <c r="H1139" s="36">
        <v>0</v>
      </c>
      <c r="I1139" s="36">
        <v>1.7250000000000001</v>
      </c>
      <c r="J1139" s="36">
        <v>392.09250000000003</v>
      </c>
      <c r="K1139" s="36">
        <v>2.2000000000000002</v>
      </c>
      <c r="L1139" s="36">
        <v>308.06600000000003</v>
      </c>
      <c r="M1139" s="35">
        <v>3.15</v>
      </c>
    </row>
    <row r="1140" spans="1:13">
      <c r="A1140" s="38">
        <v>1139</v>
      </c>
      <c r="B1140" s="34" t="s">
        <v>1250</v>
      </c>
      <c r="C1140" s="34" t="s">
        <v>3651</v>
      </c>
      <c r="D1140" s="34" t="s">
        <v>31</v>
      </c>
      <c r="F1140" s="36">
        <v>0</v>
      </c>
      <c r="H1140" s="36">
        <v>0</v>
      </c>
      <c r="J1140" s="36">
        <v>0</v>
      </c>
      <c r="L1140" s="36">
        <v>0</v>
      </c>
      <c r="M1140" s="35">
        <v>6</v>
      </c>
    </row>
    <row r="1141" spans="1:13">
      <c r="A1141" s="38">
        <v>1140</v>
      </c>
      <c r="B1141" s="34" t="s">
        <v>1251</v>
      </c>
      <c r="C1141" s="34" t="s">
        <v>3658</v>
      </c>
      <c r="D1141" s="34" t="s">
        <v>31</v>
      </c>
      <c r="F1141" s="36">
        <v>0</v>
      </c>
      <c r="H1141" s="36">
        <v>0</v>
      </c>
      <c r="J1141" s="36">
        <v>0</v>
      </c>
      <c r="L1141" s="36">
        <v>0</v>
      </c>
      <c r="M1141" s="35">
        <v>3</v>
      </c>
    </row>
    <row r="1142" spans="1:13">
      <c r="A1142" s="38">
        <v>1141</v>
      </c>
      <c r="B1142" s="34" t="s">
        <v>1252</v>
      </c>
      <c r="C1142" s="34" t="s">
        <v>3659</v>
      </c>
      <c r="D1142" s="34" t="s">
        <v>31</v>
      </c>
      <c r="F1142" s="36">
        <v>0</v>
      </c>
      <c r="H1142" s="36">
        <v>0</v>
      </c>
      <c r="J1142" s="36">
        <v>0</v>
      </c>
      <c r="L1142" s="36">
        <v>0</v>
      </c>
      <c r="M1142" s="35">
        <v>3</v>
      </c>
    </row>
    <row r="1143" spans="1:13">
      <c r="A1143" s="38">
        <v>1142</v>
      </c>
      <c r="B1143" s="34" t="s">
        <v>1253</v>
      </c>
      <c r="C1143" s="34" t="s">
        <v>3658</v>
      </c>
      <c r="D1143" s="34" t="s">
        <v>31</v>
      </c>
      <c r="F1143" s="36">
        <v>0</v>
      </c>
      <c r="H1143" s="36">
        <v>0</v>
      </c>
      <c r="J1143" s="36">
        <v>0</v>
      </c>
      <c r="L1143" s="36">
        <v>0</v>
      </c>
      <c r="M1143" s="35">
        <v>6</v>
      </c>
    </row>
    <row r="1144" spans="1:13">
      <c r="A1144" s="38">
        <v>1143</v>
      </c>
      <c r="B1144" s="34" t="s">
        <v>1254</v>
      </c>
      <c r="C1144" s="34" t="s">
        <v>3658</v>
      </c>
      <c r="D1144" s="34" t="s">
        <v>31</v>
      </c>
      <c r="E1144" s="36">
        <v>137.65</v>
      </c>
      <c r="F1144" s="36">
        <v>11347.866</v>
      </c>
      <c r="G1144" s="36">
        <v>9.1999999999999993</v>
      </c>
      <c r="H1144" s="36">
        <v>462.75999999999993</v>
      </c>
      <c r="I1144" s="36">
        <v>16.5</v>
      </c>
      <c r="J1144" s="36">
        <v>811.47</v>
      </c>
      <c r="K1144" s="36">
        <v>0.7</v>
      </c>
      <c r="L1144" s="36">
        <v>50.469999999999992</v>
      </c>
      <c r="M1144" s="35">
        <v>0.3</v>
      </c>
    </row>
    <row r="1145" spans="1:13">
      <c r="A1145" s="38">
        <v>1144</v>
      </c>
      <c r="B1145" s="34" t="s">
        <v>1255</v>
      </c>
      <c r="C1145" s="34" t="s">
        <v>82</v>
      </c>
      <c r="D1145" s="34" t="s">
        <v>31</v>
      </c>
      <c r="E1145" s="36">
        <v>0</v>
      </c>
      <c r="F1145" s="36">
        <v>0</v>
      </c>
      <c r="G1145" s="36">
        <v>0</v>
      </c>
      <c r="H1145" s="36">
        <v>0</v>
      </c>
      <c r="I1145" s="36">
        <v>2</v>
      </c>
      <c r="J1145" s="36">
        <v>143.54</v>
      </c>
      <c r="K1145" s="36">
        <v>0</v>
      </c>
      <c r="L1145" s="36">
        <v>0</v>
      </c>
      <c r="M1145" s="35">
        <v>3</v>
      </c>
    </row>
    <row r="1146" spans="1:13">
      <c r="A1146" s="38">
        <v>1145</v>
      </c>
      <c r="B1146" s="34" t="s">
        <v>1256</v>
      </c>
      <c r="C1146" s="34" t="s">
        <v>3658</v>
      </c>
      <c r="D1146" s="34" t="s">
        <v>31</v>
      </c>
      <c r="E1146" s="36">
        <v>0</v>
      </c>
      <c r="F1146" s="36">
        <v>0</v>
      </c>
      <c r="G1146" s="36">
        <v>0</v>
      </c>
      <c r="H1146" s="36">
        <v>0</v>
      </c>
      <c r="I1146" s="36">
        <v>0</v>
      </c>
      <c r="J1146" s="36">
        <v>0</v>
      </c>
      <c r="K1146" s="36">
        <v>5</v>
      </c>
      <c r="L1146" s="36">
        <v>563.80000000000007</v>
      </c>
      <c r="M1146" s="35">
        <v>12.675000000000001</v>
      </c>
    </row>
    <row r="1147" spans="1:13">
      <c r="A1147" s="38">
        <v>1146</v>
      </c>
      <c r="B1147" s="34" t="s">
        <v>1257</v>
      </c>
      <c r="C1147" s="34" t="s">
        <v>3651</v>
      </c>
      <c r="D1147" s="34" t="s">
        <v>31</v>
      </c>
      <c r="E1147" s="36">
        <v>0</v>
      </c>
      <c r="F1147" s="36">
        <v>0</v>
      </c>
      <c r="G1147" s="36">
        <v>0</v>
      </c>
      <c r="H1147" s="36">
        <v>0</v>
      </c>
      <c r="I1147" s="36">
        <v>11.175000000000001</v>
      </c>
      <c r="J1147" s="36">
        <v>1575.6750000000002</v>
      </c>
      <c r="K1147" s="36">
        <v>6.625</v>
      </c>
      <c r="L1147" s="36">
        <v>413.99625000000003</v>
      </c>
      <c r="M1147" s="35">
        <v>3.8249999999999997</v>
      </c>
    </row>
    <row r="1148" spans="1:13">
      <c r="A1148" s="38">
        <v>1147</v>
      </c>
      <c r="B1148" s="34" t="s">
        <v>1258</v>
      </c>
      <c r="C1148" s="34" t="s">
        <v>3651</v>
      </c>
      <c r="D1148" s="34" t="s">
        <v>31</v>
      </c>
      <c r="E1148" s="36">
        <v>0</v>
      </c>
      <c r="F1148" s="36">
        <v>0</v>
      </c>
      <c r="G1148" s="36">
        <v>1.5</v>
      </c>
      <c r="H1148" s="36">
        <v>241.69499999999999</v>
      </c>
      <c r="I1148" s="36">
        <v>2.5249999999999999</v>
      </c>
      <c r="J1148" s="36">
        <v>1.8432499999999998</v>
      </c>
      <c r="K1148" s="36">
        <v>2</v>
      </c>
      <c r="L1148" s="36">
        <v>183.96</v>
      </c>
      <c r="M1148" s="35">
        <v>0.22500000000000001</v>
      </c>
    </row>
    <row r="1149" spans="1:13">
      <c r="A1149" s="38">
        <v>1148</v>
      </c>
      <c r="B1149" s="34" t="s">
        <v>1259</v>
      </c>
      <c r="C1149" s="34" t="s">
        <v>3658</v>
      </c>
      <c r="D1149" s="34" t="s">
        <v>31</v>
      </c>
      <c r="E1149" s="36">
        <v>0</v>
      </c>
      <c r="F1149" s="36">
        <v>0</v>
      </c>
      <c r="G1149" s="36">
        <v>0</v>
      </c>
      <c r="H1149" s="36">
        <v>0</v>
      </c>
      <c r="I1149" s="36">
        <v>0</v>
      </c>
      <c r="J1149" s="36">
        <v>0</v>
      </c>
      <c r="K1149" s="36">
        <v>3.2</v>
      </c>
      <c r="L1149" s="36">
        <v>340.83200000000005</v>
      </c>
      <c r="M1149" s="35">
        <v>1</v>
      </c>
    </row>
    <row r="1150" spans="1:13">
      <c r="A1150" s="38">
        <v>1149</v>
      </c>
      <c r="B1150" s="34" t="s">
        <v>1260</v>
      </c>
      <c r="C1150" s="34" t="s">
        <v>3658</v>
      </c>
      <c r="D1150" s="34" t="s">
        <v>31</v>
      </c>
      <c r="E1150" s="36">
        <v>5.5</v>
      </c>
      <c r="F1150" s="36">
        <v>244.47500000000002</v>
      </c>
      <c r="G1150" s="36">
        <v>10</v>
      </c>
      <c r="H1150" s="36">
        <v>477.2</v>
      </c>
      <c r="I1150" s="36">
        <v>16.024999999999999</v>
      </c>
      <c r="J1150" s="36">
        <v>1619.0057499999998</v>
      </c>
      <c r="K1150" s="36">
        <v>14</v>
      </c>
      <c r="L1150" s="36">
        <v>2245.7399999999998</v>
      </c>
      <c r="M1150" s="35">
        <v>9</v>
      </c>
    </row>
    <row r="1151" spans="1:13">
      <c r="A1151" s="38">
        <v>1150</v>
      </c>
      <c r="B1151" s="34" t="s">
        <v>1261</v>
      </c>
      <c r="C1151" s="34" t="s">
        <v>3651</v>
      </c>
      <c r="D1151" s="34" t="s">
        <v>31</v>
      </c>
      <c r="E1151" s="36">
        <v>0</v>
      </c>
      <c r="F1151" s="36">
        <v>0</v>
      </c>
      <c r="G1151" s="36">
        <v>0</v>
      </c>
      <c r="H1151" s="36">
        <v>0</v>
      </c>
      <c r="I1151" s="36">
        <v>1.5249999999999999</v>
      </c>
      <c r="J1151" s="36">
        <v>339.67849999999999</v>
      </c>
      <c r="K1151" s="36">
        <v>1.5</v>
      </c>
      <c r="L1151" s="36">
        <v>347.13</v>
      </c>
      <c r="M1151" s="35">
        <v>0.25</v>
      </c>
    </row>
    <row r="1152" spans="1:13">
      <c r="A1152" s="38">
        <v>1151</v>
      </c>
      <c r="B1152" s="34" t="s">
        <v>1262</v>
      </c>
      <c r="C1152" s="34" t="s">
        <v>65</v>
      </c>
      <c r="D1152" s="34" t="s">
        <v>31</v>
      </c>
      <c r="F1152" s="36">
        <v>0</v>
      </c>
      <c r="H1152" s="36">
        <v>0</v>
      </c>
      <c r="J1152" s="36">
        <v>0</v>
      </c>
      <c r="L1152" s="36">
        <v>0</v>
      </c>
      <c r="M1152" s="35">
        <v>1</v>
      </c>
    </row>
    <row r="1153" spans="1:13">
      <c r="A1153" s="38">
        <v>1152</v>
      </c>
      <c r="B1153" s="34" t="s">
        <v>1263</v>
      </c>
      <c r="C1153" s="34" t="s">
        <v>3679</v>
      </c>
      <c r="D1153" s="34" t="s">
        <v>31</v>
      </c>
      <c r="F1153" s="36">
        <v>0</v>
      </c>
      <c r="H1153" s="36">
        <v>0</v>
      </c>
      <c r="J1153" s="36">
        <v>0</v>
      </c>
      <c r="L1153" s="36">
        <v>0</v>
      </c>
      <c r="M1153" s="35">
        <v>4</v>
      </c>
    </row>
    <row r="1154" spans="1:13">
      <c r="A1154" s="38">
        <v>1153</v>
      </c>
      <c r="B1154" s="34" t="s">
        <v>1264</v>
      </c>
      <c r="C1154" s="34" t="s">
        <v>3651</v>
      </c>
      <c r="D1154" s="34" t="s">
        <v>31</v>
      </c>
      <c r="E1154" s="36">
        <v>0</v>
      </c>
      <c r="F1154" s="36">
        <v>0</v>
      </c>
      <c r="G1154" s="36">
        <v>0</v>
      </c>
      <c r="H1154" s="36">
        <v>0</v>
      </c>
      <c r="I1154" s="36">
        <v>5.05</v>
      </c>
      <c r="J1154" s="36">
        <v>621.95799999999997</v>
      </c>
      <c r="K1154" s="36">
        <v>0</v>
      </c>
      <c r="L1154" s="36">
        <v>0</v>
      </c>
      <c r="M1154" s="35">
        <v>1.625</v>
      </c>
    </row>
    <row r="1155" spans="1:13">
      <c r="A1155" s="38">
        <v>1154</v>
      </c>
      <c r="B1155" s="34" t="s">
        <v>1265</v>
      </c>
      <c r="C1155" s="34" t="s">
        <v>3658</v>
      </c>
      <c r="D1155" s="34" t="s">
        <v>31</v>
      </c>
      <c r="E1155" s="36">
        <v>0</v>
      </c>
      <c r="F1155" s="36">
        <v>0</v>
      </c>
      <c r="G1155" s="36">
        <v>0</v>
      </c>
      <c r="H1155" s="36">
        <v>0</v>
      </c>
      <c r="I1155" s="36">
        <v>0</v>
      </c>
      <c r="J1155" s="36">
        <v>0</v>
      </c>
      <c r="K1155" s="36">
        <v>0.1</v>
      </c>
      <c r="L1155" s="36">
        <v>7.4390000000000001</v>
      </c>
      <c r="M1155" s="35">
        <v>2.5000000000000001E-2</v>
      </c>
    </row>
    <row r="1156" spans="1:13">
      <c r="A1156" s="38">
        <v>1155</v>
      </c>
      <c r="B1156" s="34" t="s">
        <v>1266</v>
      </c>
      <c r="C1156" s="34" t="s">
        <v>3681</v>
      </c>
      <c r="D1156" s="34" t="s">
        <v>31</v>
      </c>
      <c r="F1156" s="36">
        <v>0</v>
      </c>
      <c r="H1156" s="36">
        <v>0</v>
      </c>
      <c r="J1156" s="36">
        <v>0</v>
      </c>
      <c r="L1156" s="36">
        <v>0</v>
      </c>
      <c r="M1156" s="35">
        <v>2.5000000000000001E-2</v>
      </c>
    </row>
    <row r="1157" spans="1:13">
      <c r="A1157" s="38">
        <v>1156</v>
      </c>
      <c r="B1157" s="34" t="s">
        <v>1267</v>
      </c>
      <c r="C1157" s="34" t="s">
        <v>3661</v>
      </c>
      <c r="D1157" s="34" t="s">
        <v>31</v>
      </c>
      <c r="E1157" s="36">
        <v>0</v>
      </c>
      <c r="F1157" s="36">
        <v>0</v>
      </c>
      <c r="G1157" s="36">
        <v>0</v>
      </c>
      <c r="H1157" s="36">
        <v>0</v>
      </c>
      <c r="I1157" s="36">
        <v>0</v>
      </c>
      <c r="J1157" s="36">
        <v>0</v>
      </c>
      <c r="K1157" s="36">
        <v>4</v>
      </c>
      <c r="L1157" s="36">
        <v>384.64</v>
      </c>
      <c r="M1157" s="35">
        <v>1.075</v>
      </c>
    </row>
    <row r="1158" spans="1:13">
      <c r="A1158" s="38">
        <v>1157</v>
      </c>
      <c r="B1158" s="34" t="s">
        <v>1268</v>
      </c>
      <c r="C1158" s="34" t="s">
        <v>3658</v>
      </c>
      <c r="D1158" s="34" t="s">
        <v>31</v>
      </c>
      <c r="F1158" s="36">
        <v>0</v>
      </c>
      <c r="H1158" s="36">
        <v>0</v>
      </c>
      <c r="J1158" s="36">
        <v>0</v>
      </c>
      <c r="L1158" s="36">
        <v>0</v>
      </c>
      <c r="M1158" s="35">
        <v>6</v>
      </c>
    </row>
    <row r="1159" spans="1:13">
      <c r="A1159" s="38">
        <v>1158</v>
      </c>
      <c r="B1159" s="34" t="s">
        <v>1269</v>
      </c>
      <c r="C1159" s="34" t="s">
        <v>3661</v>
      </c>
      <c r="D1159" s="34" t="s">
        <v>31</v>
      </c>
      <c r="E1159" s="36">
        <v>0</v>
      </c>
      <c r="F1159" s="36">
        <v>0</v>
      </c>
      <c r="G1159" s="36">
        <v>0</v>
      </c>
      <c r="H1159" s="36">
        <v>0</v>
      </c>
      <c r="I1159" s="36">
        <v>19.600000000000001</v>
      </c>
      <c r="J1159" s="36">
        <v>2703.6240000000003</v>
      </c>
      <c r="K1159" s="36">
        <v>1.9</v>
      </c>
      <c r="L1159" s="36">
        <v>193.47699999999998</v>
      </c>
      <c r="M1159" s="35">
        <v>2</v>
      </c>
    </row>
    <row r="1160" spans="1:13">
      <c r="A1160" s="38">
        <v>1159</v>
      </c>
      <c r="B1160" s="34" t="s">
        <v>1270</v>
      </c>
      <c r="C1160" s="34" t="s">
        <v>82</v>
      </c>
      <c r="D1160" s="34" t="s">
        <v>31</v>
      </c>
      <c r="E1160" s="36">
        <v>53.5</v>
      </c>
      <c r="F1160" s="36">
        <v>7731.2849999999999</v>
      </c>
      <c r="G1160" s="36">
        <v>77</v>
      </c>
      <c r="H1160" s="36">
        <v>11862.62</v>
      </c>
      <c r="I1160" s="36">
        <v>97.525000000000006</v>
      </c>
      <c r="J1160" s="36">
        <v>8951.8197500000006</v>
      </c>
      <c r="K1160" s="36">
        <v>8</v>
      </c>
      <c r="L1160" s="36">
        <v>457.44</v>
      </c>
      <c r="M1160" s="35">
        <v>17.75</v>
      </c>
    </row>
    <row r="1161" spans="1:13">
      <c r="A1161" s="38">
        <v>1160</v>
      </c>
      <c r="B1161" s="34" t="s">
        <v>1271</v>
      </c>
      <c r="C1161" s="34" t="s">
        <v>3658</v>
      </c>
      <c r="D1161" s="34" t="s">
        <v>31</v>
      </c>
      <c r="F1161" s="36">
        <v>0</v>
      </c>
      <c r="H1161" s="36">
        <v>0</v>
      </c>
      <c r="J1161" s="36">
        <v>0</v>
      </c>
      <c r="L1161" s="36">
        <v>0</v>
      </c>
      <c r="M1161" s="35">
        <v>2.5000000000000001E-2</v>
      </c>
    </row>
    <row r="1162" spans="1:13">
      <c r="A1162" s="38">
        <v>1161</v>
      </c>
      <c r="B1162" s="34" t="s">
        <v>1272</v>
      </c>
      <c r="C1162" s="34" t="s">
        <v>82</v>
      </c>
      <c r="D1162" s="34" t="s">
        <v>31</v>
      </c>
      <c r="E1162" s="36">
        <v>5.45</v>
      </c>
      <c r="F1162" s="36">
        <v>300.73099999999999</v>
      </c>
      <c r="G1162" s="36">
        <v>4.9749999999999996</v>
      </c>
      <c r="H1162" s="36">
        <v>48.157999999999994</v>
      </c>
      <c r="I1162" s="36">
        <v>6</v>
      </c>
      <c r="J1162" s="36">
        <v>352.38</v>
      </c>
      <c r="K1162" s="36">
        <v>5</v>
      </c>
      <c r="L1162" s="36">
        <v>676.59999999999991</v>
      </c>
      <c r="M1162" s="35">
        <v>5</v>
      </c>
    </row>
    <row r="1163" spans="1:13">
      <c r="A1163" s="38">
        <v>1162</v>
      </c>
      <c r="B1163" s="34" t="s">
        <v>1273</v>
      </c>
      <c r="C1163" s="34" t="s">
        <v>3651</v>
      </c>
      <c r="D1163" s="34" t="s">
        <v>31</v>
      </c>
      <c r="E1163" s="36">
        <v>0</v>
      </c>
      <c r="F1163" s="36">
        <v>0</v>
      </c>
      <c r="G1163" s="36">
        <v>6</v>
      </c>
      <c r="H1163" s="36">
        <v>1719.84</v>
      </c>
      <c r="I1163" s="36">
        <v>26.3</v>
      </c>
      <c r="J1163" s="36">
        <v>7992.8330000000005</v>
      </c>
      <c r="K1163" s="36">
        <v>2.65</v>
      </c>
      <c r="L1163" s="36">
        <v>2213.2800000000002</v>
      </c>
      <c r="M1163" s="35">
        <v>14.575000000000001</v>
      </c>
    </row>
    <row r="1164" spans="1:13">
      <c r="A1164" s="38">
        <v>1163</v>
      </c>
      <c r="B1164" s="34" t="s">
        <v>1274</v>
      </c>
      <c r="C1164" s="34" t="s">
        <v>3659</v>
      </c>
      <c r="D1164" s="34" t="s">
        <v>31</v>
      </c>
      <c r="E1164" s="36">
        <v>0</v>
      </c>
      <c r="F1164" s="36">
        <v>0</v>
      </c>
      <c r="G1164" s="36">
        <v>0.25</v>
      </c>
      <c r="H1164" s="36">
        <v>-0.49249999999999999</v>
      </c>
      <c r="I1164" s="36">
        <v>0.25</v>
      </c>
      <c r="J1164" s="36">
        <v>23.504999999999999</v>
      </c>
      <c r="K1164" s="36">
        <v>0.75</v>
      </c>
      <c r="L1164" s="36">
        <v>43.365000000000002</v>
      </c>
      <c r="M1164" s="35">
        <v>0.17499999999999999</v>
      </c>
    </row>
    <row r="1165" spans="1:13">
      <c r="A1165" s="38">
        <v>1164</v>
      </c>
      <c r="B1165" s="34" t="s">
        <v>1275</v>
      </c>
      <c r="C1165" s="34" t="s">
        <v>3658</v>
      </c>
      <c r="D1165" s="34" t="s">
        <v>31</v>
      </c>
      <c r="E1165" s="36">
        <v>78.599999999999994</v>
      </c>
      <c r="F1165" s="36">
        <v>4124.9279999999999</v>
      </c>
      <c r="G1165" s="36">
        <v>41.5</v>
      </c>
      <c r="H1165" s="36">
        <v>2237.6800000000003</v>
      </c>
      <c r="I1165" s="36">
        <v>0</v>
      </c>
      <c r="J1165" s="36">
        <v>0</v>
      </c>
      <c r="K1165" s="36">
        <v>6</v>
      </c>
      <c r="L1165" s="36">
        <v>1290.48</v>
      </c>
      <c r="M1165" s="35">
        <v>0.42499999999999999</v>
      </c>
    </row>
    <row r="1166" spans="1:13">
      <c r="A1166" s="38">
        <v>1165</v>
      </c>
      <c r="B1166" s="34" t="s">
        <v>1276</v>
      </c>
      <c r="C1166" s="34" t="s">
        <v>3681</v>
      </c>
      <c r="D1166" s="34" t="s">
        <v>31</v>
      </c>
      <c r="E1166" s="36">
        <v>47.274999999999999</v>
      </c>
      <c r="F1166" s="36">
        <v>7902.9617499999995</v>
      </c>
      <c r="G1166" s="36">
        <v>5</v>
      </c>
      <c r="H1166" s="36">
        <v>112.10000000000001</v>
      </c>
      <c r="I1166" s="36">
        <v>5.0250000000000004</v>
      </c>
      <c r="J1166" s="36">
        <v>324.01200000000006</v>
      </c>
      <c r="K1166" s="36">
        <v>10.625</v>
      </c>
      <c r="L1166" s="36">
        <v>1315.1624999999999</v>
      </c>
      <c r="M1166" s="35">
        <v>3.1</v>
      </c>
    </row>
    <row r="1167" spans="1:13">
      <c r="A1167" s="38">
        <v>1166</v>
      </c>
      <c r="B1167" s="34" t="s">
        <v>1277</v>
      </c>
      <c r="C1167" s="34" t="s">
        <v>3658</v>
      </c>
      <c r="D1167" s="34" t="s">
        <v>31</v>
      </c>
      <c r="E1167" s="36">
        <v>49.25</v>
      </c>
      <c r="F1167" s="36">
        <v>9471.76</v>
      </c>
      <c r="G1167" s="36">
        <v>61</v>
      </c>
      <c r="H1167" s="36">
        <v>5358.8499999999995</v>
      </c>
      <c r="I1167" s="36">
        <v>3</v>
      </c>
      <c r="J1167" s="36">
        <v>149.43</v>
      </c>
      <c r="K1167" s="36">
        <v>17.875</v>
      </c>
      <c r="L1167" s="36">
        <v>3167.6287500000003</v>
      </c>
      <c r="M1167" s="35">
        <v>11.75</v>
      </c>
    </row>
    <row r="1168" spans="1:13">
      <c r="A1168" s="38">
        <v>1167</v>
      </c>
      <c r="B1168" s="34" t="s">
        <v>1278</v>
      </c>
      <c r="C1168" s="34" t="s">
        <v>3651</v>
      </c>
      <c r="D1168" s="34" t="s">
        <v>31</v>
      </c>
      <c r="E1168" s="36">
        <v>12.3</v>
      </c>
      <c r="F1168" s="36">
        <v>1244.6369999999999</v>
      </c>
      <c r="G1168" s="36">
        <v>9.75</v>
      </c>
      <c r="H1168" s="36">
        <v>1519.0500000000002</v>
      </c>
      <c r="I1168" s="36">
        <v>11.925000000000001</v>
      </c>
      <c r="J1168" s="36">
        <v>1056.0780000000002</v>
      </c>
      <c r="K1168" s="36">
        <v>16</v>
      </c>
      <c r="L1168" s="36">
        <v>1963.52</v>
      </c>
      <c r="M1168" s="35">
        <v>7.1</v>
      </c>
    </row>
    <row r="1169" spans="1:13">
      <c r="A1169" s="38">
        <v>1168</v>
      </c>
      <c r="B1169" s="34" t="s">
        <v>1279</v>
      </c>
      <c r="C1169" s="34" t="s">
        <v>82</v>
      </c>
      <c r="D1169" s="34" t="s">
        <v>31</v>
      </c>
      <c r="E1169" s="36">
        <v>3</v>
      </c>
      <c r="F1169" s="36">
        <v>607.02</v>
      </c>
      <c r="G1169" s="36">
        <v>8.2249999999999996</v>
      </c>
      <c r="H1169" s="36">
        <v>289.93124999999998</v>
      </c>
      <c r="I1169" s="36">
        <v>11.025</v>
      </c>
      <c r="J1169" s="36">
        <v>-950.6857500000001</v>
      </c>
      <c r="K1169" s="36">
        <v>2.25</v>
      </c>
      <c r="L1169" s="36">
        <v>521.1</v>
      </c>
      <c r="M1169" s="35">
        <v>0.22500000000000001</v>
      </c>
    </row>
    <row r="1170" spans="1:13">
      <c r="A1170" s="38">
        <v>1169</v>
      </c>
      <c r="B1170" s="34" t="s">
        <v>1280</v>
      </c>
      <c r="C1170" s="34" t="s">
        <v>3658</v>
      </c>
      <c r="D1170" s="34" t="s">
        <v>31</v>
      </c>
      <c r="E1170" s="36">
        <v>0.2</v>
      </c>
      <c r="F1170" s="36">
        <v>29.916000000000004</v>
      </c>
      <c r="G1170" s="36">
        <v>5</v>
      </c>
      <c r="H1170" s="36">
        <v>745</v>
      </c>
      <c r="I1170" s="36">
        <v>8.5250000000000004</v>
      </c>
      <c r="J1170" s="36">
        <v>598.71075000000008</v>
      </c>
      <c r="K1170" s="36">
        <v>5.5</v>
      </c>
      <c r="L1170" s="36">
        <v>291.11500000000001</v>
      </c>
      <c r="M1170" s="35">
        <v>2.4000000000000004</v>
      </c>
    </row>
    <row r="1171" spans="1:13">
      <c r="A1171" s="38">
        <v>1170</v>
      </c>
      <c r="B1171" s="34" t="s">
        <v>1281</v>
      </c>
      <c r="C1171" s="34" t="s">
        <v>3658</v>
      </c>
      <c r="D1171" s="34" t="s">
        <v>31</v>
      </c>
      <c r="E1171" s="36">
        <v>27.15</v>
      </c>
      <c r="F1171" s="36">
        <v>1276.5930000000001</v>
      </c>
      <c r="G1171" s="36">
        <v>39.25</v>
      </c>
      <c r="H1171" s="36">
        <v>2444.8825000000002</v>
      </c>
      <c r="I1171" s="36">
        <v>2</v>
      </c>
      <c r="J1171" s="36">
        <v>269.88</v>
      </c>
      <c r="K1171" s="36">
        <v>3</v>
      </c>
      <c r="L1171" s="36">
        <v>376.17</v>
      </c>
      <c r="M1171" s="35">
        <v>0.7</v>
      </c>
    </row>
    <row r="1172" spans="1:13">
      <c r="A1172" s="38">
        <v>1171</v>
      </c>
      <c r="B1172" s="34" t="s">
        <v>1282</v>
      </c>
      <c r="C1172" s="34" t="s">
        <v>3651</v>
      </c>
      <c r="D1172" s="34" t="s">
        <v>31</v>
      </c>
      <c r="E1172" s="36">
        <v>0.92500000000000004</v>
      </c>
      <c r="F1172" s="36">
        <v>108.62275000000001</v>
      </c>
      <c r="G1172" s="36">
        <v>1.6</v>
      </c>
      <c r="H1172" s="36">
        <v>55.824000000000005</v>
      </c>
      <c r="I1172" s="36">
        <v>5.125</v>
      </c>
      <c r="J1172" s="36">
        <v>344.14375000000001</v>
      </c>
      <c r="K1172" s="36">
        <v>3.55</v>
      </c>
      <c r="L1172" s="36">
        <v>1801.4474999999998</v>
      </c>
      <c r="M1172" s="35">
        <v>1.125</v>
      </c>
    </row>
    <row r="1173" spans="1:13">
      <c r="A1173" s="38">
        <v>1172</v>
      </c>
      <c r="B1173" s="34" t="s">
        <v>1283</v>
      </c>
      <c r="C1173" s="34" t="s">
        <v>3658</v>
      </c>
      <c r="D1173" s="34" t="s">
        <v>31</v>
      </c>
      <c r="F1173" s="36">
        <v>0</v>
      </c>
      <c r="H1173" s="36">
        <v>0</v>
      </c>
      <c r="J1173" s="36">
        <v>0</v>
      </c>
      <c r="L1173" s="36">
        <v>0</v>
      </c>
      <c r="M1173" s="35">
        <v>19</v>
      </c>
    </row>
    <row r="1174" spans="1:13">
      <c r="A1174" s="38">
        <v>1173</v>
      </c>
      <c r="B1174" s="34" t="s">
        <v>1284</v>
      </c>
      <c r="C1174" s="34" t="s">
        <v>3651</v>
      </c>
      <c r="D1174" s="34" t="s">
        <v>31</v>
      </c>
      <c r="E1174" s="36">
        <v>9.4499999999999993</v>
      </c>
      <c r="F1174" s="36">
        <v>486.39149999999995</v>
      </c>
      <c r="G1174" s="36">
        <v>3</v>
      </c>
      <c r="H1174" s="36">
        <v>139.17000000000002</v>
      </c>
      <c r="I1174" s="36">
        <v>2</v>
      </c>
      <c r="J1174" s="36">
        <v>564.22</v>
      </c>
      <c r="K1174" s="36">
        <v>35.549999999999997</v>
      </c>
      <c r="L1174" s="36">
        <v>7017.9254999999994</v>
      </c>
      <c r="M1174" s="35">
        <v>1.2</v>
      </c>
    </row>
    <row r="1175" spans="1:13">
      <c r="A1175" s="38">
        <v>1174</v>
      </c>
      <c r="B1175" s="34" t="s">
        <v>1285</v>
      </c>
      <c r="C1175" s="34" t="s">
        <v>3658</v>
      </c>
      <c r="D1175" s="34" t="s">
        <v>31</v>
      </c>
      <c r="F1175" s="36">
        <v>0</v>
      </c>
      <c r="H1175" s="36">
        <v>0</v>
      </c>
      <c r="J1175" s="36">
        <v>0</v>
      </c>
      <c r="L1175" s="36">
        <v>0</v>
      </c>
      <c r="M1175" s="35">
        <v>2.25</v>
      </c>
    </row>
    <row r="1176" spans="1:13">
      <c r="A1176" s="38">
        <v>1175</v>
      </c>
      <c r="B1176" s="34" t="s">
        <v>1286</v>
      </c>
      <c r="C1176" s="34" t="s">
        <v>3658</v>
      </c>
      <c r="D1176" s="34" t="s">
        <v>31</v>
      </c>
      <c r="E1176" s="36">
        <v>0</v>
      </c>
      <c r="F1176" s="36">
        <v>0</v>
      </c>
      <c r="G1176" s="36">
        <v>5.15</v>
      </c>
      <c r="H1176" s="36">
        <v>-172.67950000000002</v>
      </c>
      <c r="I1176" s="36">
        <v>3.0249999999999999</v>
      </c>
      <c r="J1176" s="36">
        <v>174.57274999999998</v>
      </c>
      <c r="K1176" s="36">
        <v>6.5250000000000004</v>
      </c>
      <c r="L1176" s="36">
        <v>616.67775000000006</v>
      </c>
      <c r="M1176" s="35">
        <v>4</v>
      </c>
    </row>
    <row r="1177" spans="1:13">
      <c r="A1177" s="38">
        <v>1176</v>
      </c>
      <c r="B1177" s="34" t="s">
        <v>1287</v>
      </c>
      <c r="C1177" s="34" t="s">
        <v>82</v>
      </c>
      <c r="D1177" s="34" t="s">
        <v>31</v>
      </c>
      <c r="E1177" s="36">
        <v>2.5000000000000001E-2</v>
      </c>
      <c r="F1177" s="36">
        <v>3.3857500000000003</v>
      </c>
      <c r="G1177" s="36">
        <v>2.5000000000000001E-2</v>
      </c>
      <c r="H1177" s="36">
        <v>5.1332500000000003</v>
      </c>
      <c r="I1177" s="36">
        <v>3.05</v>
      </c>
      <c r="J1177" s="36">
        <v>309.48349999999999</v>
      </c>
      <c r="K1177" s="36">
        <v>8.3249999999999993</v>
      </c>
      <c r="L1177" s="36">
        <v>1307.1082499999998</v>
      </c>
      <c r="M1177" s="35">
        <v>3</v>
      </c>
    </row>
    <row r="1178" spans="1:13">
      <c r="A1178" s="38">
        <v>1177</v>
      </c>
      <c r="B1178" s="34" t="s">
        <v>1288</v>
      </c>
      <c r="C1178" s="34" t="s">
        <v>3658</v>
      </c>
      <c r="D1178" s="34" t="s">
        <v>31</v>
      </c>
      <c r="E1178" s="36">
        <v>4</v>
      </c>
      <c r="F1178" s="36">
        <v>240.36</v>
      </c>
      <c r="G1178" s="36">
        <v>0</v>
      </c>
      <c r="H1178" s="36">
        <v>0</v>
      </c>
      <c r="I1178" s="36">
        <v>1</v>
      </c>
      <c r="J1178" s="36">
        <v>99.72</v>
      </c>
      <c r="K1178" s="36">
        <v>4.5</v>
      </c>
      <c r="L1178" s="36">
        <v>274.54500000000002</v>
      </c>
      <c r="M1178" s="35">
        <v>0.7</v>
      </c>
    </row>
    <row r="1179" spans="1:13">
      <c r="A1179" s="38">
        <v>1178</v>
      </c>
      <c r="B1179" s="34" t="s">
        <v>1289</v>
      </c>
      <c r="C1179" s="34" t="s">
        <v>3658</v>
      </c>
      <c r="D1179" s="34" t="s">
        <v>31</v>
      </c>
      <c r="E1179" s="36">
        <v>33</v>
      </c>
      <c r="F1179" s="36">
        <v>937.19999999999993</v>
      </c>
      <c r="G1179" s="36">
        <v>12.3</v>
      </c>
      <c r="H1179" s="36">
        <v>880.68</v>
      </c>
      <c r="I1179" s="36">
        <v>21</v>
      </c>
      <c r="J1179" s="36">
        <v>2429.2800000000002</v>
      </c>
      <c r="K1179" s="36">
        <v>39.950000000000003</v>
      </c>
      <c r="L1179" s="36">
        <v>4905.8600000000006</v>
      </c>
      <c r="M1179" s="35">
        <v>16.3</v>
      </c>
    </row>
    <row r="1180" spans="1:13">
      <c r="A1180" s="38">
        <v>1179</v>
      </c>
      <c r="B1180" s="34" t="s">
        <v>1290</v>
      </c>
      <c r="C1180" s="34" t="s">
        <v>3651</v>
      </c>
      <c r="D1180" s="34" t="s">
        <v>31</v>
      </c>
      <c r="E1180" s="36">
        <v>0</v>
      </c>
      <c r="F1180" s="36">
        <v>0</v>
      </c>
      <c r="G1180" s="36">
        <v>13.1</v>
      </c>
      <c r="H1180" s="36">
        <v>-379.11400000000003</v>
      </c>
      <c r="I1180" s="36">
        <v>5</v>
      </c>
      <c r="J1180" s="36">
        <v>37.25</v>
      </c>
      <c r="K1180" s="36">
        <v>11</v>
      </c>
      <c r="L1180" s="36">
        <v>1502.16</v>
      </c>
      <c r="M1180" s="35">
        <v>6</v>
      </c>
    </row>
    <row r="1181" spans="1:13">
      <c r="A1181" s="38">
        <v>1180</v>
      </c>
      <c r="B1181" s="34" t="s">
        <v>1291</v>
      </c>
      <c r="C1181" s="34" t="s">
        <v>3679</v>
      </c>
      <c r="D1181" s="34" t="s">
        <v>31</v>
      </c>
      <c r="E1181" s="36">
        <v>1.6</v>
      </c>
      <c r="F1181" s="36">
        <v>130.68800000000002</v>
      </c>
      <c r="G1181" s="36">
        <v>11.4</v>
      </c>
      <c r="H1181" s="36">
        <v>1100.1000000000001</v>
      </c>
      <c r="I1181" s="36">
        <v>10.775</v>
      </c>
      <c r="J1181" s="36">
        <v>744.66025000000002</v>
      </c>
      <c r="K1181" s="36">
        <v>25.5</v>
      </c>
      <c r="L1181" s="36">
        <v>2341.41</v>
      </c>
      <c r="M1181" s="35">
        <v>15</v>
      </c>
    </row>
    <row r="1182" spans="1:13">
      <c r="A1182" s="38">
        <v>1181</v>
      </c>
      <c r="B1182" s="34" t="s">
        <v>1292</v>
      </c>
      <c r="C1182" s="34" t="s">
        <v>82</v>
      </c>
      <c r="D1182" s="34" t="s">
        <v>31</v>
      </c>
      <c r="F1182" s="36">
        <v>0</v>
      </c>
      <c r="H1182" s="36">
        <v>0</v>
      </c>
      <c r="J1182" s="36">
        <v>0</v>
      </c>
      <c r="L1182" s="36">
        <v>0</v>
      </c>
      <c r="M1182" s="35">
        <v>8</v>
      </c>
    </row>
    <row r="1183" spans="1:13">
      <c r="A1183" s="38">
        <v>1182</v>
      </c>
      <c r="B1183" s="34" t="s">
        <v>1293</v>
      </c>
      <c r="C1183" s="34" t="s">
        <v>82</v>
      </c>
      <c r="D1183" s="34" t="s">
        <v>31</v>
      </c>
      <c r="E1183" s="36">
        <v>0</v>
      </c>
      <c r="F1183" s="36">
        <v>0</v>
      </c>
      <c r="G1183" s="36">
        <v>0</v>
      </c>
      <c r="H1183" s="36">
        <v>0</v>
      </c>
      <c r="I1183" s="36">
        <v>1.1000000000000001</v>
      </c>
      <c r="J1183" s="36">
        <v>148.929</v>
      </c>
      <c r="K1183" s="36">
        <v>12.7</v>
      </c>
      <c r="L1183" s="36">
        <v>1609.09</v>
      </c>
      <c r="M1183" s="35">
        <v>3</v>
      </c>
    </row>
    <row r="1184" spans="1:13">
      <c r="A1184" s="38">
        <v>1183</v>
      </c>
      <c r="B1184" s="34" t="s">
        <v>1294</v>
      </c>
      <c r="C1184" s="34" t="s">
        <v>3658</v>
      </c>
      <c r="D1184" s="34" t="s">
        <v>31</v>
      </c>
      <c r="F1184" s="36">
        <v>0</v>
      </c>
      <c r="H1184" s="36">
        <v>0</v>
      </c>
      <c r="J1184" s="36">
        <v>0</v>
      </c>
      <c r="L1184" s="36">
        <v>0</v>
      </c>
      <c r="M1184" s="35">
        <v>4.55</v>
      </c>
    </row>
    <row r="1185" spans="1:13">
      <c r="A1185" s="38">
        <v>1184</v>
      </c>
      <c r="B1185" s="34" t="s">
        <v>1295</v>
      </c>
      <c r="C1185" s="34" t="s">
        <v>3651</v>
      </c>
      <c r="D1185" s="34" t="s">
        <v>31</v>
      </c>
      <c r="E1185" s="36">
        <v>0</v>
      </c>
      <c r="F1185" s="36">
        <v>0</v>
      </c>
      <c r="G1185" s="36">
        <v>0</v>
      </c>
      <c r="H1185" s="36">
        <v>0</v>
      </c>
      <c r="I1185" s="36">
        <v>0</v>
      </c>
      <c r="J1185" s="36">
        <v>0</v>
      </c>
      <c r="K1185" s="36">
        <v>7.5</v>
      </c>
      <c r="L1185" s="36">
        <v>842.625</v>
      </c>
      <c r="M1185" s="35">
        <v>4</v>
      </c>
    </row>
    <row r="1186" spans="1:13">
      <c r="A1186" s="38">
        <v>1185</v>
      </c>
      <c r="B1186" s="34" t="s">
        <v>1296</v>
      </c>
      <c r="C1186" s="34" t="s">
        <v>3658</v>
      </c>
      <c r="D1186" s="34" t="s">
        <v>31</v>
      </c>
      <c r="E1186" s="36">
        <v>0</v>
      </c>
      <c r="F1186" s="36">
        <v>0</v>
      </c>
      <c r="G1186" s="36">
        <v>2</v>
      </c>
      <c r="H1186" s="36">
        <v>12.56</v>
      </c>
      <c r="I1186" s="36">
        <v>10.425000000000001</v>
      </c>
      <c r="J1186" s="36">
        <v>384.99525</v>
      </c>
      <c r="K1186" s="36">
        <v>9.25</v>
      </c>
      <c r="L1186" s="36">
        <v>1255.3175000000001</v>
      </c>
      <c r="M1186" s="35">
        <v>3</v>
      </c>
    </row>
    <row r="1187" spans="1:13">
      <c r="A1187" s="38">
        <v>1186</v>
      </c>
      <c r="B1187" s="34" t="s">
        <v>1297</v>
      </c>
      <c r="C1187" s="34" t="s">
        <v>3651</v>
      </c>
      <c r="D1187" s="34" t="s">
        <v>31</v>
      </c>
      <c r="E1187" s="36">
        <v>0</v>
      </c>
      <c r="F1187" s="36">
        <v>0</v>
      </c>
      <c r="G1187" s="36">
        <v>0.3</v>
      </c>
      <c r="H1187" s="36">
        <v>1.0229999999999999</v>
      </c>
      <c r="I1187" s="36">
        <v>1.5</v>
      </c>
      <c r="J1187" s="36">
        <v>167.35499999999999</v>
      </c>
      <c r="K1187" s="36">
        <v>0</v>
      </c>
      <c r="L1187" s="36">
        <v>0</v>
      </c>
      <c r="M1187" s="35">
        <v>0.2</v>
      </c>
    </row>
    <row r="1188" spans="1:13">
      <c r="A1188" s="38">
        <v>1187</v>
      </c>
      <c r="B1188" s="34" t="s">
        <v>1298</v>
      </c>
      <c r="C1188" s="34" t="s">
        <v>3660</v>
      </c>
      <c r="D1188" s="34" t="s">
        <v>31</v>
      </c>
      <c r="E1188" s="36">
        <v>0</v>
      </c>
      <c r="F1188" s="36">
        <v>0</v>
      </c>
      <c r="G1188" s="36">
        <v>0</v>
      </c>
      <c r="H1188" s="36">
        <v>0</v>
      </c>
      <c r="I1188" s="36">
        <v>0</v>
      </c>
      <c r="J1188" s="36">
        <v>0</v>
      </c>
      <c r="K1188" s="36">
        <v>7</v>
      </c>
      <c r="L1188" s="36">
        <v>584.42999999999995</v>
      </c>
      <c r="M1188" s="35">
        <v>17.5</v>
      </c>
    </row>
    <row r="1189" spans="1:13">
      <c r="A1189" s="38">
        <v>1188</v>
      </c>
      <c r="B1189" s="34" t="s">
        <v>1299</v>
      </c>
      <c r="C1189" s="34" t="s">
        <v>3658</v>
      </c>
      <c r="D1189" s="34" t="s">
        <v>31</v>
      </c>
      <c r="E1189" s="36">
        <v>0</v>
      </c>
      <c r="F1189" s="36">
        <v>0</v>
      </c>
      <c r="G1189" s="36">
        <v>0</v>
      </c>
      <c r="H1189" s="36">
        <v>0</v>
      </c>
      <c r="I1189" s="36">
        <v>0</v>
      </c>
      <c r="J1189" s="36">
        <v>0</v>
      </c>
      <c r="K1189" s="36">
        <v>22.725000000000001</v>
      </c>
      <c r="L1189" s="36">
        <v>3858.0232500000006</v>
      </c>
      <c r="M1189" s="35">
        <v>17.55</v>
      </c>
    </row>
    <row r="1190" spans="1:13">
      <c r="A1190" s="38">
        <v>1189</v>
      </c>
      <c r="B1190" s="34" t="s">
        <v>1300</v>
      </c>
      <c r="C1190" s="34" t="s">
        <v>84</v>
      </c>
      <c r="D1190" s="34" t="s">
        <v>31</v>
      </c>
      <c r="E1190" s="36">
        <v>0</v>
      </c>
      <c r="F1190" s="36">
        <v>0</v>
      </c>
      <c r="G1190" s="36">
        <v>0</v>
      </c>
      <c r="H1190" s="36">
        <v>0</v>
      </c>
      <c r="I1190" s="36">
        <v>4</v>
      </c>
      <c r="J1190" s="36">
        <v>-451.04</v>
      </c>
      <c r="K1190" s="36">
        <v>10</v>
      </c>
      <c r="L1190" s="36">
        <v>1265.3</v>
      </c>
      <c r="M1190" s="35">
        <v>1</v>
      </c>
    </row>
    <row r="1191" spans="1:13">
      <c r="A1191" s="38">
        <v>1190</v>
      </c>
      <c r="B1191" s="34" t="s">
        <v>1301</v>
      </c>
      <c r="C1191" s="34" t="s">
        <v>3660</v>
      </c>
      <c r="D1191" s="34" t="s">
        <v>31</v>
      </c>
      <c r="E1191" s="36">
        <v>1.25</v>
      </c>
      <c r="F1191" s="36">
        <v>83.462499999999991</v>
      </c>
      <c r="G1191" s="36">
        <v>0.52500000000000002</v>
      </c>
      <c r="H1191" s="36">
        <v>74.55</v>
      </c>
      <c r="I1191" s="36">
        <v>181.1</v>
      </c>
      <c r="J1191" s="36">
        <v>16664.822</v>
      </c>
      <c r="K1191" s="36">
        <v>33.274999999999999</v>
      </c>
      <c r="L1191" s="36">
        <v>3251.6329999999998</v>
      </c>
      <c r="M1191" s="35">
        <v>3.5</v>
      </c>
    </row>
    <row r="1192" spans="1:13">
      <c r="A1192" s="38">
        <v>1191</v>
      </c>
      <c r="B1192" s="34" t="s">
        <v>1302</v>
      </c>
      <c r="C1192" s="34" t="s">
        <v>3651</v>
      </c>
      <c r="D1192" s="34" t="s">
        <v>31</v>
      </c>
      <c r="E1192" s="36">
        <v>0</v>
      </c>
      <c r="F1192" s="36">
        <v>0</v>
      </c>
      <c r="G1192" s="36">
        <v>0</v>
      </c>
      <c r="H1192" s="36">
        <v>0</v>
      </c>
      <c r="I1192" s="36">
        <v>0</v>
      </c>
      <c r="J1192" s="36">
        <v>0</v>
      </c>
      <c r="K1192" s="36">
        <v>19.649999999999999</v>
      </c>
      <c r="L1192" s="36">
        <v>1463.7284999999997</v>
      </c>
      <c r="M1192" s="35">
        <v>11.175000000000001</v>
      </c>
    </row>
    <row r="1193" spans="1:13">
      <c r="A1193" s="38">
        <v>1192</v>
      </c>
      <c r="B1193" s="34" t="s">
        <v>1303</v>
      </c>
      <c r="C1193" s="34" t="s">
        <v>65</v>
      </c>
      <c r="D1193" s="34" t="s">
        <v>31</v>
      </c>
      <c r="F1193" s="36">
        <v>0</v>
      </c>
      <c r="H1193" s="36">
        <v>0</v>
      </c>
      <c r="J1193" s="36">
        <v>0</v>
      </c>
      <c r="L1193" s="36">
        <v>0</v>
      </c>
      <c r="M1193" s="35">
        <v>10</v>
      </c>
    </row>
    <row r="1194" spans="1:13">
      <c r="A1194" s="38">
        <v>1193</v>
      </c>
      <c r="B1194" s="34" t="s">
        <v>1304</v>
      </c>
      <c r="C1194" s="34" t="s">
        <v>82</v>
      </c>
      <c r="D1194" s="34" t="s">
        <v>31</v>
      </c>
      <c r="E1194" s="36">
        <v>0.6</v>
      </c>
      <c r="F1194" s="36">
        <v>74.286000000000001</v>
      </c>
      <c r="G1194" s="36">
        <v>0.67500000000000004</v>
      </c>
      <c r="H1194" s="36">
        <v>154.899</v>
      </c>
      <c r="I1194" s="36">
        <v>6.4</v>
      </c>
      <c r="J1194" s="36">
        <v>1817.7919999999999</v>
      </c>
      <c r="K1194" s="36">
        <v>2.0750000000000002</v>
      </c>
      <c r="L1194" s="36">
        <v>264.02300000000002</v>
      </c>
      <c r="M1194" s="35">
        <v>5.75</v>
      </c>
    </row>
    <row r="1195" spans="1:13">
      <c r="A1195" s="38">
        <v>1194</v>
      </c>
      <c r="B1195" s="34" t="s">
        <v>1305</v>
      </c>
      <c r="C1195" s="34" t="s">
        <v>3660</v>
      </c>
      <c r="D1195" s="34" t="s">
        <v>31</v>
      </c>
      <c r="F1195" s="36">
        <v>0</v>
      </c>
      <c r="H1195" s="36">
        <v>0</v>
      </c>
      <c r="J1195" s="36">
        <v>0</v>
      </c>
      <c r="L1195" s="36">
        <v>0</v>
      </c>
      <c r="M1195" s="35">
        <v>2.5000000000000001E-2</v>
      </c>
    </row>
    <row r="1196" spans="1:13">
      <c r="A1196" s="38">
        <v>1195</v>
      </c>
      <c r="B1196" s="34" t="s">
        <v>1306</v>
      </c>
      <c r="C1196" s="34" t="s">
        <v>3651</v>
      </c>
      <c r="D1196" s="34" t="s">
        <v>31</v>
      </c>
      <c r="E1196" s="36">
        <v>0</v>
      </c>
      <c r="F1196" s="36">
        <v>0</v>
      </c>
      <c r="G1196" s="36">
        <v>2.5000000000000001E-2</v>
      </c>
      <c r="H1196" s="36">
        <v>0.39400000000000002</v>
      </c>
      <c r="I1196" s="36">
        <v>10</v>
      </c>
      <c r="J1196" s="36">
        <v>1163.5999999999999</v>
      </c>
      <c r="K1196" s="36">
        <v>38</v>
      </c>
      <c r="L1196" s="36">
        <v>3790.88</v>
      </c>
      <c r="M1196" s="35">
        <v>16.524999999999999</v>
      </c>
    </row>
    <row r="1197" spans="1:13">
      <c r="A1197" s="38">
        <v>1196</v>
      </c>
      <c r="B1197" s="34" t="s">
        <v>1307</v>
      </c>
      <c r="C1197" s="34" t="s">
        <v>3651</v>
      </c>
      <c r="D1197" s="34" t="s">
        <v>31</v>
      </c>
      <c r="F1197" s="36">
        <v>0</v>
      </c>
      <c r="H1197" s="36">
        <v>0</v>
      </c>
      <c r="J1197" s="36">
        <v>0</v>
      </c>
      <c r="L1197" s="36">
        <v>0</v>
      </c>
      <c r="M1197" s="35">
        <v>0.5</v>
      </c>
    </row>
    <row r="1198" spans="1:13">
      <c r="A1198" s="38">
        <v>1197</v>
      </c>
      <c r="B1198" s="34" t="s">
        <v>1308</v>
      </c>
      <c r="C1198" s="34" t="s">
        <v>3660</v>
      </c>
      <c r="D1198" s="34" t="s">
        <v>31</v>
      </c>
      <c r="F1198" s="36">
        <v>0</v>
      </c>
      <c r="H1198" s="36">
        <v>0</v>
      </c>
      <c r="J1198" s="36">
        <v>0</v>
      </c>
      <c r="L1198" s="36">
        <v>0</v>
      </c>
      <c r="M1198" s="35">
        <v>5</v>
      </c>
    </row>
    <row r="1199" spans="1:13">
      <c r="A1199" s="38">
        <v>1198</v>
      </c>
      <c r="B1199" s="34" t="s">
        <v>1309</v>
      </c>
      <c r="C1199" s="34" t="s">
        <v>3658</v>
      </c>
      <c r="D1199" s="34" t="s">
        <v>31</v>
      </c>
      <c r="F1199" s="36">
        <v>0</v>
      </c>
      <c r="H1199" s="36">
        <v>0</v>
      </c>
      <c r="J1199" s="36">
        <v>0</v>
      </c>
      <c r="L1199" s="36">
        <v>0</v>
      </c>
      <c r="M1199" s="35">
        <v>1</v>
      </c>
    </row>
    <row r="1200" spans="1:13">
      <c r="A1200" s="38">
        <v>1199</v>
      </c>
      <c r="B1200" s="34" t="s">
        <v>1310</v>
      </c>
      <c r="C1200" s="34" t="s">
        <v>3681</v>
      </c>
      <c r="D1200" s="34" t="s">
        <v>31</v>
      </c>
      <c r="E1200" s="36">
        <v>0</v>
      </c>
      <c r="F1200" s="36">
        <v>0</v>
      </c>
      <c r="G1200" s="36">
        <v>0</v>
      </c>
      <c r="H1200" s="36">
        <v>0</v>
      </c>
      <c r="I1200" s="36">
        <v>0</v>
      </c>
      <c r="J1200" s="36">
        <v>0</v>
      </c>
      <c r="K1200" s="36">
        <v>17</v>
      </c>
      <c r="L1200" s="36">
        <v>1338.92</v>
      </c>
      <c r="M1200" s="35">
        <v>1</v>
      </c>
    </row>
    <row r="1201" spans="1:13">
      <c r="A1201" s="38">
        <v>1200</v>
      </c>
      <c r="B1201" s="34" t="s">
        <v>1311</v>
      </c>
      <c r="C1201" s="34" t="s">
        <v>3659</v>
      </c>
      <c r="D1201" s="34" t="s">
        <v>31</v>
      </c>
      <c r="E1201" s="36">
        <v>0</v>
      </c>
      <c r="F1201" s="36">
        <v>0</v>
      </c>
      <c r="G1201" s="36">
        <v>32</v>
      </c>
      <c r="H1201" s="36">
        <v>1666.56</v>
      </c>
      <c r="I1201" s="36">
        <v>2</v>
      </c>
      <c r="J1201" s="36">
        <v>64.760000000000005</v>
      </c>
      <c r="K1201" s="36">
        <v>1.5</v>
      </c>
      <c r="L1201" s="36">
        <v>231.19499999999999</v>
      </c>
      <c r="M1201" s="35">
        <v>2</v>
      </c>
    </row>
    <row r="1202" spans="1:13">
      <c r="A1202" s="38">
        <v>1201</v>
      </c>
      <c r="B1202" s="34" t="s">
        <v>1312</v>
      </c>
      <c r="C1202" s="34" t="s">
        <v>82</v>
      </c>
      <c r="D1202" s="34" t="s">
        <v>31</v>
      </c>
      <c r="F1202" s="36">
        <v>0</v>
      </c>
      <c r="H1202" s="36">
        <v>0</v>
      </c>
      <c r="J1202" s="36">
        <v>0</v>
      </c>
      <c r="L1202" s="36">
        <v>0</v>
      </c>
      <c r="M1202" s="35">
        <v>11</v>
      </c>
    </row>
    <row r="1203" spans="1:13">
      <c r="A1203" s="38">
        <v>1202</v>
      </c>
      <c r="B1203" s="34" t="s">
        <v>1313</v>
      </c>
      <c r="C1203" s="34" t="s">
        <v>82</v>
      </c>
      <c r="D1203" s="34" t="s">
        <v>31</v>
      </c>
      <c r="E1203" s="36">
        <v>10.65</v>
      </c>
      <c r="F1203" s="36">
        <v>1677.8009999999999</v>
      </c>
      <c r="G1203" s="36">
        <v>18</v>
      </c>
      <c r="H1203" s="36">
        <v>2227.6800000000003</v>
      </c>
      <c r="I1203" s="36">
        <v>3</v>
      </c>
      <c r="J1203" s="36">
        <v>271.04999999999995</v>
      </c>
      <c r="K1203" s="36">
        <v>10.8</v>
      </c>
      <c r="L1203" s="36">
        <v>963.79200000000003</v>
      </c>
      <c r="M1203" s="35">
        <v>16</v>
      </c>
    </row>
    <row r="1204" spans="1:13">
      <c r="A1204" s="38">
        <v>1203</v>
      </c>
      <c r="B1204" s="34" t="s">
        <v>1314</v>
      </c>
      <c r="C1204" s="34" t="s">
        <v>3651</v>
      </c>
      <c r="D1204" s="34" t="s">
        <v>31</v>
      </c>
      <c r="E1204" s="36">
        <v>0</v>
      </c>
      <c r="F1204" s="36">
        <v>0</v>
      </c>
      <c r="G1204" s="36">
        <v>0</v>
      </c>
      <c r="H1204" s="36">
        <v>0</v>
      </c>
      <c r="I1204" s="36">
        <v>32.125</v>
      </c>
      <c r="J1204" s="36">
        <v>-1113.7737500000001</v>
      </c>
      <c r="K1204" s="36">
        <v>26</v>
      </c>
      <c r="L1204" s="36">
        <v>2802.54</v>
      </c>
      <c r="M1204" s="35">
        <v>3</v>
      </c>
    </row>
    <row r="1205" spans="1:13">
      <c r="A1205" s="38">
        <v>1204</v>
      </c>
      <c r="B1205" s="34" t="s">
        <v>1315</v>
      </c>
      <c r="C1205" s="34" t="s">
        <v>82</v>
      </c>
      <c r="D1205" s="34" t="s">
        <v>31</v>
      </c>
      <c r="E1205" s="36">
        <v>0</v>
      </c>
      <c r="F1205" s="36">
        <v>0</v>
      </c>
      <c r="G1205" s="36">
        <v>0</v>
      </c>
      <c r="H1205" s="36">
        <v>0</v>
      </c>
      <c r="I1205" s="36">
        <v>0</v>
      </c>
      <c r="J1205" s="36">
        <v>0</v>
      </c>
      <c r="K1205" s="36">
        <v>7.4999999999999997E-2</v>
      </c>
      <c r="L1205" s="36">
        <v>10.581000000000001</v>
      </c>
      <c r="M1205" s="35">
        <v>0.35000000000000009</v>
      </c>
    </row>
    <row r="1206" spans="1:13">
      <c r="A1206" s="38">
        <v>1205</v>
      </c>
      <c r="B1206" s="34" t="s">
        <v>1316</v>
      </c>
      <c r="C1206" s="34" t="s">
        <v>3658</v>
      </c>
      <c r="D1206" s="34" t="s">
        <v>31</v>
      </c>
      <c r="E1206" s="36">
        <v>0</v>
      </c>
      <c r="F1206" s="36">
        <v>0</v>
      </c>
      <c r="G1206" s="36">
        <v>2.4</v>
      </c>
      <c r="H1206" s="36">
        <v>357.50400000000002</v>
      </c>
      <c r="I1206" s="36">
        <v>5.8</v>
      </c>
      <c r="J1206" s="36">
        <v>615.26400000000001</v>
      </c>
      <c r="K1206" s="36">
        <v>7.9</v>
      </c>
      <c r="L1206" s="36">
        <v>1155.9280000000001</v>
      </c>
      <c r="M1206" s="35">
        <v>8</v>
      </c>
    </row>
    <row r="1207" spans="1:13">
      <c r="A1207" s="38">
        <v>1206</v>
      </c>
      <c r="B1207" s="34" t="s">
        <v>1317</v>
      </c>
      <c r="C1207" s="34" t="s">
        <v>3658</v>
      </c>
      <c r="D1207" s="34" t="s">
        <v>31</v>
      </c>
      <c r="E1207" s="36">
        <v>17</v>
      </c>
      <c r="F1207" s="36">
        <v>-3310.41</v>
      </c>
      <c r="G1207" s="36">
        <v>17</v>
      </c>
      <c r="H1207" s="36">
        <v>1100.58</v>
      </c>
      <c r="I1207" s="36">
        <v>17</v>
      </c>
      <c r="J1207" s="36">
        <v>-844.21999999999991</v>
      </c>
      <c r="K1207" s="36">
        <v>17</v>
      </c>
      <c r="L1207" s="36">
        <v>1741.99</v>
      </c>
      <c r="M1207" s="35">
        <v>17</v>
      </c>
    </row>
    <row r="1208" spans="1:13">
      <c r="A1208" s="38">
        <v>1207</v>
      </c>
      <c r="B1208" s="34" t="s">
        <v>1318</v>
      </c>
      <c r="C1208" s="34" t="s">
        <v>3651</v>
      </c>
      <c r="D1208" s="34" t="s">
        <v>31</v>
      </c>
      <c r="F1208" s="36">
        <v>0</v>
      </c>
      <c r="H1208" s="36">
        <v>0</v>
      </c>
      <c r="J1208" s="36">
        <v>0</v>
      </c>
      <c r="L1208" s="36">
        <v>0</v>
      </c>
      <c r="M1208" s="35">
        <v>16</v>
      </c>
    </row>
    <row r="1209" spans="1:13">
      <c r="A1209" s="38">
        <v>1208</v>
      </c>
      <c r="B1209" s="34" t="s">
        <v>1319</v>
      </c>
      <c r="C1209" s="34" t="s">
        <v>3658</v>
      </c>
      <c r="D1209" s="34" t="s">
        <v>31</v>
      </c>
      <c r="F1209" s="36">
        <v>0</v>
      </c>
      <c r="H1209" s="36">
        <v>0</v>
      </c>
      <c r="J1209" s="36">
        <v>0</v>
      </c>
      <c r="L1209" s="36">
        <v>0</v>
      </c>
      <c r="M1209" s="35">
        <v>4.3499999999999996</v>
      </c>
    </row>
    <row r="1210" spans="1:13">
      <c r="A1210" s="38">
        <v>1209</v>
      </c>
      <c r="B1210" s="34" t="s">
        <v>1320</v>
      </c>
      <c r="C1210" s="34" t="s">
        <v>3651</v>
      </c>
      <c r="D1210" s="34" t="s">
        <v>31</v>
      </c>
      <c r="F1210" s="36">
        <v>0</v>
      </c>
      <c r="H1210" s="36">
        <v>0</v>
      </c>
      <c r="J1210" s="36">
        <v>0</v>
      </c>
      <c r="L1210" s="36">
        <v>0</v>
      </c>
      <c r="M1210" s="35">
        <v>0.52500000000000002</v>
      </c>
    </row>
    <row r="1211" spans="1:13">
      <c r="A1211" s="38">
        <v>1210</v>
      </c>
      <c r="B1211" s="34" t="s">
        <v>1321</v>
      </c>
      <c r="C1211" s="34" t="s">
        <v>82</v>
      </c>
      <c r="D1211" s="34" t="s">
        <v>31</v>
      </c>
      <c r="E1211" s="36">
        <v>20.100000000000001</v>
      </c>
      <c r="F1211" s="36">
        <v>1690.008</v>
      </c>
      <c r="G1211" s="36">
        <v>28.5</v>
      </c>
      <c r="H1211" s="36">
        <v>3273.2249999999999</v>
      </c>
      <c r="I1211" s="36">
        <v>17</v>
      </c>
      <c r="J1211" s="36">
        <v>2151.69</v>
      </c>
      <c r="K1211" s="36">
        <v>39.6</v>
      </c>
      <c r="L1211" s="36">
        <v>5408.1719999999996</v>
      </c>
      <c r="M1211" s="35">
        <v>4</v>
      </c>
    </row>
    <row r="1212" spans="1:13">
      <c r="A1212" s="38">
        <v>1211</v>
      </c>
      <c r="B1212" s="34" t="s">
        <v>1322</v>
      </c>
      <c r="C1212" s="34" t="s">
        <v>3651</v>
      </c>
      <c r="D1212" s="34" t="s">
        <v>31</v>
      </c>
      <c r="E1212" s="36">
        <v>8.5</v>
      </c>
      <c r="F1212" s="36">
        <v>-32.64</v>
      </c>
      <c r="G1212" s="36">
        <v>11</v>
      </c>
      <c r="H1212" s="36">
        <v>277.31</v>
      </c>
      <c r="I1212" s="36">
        <v>6.2</v>
      </c>
      <c r="J1212" s="36">
        <v>367.16399999999999</v>
      </c>
      <c r="K1212" s="36">
        <v>11</v>
      </c>
      <c r="L1212" s="36">
        <v>778.46999999999991</v>
      </c>
      <c r="M1212" s="35">
        <v>9</v>
      </c>
    </row>
    <row r="1213" spans="1:13">
      <c r="A1213" s="38">
        <v>1212</v>
      </c>
      <c r="B1213" s="34" t="s">
        <v>1323</v>
      </c>
      <c r="C1213" s="34" t="s">
        <v>3679</v>
      </c>
      <c r="D1213" s="34" t="s">
        <v>31</v>
      </c>
      <c r="E1213" s="36">
        <v>0.42499999999999999</v>
      </c>
      <c r="F1213" s="36">
        <v>45.113750000000003</v>
      </c>
      <c r="G1213" s="36">
        <v>0</v>
      </c>
      <c r="H1213" s="36">
        <v>0</v>
      </c>
      <c r="I1213" s="36">
        <v>0</v>
      </c>
      <c r="J1213" s="36">
        <v>0</v>
      </c>
      <c r="K1213" s="36">
        <v>3.85</v>
      </c>
      <c r="L1213" s="36">
        <v>440.05500000000001</v>
      </c>
      <c r="M1213" s="35">
        <v>14.125</v>
      </c>
    </row>
    <row r="1214" spans="1:13">
      <c r="A1214" s="38">
        <v>1213</v>
      </c>
      <c r="B1214" s="34" t="s">
        <v>1324</v>
      </c>
      <c r="C1214" s="34" t="s">
        <v>3658</v>
      </c>
      <c r="D1214" s="34" t="s">
        <v>31</v>
      </c>
      <c r="F1214" s="36">
        <v>0</v>
      </c>
      <c r="H1214" s="36">
        <v>0</v>
      </c>
      <c r="J1214" s="36">
        <v>0</v>
      </c>
      <c r="L1214" s="36">
        <v>0</v>
      </c>
      <c r="M1214" s="35">
        <v>5.4</v>
      </c>
    </row>
    <row r="1215" spans="1:13">
      <c r="A1215" s="38">
        <v>1214</v>
      </c>
      <c r="B1215" s="34" t="s">
        <v>1325</v>
      </c>
      <c r="C1215" s="34" t="s">
        <v>3658</v>
      </c>
      <c r="D1215" s="34" t="s">
        <v>31</v>
      </c>
      <c r="F1215" s="36">
        <v>0</v>
      </c>
      <c r="H1215" s="36">
        <v>0</v>
      </c>
      <c r="J1215" s="36">
        <v>0</v>
      </c>
      <c r="L1215" s="36">
        <v>0</v>
      </c>
      <c r="M1215" s="35">
        <v>10</v>
      </c>
    </row>
    <row r="1216" spans="1:13">
      <c r="A1216" s="38">
        <v>1215</v>
      </c>
      <c r="B1216" s="34" t="s">
        <v>1326</v>
      </c>
      <c r="C1216" s="34" t="s">
        <v>3681</v>
      </c>
      <c r="D1216" s="34" t="s">
        <v>31</v>
      </c>
      <c r="E1216" s="36">
        <v>24.875</v>
      </c>
      <c r="F1216" s="36">
        <v>1408.1737499999999</v>
      </c>
      <c r="G1216" s="36">
        <v>0.32500000000000001</v>
      </c>
      <c r="H1216" s="36">
        <v>70.35275</v>
      </c>
      <c r="I1216" s="36">
        <v>0</v>
      </c>
      <c r="J1216" s="36">
        <v>0</v>
      </c>
      <c r="K1216" s="36">
        <v>5.5</v>
      </c>
      <c r="L1216" s="36">
        <v>692.01</v>
      </c>
      <c r="M1216" s="35">
        <v>2</v>
      </c>
    </row>
    <row r="1217" spans="1:13">
      <c r="A1217" s="38">
        <v>1216</v>
      </c>
      <c r="B1217" s="34" t="s">
        <v>1327</v>
      </c>
      <c r="C1217" s="34" t="s">
        <v>3658</v>
      </c>
      <c r="D1217" s="34" t="s">
        <v>31</v>
      </c>
      <c r="E1217" s="36">
        <v>0</v>
      </c>
      <c r="F1217" s="36">
        <v>0</v>
      </c>
      <c r="G1217" s="36">
        <v>0</v>
      </c>
      <c r="H1217" s="36">
        <v>0</v>
      </c>
      <c r="I1217" s="36">
        <v>5</v>
      </c>
      <c r="J1217" s="36">
        <v>783.34999999999991</v>
      </c>
      <c r="K1217" s="36">
        <v>0</v>
      </c>
      <c r="L1217" s="36">
        <v>0</v>
      </c>
      <c r="M1217" s="35">
        <v>10</v>
      </c>
    </row>
    <row r="1218" spans="1:13">
      <c r="A1218" s="38">
        <v>1217</v>
      </c>
      <c r="B1218" s="34" t="s">
        <v>1328</v>
      </c>
      <c r="C1218" s="34" t="s">
        <v>3651</v>
      </c>
      <c r="D1218" s="34" t="s">
        <v>31</v>
      </c>
      <c r="E1218" s="36">
        <v>0.05</v>
      </c>
      <c r="F1218" s="36">
        <v>21.328000000000003</v>
      </c>
      <c r="G1218" s="36">
        <v>0</v>
      </c>
      <c r="H1218" s="36">
        <v>0</v>
      </c>
      <c r="I1218" s="36">
        <v>0</v>
      </c>
      <c r="J1218" s="36">
        <v>0</v>
      </c>
      <c r="K1218" s="36">
        <v>7.4999999999999997E-2</v>
      </c>
      <c r="L1218" s="36">
        <v>10.62</v>
      </c>
      <c r="M1218" s="35">
        <v>5.7750000000000004</v>
      </c>
    </row>
    <row r="1219" spans="1:13">
      <c r="A1219" s="38">
        <v>1218</v>
      </c>
      <c r="B1219" s="34" t="s">
        <v>1329</v>
      </c>
      <c r="C1219" s="34" t="s">
        <v>3658</v>
      </c>
      <c r="D1219" s="34" t="s">
        <v>31</v>
      </c>
      <c r="E1219" s="36">
        <v>3.125</v>
      </c>
      <c r="F1219" s="36">
        <v>143.9375</v>
      </c>
      <c r="G1219" s="36">
        <v>12.75</v>
      </c>
      <c r="H1219" s="36">
        <v>1225.53</v>
      </c>
      <c r="I1219" s="36">
        <v>22.024999999999999</v>
      </c>
      <c r="J1219" s="36">
        <v>2211.5302499999998</v>
      </c>
      <c r="K1219" s="36">
        <v>25.875</v>
      </c>
      <c r="L1219" s="36">
        <v>2891.0137500000001</v>
      </c>
      <c r="M1219" s="35">
        <v>19.75</v>
      </c>
    </row>
    <row r="1220" spans="1:13">
      <c r="A1220" s="38">
        <v>1219</v>
      </c>
      <c r="B1220" s="34" t="s">
        <v>1330</v>
      </c>
      <c r="C1220" s="34" t="s">
        <v>3661</v>
      </c>
      <c r="D1220" s="34" t="s">
        <v>31</v>
      </c>
      <c r="E1220" s="36">
        <v>0</v>
      </c>
      <c r="F1220" s="36">
        <v>0</v>
      </c>
      <c r="G1220" s="36">
        <v>0</v>
      </c>
      <c r="H1220" s="36">
        <v>0</v>
      </c>
      <c r="I1220" s="36">
        <v>2</v>
      </c>
      <c r="J1220" s="36">
        <v>437.8</v>
      </c>
      <c r="K1220" s="36">
        <v>15</v>
      </c>
      <c r="L1220" s="36">
        <v>1248</v>
      </c>
      <c r="M1220" s="35">
        <v>4</v>
      </c>
    </row>
    <row r="1221" spans="1:13">
      <c r="A1221" s="38">
        <v>1220</v>
      </c>
      <c r="B1221" s="34" t="s">
        <v>1331</v>
      </c>
      <c r="C1221" s="34" t="s">
        <v>3651</v>
      </c>
      <c r="D1221" s="34" t="s">
        <v>31</v>
      </c>
      <c r="E1221" s="36">
        <v>0</v>
      </c>
      <c r="F1221" s="36">
        <v>0</v>
      </c>
      <c r="G1221" s="36">
        <v>0</v>
      </c>
      <c r="H1221" s="36">
        <v>0</v>
      </c>
      <c r="I1221" s="36">
        <v>7</v>
      </c>
      <c r="J1221" s="36">
        <v>919.5200000000001</v>
      </c>
      <c r="K1221" s="36">
        <v>0</v>
      </c>
      <c r="L1221" s="36">
        <v>0</v>
      </c>
      <c r="M1221" s="35">
        <v>1</v>
      </c>
    </row>
    <row r="1222" spans="1:13">
      <c r="A1222" s="38">
        <v>1221</v>
      </c>
      <c r="B1222" s="34" t="s">
        <v>1332</v>
      </c>
      <c r="C1222" s="34" t="s">
        <v>82</v>
      </c>
      <c r="D1222" s="34" t="s">
        <v>31</v>
      </c>
      <c r="E1222" s="36">
        <v>3.1</v>
      </c>
      <c r="F1222" s="36">
        <v>353.98899999999998</v>
      </c>
      <c r="G1222" s="36">
        <v>0.8</v>
      </c>
      <c r="H1222" s="36">
        <v>85.160000000000011</v>
      </c>
      <c r="I1222" s="36">
        <v>5.5250000000000004</v>
      </c>
      <c r="J1222" s="36">
        <v>1143.6750000000002</v>
      </c>
      <c r="K1222" s="36">
        <v>95.775000000000006</v>
      </c>
      <c r="L1222" s="36">
        <v>7844.9302500000003</v>
      </c>
      <c r="M1222" s="35">
        <v>10.3</v>
      </c>
    </row>
    <row r="1223" spans="1:13">
      <c r="A1223" s="38">
        <v>1222</v>
      </c>
      <c r="B1223" s="34" t="s">
        <v>1333</v>
      </c>
      <c r="C1223" s="34" t="s">
        <v>82</v>
      </c>
      <c r="D1223" s="34" t="s">
        <v>31</v>
      </c>
      <c r="E1223" s="36">
        <v>0</v>
      </c>
      <c r="F1223" s="36">
        <v>0</v>
      </c>
      <c r="G1223" s="36">
        <v>5.2</v>
      </c>
      <c r="H1223" s="36">
        <v>452.50400000000002</v>
      </c>
      <c r="I1223" s="36">
        <v>4.5250000000000004</v>
      </c>
      <c r="J1223" s="36">
        <v>224.66625000000002</v>
      </c>
      <c r="K1223" s="36">
        <v>7.7</v>
      </c>
      <c r="L1223" s="36">
        <v>1086.239</v>
      </c>
      <c r="M1223" s="35">
        <v>12.649999999999999</v>
      </c>
    </row>
    <row r="1224" spans="1:13">
      <c r="A1224" s="38">
        <v>1223</v>
      </c>
      <c r="B1224" s="34" t="s">
        <v>1334</v>
      </c>
      <c r="C1224" s="34" t="s">
        <v>3658</v>
      </c>
      <c r="D1224" s="34" t="s">
        <v>31</v>
      </c>
      <c r="E1224" s="36">
        <v>0</v>
      </c>
      <c r="F1224" s="36">
        <v>0</v>
      </c>
      <c r="G1224" s="36">
        <v>0</v>
      </c>
      <c r="H1224" s="36">
        <v>0</v>
      </c>
      <c r="I1224" s="36">
        <v>0</v>
      </c>
      <c r="J1224" s="36">
        <v>0</v>
      </c>
      <c r="K1224" s="36">
        <v>5</v>
      </c>
      <c r="L1224" s="36">
        <v>865.95</v>
      </c>
      <c r="M1224" s="35">
        <v>19.05</v>
      </c>
    </row>
    <row r="1225" spans="1:13">
      <c r="A1225" s="38">
        <v>1224</v>
      </c>
      <c r="B1225" s="34" t="s">
        <v>1335</v>
      </c>
      <c r="C1225" s="34" t="s">
        <v>3681</v>
      </c>
      <c r="D1225" s="34" t="s">
        <v>31</v>
      </c>
      <c r="E1225" s="36">
        <v>0</v>
      </c>
      <c r="F1225" s="36">
        <v>0</v>
      </c>
      <c r="G1225" s="36">
        <v>0</v>
      </c>
      <c r="H1225" s="36">
        <v>0</v>
      </c>
      <c r="I1225" s="36">
        <v>0</v>
      </c>
      <c r="J1225" s="36">
        <v>0</v>
      </c>
      <c r="K1225" s="36">
        <v>6</v>
      </c>
      <c r="L1225" s="36">
        <v>664.5</v>
      </c>
      <c r="M1225" s="35">
        <v>11.25</v>
      </c>
    </row>
    <row r="1226" spans="1:13">
      <c r="A1226" s="38">
        <v>1225</v>
      </c>
      <c r="B1226" s="34" t="s">
        <v>1336</v>
      </c>
      <c r="C1226" s="34" t="s">
        <v>3651</v>
      </c>
      <c r="D1226" s="34" t="s">
        <v>31</v>
      </c>
      <c r="E1226" s="36">
        <v>0.5</v>
      </c>
      <c r="F1226" s="36">
        <v>68.474999999999994</v>
      </c>
      <c r="G1226" s="36">
        <v>1.45</v>
      </c>
      <c r="H1226" s="36">
        <v>121.21999999999998</v>
      </c>
      <c r="I1226" s="36">
        <v>0.75</v>
      </c>
      <c r="J1226" s="36">
        <v>17.182500000000001</v>
      </c>
      <c r="K1226" s="36">
        <v>1.25</v>
      </c>
      <c r="L1226" s="36">
        <v>96.075000000000003</v>
      </c>
      <c r="M1226" s="35">
        <v>0.9</v>
      </c>
    </row>
    <row r="1227" spans="1:13">
      <c r="A1227" s="38">
        <v>1226</v>
      </c>
      <c r="B1227" s="34" t="s">
        <v>1337</v>
      </c>
      <c r="C1227" s="34" t="s">
        <v>3658</v>
      </c>
      <c r="D1227" s="34" t="s">
        <v>31</v>
      </c>
      <c r="E1227" s="36">
        <v>0</v>
      </c>
      <c r="F1227" s="36">
        <v>0</v>
      </c>
      <c r="G1227" s="36">
        <v>0</v>
      </c>
      <c r="H1227" s="36">
        <v>0</v>
      </c>
      <c r="I1227" s="36">
        <v>0</v>
      </c>
      <c r="J1227" s="36">
        <v>0</v>
      </c>
      <c r="K1227" s="36">
        <v>128.57499999999999</v>
      </c>
      <c r="L1227" s="36">
        <v>8827.959499999999</v>
      </c>
      <c r="M1227" s="35">
        <v>12.525</v>
      </c>
    </row>
    <row r="1228" spans="1:13">
      <c r="A1228" s="38">
        <v>1227</v>
      </c>
      <c r="B1228" s="34" t="s">
        <v>1338</v>
      </c>
      <c r="C1228" s="34" t="s">
        <v>3651</v>
      </c>
      <c r="D1228" s="34" t="s">
        <v>31</v>
      </c>
      <c r="F1228" s="36">
        <v>0</v>
      </c>
      <c r="H1228" s="36">
        <v>0</v>
      </c>
      <c r="J1228" s="36">
        <v>0</v>
      </c>
      <c r="L1228" s="36">
        <v>0</v>
      </c>
      <c r="M1228" s="35">
        <v>10</v>
      </c>
    </row>
    <row r="1229" spans="1:13">
      <c r="A1229" s="38">
        <v>1228</v>
      </c>
      <c r="B1229" s="34" t="s">
        <v>1339</v>
      </c>
      <c r="C1229" s="34" t="s">
        <v>3683</v>
      </c>
      <c r="D1229" s="34" t="s">
        <v>31</v>
      </c>
      <c r="E1229" s="36">
        <v>0</v>
      </c>
      <c r="F1229" s="36">
        <v>0</v>
      </c>
      <c r="G1229" s="36">
        <v>0</v>
      </c>
      <c r="H1229" s="36">
        <v>0</v>
      </c>
      <c r="I1229" s="36">
        <v>2</v>
      </c>
      <c r="J1229" s="36">
        <v>116.38</v>
      </c>
      <c r="K1229" s="36">
        <v>30.225000000000001</v>
      </c>
      <c r="L1229" s="36">
        <v>2408.6302500000002</v>
      </c>
      <c r="M1229" s="35">
        <v>7.5</v>
      </c>
    </row>
    <row r="1230" spans="1:13">
      <c r="A1230" s="38">
        <v>1229</v>
      </c>
      <c r="B1230" s="34" t="s">
        <v>1340</v>
      </c>
      <c r="C1230" s="34" t="s">
        <v>82</v>
      </c>
      <c r="D1230" s="34" t="s">
        <v>31</v>
      </c>
      <c r="E1230" s="36">
        <v>0</v>
      </c>
      <c r="F1230" s="36">
        <v>0</v>
      </c>
      <c r="G1230" s="36">
        <v>6</v>
      </c>
      <c r="H1230" s="36">
        <v>43.08</v>
      </c>
      <c r="I1230" s="36">
        <v>4</v>
      </c>
      <c r="J1230" s="36">
        <v>128.08000000000001</v>
      </c>
      <c r="K1230" s="36">
        <v>11.025</v>
      </c>
      <c r="L1230" s="36">
        <v>1151.2305000000001</v>
      </c>
      <c r="M1230" s="35">
        <v>4</v>
      </c>
    </row>
    <row r="1231" spans="1:13">
      <c r="A1231" s="38">
        <v>1230</v>
      </c>
      <c r="B1231" s="34" t="s">
        <v>1341</v>
      </c>
      <c r="C1231" s="34" t="s">
        <v>3658</v>
      </c>
      <c r="D1231" s="34" t="s">
        <v>31</v>
      </c>
      <c r="F1231" s="36">
        <v>0</v>
      </c>
      <c r="H1231" s="36">
        <v>0</v>
      </c>
      <c r="J1231" s="36">
        <v>0</v>
      </c>
      <c r="L1231" s="36">
        <v>0</v>
      </c>
      <c r="M1231" s="35">
        <v>5</v>
      </c>
    </row>
    <row r="1232" spans="1:13">
      <c r="A1232" s="38">
        <v>1231</v>
      </c>
      <c r="B1232" s="34" t="s">
        <v>1342</v>
      </c>
      <c r="C1232" s="34" t="s">
        <v>82</v>
      </c>
      <c r="D1232" s="34" t="s">
        <v>31</v>
      </c>
      <c r="E1232" s="36">
        <v>5.0250000000000004</v>
      </c>
      <c r="F1232" s="36">
        <v>-145.42350000000002</v>
      </c>
      <c r="G1232" s="36">
        <v>12</v>
      </c>
      <c r="H1232" s="36">
        <v>1176.96</v>
      </c>
      <c r="I1232" s="36">
        <v>6.35</v>
      </c>
      <c r="J1232" s="36">
        <v>587.88299999999992</v>
      </c>
      <c r="K1232" s="36">
        <v>0</v>
      </c>
      <c r="L1232" s="36">
        <v>0</v>
      </c>
      <c r="M1232" s="35">
        <v>2</v>
      </c>
    </row>
    <row r="1233" spans="1:13">
      <c r="A1233" s="38">
        <v>1232</v>
      </c>
      <c r="B1233" s="34" t="s">
        <v>1343</v>
      </c>
      <c r="C1233" s="34" t="s">
        <v>3651</v>
      </c>
      <c r="D1233" s="34" t="s">
        <v>31</v>
      </c>
      <c r="E1233" s="36">
        <v>2.5000000000000001E-2</v>
      </c>
      <c r="F1233" s="36">
        <v>-4.883</v>
      </c>
      <c r="G1233" s="36">
        <v>1</v>
      </c>
      <c r="H1233" s="36">
        <v>119.05</v>
      </c>
      <c r="I1233" s="36">
        <v>4</v>
      </c>
      <c r="J1233" s="36">
        <v>594.79999999999995</v>
      </c>
      <c r="K1233" s="36">
        <v>6.0750000000000002</v>
      </c>
      <c r="L1233" s="36">
        <v>1055.8957500000001</v>
      </c>
      <c r="M1233" s="35">
        <v>4.5</v>
      </c>
    </row>
    <row r="1234" spans="1:13">
      <c r="A1234" s="38">
        <v>1233</v>
      </c>
      <c r="B1234" s="34" t="s">
        <v>1344</v>
      </c>
      <c r="C1234" s="34" t="s">
        <v>82</v>
      </c>
      <c r="D1234" s="34" t="s">
        <v>31</v>
      </c>
      <c r="E1234" s="36">
        <v>0</v>
      </c>
      <c r="F1234" s="36">
        <v>0</v>
      </c>
      <c r="G1234" s="36">
        <v>7</v>
      </c>
      <c r="H1234" s="36">
        <v>835.44999999999993</v>
      </c>
      <c r="I1234" s="36">
        <v>10</v>
      </c>
      <c r="J1234" s="36">
        <v>248.1</v>
      </c>
      <c r="K1234" s="36">
        <v>47</v>
      </c>
      <c r="L1234" s="36">
        <v>3771.75</v>
      </c>
      <c r="M1234" s="35">
        <v>7.1</v>
      </c>
    </row>
    <row r="1235" spans="1:13">
      <c r="A1235" s="38">
        <v>1234</v>
      </c>
      <c r="B1235" s="34" t="s">
        <v>1345</v>
      </c>
      <c r="C1235" s="34" t="s">
        <v>3658</v>
      </c>
      <c r="D1235" s="34" t="s">
        <v>31</v>
      </c>
      <c r="F1235" s="36">
        <v>0</v>
      </c>
      <c r="H1235" s="36">
        <v>0</v>
      </c>
      <c r="J1235" s="36">
        <v>0</v>
      </c>
      <c r="L1235" s="36">
        <v>0</v>
      </c>
      <c r="M1235" s="35">
        <v>10</v>
      </c>
    </row>
    <row r="1236" spans="1:13">
      <c r="A1236" s="38">
        <v>1235</v>
      </c>
      <c r="B1236" s="34" t="s">
        <v>1346</v>
      </c>
      <c r="C1236" s="34" t="s">
        <v>3658</v>
      </c>
      <c r="D1236" s="34" t="s">
        <v>31</v>
      </c>
      <c r="F1236" s="36">
        <v>0</v>
      </c>
      <c r="H1236" s="36">
        <v>0</v>
      </c>
      <c r="J1236" s="36">
        <v>0</v>
      </c>
      <c r="L1236" s="36">
        <v>0</v>
      </c>
      <c r="M1236" s="35">
        <v>10.5</v>
      </c>
    </row>
    <row r="1237" spans="1:13">
      <c r="A1237" s="38">
        <v>1236</v>
      </c>
      <c r="B1237" s="34" t="s">
        <v>1347</v>
      </c>
      <c r="C1237" s="34" t="s">
        <v>3658</v>
      </c>
      <c r="D1237" s="34" t="s">
        <v>31</v>
      </c>
      <c r="E1237" s="36">
        <v>5.3</v>
      </c>
      <c r="F1237" s="36">
        <v>576.58699999999999</v>
      </c>
      <c r="G1237" s="36">
        <v>12.025</v>
      </c>
      <c r="H1237" s="36">
        <v>1596.07825</v>
      </c>
      <c r="I1237" s="36">
        <v>9</v>
      </c>
      <c r="J1237" s="36">
        <v>1170.6299999999999</v>
      </c>
      <c r="K1237" s="36">
        <v>3.0249999999999999</v>
      </c>
      <c r="L1237" s="36">
        <v>471.32524999999998</v>
      </c>
      <c r="M1237" s="35">
        <v>1</v>
      </c>
    </row>
    <row r="1238" spans="1:13">
      <c r="A1238" s="38">
        <v>1237</v>
      </c>
      <c r="B1238" s="34" t="s">
        <v>1348</v>
      </c>
      <c r="C1238" s="34" t="s">
        <v>3658</v>
      </c>
      <c r="D1238" s="34" t="s">
        <v>31</v>
      </c>
      <c r="E1238" s="36">
        <v>0</v>
      </c>
      <c r="F1238" s="36">
        <v>0</v>
      </c>
      <c r="G1238" s="36">
        <v>0</v>
      </c>
      <c r="H1238" s="36">
        <v>0</v>
      </c>
      <c r="I1238" s="36">
        <v>4</v>
      </c>
      <c r="J1238" s="36">
        <v>-52.28</v>
      </c>
      <c r="K1238" s="36">
        <v>233</v>
      </c>
      <c r="L1238" s="36">
        <v>13434.779999999999</v>
      </c>
      <c r="M1238" s="35">
        <v>2</v>
      </c>
    </row>
    <row r="1239" spans="1:13">
      <c r="A1239" s="38">
        <v>1238</v>
      </c>
      <c r="B1239" s="34" t="s">
        <v>1349</v>
      </c>
      <c r="C1239" s="34" t="s">
        <v>3660</v>
      </c>
      <c r="D1239" s="34" t="s">
        <v>31</v>
      </c>
      <c r="E1239" s="36">
        <v>28</v>
      </c>
      <c r="F1239" s="36">
        <v>-220.08</v>
      </c>
      <c r="G1239" s="36">
        <v>17</v>
      </c>
      <c r="H1239" s="36">
        <v>734.23</v>
      </c>
      <c r="I1239" s="36">
        <v>8</v>
      </c>
      <c r="J1239" s="36">
        <v>734.96</v>
      </c>
      <c r="K1239" s="36">
        <v>8</v>
      </c>
      <c r="L1239" s="36">
        <v>687.04</v>
      </c>
      <c r="M1239" s="35">
        <v>13</v>
      </c>
    </row>
    <row r="1240" spans="1:13">
      <c r="A1240" s="38">
        <v>1239</v>
      </c>
      <c r="B1240" s="34" t="s">
        <v>1350</v>
      </c>
      <c r="C1240" s="34" t="s">
        <v>82</v>
      </c>
      <c r="D1240" s="34" t="s">
        <v>31</v>
      </c>
      <c r="E1240" s="36">
        <v>0</v>
      </c>
      <c r="F1240" s="36">
        <v>0</v>
      </c>
      <c r="G1240" s="36">
        <v>3</v>
      </c>
      <c r="H1240" s="36">
        <v>209.01</v>
      </c>
      <c r="I1240" s="36">
        <v>8</v>
      </c>
      <c r="J1240" s="36">
        <v>588.32000000000005</v>
      </c>
      <c r="K1240" s="36">
        <v>36.950000000000003</v>
      </c>
      <c r="L1240" s="36">
        <v>4166.1125000000002</v>
      </c>
      <c r="M1240" s="35">
        <v>14.725</v>
      </c>
    </row>
    <row r="1241" spans="1:13">
      <c r="A1241" s="38">
        <v>1240</v>
      </c>
      <c r="B1241" s="34" t="s">
        <v>1351</v>
      </c>
      <c r="C1241" s="34" t="s">
        <v>3658</v>
      </c>
      <c r="D1241" s="34" t="s">
        <v>31</v>
      </c>
      <c r="E1241" s="36">
        <v>0.1</v>
      </c>
      <c r="F1241" s="36">
        <v>5.3570000000000002</v>
      </c>
      <c r="G1241" s="36">
        <v>24.7</v>
      </c>
      <c r="H1241" s="36">
        <v>8.3979999999999997</v>
      </c>
      <c r="I1241" s="36">
        <v>3</v>
      </c>
      <c r="J1241" s="36">
        <v>16.14</v>
      </c>
      <c r="K1241" s="36">
        <v>12.2</v>
      </c>
      <c r="L1241" s="36">
        <v>1667.3739999999998</v>
      </c>
      <c r="M1241" s="35">
        <v>0.15000000000000002</v>
      </c>
    </row>
    <row r="1242" spans="1:13">
      <c r="A1242" s="38">
        <v>1241</v>
      </c>
      <c r="B1242" s="34" t="s">
        <v>1352</v>
      </c>
      <c r="C1242" s="34" t="s">
        <v>3658</v>
      </c>
      <c r="D1242" s="34" t="s">
        <v>31</v>
      </c>
      <c r="E1242" s="36">
        <v>0.2</v>
      </c>
      <c r="F1242" s="36">
        <v>19.09</v>
      </c>
      <c r="G1242" s="36">
        <v>0.2</v>
      </c>
      <c r="H1242" s="36">
        <v>35.770000000000003</v>
      </c>
      <c r="I1242" s="36">
        <v>12.75</v>
      </c>
      <c r="J1242" s="36">
        <v>937.38</v>
      </c>
      <c r="K1242" s="36">
        <v>15.65</v>
      </c>
      <c r="L1242" s="36">
        <v>1509.2860000000001</v>
      </c>
      <c r="M1242" s="35">
        <v>7.1</v>
      </c>
    </row>
    <row r="1243" spans="1:13">
      <c r="A1243" s="38">
        <v>1242</v>
      </c>
      <c r="B1243" s="34" t="s">
        <v>1353</v>
      </c>
      <c r="C1243" s="34" t="s">
        <v>3658</v>
      </c>
      <c r="D1243" s="34" t="s">
        <v>31</v>
      </c>
      <c r="F1243" s="36">
        <v>0</v>
      </c>
      <c r="H1243" s="36">
        <v>0</v>
      </c>
      <c r="J1243" s="36">
        <v>0</v>
      </c>
      <c r="L1243" s="36">
        <v>0</v>
      </c>
      <c r="M1243" s="35">
        <v>10</v>
      </c>
    </row>
    <row r="1244" spans="1:13">
      <c r="A1244" s="38">
        <v>1243</v>
      </c>
      <c r="B1244" s="34" t="s">
        <v>1354</v>
      </c>
      <c r="C1244" s="34" t="s">
        <v>82</v>
      </c>
      <c r="D1244" s="34" t="s">
        <v>31</v>
      </c>
      <c r="E1244" s="36">
        <v>0</v>
      </c>
      <c r="F1244" s="36">
        <v>0</v>
      </c>
      <c r="G1244" s="36">
        <v>0</v>
      </c>
      <c r="H1244" s="36">
        <v>0</v>
      </c>
      <c r="I1244" s="36">
        <v>1.5</v>
      </c>
      <c r="J1244" s="36">
        <v>282.39</v>
      </c>
      <c r="K1244" s="36">
        <v>0.5</v>
      </c>
      <c r="L1244" s="36">
        <v>55.18</v>
      </c>
      <c r="M1244" s="35">
        <v>1.2</v>
      </c>
    </row>
    <row r="1245" spans="1:13">
      <c r="A1245" s="38">
        <v>1244</v>
      </c>
      <c r="B1245" s="34" t="s">
        <v>1355</v>
      </c>
      <c r="C1245" s="34" t="s">
        <v>3657</v>
      </c>
      <c r="D1245" s="34" t="s">
        <v>31</v>
      </c>
      <c r="E1245" s="36">
        <v>74</v>
      </c>
      <c r="F1245" s="36">
        <v>3300.4</v>
      </c>
      <c r="G1245" s="36">
        <v>24.15</v>
      </c>
      <c r="H1245" s="36">
        <v>973.24499999999989</v>
      </c>
      <c r="I1245" s="36">
        <v>42.65</v>
      </c>
      <c r="J1245" s="36">
        <v>5303.1009999999997</v>
      </c>
      <c r="K1245" s="36">
        <v>3.2</v>
      </c>
      <c r="L1245" s="36">
        <v>232.99200000000002</v>
      </c>
      <c r="M1245" s="35">
        <v>1</v>
      </c>
    </row>
    <row r="1246" spans="1:13">
      <c r="A1246" s="38">
        <v>1245</v>
      </c>
      <c r="B1246" s="34" t="s">
        <v>1356</v>
      </c>
      <c r="C1246" s="34" t="s">
        <v>82</v>
      </c>
      <c r="D1246" s="34" t="s">
        <v>31</v>
      </c>
      <c r="E1246" s="36">
        <v>0</v>
      </c>
      <c r="F1246" s="36">
        <v>0</v>
      </c>
      <c r="G1246" s="36">
        <v>0</v>
      </c>
      <c r="H1246" s="36">
        <v>0</v>
      </c>
      <c r="I1246" s="36">
        <v>0</v>
      </c>
      <c r="J1246" s="36">
        <v>0</v>
      </c>
      <c r="K1246" s="36">
        <v>10</v>
      </c>
      <c r="L1246" s="36">
        <v>943.3</v>
      </c>
      <c r="M1246" s="35">
        <v>10</v>
      </c>
    </row>
    <row r="1247" spans="1:13">
      <c r="A1247" s="38">
        <v>1246</v>
      </c>
      <c r="B1247" s="34" t="s">
        <v>1357</v>
      </c>
      <c r="C1247" s="34" t="s">
        <v>3651</v>
      </c>
      <c r="D1247" s="34" t="s">
        <v>31</v>
      </c>
      <c r="E1247" s="36">
        <v>0</v>
      </c>
      <c r="F1247" s="36">
        <v>0</v>
      </c>
      <c r="G1247" s="36">
        <v>0</v>
      </c>
      <c r="H1247" s="36">
        <v>0</v>
      </c>
      <c r="I1247" s="36">
        <v>34</v>
      </c>
      <c r="J1247" s="36">
        <v>2984.18</v>
      </c>
      <c r="K1247" s="36">
        <v>10</v>
      </c>
      <c r="L1247" s="36">
        <v>906.80000000000007</v>
      </c>
      <c r="M1247" s="35">
        <v>18</v>
      </c>
    </row>
    <row r="1248" spans="1:13">
      <c r="A1248" s="38">
        <v>1247</v>
      </c>
      <c r="B1248" s="34" t="s">
        <v>1358</v>
      </c>
      <c r="C1248" s="34" t="s">
        <v>3658</v>
      </c>
      <c r="D1248" s="34" t="s">
        <v>31</v>
      </c>
      <c r="E1248" s="36">
        <v>234.22499999999999</v>
      </c>
      <c r="F1248" s="36">
        <v>-5209.1639999999998</v>
      </c>
      <c r="G1248" s="36">
        <v>203.875</v>
      </c>
      <c r="H1248" s="36">
        <v>10395.58625</v>
      </c>
      <c r="I1248" s="36">
        <v>72.45</v>
      </c>
      <c r="J1248" s="36">
        <v>7255.143</v>
      </c>
      <c r="K1248" s="36">
        <v>56</v>
      </c>
      <c r="L1248" s="36">
        <v>3091.76</v>
      </c>
      <c r="M1248" s="35">
        <v>7.7249999999999996</v>
      </c>
    </row>
    <row r="1249" spans="1:13">
      <c r="A1249" s="38">
        <v>1248</v>
      </c>
      <c r="B1249" s="34" t="s">
        <v>1359</v>
      </c>
      <c r="C1249" s="34" t="s">
        <v>3651</v>
      </c>
      <c r="D1249" s="34" t="s">
        <v>31</v>
      </c>
      <c r="E1249" s="36">
        <v>0</v>
      </c>
      <c r="F1249" s="36">
        <v>0</v>
      </c>
      <c r="G1249" s="36">
        <v>0</v>
      </c>
      <c r="H1249" s="36">
        <v>0</v>
      </c>
      <c r="I1249" s="36">
        <v>0</v>
      </c>
      <c r="J1249" s="36">
        <v>0</v>
      </c>
      <c r="K1249" s="36">
        <v>1.5</v>
      </c>
      <c r="L1249" s="36">
        <v>291.42</v>
      </c>
      <c r="M1249" s="35">
        <v>2.2999999999999998</v>
      </c>
    </row>
    <row r="1250" spans="1:13">
      <c r="A1250" s="38">
        <v>1249</v>
      </c>
      <c r="B1250" s="34" t="s">
        <v>1360</v>
      </c>
      <c r="C1250" s="34" t="s">
        <v>3658</v>
      </c>
      <c r="D1250" s="34" t="s">
        <v>31</v>
      </c>
      <c r="E1250" s="36">
        <v>0</v>
      </c>
      <c r="F1250" s="36">
        <v>0</v>
      </c>
      <c r="G1250" s="36">
        <v>0</v>
      </c>
      <c r="H1250" s="36">
        <v>0</v>
      </c>
      <c r="I1250" s="36">
        <v>0</v>
      </c>
      <c r="J1250" s="36">
        <v>0</v>
      </c>
      <c r="K1250" s="36">
        <v>0.25</v>
      </c>
      <c r="L1250" s="36">
        <v>246.75749999999999</v>
      </c>
      <c r="M1250" s="35">
        <v>6</v>
      </c>
    </row>
    <row r="1251" spans="1:13">
      <c r="A1251" s="38">
        <v>1250</v>
      </c>
      <c r="B1251" s="34" t="s">
        <v>1361</v>
      </c>
      <c r="C1251" s="34" t="s">
        <v>3658</v>
      </c>
      <c r="D1251" s="34" t="s">
        <v>31</v>
      </c>
      <c r="E1251" s="36">
        <v>0</v>
      </c>
      <c r="F1251" s="36">
        <v>0</v>
      </c>
      <c r="G1251" s="36">
        <v>3.25</v>
      </c>
      <c r="H1251" s="36">
        <v>420.09499999999997</v>
      </c>
      <c r="I1251" s="36">
        <v>58.575000000000003</v>
      </c>
      <c r="J1251" s="36">
        <v>2529.2685000000001</v>
      </c>
      <c r="K1251" s="36">
        <v>29.6</v>
      </c>
      <c r="L1251" s="36">
        <v>2160.8000000000002</v>
      </c>
      <c r="M1251" s="35">
        <v>7.25</v>
      </c>
    </row>
    <row r="1252" spans="1:13">
      <c r="A1252" s="38">
        <v>1251</v>
      </c>
      <c r="B1252" s="34" t="s">
        <v>1362</v>
      </c>
      <c r="C1252" s="34" t="s">
        <v>3658</v>
      </c>
      <c r="D1252" s="34" t="s">
        <v>31</v>
      </c>
      <c r="E1252" s="36">
        <v>0</v>
      </c>
      <c r="F1252" s="36">
        <v>0</v>
      </c>
      <c r="G1252" s="36">
        <v>0</v>
      </c>
      <c r="H1252" s="36">
        <v>0</v>
      </c>
      <c r="I1252" s="36">
        <v>0</v>
      </c>
      <c r="J1252" s="36">
        <v>0</v>
      </c>
      <c r="K1252" s="36">
        <v>0.97499999999999998</v>
      </c>
      <c r="L1252" s="36">
        <v>534.38774999999998</v>
      </c>
      <c r="M1252" s="35">
        <v>8.3000000000000007</v>
      </c>
    </row>
    <row r="1253" spans="1:13">
      <c r="A1253" s="38">
        <v>1252</v>
      </c>
      <c r="B1253" s="34" t="s">
        <v>1363</v>
      </c>
      <c r="C1253" s="34" t="s">
        <v>3658</v>
      </c>
      <c r="D1253" s="34" t="s">
        <v>31</v>
      </c>
      <c r="E1253" s="36">
        <v>0</v>
      </c>
      <c r="F1253" s="36">
        <v>0</v>
      </c>
      <c r="G1253" s="36">
        <v>0</v>
      </c>
      <c r="H1253" s="36">
        <v>0</v>
      </c>
      <c r="I1253" s="36">
        <v>4.2</v>
      </c>
      <c r="J1253" s="36">
        <v>515.80200000000002</v>
      </c>
      <c r="K1253" s="36">
        <v>16.024999999999999</v>
      </c>
      <c r="L1253" s="36">
        <v>1929.7304999999999</v>
      </c>
      <c r="M1253" s="35">
        <v>7.3</v>
      </c>
    </row>
    <row r="1254" spans="1:13">
      <c r="A1254" s="38">
        <v>1253</v>
      </c>
      <c r="B1254" s="34" t="s">
        <v>1364</v>
      </c>
      <c r="C1254" s="34" t="s">
        <v>3658</v>
      </c>
      <c r="D1254" s="34" t="s">
        <v>31</v>
      </c>
      <c r="E1254" s="36">
        <v>4.2249999999999996</v>
      </c>
      <c r="F1254" s="36">
        <v>119.48299999999999</v>
      </c>
      <c r="G1254" s="36">
        <v>2.0499999999999998</v>
      </c>
      <c r="H1254" s="36">
        <v>150.42899999999997</v>
      </c>
      <c r="I1254" s="36">
        <v>14.7</v>
      </c>
      <c r="J1254" s="36">
        <v>1125.2849999999999</v>
      </c>
      <c r="K1254" s="36">
        <v>8.85</v>
      </c>
      <c r="L1254" s="36">
        <v>782.07450000000006</v>
      </c>
      <c r="M1254" s="35">
        <v>5.4</v>
      </c>
    </row>
    <row r="1255" spans="1:13">
      <c r="A1255" s="38">
        <v>1254</v>
      </c>
      <c r="B1255" s="34" t="s">
        <v>1365</v>
      </c>
      <c r="C1255" s="34" t="s">
        <v>82</v>
      </c>
      <c r="D1255" s="34" t="s">
        <v>31</v>
      </c>
      <c r="E1255" s="36">
        <v>0</v>
      </c>
      <c r="F1255" s="36">
        <v>0</v>
      </c>
      <c r="G1255" s="36">
        <v>3.5</v>
      </c>
      <c r="H1255" s="36">
        <v>275.52</v>
      </c>
      <c r="I1255" s="36">
        <v>20</v>
      </c>
      <c r="J1255" s="36">
        <v>2202.6</v>
      </c>
      <c r="K1255" s="36">
        <v>17.25</v>
      </c>
      <c r="L1255" s="36">
        <v>2021.355</v>
      </c>
      <c r="M1255" s="35">
        <v>5</v>
      </c>
    </row>
    <row r="1256" spans="1:13">
      <c r="A1256" s="38">
        <v>1255</v>
      </c>
      <c r="B1256" s="34" t="s">
        <v>1366</v>
      </c>
      <c r="C1256" s="34" t="s">
        <v>3651</v>
      </c>
      <c r="D1256" s="34" t="s">
        <v>31</v>
      </c>
      <c r="E1256" s="36">
        <v>85</v>
      </c>
      <c r="F1256" s="36">
        <v>6970.85</v>
      </c>
      <c r="G1256" s="36">
        <v>46.4</v>
      </c>
      <c r="H1256" s="36">
        <v>2654.5439999999999</v>
      </c>
      <c r="I1256" s="36">
        <v>19.225000000000001</v>
      </c>
      <c r="J1256" s="36">
        <v>278.37800000000004</v>
      </c>
      <c r="K1256" s="36">
        <v>3</v>
      </c>
      <c r="L1256" s="36">
        <v>304.56</v>
      </c>
      <c r="M1256" s="35">
        <v>2</v>
      </c>
    </row>
    <row r="1257" spans="1:13">
      <c r="A1257" s="38">
        <v>1256</v>
      </c>
      <c r="B1257" s="34" t="s">
        <v>1367</v>
      </c>
      <c r="C1257" s="34" t="s">
        <v>3658</v>
      </c>
      <c r="D1257" s="34" t="s">
        <v>31</v>
      </c>
      <c r="E1257" s="36">
        <v>0</v>
      </c>
      <c r="F1257" s="36">
        <v>0</v>
      </c>
      <c r="G1257" s="36">
        <v>0</v>
      </c>
      <c r="H1257" s="36">
        <v>0</v>
      </c>
      <c r="I1257" s="36">
        <v>10.199999999999999</v>
      </c>
      <c r="J1257" s="36">
        <v>1054.374</v>
      </c>
      <c r="K1257" s="36">
        <v>9.9499999999999993</v>
      </c>
      <c r="L1257" s="36">
        <v>934.00649999999996</v>
      </c>
      <c r="M1257" s="35">
        <v>3.5</v>
      </c>
    </row>
    <row r="1258" spans="1:13">
      <c r="A1258" s="38">
        <v>1257</v>
      </c>
      <c r="B1258" s="34" t="s">
        <v>1368</v>
      </c>
      <c r="C1258" s="34" t="s">
        <v>3658</v>
      </c>
      <c r="D1258" s="34" t="s">
        <v>31</v>
      </c>
      <c r="E1258" s="36">
        <v>0</v>
      </c>
      <c r="F1258" s="36">
        <v>0</v>
      </c>
      <c r="G1258" s="36">
        <v>1.075</v>
      </c>
      <c r="H1258" s="36">
        <v>99.233249999999998</v>
      </c>
      <c r="I1258" s="36">
        <v>5</v>
      </c>
      <c r="J1258" s="36">
        <v>157.30000000000001</v>
      </c>
      <c r="K1258" s="36">
        <v>9.5</v>
      </c>
      <c r="L1258" s="36">
        <v>701.95500000000004</v>
      </c>
      <c r="M1258" s="35">
        <v>12.7</v>
      </c>
    </row>
    <row r="1259" spans="1:13">
      <c r="A1259" s="38">
        <v>1258</v>
      </c>
      <c r="B1259" s="34" t="s">
        <v>1369</v>
      </c>
      <c r="C1259" s="34" t="s">
        <v>3651</v>
      </c>
      <c r="D1259" s="34" t="s">
        <v>31</v>
      </c>
      <c r="E1259" s="36">
        <v>0</v>
      </c>
      <c r="F1259" s="36">
        <v>0</v>
      </c>
      <c r="G1259" s="36">
        <v>0</v>
      </c>
      <c r="H1259" s="36">
        <v>0</v>
      </c>
      <c r="I1259" s="36">
        <v>19</v>
      </c>
      <c r="J1259" s="36">
        <v>937.08</v>
      </c>
      <c r="K1259" s="36">
        <v>11.324999999999999</v>
      </c>
      <c r="L1259" s="36">
        <v>881.4247499999999</v>
      </c>
      <c r="M1259" s="35">
        <v>5</v>
      </c>
    </row>
    <row r="1260" spans="1:13">
      <c r="A1260" s="38">
        <v>1259</v>
      </c>
      <c r="B1260" s="34" t="s">
        <v>1370</v>
      </c>
      <c r="C1260" s="34" t="s">
        <v>3658</v>
      </c>
      <c r="D1260" s="34" t="s">
        <v>31</v>
      </c>
      <c r="F1260" s="36">
        <v>0</v>
      </c>
      <c r="H1260" s="36">
        <v>0</v>
      </c>
      <c r="J1260" s="36">
        <v>0</v>
      </c>
      <c r="L1260" s="36">
        <v>0</v>
      </c>
      <c r="M1260" s="35">
        <v>6.6</v>
      </c>
    </row>
    <row r="1261" spans="1:13">
      <c r="A1261" s="38">
        <v>1260</v>
      </c>
      <c r="B1261" s="34" t="s">
        <v>1371</v>
      </c>
      <c r="C1261" s="34" t="s">
        <v>3658</v>
      </c>
      <c r="D1261" s="34" t="s">
        <v>31</v>
      </c>
      <c r="F1261" s="36">
        <v>0</v>
      </c>
      <c r="H1261" s="36">
        <v>0</v>
      </c>
      <c r="J1261" s="36">
        <v>0</v>
      </c>
      <c r="L1261" s="36">
        <v>0</v>
      </c>
      <c r="M1261" s="35">
        <v>15.2</v>
      </c>
    </row>
    <row r="1262" spans="1:13">
      <c r="A1262" s="38">
        <v>1261</v>
      </c>
      <c r="B1262" s="34" t="s">
        <v>1372</v>
      </c>
      <c r="C1262" s="34" t="s">
        <v>3658</v>
      </c>
      <c r="D1262" s="34" t="s">
        <v>31</v>
      </c>
      <c r="E1262" s="36">
        <v>7.8250000000000002</v>
      </c>
      <c r="F1262" s="36">
        <v>568.48625000000004</v>
      </c>
      <c r="G1262" s="36">
        <v>5</v>
      </c>
      <c r="H1262" s="36">
        <v>-228.75</v>
      </c>
      <c r="I1262" s="36">
        <v>0</v>
      </c>
      <c r="J1262" s="36">
        <v>0</v>
      </c>
      <c r="K1262" s="36">
        <v>12.175000000000001</v>
      </c>
      <c r="L1262" s="36">
        <v>915.92525000000012</v>
      </c>
      <c r="M1262" s="35">
        <v>9.6999999999999993</v>
      </c>
    </row>
    <row r="1263" spans="1:13">
      <c r="A1263" s="38">
        <v>1262</v>
      </c>
      <c r="B1263" s="34" t="s">
        <v>1373</v>
      </c>
      <c r="C1263" s="34" t="s">
        <v>3651</v>
      </c>
      <c r="D1263" s="34" t="s">
        <v>31</v>
      </c>
      <c r="E1263" s="36">
        <v>0</v>
      </c>
      <c r="F1263" s="36">
        <v>0</v>
      </c>
      <c r="G1263" s="36">
        <v>3</v>
      </c>
      <c r="H1263" s="36">
        <v>345.9</v>
      </c>
      <c r="I1263" s="36">
        <v>2</v>
      </c>
      <c r="J1263" s="36">
        <v>398.1</v>
      </c>
      <c r="K1263" s="36">
        <v>209</v>
      </c>
      <c r="L1263" s="36">
        <v>10042.449999999999</v>
      </c>
      <c r="M1263" s="35">
        <v>4</v>
      </c>
    </row>
    <row r="1264" spans="1:13">
      <c r="A1264" s="38">
        <v>1263</v>
      </c>
      <c r="B1264" s="34" t="s">
        <v>1374</v>
      </c>
      <c r="C1264" s="34" t="s">
        <v>3651</v>
      </c>
      <c r="D1264" s="34" t="s">
        <v>31</v>
      </c>
      <c r="E1264" s="36">
        <v>0</v>
      </c>
      <c r="F1264" s="36">
        <v>0</v>
      </c>
      <c r="G1264" s="36">
        <v>0</v>
      </c>
      <c r="H1264" s="36">
        <v>0</v>
      </c>
      <c r="I1264" s="36">
        <v>8.5250000000000004</v>
      </c>
      <c r="J1264" s="36">
        <v>531.27800000000002</v>
      </c>
      <c r="K1264" s="36">
        <v>26.524999999999999</v>
      </c>
      <c r="L1264" s="36">
        <v>2350.6455000000001</v>
      </c>
      <c r="M1264" s="35">
        <v>19.625</v>
      </c>
    </row>
    <row r="1265" spans="1:13">
      <c r="A1265" s="38">
        <v>1264</v>
      </c>
      <c r="B1265" s="34" t="s">
        <v>1375</v>
      </c>
      <c r="C1265" s="34" t="s">
        <v>3658</v>
      </c>
      <c r="D1265" s="34" t="s">
        <v>31</v>
      </c>
      <c r="E1265" s="36">
        <v>0</v>
      </c>
      <c r="F1265" s="36">
        <v>0</v>
      </c>
      <c r="G1265" s="36">
        <v>0</v>
      </c>
      <c r="H1265" s="36">
        <v>0</v>
      </c>
      <c r="I1265" s="36">
        <v>0</v>
      </c>
      <c r="J1265" s="36">
        <v>0</v>
      </c>
      <c r="K1265" s="36">
        <v>3</v>
      </c>
      <c r="L1265" s="36">
        <v>218.61</v>
      </c>
      <c r="M1265" s="35">
        <v>2</v>
      </c>
    </row>
    <row r="1266" spans="1:13">
      <c r="A1266" s="38">
        <v>1265</v>
      </c>
      <c r="B1266" s="34" t="s">
        <v>1376</v>
      </c>
      <c r="C1266" s="34" t="s">
        <v>3660</v>
      </c>
      <c r="D1266" s="34" t="s">
        <v>31</v>
      </c>
      <c r="E1266" s="36">
        <v>0</v>
      </c>
      <c r="F1266" s="36">
        <v>0</v>
      </c>
      <c r="G1266" s="36">
        <v>0</v>
      </c>
      <c r="H1266" s="36">
        <v>0</v>
      </c>
      <c r="I1266" s="36">
        <v>0</v>
      </c>
      <c r="J1266" s="36">
        <v>0</v>
      </c>
      <c r="K1266" s="36">
        <v>45</v>
      </c>
      <c r="L1266" s="36">
        <v>3118.5</v>
      </c>
      <c r="M1266" s="35">
        <v>12</v>
      </c>
    </row>
    <row r="1267" spans="1:13">
      <c r="A1267" s="38">
        <v>1266</v>
      </c>
      <c r="B1267" s="34" t="s">
        <v>1377</v>
      </c>
      <c r="C1267" s="34" t="s">
        <v>3682</v>
      </c>
      <c r="D1267" s="34" t="s">
        <v>31</v>
      </c>
      <c r="E1267" s="36">
        <v>0</v>
      </c>
      <c r="F1267" s="36">
        <v>0</v>
      </c>
      <c r="G1267" s="36">
        <v>0</v>
      </c>
      <c r="H1267" s="36">
        <v>0</v>
      </c>
      <c r="I1267" s="36">
        <v>6</v>
      </c>
      <c r="J1267" s="36">
        <v>605.76</v>
      </c>
      <c r="K1267" s="36">
        <v>0</v>
      </c>
      <c r="L1267" s="36">
        <v>0</v>
      </c>
      <c r="M1267" s="35">
        <v>2.5</v>
      </c>
    </row>
    <row r="1268" spans="1:13">
      <c r="A1268" s="38">
        <v>1267</v>
      </c>
      <c r="B1268" s="34" t="s">
        <v>1378</v>
      </c>
      <c r="C1268" s="34" t="s">
        <v>3651</v>
      </c>
      <c r="D1268" s="34" t="s">
        <v>31</v>
      </c>
      <c r="E1268" s="36">
        <v>0</v>
      </c>
      <c r="F1268" s="36">
        <v>0</v>
      </c>
      <c r="G1268" s="36">
        <v>0</v>
      </c>
      <c r="H1268" s="36">
        <v>0</v>
      </c>
      <c r="I1268" s="36">
        <v>0</v>
      </c>
      <c r="J1268" s="36">
        <v>0</v>
      </c>
      <c r="K1268" s="36">
        <v>30</v>
      </c>
      <c r="L1268" s="36">
        <v>2406.9</v>
      </c>
      <c r="M1268" s="35">
        <v>18</v>
      </c>
    </row>
    <row r="1269" spans="1:13">
      <c r="A1269" s="38">
        <v>1268</v>
      </c>
      <c r="B1269" s="34" t="s">
        <v>1379</v>
      </c>
      <c r="C1269" s="34" t="s">
        <v>3651</v>
      </c>
      <c r="D1269" s="34" t="s">
        <v>31</v>
      </c>
      <c r="F1269" s="36">
        <v>0</v>
      </c>
      <c r="H1269" s="36">
        <v>0</v>
      </c>
      <c r="J1269" s="36">
        <v>0</v>
      </c>
      <c r="L1269" s="36">
        <v>0</v>
      </c>
      <c r="M1269" s="35">
        <v>10</v>
      </c>
    </row>
    <row r="1270" spans="1:13">
      <c r="A1270" s="38">
        <v>1269</v>
      </c>
      <c r="B1270" s="34" t="s">
        <v>1380</v>
      </c>
      <c r="C1270" s="34" t="s">
        <v>3651</v>
      </c>
      <c r="D1270" s="34" t="s">
        <v>31</v>
      </c>
      <c r="E1270" s="36">
        <v>0</v>
      </c>
      <c r="F1270" s="36">
        <v>0</v>
      </c>
      <c r="G1270" s="36">
        <v>0</v>
      </c>
      <c r="H1270" s="36">
        <v>0</v>
      </c>
      <c r="I1270" s="36">
        <v>0</v>
      </c>
      <c r="J1270" s="36">
        <v>0</v>
      </c>
      <c r="K1270" s="36">
        <v>3</v>
      </c>
      <c r="L1270" s="36">
        <v>386.15999999999997</v>
      </c>
      <c r="M1270" s="35">
        <v>1</v>
      </c>
    </row>
    <row r="1271" spans="1:13">
      <c r="A1271" s="38">
        <v>1270</v>
      </c>
      <c r="B1271" s="34" t="s">
        <v>1381</v>
      </c>
      <c r="C1271" s="34" t="s">
        <v>3658</v>
      </c>
      <c r="D1271" s="34" t="s">
        <v>31</v>
      </c>
      <c r="E1271" s="36">
        <v>0</v>
      </c>
      <c r="F1271" s="36">
        <v>0</v>
      </c>
      <c r="G1271" s="36">
        <v>0</v>
      </c>
      <c r="H1271" s="36">
        <v>0</v>
      </c>
      <c r="I1271" s="36">
        <v>0.1</v>
      </c>
      <c r="J1271" s="36">
        <v>13.512</v>
      </c>
      <c r="K1271" s="36">
        <v>5.5</v>
      </c>
      <c r="L1271" s="36">
        <v>607.36500000000001</v>
      </c>
      <c r="M1271" s="35">
        <v>10</v>
      </c>
    </row>
    <row r="1272" spans="1:13">
      <c r="A1272" s="38">
        <v>1271</v>
      </c>
      <c r="B1272" s="34" t="s">
        <v>1382</v>
      </c>
      <c r="C1272" s="34" t="s">
        <v>3651</v>
      </c>
      <c r="D1272" s="34" t="s">
        <v>31</v>
      </c>
      <c r="E1272" s="36">
        <v>0</v>
      </c>
      <c r="F1272" s="36">
        <v>0</v>
      </c>
      <c r="G1272" s="36">
        <v>0</v>
      </c>
      <c r="H1272" s="36">
        <v>0</v>
      </c>
      <c r="I1272" s="36">
        <v>0</v>
      </c>
      <c r="J1272" s="36">
        <v>0</v>
      </c>
      <c r="K1272" s="36">
        <v>0.1</v>
      </c>
      <c r="L1272" s="36">
        <v>18.713999999999999</v>
      </c>
      <c r="M1272" s="35">
        <v>4.0750000000000002</v>
      </c>
    </row>
    <row r="1273" spans="1:13">
      <c r="A1273" s="38">
        <v>1272</v>
      </c>
      <c r="B1273" s="34" t="s">
        <v>1383</v>
      </c>
      <c r="C1273" s="34" t="s">
        <v>82</v>
      </c>
      <c r="D1273" s="34" t="s">
        <v>31</v>
      </c>
      <c r="E1273" s="36">
        <v>0</v>
      </c>
      <c r="F1273" s="36">
        <v>0</v>
      </c>
      <c r="G1273" s="36">
        <v>0</v>
      </c>
      <c r="H1273" s="36">
        <v>0</v>
      </c>
      <c r="I1273" s="36">
        <v>0</v>
      </c>
      <c r="J1273" s="36">
        <v>0</v>
      </c>
      <c r="K1273" s="36">
        <v>5</v>
      </c>
      <c r="L1273" s="36">
        <v>579.79999999999995</v>
      </c>
      <c r="M1273" s="35">
        <v>5</v>
      </c>
    </row>
    <row r="1274" spans="1:13">
      <c r="A1274" s="38">
        <v>1273</v>
      </c>
      <c r="B1274" s="34" t="s">
        <v>1384</v>
      </c>
      <c r="C1274" s="34" t="s">
        <v>3658</v>
      </c>
      <c r="D1274" s="34" t="s">
        <v>31</v>
      </c>
      <c r="E1274" s="36">
        <v>4.9749999999999996</v>
      </c>
      <c r="F1274" s="36">
        <v>319.19599999999997</v>
      </c>
      <c r="G1274" s="36">
        <v>37.575000000000003</v>
      </c>
      <c r="H1274" s="36">
        <v>689.1255000000001</v>
      </c>
      <c r="I1274" s="36">
        <v>23.55</v>
      </c>
      <c r="J1274" s="36">
        <v>1332.93</v>
      </c>
      <c r="K1274" s="36">
        <v>6.45</v>
      </c>
      <c r="L1274" s="36">
        <v>1170.3525</v>
      </c>
      <c r="M1274" s="35">
        <v>11.2</v>
      </c>
    </row>
    <row r="1275" spans="1:13">
      <c r="A1275" s="38">
        <v>1274</v>
      </c>
      <c r="B1275" s="34" t="s">
        <v>1385</v>
      </c>
      <c r="C1275" s="34" t="s">
        <v>3658</v>
      </c>
      <c r="D1275" s="34" t="s">
        <v>31</v>
      </c>
      <c r="E1275" s="36">
        <v>0.27500000000000002</v>
      </c>
      <c r="F1275" s="36">
        <v>110.605</v>
      </c>
      <c r="G1275" s="36">
        <v>4</v>
      </c>
      <c r="H1275" s="36">
        <v>374.2</v>
      </c>
      <c r="I1275" s="36">
        <v>1</v>
      </c>
      <c r="J1275" s="36">
        <v>374.38</v>
      </c>
      <c r="K1275" s="36">
        <v>6</v>
      </c>
      <c r="L1275" s="36">
        <v>548.22</v>
      </c>
      <c r="M1275" s="35">
        <v>9.4499999999999993</v>
      </c>
    </row>
    <row r="1276" spans="1:13">
      <c r="A1276" s="38">
        <v>1275</v>
      </c>
      <c r="B1276" s="34" t="s">
        <v>1386</v>
      </c>
      <c r="C1276" s="34" t="s">
        <v>3678</v>
      </c>
      <c r="D1276" s="34" t="s">
        <v>31</v>
      </c>
      <c r="E1276" s="36">
        <v>0</v>
      </c>
      <c r="F1276" s="36">
        <v>0</v>
      </c>
      <c r="G1276" s="36">
        <v>0</v>
      </c>
      <c r="H1276" s="36">
        <v>0</v>
      </c>
      <c r="I1276" s="36">
        <v>0</v>
      </c>
      <c r="J1276" s="36">
        <v>0</v>
      </c>
      <c r="K1276" s="36">
        <v>35.024999999999999</v>
      </c>
      <c r="L1276" s="36">
        <v>3030.0127499999999</v>
      </c>
      <c r="M1276" s="35">
        <v>11</v>
      </c>
    </row>
    <row r="1277" spans="1:13">
      <c r="A1277" s="38">
        <v>1276</v>
      </c>
      <c r="B1277" s="34" t="s">
        <v>1387</v>
      </c>
      <c r="C1277" s="34" t="s">
        <v>3651</v>
      </c>
      <c r="D1277" s="34" t="s">
        <v>31</v>
      </c>
      <c r="F1277" s="36">
        <v>0</v>
      </c>
      <c r="H1277" s="36">
        <v>0</v>
      </c>
      <c r="J1277" s="36">
        <v>0</v>
      </c>
      <c r="L1277" s="36">
        <v>0</v>
      </c>
      <c r="M1277" s="35">
        <v>1.5</v>
      </c>
    </row>
    <row r="1278" spans="1:13">
      <c r="A1278" s="38">
        <v>1277</v>
      </c>
      <c r="B1278" s="34" t="s">
        <v>1388</v>
      </c>
      <c r="C1278" s="34" t="s">
        <v>3651</v>
      </c>
      <c r="D1278" s="34" t="s">
        <v>31</v>
      </c>
      <c r="E1278" s="36">
        <v>0</v>
      </c>
      <c r="F1278" s="36">
        <v>0</v>
      </c>
      <c r="G1278" s="36">
        <v>0</v>
      </c>
      <c r="H1278" s="36">
        <v>0</v>
      </c>
      <c r="I1278" s="36">
        <v>0</v>
      </c>
      <c r="J1278" s="36">
        <v>0</v>
      </c>
      <c r="K1278" s="36">
        <v>2.2000000000000002</v>
      </c>
      <c r="L1278" s="36">
        <v>162.71199999999999</v>
      </c>
      <c r="M1278" s="35">
        <v>10.25</v>
      </c>
    </row>
    <row r="1279" spans="1:13">
      <c r="A1279" s="38">
        <v>1278</v>
      </c>
      <c r="B1279" s="34" t="s">
        <v>1389</v>
      </c>
      <c r="C1279" s="34" t="s">
        <v>82</v>
      </c>
      <c r="D1279" s="34" t="s">
        <v>31</v>
      </c>
      <c r="E1279" s="36">
        <v>0</v>
      </c>
      <c r="F1279" s="36">
        <v>0</v>
      </c>
      <c r="G1279" s="36">
        <v>0</v>
      </c>
      <c r="H1279" s="36">
        <v>0</v>
      </c>
      <c r="I1279" s="36">
        <v>4</v>
      </c>
      <c r="J1279" s="36">
        <v>561.55999999999995</v>
      </c>
      <c r="K1279" s="36">
        <v>9.8249999999999993</v>
      </c>
      <c r="L1279" s="36">
        <v>775.29074999999989</v>
      </c>
      <c r="M1279" s="35">
        <v>5.0250000000000004</v>
      </c>
    </row>
    <row r="1280" spans="1:13">
      <c r="A1280" s="38">
        <v>1279</v>
      </c>
      <c r="B1280" s="34" t="s">
        <v>1390</v>
      </c>
      <c r="C1280" s="34" t="s">
        <v>3658</v>
      </c>
      <c r="D1280" s="34" t="s">
        <v>31</v>
      </c>
      <c r="E1280" s="36">
        <v>24</v>
      </c>
      <c r="F1280" s="36">
        <v>4086.4800000000005</v>
      </c>
      <c r="G1280" s="36">
        <v>32.25</v>
      </c>
      <c r="H1280" s="36">
        <v>296.7</v>
      </c>
      <c r="I1280" s="36">
        <v>44.25</v>
      </c>
      <c r="J1280" s="36">
        <v>3764.3474999999999</v>
      </c>
      <c r="K1280" s="36">
        <v>2</v>
      </c>
      <c r="L1280" s="36">
        <v>192.32</v>
      </c>
      <c r="M1280" s="35">
        <v>2</v>
      </c>
    </row>
    <row r="1281" spans="1:13">
      <c r="A1281" s="38">
        <v>1280</v>
      </c>
      <c r="B1281" s="34" t="s">
        <v>1391</v>
      </c>
      <c r="C1281" s="34" t="s">
        <v>3658</v>
      </c>
      <c r="D1281" s="34" t="s">
        <v>31</v>
      </c>
      <c r="F1281" s="36">
        <v>0</v>
      </c>
      <c r="H1281" s="36">
        <v>0</v>
      </c>
      <c r="J1281" s="36">
        <v>0</v>
      </c>
      <c r="L1281" s="36">
        <v>0</v>
      </c>
      <c r="M1281" s="35">
        <v>1.3</v>
      </c>
    </row>
    <row r="1282" spans="1:13">
      <c r="A1282" s="38">
        <v>1281</v>
      </c>
      <c r="B1282" s="34" t="s">
        <v>1392</v>
      </c>
      <c r="C1282" s="34" t="s">
        <v>3651</v>
      </c>
      <c r="D1282" s="34" t="s">
        <v>31</v>
      </c>
      <c r="E1282" s="36">
        <v>11.1</v>
      </c>
      <c r="F1282" s="36">
        <v>930.06900000000007</v>
      </c>
      <c r="G1282" s="36">
        <v>2</v>
      </c>
      <c r="H1282" s="36">
        <v>89.54</v>
      </c>
      <c r="I1282" s="36">
        <v>0</v>
      </c>
      <c r="J1282" s="36">
        <v>0</v>
      </c>
      <c r="K1282" s="36">
        <v>0</v>
      </c>
      <c r="L1282" s="36">
        <v>0</v>
      </c>
      <c r="M1282" s="35">
        <v>3.5</v>
      </c>
    </row>
    <row r="1283" spans="1:13">
      <c r="A1283" s="38">
        <v>1282</v>
      </c>
      <c r="B1283" s="34" t="s">
        <v>1393</v>
      </c>
      <c r="C1283" s="34" t="s">
        <v>82</v>
      </c>
      <c r="D1283" s="34" t="s">
        <v>31</v>
      </c>
      <c r="F1283" s="36">
        <v>0</v>
      </c>
      <c r="H1283" s="36">
        <v>0</v>
      </c>
      <c r="J1283" s="36">
        <v>0</v>
      </c>
      <c r="L1283" s="36">
        <v>0</v>
      </c>
      <c r="M1283" s="35">
        <v>2.5000000000000001E-2</v>
      </c>
    </row>
    <row r="1284" spans="1:13">
      <c r="A1284" s="38">
        <v>1283</v>
      </c>
      <c r="B1284" s="34" t="s">
        <v>1394</v>
      </c>
      <c r="C1284" s="34" t="s">
        <v>3651</v>
      </c>
      <c r="D1284" s="34" t="s">
        <v>31</v>
      </c>
      <c r="E1284" s="36">
        <v>1.5</v>
      </c>
      <c r="F1284" s="36">
        <v>-77.445000000000007</v>
      </c>
      <c r="G1284" s="36">
        <v>4.5</v>
      </c>
      <c r="H1284" s="36">
        <v>217.53000000000003</v>
      </c>
      <c r="I1284" s="36">
        <v>10.5</v>
      </c>
      <c r="J1284" s="36">
        <v>756.84</v>
      </c>
      <c r="K1284" s="36">
        <v>2</v>
      </c>
      <c r="L1284" s="36">
        <v>276.06</v>
      </c>
      <c r="M1284" s="35">
        <v>2</v>
      </c>
    </row>
    <row r="1285" spans="1:13">
      <c r="A1285" s="38">
        <v>1284</v>
      </c>
      <c r="B1285" s="34" t="s">
        <v>1395</v>
      </c>
      <c r="C1285" s="34" t="s">
        <v>3657</v>
      </c>
      <c r="D1285" s="34" t="s">
        <v>31</v>
      </c>
      <c r="F1285" s="36">
        <v>0</v>
      </c>
      <c r="H1285" s="36">
        <v>0</v>
      </c>
      <c r="J1285" s="36">
        <v>0</v>
      </c>
      <c r="L1285" s="36">
        <v>0</v>
      </c>
      <c r="M1285" s="35">
        <v>2</v>
      </c>
    </row>
    <row r="1286" spans="1:13">
      <c r="A1286" s="38">
        <v>1285</v>
      </c>
      <c r="B1286" s="34" t="s">
        <v>1396</v>
      </c>
      <c r="C1286" s="34" t="s">
        <v>3658</v>
      </c>
      <c r="D1286" s="34" t="s">
        <v>31</v>
      </c>
      <c r="E1286" s="36">
        <v>0</v>
      </c>
      <c r="F1286" s="36">
        <v>0</v>
      </c>
      <c r="G1286" s="36">
        <v>0</v>
      </c>
      <c r="H1286" s="36">
        <v>0</v>
      </c>
      <c r="I1286" s="36">
        <v>0</v>
      </c>
      <c r="J1286" s="36">
        <v>0</v>
      </c>
      <c r="K1286" s="36">
        <v>41.75</v>
      </c>
      <c r="L1286" s="36">
        <v>4319.4549999999999</v>
      </c>
      <c r="M1286" s="35">
        <v>8.65</v>
      </c>
    </row>
    <row r="1287" spans="1:13">
      <c r="A1287" s="38">
        <v>1286</v>
      </c>
      <c r="B1287" s="34" t="s">
        <v>1397</v>
      </c>
      <c r="C1287" s="34" t="s">
        <v>3658</v>
      </c>
      <c r="D1287" s="34" t="s">
        <v>31</v>
      </c>
      <c r="E1287" s="36">
        <v>0</v>
      </c>
      <c r="F1287" s="36">
        <v>0</v>
      </c>
      <c r="G1287" s="36">
        <v>3.25</v>
      </c>
      <c r="H1287" s="36">
        <v>220.38249999999999</v>
      </c>
      <c r="I1287" s="36">
        <v>14.25</v>
      </c>
      <c r="J1287" s="36">
        <v>915.99</v>
      </c>
      <c r="K1287" s="36">
        <v>12</v>
      </c>
      <c r="L1287" s="36">
        <v>810.83999999999992</v>
      </c>
      <c r="M1287" s="35">
        <v>2</v>
      </c>
    </row>
    <row r="1288" spans="1:13">
      <c r="A1288" s="38">
        <v>1287</v>
      </c>
      <c r="B1288" s="34" t="s">
        <v>1398</v>
      </c>
      <c r="C1288" s="34" t="s">
        <v>3658</v>
      </c>
      <c r="D1288" s="34" t="s">
        <v>31</v>
      </c>
      <c r="E1288" s="36">
        <v>0</v>
      </c>
      <c r="F1288" s="36">
        <v>0</v>
      </c>
      <c r="G1288" s="36">
        <v>0</v>
      </c>
      <c r="H1288" s="36">
        <v>0</v>
      </c>
      <c r="I1288" s="36">
        <v>1.375</v>
      </c>
      <c r="J1288" s="36">
        <v>170.85750000000002</v>
      </c>
      <c r="K1288" s="36">
        <v>28</v>
      </c>
      <c r="L1288" s="36">
        <v>2589.44</v>
      </c>
      <c r="M1288" s="35">
        <v>4</v>
      </c>
    </row>
    <row r="1289" spans="1:13">
      <c r="A1289" s="38">
        <v>1288</v>
      </c>
      <c r="B1289" s="34" t="s">
        <v>1399</v>
      </c>
      <c r="C1289" s="34" t="s">
        <v>82</v>
      </c>
      <c r="D1289" s="34" t="s">
        <v>31</v>
      </c>
      <c r="E1289" s="36">
        <v>69.8</v>
      </c>
      <c r="F1289" s="36">
        <v>-464.86799999999999</v>
      </c>
      <c r="G1289" s="36">
        <v>38</v>
      </c>
      <c r="H1289" s="36">
        <v>2805.16</v>
      </c>
      <c r="I1289" s="36">
        <v>107.7</v>
      </c>
      <c r="J1289" s="36">
        <v>9364.5150000000012</v>
      </c>
      <c r="K1289" s="36">
        <v>40.5</v>
      </c>
      <c r="L1289" s="36">
        <v>4151.25</v>
      </c>
      <c r="M1289" s="35">
        <v>4</v>
      </c>
    </row>
    <row r="1290" spans="1:13">
      <c r="A1290" s="38">
        <v>1289</v>
      </c>
      <c r="B1290" s="34" t="s">
        <v>1400</v>
      </c>
      <c r="C1290" s="34" t="s">
        <v>3651</v>
      </c>
      <c r="D1290" s="34" t="s">
        <v>31</v>
      </c>
      <c r="E1290" s="36">
        <v>12.7</v>
      </c>
      <c r="F1290" s="36">
        <v>1066.4189999999999</v>
      </c>
      <c r="G1290" s="36">
        <v>1.175</v>
      </c>
      <c r="H1290" s="36">
        <v>124.42075000000001</v>
      </c>
      <c r="I1290" s="36">
        <v>0</v>
      </c>
      <c r="J1290" s="36">
        <v>0</v>
      </c>
      <c r="K1290" s="36">
        <v>2.5000000000000001E-2</v>
      </c>
      <c r="L1290" s="36">
        <v>3.6022500000000002</v>
      </c>
      <c r="M1290" s="35">
        <v>2.2000000000000002</v>
      </c>
    </row>
    <row r="1291" spans="1:13">
      <c r="A1291" s="38">
        <v>1290</v>
      </c>
      <c r="B1291" s="34" t="s">
        <v>1401</v>
      </c>
      <c r="C1291" s="34" t="s">
        <v>3658</v>
      </c>
      <c r="D1291" s="34" t="s">
        <v>31</v>
      </c>
      <c r="E1291" s="36">
        <v>0</v>
      </c>
      <c r="F1291" s="36">
        <v>0</v>
      </c>
      <c r="G1291" s="36">
        <v>0</v>
      </c>
      <c r="H1291" s="36">
        <v>0</v>
      </c>
      <c r="I1291" s="36">
        <v>0</v>
      </c>
      <c r="J1291" s="36">
        <v>0</v>
      </c>
      <c r="K1291" s="36">
        <v>17.3</v>
      </c>
      <c r="L1291" s="36">
        <v>1074.1570000000002</v>
      </c>
      <c r="M1291" s="35">
        <v>3</v>
      </c>
    </row>
    <row r="1292" spans="1:13">
      <c r="A1292" s="38">
        <v>1291</v>
      </c>
      <c r="B1292" s="34" t="s">
        <v>1402</v>
      </c>
      <c r="C1292" s="34" t="s">
        <v>3660</v>
      </c>
      <c r="D1292" s="34" t="s">
        <v>31</v>
      </c>
      <c r="F1292" s="36">
        <v>0</v>
      </c>
      <c r="H1292" s="36">
        <v>0</v>
      </c>
      <c r="J1292" s="36">
        <v>0</v>
      </c>
      <c r="L1292" s="36">
        <v>0</v>
      </c>
      <c r="M1292" s="35">
        <v>1</v>
      </c>
    </row>
    <row r="1293" spans="1:13">
      <c r="A1293" s="38">
        <v>1292</v>
      </c>
      <c r="B1293" s="34" t="s">
        <v>1403</v>
      </c>
      <c r="C1293" s="34" t="s">
        <v>3659</v>
      </c>
      <c r="D1293" s="34" t="s">
        <v>31</v>
      </c>
      <c r="F1293" s="36">
        <v>0</v>
      </c>
      <c r="H1293" s="36">
        <v>0</v>
      </c>
      <c r="J1293" s="36">
        <v>0</v>
      </c>
      <c r="L1293" s="36">
        <v>0</v>
      </c>
      <c r="M1293" s="35">
        <v>18</v>
      </c>
    </row>
    <row r="1294" spans="1:13">
      <c r="A1294" s="38">
        <v>1293</v>
      </c>
      <c r="B1294" s="34" t="s">
        <v>1404</v>
      </c>
      <c r="C1294" s="34" t="s">
        <v>3658</v>
      </c>
      <c r="D1294" s="34" t="s">
        <v>31</v>
      </c>
      <c r="F1294" s="36">
        <v>0</v>
      </c>
      <c r="H1294" s="36">
        <v>0</v>
      </c>
      <c r="J1294" s="36">
        <v>0</v>
      </c>
      <c r="L1294" s="36">
        <v>0</v>
      </c>
      <c r="M1294" s="35">
        <v>15</v>
      </c>
    </row>
    <row r="1295" spans="1:13">
      <c r="A1295" s="38">
        <v>1294</v>
      </c>
      <c r="B1295" s="34" t="s">
        <v>1405</v>
      </c>
      <c r="C1295" s="34" t="s">
        <v>3651</v>
      </c>
      <c r="D1295" s="34" t="s">
        <v>31</v>
      </c>
      <c r="F1295" s="36">
        <v>0</v>
      </c>
      <c r="H1295" s="36">
        <v>0</v>
      </c>
      <c r="J1295" s="36">
        <v>0</v>
      </c>
      <c r="L1295" s="36">
        <v>0</v>
      </c>
      <c r="M1295" s="35">
        <v>3.6</v>
      </c>
    </row>
    <row r="1296" spans="1:13">
      <c r="A1296" s="38">
        <v>1295</v>
      </c>
      <c r="B1296" s="34" t="s">
        <v>1406</v>
      </c>
      <c r="C1296" s="34" t="s">
        <v>82</v>
      </c>
      <c r="D1296" s="34" t="s">
        <v>31</v>
      </c>
      <c r="E1296" s="36">
        <v>1</v>
      </c>
      <c r="F1296" s="36">
        <v>20.48</v>
      </c>
      <c r="G1296" s="36">
        <v>6</v>
      </c>
      <c r="H1296" s="36">
        <v>481.32</v>
      </c>
      <c r="I1296" s="36">
        <v>4</v>
      </c>
      <c r="J1296" s="36">
        <v>239</v>
      </c>
      <c r="K1296" s="36">
        <v>42.075000000000003</v>
      </c>
      <c r="L1296" s="36">
        <v>2997.0022500000005</v>
      </c>
      <c r="M1296" s="35">
        <v>11</v>
      </c>
    </row>
    <row r="1297" spans="1:13">
      <c r="A1297" s="38">
        <v>1296</v>
      </c>
      <c r="B1297" s="34" t="s">
        <v>1407</v>
      </c>
      <c r="C1297" s="34" t="s">
        <v>3658</v>
      </c>
      <c r="D1297" s="34" t="s">
        <v>31</v>
      </c>
      <c r="E1297" s="36">
        <v>0</v>
      </c>
      <c r="F1297" s="36">
        <v>0</v>
      </c>
      <c r="G1297" s="36">
        <v>0</v>
      </c>
      <c r="H1297" s="36">
        <v>0</v>
      </c>
      <c r="I1297" s="36">
        <v>1.5</v>
      </c>
      <c r="J1297" s="36">
        <v>87.09</v>
      </c>
      <c r="K1297" s="36">
        <v>2.2999999999999998</v>
      </c>
      <c r="L1297" s="36">
        <v>239.17699999999996</v>
      </c>
      <c r="M1297" s="35">
        <v>0</v>
      </c>
    </row>
    <row r="1298" spans="1:13">
      <c r="A1298" s="38">
        <v>1297</v>
      </c>
      <c r="B1298" s="34" t="s">
        <v>1408</v>
      </c>
      <c r="C1298" s="34" t="s">
        <v>82</v>
      </c>
      <c r="D1298" s="34" t="s">
        <v>31</v>
      </c>
      <c r="E1298" s="36">
        <v>0</v>
      </c>
      <c r="F1298" s="36">
        <v>0</v>
      </c>
      <c r="G1298" s="36">
        <v>0</v>
      </c>
      <c r="H1298" s="36">
        <v>0</v>
      </c>
      <c r="I1298" s="36">
        <v>29</v>
      </c>
      <c r="J1298" s="36">
        <v>3201.02</v>
      </c>
      <c r="K1298" s="36">
        <v>9.5</v>
      </c>
      <c r="L1298" s="36">
        <v>1172.2049999999999</v>
      </c>
      <c r="M1298" s="35">
        <v>11</v>
      </c>
    </row>
    <row r="1299" spans="1:13">
      <c r="A1299" s="38">
        <v>1298</v>
      </c>
      <c r="B1299" s="34" t="s">
        <v>1409</v>
      </c>
      <c r="C1299" s="34" t="s">
        <v>3658</v>
      </c>
      <c r="D1299" s="34" t="s">
        <v>31</v>
      </c>
      <c r="E1299" s="36">
        <v>31.65</v>
      </c>
      <c r="F1299" s="36">
        <v>1673.652</v>
      </c>
      <c r="G1299" s="36">
        <v>9</v>
      </c>
      <c r="H1299" s="36">
        <v>880.29</v>
      </c>
      <c r="I1299" s="36">
        <v>12</v>
      </c>
      <c r="J1299" s="36">
        <v>583.43999999999994</v>
      </c>
      <c r="K1299" s="36">
        <v>8.5</v>
      </c>
      <c r="L1299" s="36">
        <v>718.67499999999995</v>
      </c>
      <c r="M1299" s="35">
        <v>4.5</v>
      </c>
    </row>
    <row r="1300" spans="1:13">
      <c r="A1300" s="38">
        <v>1299</v>
      </c>
      <c r="B1300" s="34" t="s">
        <v>1410</v>
      </c>
      <c r="C1300" s="34" t="s">
        <v>82</v>
      </c>
      <c r="D1300" s="34" t="s">
        <v>31</v>
      </c>
      <c r="E1300" s="36">
        <v>0</v>
      </c>
      <c r="F1300" s="36">
        <v>0</v>
      </c>
      <c r="G1300" s="36">
        <v>3</v>
      </c>
      <c r="H1300" s="36">
        <v>518.16</v>
      </c>
      <c r="I1300" s="36">
        <v>0</v>
      </c>
      <c r="J1300" s="36">
        <v>0</v>
      </c>
      <c r="K1300" s="36">
        <v>0</v>
      </c>
      <c r="L1300" s="36">
        <v>0</v>
      </c>
      <c r="M1300" s="35">
        <v>3.2</v>
      </c>
    </row>
    <row r="1301" spans="1:13">
      <c r="A1301" s="38">
        <v>1300</v>
      </c>
      <c r="B1301" s="34" t="s">
        <v>1411</v>
      </c>
      <c r="C1301" s="34" t="s">
        <v>3651</v>
      </c>
      <c r="D1301" s="34" t="s">
        <v>31</v>
      </c>
      <c r="E1301" s="36">
        <v>0</v>
      </c>
      <c r="F1301" s="36">
        <v>0</v>
      </c>
      <c r="G1301" s="36">
        <v>0</v>
      </c>
      <c r="H1301" s="36">
        <v>0</v>
      </c>
      <c r="I1301" s="36">
        <v>3</v>
      </c>
      <c r="J1301" s="36">
        <v>361.98</v>
      </c>
      <c r="K1301" s="36">
        <v>18</v>
      </c>
      <c r="L1301" s="36">
        <v>1389.6000000000001</v>
      </c>
      <c r="M1301" s="35">
        <v>10</v>
      </c>
    </row>
    <row r="1302" spans="1:13">
      <c r="A1302" s="38">
        <v>1301</v>
      </c>
      <c r="B1302" s="34" t="s">
        <v>1412</v>
      </c>
      <c r="C1302" s="34" t="s">
        <v>3651</v>
      </c>
      <c r="D1302" s="34" t="s">
        <v>31</v>
      </c>
      <c r="E1302" s="36">
        <v>0</v>
      </c>
      <c r="F1302" s="36">
        <v>0</v>
      </c>
      <c r="G1302" s="36">
        <v>0</v>
      </c>
      <c r="H1302" s="36">
        <v>0</v>
      </c>
      <c r="I1302" s="36">
        <v>0</v>
      </c>
      <c r="J1302" s="36">
        <v>0</v>
      </c>
      <c r="K1302" s="36">
        <v>2</v>
      </c>
      <c r="L1302" s="36">
        <v>145.34</v>
      </c>
      <c r="M1302" s="35">
        <v>15</v>
      </c>
    </row>
    <row r="1303" spans="1:13">
      <c r="A1303" s="38">
        <v>1302</v>
      </c>
      <c r="B1303" s="34" t="s">
        <v>1413</v>
      </c>
      <c r="C1303" s="34" t="s">
        <v>82</v>
      </c>
      <c r="D1303" s="34" t="s">
        <v>31</v>
      </c>
      <c r="F1303" s="36">
        <v>0</v>
      </c>
      <c r="H1303" s="36">
        <v>0</v>
      </c>
      <c r="J1303" s="36">
        <v>0</v>
      </c>
      <c r="L1303" s="36">
        <v>0</v>
      </c>
      <c r="M1303" s="35">
        <v>0.27500000000000002</v>
      </c>
    </row>
    <row r="1304" spans="1:13">
      <c r="A1304" s="38">
        <v>1303</v>
      </c>
      <c r="B1304" s="34" t="s">
        <v>1414</v>
      </c>
      <c r="C1304" s="34" t="s">
        <v>3681</v>
      </c>
      <c r="D1304" s="34" t="s">
        <v>31</v>
      </c>
      <c r="E1304" s="36">
        <v>8</v>
      </c>
      <c r="F1304" s="36">
        <v>1061.52</v>
      </c>
      <c r="G1304" s="36">
        <v>3</v>
      </c>
      <c r="H1304" s="36">
        <v>131.60999999999999</v>
      </c>
      <c r="I1304" s="36">
        <v>6.1749999999999998</v>
      </c>
      <c r="J1304" s="36">
        <v>569.45849999999996</v>
      </c>
      <c r="K1304" s="36">
        <v>15</v>
      </c>
      <c r="L1304" s="36">
        <v>1279.6500000000001</v>
      </c>
      <c r="M1304" s="35">
        <v>7</v>
      </c>
    </row>
    <row r="1305" spans="1:13">
      <c r="A1305" s="38">
        <v>1304</v>
      </c>
      <c r="B1305" s="34" t="s">
        <v>1415</v>
      </c>
      <c r="C1305" s="34" t="s">
        <v>82</v>
      </c>
      <c r="D1305" s="34" t="s">
        <v>31</v>
      </c>
      <c r="E1305" s="36">
        <v>88</v>
      </c>
      <c r="F1305" s="36">
        <v>15674.560000000001</v>
      </c>
      <c r="G1305" s="36">
        <v>18</v>
      </c>
      <c r="H1305" s="36">
        <v>490.5</v>
      </c>
      <c r="I1305" s="36">
        <v>3.1</v>
      </c>
      <c r="J1305" s="36">
        <v>125.08500000000001</v>
      </c>
      <c r="K1305" s="36">
        <v>0</v>
      </c>
      <c r="L1305" s="36">
        <v>0</v>
      </c>
      <c r="M1305" s="35">
        <v>9</v>
      </c>
    </row>
    <row r="1306" spans="1:13">
      <c r="A1306" s="38">
        <v>1305</v>
      </c>
      <c r="B1306" s="34" t="s">
        <v>1416</v>
      </c>
      <c r="C1306" s="34" t="s">
        <v>3658</v>
      </c>
      <c r="D1306" s="34" t="s">
        <v>31</v>
      </c>
      <c r="E1306" s="36">
        <v>0</v>
      </c>
      <c r="F1306" s="36">
        <v>0</v>
      </c>
      <c r="G1306" s="36">
        <v>0</v>
      </c>
      <c r="H1306" s="36">
        <v>0</v>
      </c>
      <c r="I1306" s="36">
        <v>1</v>
      </c>
      <c r="J1306" s="36">
        <v>-46.49</v>
      </c>
      <c r="K1306" s="36">
        <v>2.5000000000000001E-2</v>
      </c>
      <c r="L1306" s="36">
        <v>2.9987500000000002</v>
      </c>
      <c r="M1306" s="35">
        <v>4.7750000000000004</v>
      </c>
    </row>
    <row r="1307" spans="1:13">
      <c r="A1307" s="38">
        <v>1306</v>
      </c>
      <c r="B1307" s="34" t="s">
        <v>1417</v>
      </c>
      <c r="C1307" s="34" t="s">
        <v>82</v>
      </c>
      <c r="D1307" s="34" t="s">
        <v>31</v>
      </c>
      <c r="E1307" s="36">
        <v>0</v>
      </c>
      <c r="F1307" s="36">
        <v>0</v>
      </c>
      <c r="G1307" s="36">
        <v>0</v>
      </c>
      <c r="H1307" s="36">
        <v>0</v>
      </c>
      <c r="I1307" s="36">
        <v>1</v>
      </c>
      <c r="J1307" s="36">
        <v>99.76</v>
      </c>
      <c r="K1307" s="36">
        <v>3.25</v>
      </c>
      <c r="L1307" s="36">
        <v>468.71499999999997</v>
      </c>
      <c r="M1307" s="35">
        <v>4</v>
      </c>
    </row>
    <row r="1308" spans="1:13">
      <c r="A1308" s="38">
        <v>1307</v>
      </c>
      <c r="B1308" s="34" t="s">
        <v>1418</v>
      </c>
      <c r="C1308" s="34" t="s">
        <v>3651</v>
      </c>
      <c r="D1308" s="34" t="s">
        <v>31</v>
      </c>
      <c r="E1308" s="36">
        <v>0</v>
      </c>
      <c r="F1308" s="36">
        <v>0</v>
      </c>
      <c r="G1308" s="36">
        <v>0</v>
      </c>
      <c r="H1308" s="36">
        <v>0</v>
      </c>
      <c r="I1308" s="36">
        <v>12</v>
      </c>
      <c r="J1308" s="36">
        <v>1144.92</v>
      </c>
      <c r="K1308" s="36">
        <v>35</v>
      </c>
      <c r="L1308" s="36">
        <v>2941.4</v>
      </c>
      <c r="M1308" s="35">
        <v>10.1</v>
      </c>
    </row>
    <row r="1309" spans="1:13">
      <c r="A1309" s="38">
        <v>1308</v>
      </c>
      <c r="B1309" s="34" t="s">
        <v>1419</v>
      </c>
      <c r="C1309" s="34" t="s">
        <v>3659</v>
      </c>
      <c r="D1309" s="34" t="s">
        <v>31</v>
      </c>
      <c r="E1309" s="36">
        <v>2.5</v>
      </c>
      <c r="F1309" s="36">
        <v>384.35</v>
      </c>
      <c r="G1309" s="36">
        <v>53.5</v>
      </c>
      <c r="H1309" s="36">
        <v>2815.7049999999999</v>
      </c>
      <c r="I1309" s="36">
        <v>94.5</v>
      </c>
      <c r="J1309" s="36">
        <v>7677.1799999999994</v>
      </c>
      <c r="K1309" s="36">
        <v>99.85</v>
      </c>
      <c r="L1309" s="36">
        <v>6746.8644999999988</v>
      </c>
      <c r="M1309" s="35">
        <v>16.5</v>
      </c>
    </row>
    <row r="1310" spans="1:13">
      <c r="A1310" s="38">
        <v>1309</v>
      </c>
      <c r="B1310" s="34" t="s">
        <v>1420</v>
      </c>
      <c r="C1310" s="34" t="s">
        <v>3651</v>
      </c>
      <c r="D1310" s="34" t="s">
        <v>31</v>
      </c>
      <c r="E1310" s="36">
        <v>0</v>
      </c>
      <c r="F1310" s="36">
        <v>0</v>
      </c>
      <c r="G1310" s="36">
        <v>0</v>
      </c>
      <c r="H1310" s="36">
        <v>0</v>
      </c>
      <c r="I1310" s="36">
        <v>0</v>
      </c>
      <c r="J1310" s="36">
        <v>0</v>
      </c>
      <c r="K1310" s="36">
        <v>18.25</v>
      </c>
      <c r="L1310" s="36">
        <v>1790.3249999999998</v>
      </c>
      <c r="M1310" s="35">
        <v>6.5</v>
      </c>
    </row>
    <row r="1311" spans="1:13">
      <c r="A1311" s="38">
        <v>1310</v>
      </c>
      <c r="B1311" s="34" t="s">
        <v>1421</v>
      </c>
      <c r="C1311" s="34" t="s">
        <v>82</v>
      </c>
      <c r="D1311" s="34" t="s">
        <v>31</v>
      </c>
      <c r="F1311" s="36">
        <v>0</v>
      </c>
      <c r="H1311" s="36">
        <v>0</v>
      </c>
      <c r="J1311" s="36">
        <v>0</v>
      </c>
      <c r="L1311" s="36">
        <v>0</v>
      </c>
      <c r="M1311" s="35">
        <v>4.5</v>
      </c>
    </row>
    <row r="1312" spans="1:13">
      <c r="A1312" s="38">
        <v>1311</v>
      </c>
      <c r="B1312" s="34" t="s">
        <v>1422</v>
      </c>
      <c r="C1312" s="34" t="s">
        <v>3657</v>
      </c>
      <c r="D1312" s="34" t="s">
        <v>31</v>
      </c>
      <c r="E1312" s="36">
        <v>35.475000000000001</v>
      </c>
      <c r="F1312" s="36">
        <v>2969.2575000000002</v>
      </c>
      <c r="G1312" s="36">
        <v>21.574999999999999</v>
      </c>
      <c r="H1312" s="36">
        <v>2182.0954999999999</v>
      </c>
      <c r="I1312" s="36">
        <v>5.0999999999999996</v>
      </c>
      <c r="J1312" s="36">
        <v>534.78599999999994</v>
      </c>
      <c r="K1312" s="36">
        <v>1.65</v>
      </c>
      <c r="L1312" s="36">
        <v>194.68349999999998</v>
      </c>
      <c r="M1312" s="35">
        <v>3.3</v>
      </c>
    </row>
    <row r="1313" spans="1:13">
      <c r="A1313" s="38">
        <v>1312</v>
      </c>
      <c r="B1313" s="34" t="s">
        <v>1423</v>
      </c>
      <c r="C1313" s="34" t="s">
        <v>3651</v>
      </c>
      <c r="D1313" s="34" t="s">
        <v>31</v>
      </c>
      <c r="E1313" s="36">
        <v>1</v>
      </c>
      <c r="F1313" s="36">
        <v>72.73</v>
      </c>
      <c r="G1313" s="36">
        <v>0</v>
      </c>
      <c r="H1313" s="36">
        <v>0</v>
      </c>
      <c r="I1313" s="36">
        <v>0</v>
      </c>
      <c r="J1313" s="36">
        <v>0</v>
      </c>
      <c r="K1313" s="36">
        <v>86.5</v>
      </c>
      <c r="L1313" s="36">
        <v>3634.7300000000005</v>
      </c>
      <c r="M1313" s="35">
        <v>15</v>
      </c>
    </row>
    <row r="1314" spans="1:13">
      <c r="A1314" s="38">
        <v>1313</v>
      </c>
      <c r="B1314" s="34" t="s">
        <v>1424</v>
      </c>
      <c r="C1314" s="34" t="s">
        <v>3658</v>
      </c>
      <c r="D1314" s="34" t="s">
        <v>31</v>
      </c>
      <c r="E1314" s="36">
        <v>0</v>
      </c>
      <c r="F1314" s="36">
        <v>0</v>
      </c>
      <c r="G1314" s="36">
        <v>1.1000000000000001</v>
      </c>
      <c r="H1314" s="36">
        <v>-202.42200000000003</v>
      </c>
      <c r="I1314" s="36">
        <v>19.125</v>
      </c>
      <c r="J1314" s="36">
        <v>1290.5550000000001</v>
      </c>
      <c r="K1314" s="36">
        <v>0</v>
      </c>
      <c r="L1314" s="36">
        <v>0</v>
      </c>
      <c r="M1314" s="35">
        <v>5</v>
      </c>
    </row>
    <row r="1315" spans="1:13">
      <c r="A1315" s="38">
        <v>1314</v>
      </c>
      <c r="B1315" s="34" t="s">
        <v>1425</v>
      </c>
      <c r="C1315" s="34" t="s">
        <v>82</v>
      </c>
      <c r="D1315" s="34" t="s">
        <v>31</v>
      </c>
      <c r="E1315" s="36">
        <v>0</v>
      </c>
      <c r="F1315" s="36">
        <v>0</v>
      </c>
      <c r="G1315" s="36">
        <v>8</v>
      </c>
      <c r="H1315" s="36">
        <v>813.28</v>
      </c>
      <c r="I1315" s="36">
        <v>33.5</v>
      </c>
      <c r="J1315" s="36">
        <v>3205.9500000000003</v>
      </c>
      <c r="K1315" s="36">
        <v>6.2</v>
      </c>
      <c r="L1315" s="36">
        <v>767.56000000000006</v>
      </c>
      <c r="M1315" s="35">
        <v>13.7</v>
      </c>
    </row>
    <row r="1316" spans="1:13">
      <c r="A1316" s="38">
        <v>1315</v>
      </c>
      <c r="B1316" s="34" t="s">
        <v>1426</v>
      </c>
      <c r="C1316" s="34" t="s">
        <v>3658</v>
      </c>
      <c r="D1316" s="34" t="s">
        <v>31</v>
      </c>
      <c r="F1316" s="36">
        <v>0</v>
      </c>
      <c r="H1316" s="36">
        <v>0</v>
      </c>
      <c r="J1316" s="36">
        <v>0</v>
      </c>
      <c r="L1316" s="36">
        <v>0</v>
      </c>
      <c r="M1316" s="35">
        <v>12</v>
      </c>
    </row>
    <row r="1317" spans="1:13">
      <c r="A1317" s="38">
        <v>1316</v>
      </c>
      <c r="B1317" s="34" t="s">
        <v>1427</v>
      </c>
      <c r="C1317" s="34" t="s">
        <v>82</v>
      </c>
      <c r="D1317" s="34" t="s">
        <v>31</v>
      </c>
      <c r="E1317" s="36">
        <v>0</v>
      </c>
      <c r="F1317" s="36">
        <v>0</v>
      </c>
      <c r="G1317" s="36">
        <v>0</v>
      </c>
      <c r="H1317" s="36">
        <v>0</v>
      </c>
      <c r="I1317" s="36">
        <v>0</v>
      </c>
      <c r="J1317" s="36">
        <v>0</v>
      </c>
      <c r="K1317" s="36">
        <v>13</v>
      </c>
      <c r="L1317" s="36">
        <v>1034.8</v>
      </c>
      <c r="M1317" s="35">
        <v>13.100000000000001</v>
      </c>
    </row>
    <row r="1318" spans="1:13">
      <c r="A1318" s="38">
        <v>1317</v>
      </c>
      <c r="B1318" s="34" t="s">
        <v>1428</v>
      </c>
      <c r="C1318" s="34" t="s">
        <v>82</v>
      </c>
      <c r="D1318" s="34" t="s">
        <v>31</v>
      </c>
      <c r="E1318" s="36">
        <v>0</v>
      </c>
      <c r="F1318" s="36">
        <v>0</v>
      </c>
      <c r="G1318" s="36">
        <v>0</v>
      </c>
      <c r="H1318" s="36">
        <v>0</v>
      </c>
      <c r="I1318" s="36">
        <v>0</v>
      </c>
      <c r="J1318" s="36">
        <v>0</v>
      </c>
      <c r="K1318" s="36">
        <v>6</v>
      </c>
      <c r="L1318" s="36">
        <v>475.68</v>
      </c>
      <c r="M1318" s="35">
        <v>9</v>
      </c>
    </row>
    <row r="1319" spans="1:13">
      <c r="A1319" s="38">
        <v>1318</v>
      </c>
      <c r="B1319" s="34" t="s">
        <v>1429</v>
      </c>
      <c r="C1319" s="34" t="s">
        <v>84</v>
      </c>
      <c r="D1319" s="34" t="s">
        <v>31</v>
      </c>
      <c r="E1319" s="36">
        <v>0</v>
      </c>
      <c r="F1319" s="36">
        <v>0</v>
      </c>
      <c r="G1319" s="36">
        <v>0</v>
      </c>
      <c r="H1319" s="36">
        <v>0</v>
      </c>
      <c r="I1319" s="36">
        <v>2.5000000000000001E-2</v>
      </c>
      <c r="J1319" s="36">
        <v>1.9375</v>
      </c>
      <c r="K1319" s="36">
        <v>2</v>
      </c>
      <c r="L1319" s="36">
        <v>88.08</v>
      </c>
      <c r="M1319" s="35">
        <v>1</v>
      </c>
    </row>
    <row r="1320" spans="1:13">
      <c r="A1320" s="38">
        <v>1319</v>
      </c>
      <c r="B1320" s="34" t="s">
        <v>1430</v>
      </c>
      <c r="C1320" s="34" t="s">
        <v>3651</v>
      </c>
      <c r="D1320" s="34" t="s">
        <v>31</v>
      </c>
      <c r="E1320" s="36">
        <v>0</v>
      </c>
      <c r="F1320" s="36">
        <v>0</v>
      </c>
      <c r="G1320" s="36">
        <v>0</v>
      </c>
      <c r="H1320" s="36">
        <v>0</v>
      </c>
      <c r="I1320" s="36">
        <v>0</v>
      </c>
      <c r="J1320" s="36">
        <v>0</v>
      </c>
      <c r="K1320" s="36">
        <v>0.25</v>
      </c>
      <c r="L1320" s="36">
        <v>22.414999999999999</v>
      </c>
      <c r="M1320" s="35">
        <v>4.5999999999999996</v>
      </c>
    </row>
    <row r="1321" spans="1:13">
      <c r="A1321" s="38">
        <v>1320</v>
      </c>
      <c r="B1321" s="34" t="s">
        <v>1431</v>
      </c>
      <c r="C1321" s="34" t="s">
        <v>82</v>
      </c>
      <c r="D1321" s="34" t="s">
        <v>31</v>
      </c>
      <c r="F1321" s="36">
        <v>0</v>
      </c>
      <c r="H1321" s="36">
        <v>0</v>
      </c>
      <c r="J1321" s="36">
        <v>0</v>
      </c>
      <c r="L1321" s="36">
        <v>0</v>
      </c>
      <c r="M1321" s="35">
        <v>1</v>
      </c>
    </row>
    <row r="1322" spans="1:13">
      <c r="A1322" s="38">
        <v>1321</v>
      </c>
      <c r="B1322" s="34" t="s">
        <v>1432</v>
      </c>
      <c r="C1322" s="34" t="s">
        <v>3658</v>
      </c>
      <c r="D1322" s="34" t="s">
        <v>31</v>
      </c>
      <c r="E1322" s="36">
        <v>18.75</v>
      </c>
      <c r="F1322" s="36">
        <v>1475.625</v>
      </c>
      <c r="G1322" s="36">
        <v>6</v>
      </c>
      <c r="H1322" s="36">
        <v>209.45999999999998</v>
      </c>
      <c r="I1322" s="36">
        <v>25</v>
      </c>
      <c r="J1322" s="36">
        <v>2956.5</v>
      </c>
      <c r="K1322" s="36">
        <v>34.5</v>
      </c>
      <c r="L1322" s="36">
        <v>3226.44</v>
      </c>
      <c r="M1322" s="35">
        <v>4</v>
      </c>
    </row>
    <row r="1323" spans="1:13">
      <c r="A1323" s="38">
        <v>1322</v>
      </c>
      <c r="B1323" s="34" t="s">
        <v>1433</v>
      </c>
      <c r="C1323" s="34" t="s">
        <v>82</v>
      </c>
      <c r="D1323" s="34" t="s">
        <v>31</v>
      </c>
      <c r="E1323" s="36">
        <v>106.27500000000001</v>
      </c>
      <c r="F1323" s="36">
        <v>9718.848750000001</v>
      </c>
      <c r="G1323" s="36">
        <v>47.85</v>
      </c>
      <c r="H1323" s="36">
        <v>1888.6395</v>
      </c>
      <c r="I1323" s="36">
        <v>42.8</v>
      </c>
      <c r="J1323" s="36">
        <v>2406.2159999999999</v>
      </c>
      <c r="K1323" s="36">
        <v>6.5750000000000002</v>
      </c>
      <c r="L1323" s="36">
        <v>326.12</v>
      </c>
      <c r="M1323" s="35">
        <v>1</v>
      </c>
    </row>
    <row r="1324" spans="1:13">
      <c r="A1324" s="38">
        <v>1323</v>
      </c>
      <c r="B1324" s="34" t="s">
        <v>1434</v>
      </c>
      <c r="C1324" s="34" t="s">
        <v>82</v>
      </c>
      <c r="D1324" s="34" t="s">
        <v>31</v>
      </c>
      <c r="E1324" s="36">
        <v>51.55</v>
      </c>
      <c r="F1324" s="36">
        <v>2830.6104999999998</v>
      </c>
      <c r="G1324" s="36">
        <v>123.02500000000001</v>
      </c>
      <c r="H1324" s="36">
        <v>10168.016250000001</v>
      </c>
      <c r="I1324" s="36">
        <v>5.85</v>
      </c>
      <c r="J1324" s="36">
        <v>245.64150000000001</v>
      </c>
      <c r="K1324" s="36">
        <v>0</v>
      </c>
      <c r="L1324" s="36">
        <v>0</v>
      </c>
      <c r="M1324" s="35">
        <v>2</v>
      </c>
    </row>
    <row r="1325" spans="1:13">
      <c r="A1325" s="38">
        <v>1324</v>
      </c>
      <c r="B1325" s="34" t="s">
        <v>1435</v>
      </c>
      <c r="C1325" s="34" t="s">
        <v>82</v>
      </c>
      <c r="D1325" s="34" t="s">
        <v>31</v>
      </c>
      <c r="E1325" s="36">
        <v>0</v>
      </c>
      <c r="F1325" s="36">
        <v>0</v>
      </c>
      <c r="G1325" s="36">
        <v>0</v>
      </c>
      <c r="H1325" s="36">
        <v>0</v>
      </c>
      <c r="I1325" s="36">
        <v>44.25</v>
      </c>
      <c r="J1325" s="36">
        <v>4534.2974999999997</v>
      </c>
      <c r="K1325" s="36">
        <v>31.6</v>
      </c>
      <c r="L1325" s="36">
        <v>3082.8960000000002</v>
      </c>
      <c r="M1325" s="35">
        <v>4.5</v>
      </c>
    </row>
    <row r="1326" spans="1:13">
      <c r="A1326" s="38">
        <v>1325</v>
      </c>
      <c r="B1326" s="34" t="s">
        <v>1436</v>
      </c>
      <c r="C1326" s="34" t="s">
        <v>3651</v>
      </c>
      <c r="D1326" s="34" t="s">
        <v>31</v>
      </c>
      <c r="E1326" s="36">
        <v>0</v>
      </c>
      <c r="F1326" s="36">
        <v>0</v>
      </c>
      <c r="G1326" s="36">
        <v>5.15</v>
      </c>
      <c r="H1326" s="36">
        <v>628.30000000000007</v>
      </c>
      <c r="I1326" s="36">
        <v>7</v>
      </c>
      <c r="J1326" s="36">
        <v>429.66</v>
      </c>
      <c r="K1326" s="36">
        <v>7.25</v>
      </c>
      <c r="L1326" s="36">
        <v>493.65250000000003</v>
      </c>
      <c r="M1326" s="35">
        <v>17</v>
      </c>
    </row>
    <row r="1327" spans="1:13">
      <c r="A1327" s="38">
        <v>1326</v>
      </c>
      <c r="B1327" s="34" t="s">
        <v>1437</v>
      </c>
      <c r="C1327" s="34" t="s">
        <v>3658</v>
      </c>
      <c r="D1327" s="34" t="s">
        <v>31</v>
      </c>
      <c r="E1327" s="36">
        <v>0</v>
      </c>
      <c r="F1327" s="36">
        <v>0</v>
      </c>
      <c r="G1327" s="36">
        <v>0</v>
      </c>
      <c r="H1327" s="36">
        <v>0</v>
      </c>
      <c r="I1327" s="36">
        <v>3</v>
      </c>
      <c r="J1327" s="36">
        <v>-129.24</v>
      </c>
      <c r="K1327" s="36">
        <v>0</v>
      </c>
      <c r="L1327" s="36">
        <v>0</v>
      </c>
      <c r="M1327" s="35">
        <v>10</v>
      </c>
    </row>
    <row r="1328" spans="1:13">
      <c r="A1328" s="38">
        <v>1327</v>
      </c>
      <c r="B1328" s="34" t="s">
        <v>1438</v>
      </c>
      <c r="C1328" s="34" t="s">
        <v>82</v>
      </c>
      <c r="D1328" s="34" t="s">
        <v>31</v>
      </c>
      <c r="E1328" s="36">
        <v>0</v>
      </c>
      <c r="F1328" s="36">
        <v>0</v>
      </c>
      <c r="G1328" s="36">
        <v>0</v>
      </c>
      <c r="H1328" s="36">
        <v>0</v>
      </c>
      <c r="I1328" s="36">
        <v>8.5</v>
      </c>
      <c r="J1328" s="36">
        <v>879.41</v>
      </c>
      <c r="K1328" s="36">
        <v>2.2999999999999998</v>
      </c>
      <c r="L1328" s="36">
        <v>237.01499999999999</v>
      </c>
      <c r="M1328" s="35">
        <v>6.5</v>
      </c>
    </row>
    <row r="1329" spans="1:13">
      <c r="A1329" s="38">
        <v>1328</v>
      </c>
      <c r="B1329" s="34" t="s">
        <v>1439</v>
      </c>
      <c r="C1329" s="34" t="s">
        <v>82</v>
      </c>
      <c r="D1329" s="34" t="s">
        <v>31</v>
      </c>
      <c r="E1329" s="36">
        <v>33.575000000000003</v>
      </c>
      <c r="F1329" s="36">
        <v>3894.3642500000001</v>
      </c>
      <c r="G1329" s="36">
        <v>30</v>
      </c>
      <c r="H1329" s="36">
        <v>3796.2000000000003</v>
      </c>
      <c r="I1329" s="36">
        <v>9.25</v>
      </c>
      <c r="J1329" s="36">
        <v>667.85</v>
      </c>
      <c r="K1329" s="36">
        <v>7.2</v>
      </c>
      <c r="L1329" s="36">
        <v>460.22400000000005</v>
      </c>
      <c r="M1329" s="35">
        <v>7.7</v>
      </c>
    </row>
    <row r="1330" spans="1:13">
      <c r="A1330" s="38">
        <v>1329</v>
      </c>
      <c r="B1330" s="34" t="s">
        <v>1440</v>
      </c>
      <c r="C1330" s="34" t="s">
        <v>3658</v>
      </c>
      <c r="D1330" s="34" t="s">
        <v>31</v>
      </c>
      <c r="F1330" s="36">
        <v>0</v>
      </c>
      <c r="H1330" s="36">
        <v>0</v>
      </c>
      <c r="J1330" s="36">
        <v>0</v>
      </c>
      <c r="L1330" s="36">
        <v>0</v>
      </c>
      <c r="M1330" s="35">
        <v>0.2</v>
      </c>
    </row>
    <row r="1331" spans="1:13">
      <c r="A1331" s="38">
        <v>1330</v>
      </c>
      <c r="B1331" s="34" t="s">
        <v>1441</v>
      </c>
      <c r="C1331" s="34" t="s">
        <v>82</v>
      </c>
      <c r="D1331" s="34" t="s">
        <v>31</v>
      </c>
      <c r="E1331" s="36">
        <v>14</v>
      </c>
      <c r="F1331" s="36">
        <v>-213.64</v>
      </c>
      <c r="G1331" s="36">
        <v>0</v>
      </c>
      <c r="H1331" s="36">
        <v>0</v>
      </c>
      <c r="I1331" s="36">
        <v>2</v>
      </c>
      <c r="J1331" s="36">
        <v>213.08</v>
      </c>
      <c r="K1331" s="36">
        <v>5</v>
      </c>
      <c r="L1331" s="36">
        <v>479.09999999999997</v>
      </c>
      <c r="M1331" s="35">
        <v>2</v>
      </c>
    </row>
    <row r="1332" spans="1:13">
      <c r="A1332" s="38">
        <v>1331</v>
      </c>
      <c r="B1332" s="34" t="s">
        <v>1442</v>
      </c>
      <c r="C1332" s="34" t="s">
        <v>3681</v>
      </c>
      <c r="D1332" s="34" t="s">
        <v>31</v>
      </c>
      <c r="F1332" s="36">
        <v>0</v>
      </c>
      <c r="H1332" s="36">
        <v>0</v>
      </c>
      <c r="J1332" s="36">
        <v>0</v>
      </c>
      <c r="L1332" s="36">
        <v>0</v>
      </c>
      <c r="M1332" s="35">
        <v>0.25</v>
      </c>
    </row>
    <row r="1333" spans="1:13">
      <c r="A1333" s="38">
        <v>1332</v>
      </c>
      <c r="B1333" s="34" t="s">
        <v>1443</v>
      </c>
      <c r="C1333" s="34" t="s">
        <v>3651</v>
      </c>
      <c r="D1333" s="34" t="s">
        <v>31</v>
      </c>
      <c r="F1333" s="36">
        <v>0</v>
      </c>
      <c r="H1333" s="36">
        <v>0</v>
      </c>
      <c r="J1333" s="36">
        <v>0</v>
      </c>
      <c r="L1333" s="36">
        <v>0</v>
      </c>
      <c r="M1333" s="35">
        <v>0.05</v>
      </c>
    </row>
    <row r="1334" spans="1:13">
      <c r="A1334" s="38">
        <v>1333</v>
      </c>
      <c r="B1334" s="34" t="s">
        <v>1444</v>
      </c>
      <c r="C1334" s="34" t="s">
        <v>3651</v>
      </c>
      <c r="D1334" s="34" t="s">
        <v>45</v>
      </c>
      <c r="E1334" s="36">
        <v>0</v>
      </c>
      <c r="F1334" s="36">
        <v>0</v>
      </c>
      <c r="G1334" s="36">
        <v>0</v>
      </c>
      <c r="H1334" s="36">
        <v>0</v>
      </c>
      <c r="I1334" s="36">
        <v>0</v>
      </c>
      <c r="J1334" s="36">
        <v>0</v>
      </c>
      <c r="K1334" s="36">
        <v>230.02500000000001</v>
      </c>
      <c r="L1334" s="36">
        <v>28555.303500000002</v>
      </c>
      <c r="M1334" s="35">
        <v>464.02499999999998</v>
      </c>
    </row>
    <row r="1335" spans="1:13">
      <c r="A1335" s="38">
        <v>1334</v>
      </c>
      <c r="B1335" s="34" t="s">
        <v>1445</v>
      </c>
      <c r="C1335" s="34" t="s">
        <v>3651</v>
      </c>
      <c r="D1335" s="34" t="s">
        <v>45</v>
      </c>
      <c r="E1335" s="36">
        <v>78</v>
      </c>
      <c r="F1335" s="36">
        <v>4726.0200000000004</v>
      </c>
      <c r="G1335" s="36">
        <v>35</v>
      </c>
      <c r="H1335" s="36">
        <v>6540.1</v>
      </c>
      <c r="I1335" s="36">
        <v>0</v>
      </c>
      <c r="J1335" s="36">
        <v>0</v>
      </c>
      <c r="K1335" s="36">
        <v>0</v>
      </c>
      <c r="L1335" s="36">
        <v>0</v>
      </c>
      <c r="M1335" s="35">
        <v>32</v>
      </c>
    </row>
    <row r="1336" spans="1:13">
      <c r="A1336" s="38">
        <v>1335</v>
      </c>
      <c r="B1336" s="34" t="s">
        <v>1446</v>
      </c>
      <c r="C1336" s="34" t="s">
        <v>3651</v>
      </c>
      <c r="D1336" s="34" t="s">
        <v>40</v>
      </c>
      <c r="E1336" s="36">
        <v>26</v>
      </c>
      <c r="F1336" s="36">
        <v>3690.96</v>
      </c>
      <c r="G1336" s="36">
        <v>10.050000000000001</v>
      </c>
      <c r="H1336" s="36">
        <v>652.14450000000011</v>
      </c>
      <c r="I1336" s="36">
        <v>0</v>
      </c>
      <c r="J1336" s="36">
        <v>0</v>
      </c>
      <c r="K1336" s="36">
        <v>10</v>
      </c>
      <c r="L1336" s="36">
        <v>1464.4</v>
      </c>
      <c r="M1336" s="35">
        <v>10</v>
      </c>
    </row>
    <row r="1337" spans="1:13">
      <c r="A1337" s="38">
        <v>1336</v>
      </c>
      <c r="B1337" s="34" t="s">
        <v>1447</v>
      </c>
      <c r="C1337" s="34" t="s">
        <v>3651</v>
      </c>
      <c r="D1337" s="34" t="s">
        <v>40</v>
      </c>
      <c r="F1337" s="36">
        <v>0</v>
      </c>
      <c r="H1337" s="36">
        <v>0</v>
      </c>
      <c r="J1337" s="36">
        <v>0</v>
      </c>
      <c r="L1337" s="36">
        <v>0</v>
      </c>
      <c r="M1337" s="35">
        <v>76.424999999999997</v>
      </c>
    </row>
    <row r="1338" spans="1:13">
      <c r="A1338" s="38">
        <v>1337</v>
      </c>
      <c r="B1338" s="34" t="s">
        <v>1448</v>
      </c>
      <c r="C1338" s="34" t="s">
        <v>3651</v>
      </c>
      <c r="D1338" s="34" t="s">
        <v>40</v>
      </c>
      <c r="E1338" s="36">
        <v>0</v>
      </c>
      <c r="F1338" s="36">
        <v>0</v>
      </c>
      <c r="G1338" s="36">
        <v>0</v>
      </c>
      <c r="H1338" s="36">
        <v>0</v>
      </c>
      <c r="I1338" s="36">
        <v>42.25</v>
      </c>
      <c r="J1338" s="36">
        <v>4751.8575000000001</v>
      </c>
      <c r="K1338" s="36">
        <v>152.5</v>
      </c>
      <c r="L1338" s="36">
        <v>9648.6750000000011</v>
      </c>
      <c r="M1338" s="35">
        <v>174.72499999999999</v>
      </c>
    </row>
    <row r="1339" spans="1:13">
      <c r="A1339" s="38">
        <v>1338</v>
      </c>
      <c r="B1339" s="34" t="s">
        <v>1449</v>
      </c>
      <c r="C1339" s="34" t="s">
        <v>3658</v>
      </c>
      <c r="D1339" s="34" t="s">
        <v>31</v>
      </c>
      <c r="E1339" s="36">
        <v>0</v>
      </c>
      <c r="F1339" s="36">
        <v>0</v>
      </c>
      <c r="G1339" s="36">
        <v>0</v>
      </c>
      <c r="H1339" s="36">
        <v>0</v>
      </c>
      <c r="I1339" s="36">
        <v>0</v>
      </c>
      <c r="J1339" s="36">
        <v>0</v>
      </c>
      <c r="K1339" s="36">
        <v>10</v>
      </c>
      <c r="L1339" s="36">
        <v>474.4</v>
      </c>
      <c r="M1339" s="35">
        <v>340.875</v>
      </c>
    </row>
    <row r="1340" spans="1:13">
      <c r="A1340" s="38">
        <v>1339</v>
      </c>
      <c r="B1340" s="34" t="s">
        <v>1450</v>
      </c>
      <c r="C1340" s="34" t="s">
        <v>3661</v>
      </c>
      <c r="D1340" s="34" t="s">
        <v>31</v>
      </c>
      <c r="F1340" s="36">
        <v>0</v>
      </c>
      <c r="H1340" s="36">
        <v>0</v>
      </c>
      <c r="J1340" s="36">
        <v>0</v>
      </c>
      <c r="L1340" s="36">
        <v>0</v>
      </c>
      <c r="M1340" s="35">
        <v>8</v>
      </c>
    </row>
    <row r="1341" spans="1:13">
      <c r="A1341" s="38">
        <v>1340</v>
      </c>
      <c r="B1341" s="34" t="s">
        <v>1451</v>
      </c>
      <c r="C1341" s="34" t="s">
        <v>3658</v>
      </c>
      <c r="D1341" s="34" t="s">
        <v>31</v>
      </c>
      <c r="F1341" s="36">
        <v>0</v>
      </c>
      <c r="H1341" s="36">
        <v>0</v>
      </c>
      <c r="J1341" s="36">
        <v>0</v>
      </c>
      <c r="L1341" s="36">
        <v>0</v>
      </c>
      <c r="M1341" s="35">
        <v>5</v>
      </c>
    </row>
    <row r="1342" spans="1:13">
      <c r="A1342" s="38">
        <v>1341</v>
      </c>
      <c r="B1342" s="34" t="s">
        <v>1452</v>
      </c>
      <c r="C1342" s="34" t="s">
        <v>3659</v>
      </c>
      <c r="D1342" s="34" t="s">
        <v>31</v>
      </c>
      <c r="E1342" s="36">
        <v>0</v>
      </c>
      <c r="F1342" s="36">
        <v>0</v>
      </c>
      <c r="G1342" s="36">
        <v>0</v>
      </c>
      <c r="H1342" s="36">
        <v>0</v>
      </c>
      <c r="I1342" s="36">
        <v>0</v>
      </c>
      <c r="J1342" s="36">
        <v>0</v>
      </c>
      <c r="K1342" s="36">
        <v>4</v>
      </c>
      <c r="L1342" s="36">
        <v>157.28</v>
      </c>
      <c r="M1342" s="35">
        <v>0</v>
      </c>
    </row>
    <row r="1343" spans="1:13">
      <c r="A1343" s="38">
        <v>1342</v>
      </c>
      <c r="B1343" s="34" t="s">
        <v>1453</v>
      </c>
      <c r="C1343" s="34" t="s">
        <v>3659</v>
      </c>
      <c r="D1343" s="34" t="s">
        <v>31</v>
      </c>
      <c r="E1343" s="36">
        <v>13</v>
      </c>
      <c r="F1343" s="36">
        <v>411.84</v>
      </c>
      <c r="G1343" s="36">
        <v>213</v>
      </c>
      <c r="H1343" s="36">
        <v>13208.13</v>
      </c>
      <c r="I1343" s="36">
        <v>728.35</v>
      </c>
      <c r="J1343" s="36">
        <v>53526.441500000001</v>
      </c>
      <c r="K1343" s="36">
        <v>814</v>
      </c>
      <c r="L1343" s="36">
        <v>68864.399999999994</v>
      </c>
      <c r="M1343" s="35">
        <v>0</v>
      </c>
    </row>
    <row r="1344" spans="1:13">
      <c r="A1344" s="38">
        <v>1343</v>
      </c>
      <c r="B1344" s="34" t="s">
        <v>1454</v>
      </c>
      <c r="C1344" s="34" t="s">
        <v>3659</v>
      </c>
      <c r="D1344" s="34" t="s">
        <v>31</v>
      </c>
      <c r="E1344" s="36">
        <v>0</v>
      </c>
      <c r="F1344" s="36">
        <v>0</v>
      </c>
      <c r="G1344" s="36">
        <v>0</v>
      </c>
      <c r="H1344" s="36">
        <v>0</v>
      </c>
      <c r="I1344" s="36">
        <v>0</v>
      </c>
      <c r="J1344" s="36">
        <v>0</v>
      </c>
      <c r="K1344" s="36">
        <v>20</v>
      </c>
      <c r="L1344" s="36">
        <v>1342.4</v>
      </c>
      <c r="M1344" s="35">
        <v>0</v>
      </c>
    </row>
    <row r="1345" spans="1:13">
      <c r="A1345" s="38">
        <v>1344</v>
      </c>
      <c r="B1345" s="34" t="s">
        <v>1455</v>
      </c>
      <c r="C1345" s="34" t="s">
        <v>3651</v>
      </c>
      <c r="D1345" s="34" t="s">
        <v>31</v>
      </c>
      <c r="E1345" s="36">
        <v>0</v>
      </c>
      <c r="F1345" s="36">
        <v>0</v>
      </c>
      <c r="G1345" s="36">
        <v>95</v>
      </c>
      <c r="H1345" s="36">
        <v>2335.1</v>
      </c>
      <c r="I1345" s="36">
        <v>20</v>
      </c>
      <c r="J1345" s="36">
        <v>1216.8000000000002</v>
      </c>
      <c r="K1345" s="36">
        <v>98</v>
      </c>
      <c r="L1345" s="36">
        <v>9000.32</v>
      </c>
      <c r="M1345" s="35">
        <v>0</v>
      </c>
    </row>
    <row r="1346" spans="1:13">
      <c r="A1346" s="38">
        <v>1345</v>
      </c>
      <c r="B1346" s="34" t="s">
        <v>1456</v>
      </c>
      <c r="C1346" s="34" t="s">
        <v>3651</v>
      </c>
      <c r="D1346" s="34" t="s">
        <v>31</v>
      </c>
      <c r="E1346" s="36">
        <v>9.1</v>
      </c>
      <c r="F1346" s="36">
        <v>390.39</v>
      </c>
      <c r="G1346" s="36">
        <v>17.3</v>
      </c>
      <c r="H1346" s="36">
        <v>1011.5310000000001</v>
      </c>
      <c r="I1346" s="36">
        <v>29</v>
      </c>
      <c r="J1346" s="36">
        <v>-4387.7000000000007</v>
      </c>
      <c r="K1346" s="36">
        <v>8</v>
      </c>
      <c r="L1346" s="36">
        <v>823.84</v>
      </c>
      <c r="M1346" s="35">
        <v>0</v>
      </c>
    </row>
    <row r="1347" spans="1:13">
      <c r="A1347" s="38">
        <v>1346</v>
      </c>
      <c r="B1347" s="34" t="s">
        <v>1457</v>
      </c>
      <c r="C1347" s="34" t="s">
        <v>3651</v>
      </c>
      <c r="D1347" s="34" t="s">
        <v>31</v>
      </c>
      <c r="F1347" s="36">
        <v>0</v>
      </c>
      <c r="H1347" s="36">
        <v>0</v>
      </c>
      <c r="J1347" s="36">
        <v>0</v>
      </c>
      <c r="L1347" s="36">
        <v>0</v>
      </c>
      <c r="M1347" s="35">
        <v>8</v>
      </c>
    </row>
    <row r="1348" spans="1:13">
      <c r="A1348" s="38">
        <v>1347</v>
      </c>
      <c r="B1348" s="34" t="s">
        <v>1458</v>
      </c>
      <c r="C1348" s="34" t="s">
        <v>3651</v>
      </c>
      <c r="D1348" s="34" t="s">
        <v>31</v>
      </c>
      <c r="E1348" s="36">
        <v>0</v>
      </c>
      <c r="F1348" s="36">
        <v>0</v>
      </c>
      <c r="G1348" s="36">
        <v>0</v>
      </c>
      <c r="H1348" s="36">
        <v>0</v>
      </c>
      <c r="I1348" s="36">
        <v>0</v>
      </c>
      <c r="J1348" s="36">
        <v>0</v>
      </c>
      <c r="K1348" s="36">
        <v>6.05</v>
      </c>
      <c r="L1348" s="36">
        <v>462.70400000000001</v>
      </c>
      <c r="M1348" s="35">
        <v>0</v>
      </c>
    </row>
    <row r="1349" spans="1:13">
      <c r="A1349" s="38">
        <v>1348</v>
      </c>
      <c r="B1349" s="34" t="s">
        <v>1459</v>
      </c>
      <c r="C1349" s="34" t="s">
        <v>3658</v>
      </c>
      <c r="D1349" s="34" t="s">
        <v>31</v>
      </c>
      <c r="F1349" s="36">
        <v>0</v>
      </c>
      <c r="H1349" s="36">
        <v>0</v>
      </c>
      <c r="J1349" s="36">
        <v>0</v>
      </c>
      <c r="L1349" s="36">
        <v>0</v>
      </c>
      <c r="M1349" s="35">
        <v>10</v>
      </c>
    </row>
    <row r="1350" spans="1:13">
      <c r="A1350" s="38">
        <v>1349</v>
      </c>
      <c r="B1350" s="34" t="s">
        <v>1460</v>
      </c>
      <c r="C1350" s="34" t="s">
        <v>3651</v>
      </c>
      <c r="D1350" s="34" t="s">
        <v>31</v>
      </c>
      <c r="F1350" s="36">
        <v>0</v>
      </c>
      <c r="H1350" s="36">
        <v>0</v>
      </c>
      <c r="J1350" s="36">
        <v>0</v>
      </c>
      <c r="L1350" s="36">
        <v>0</v>
      </c>
      <c r="M1350" s="35">
        <v>0.5</v>
      </c>
    </row>
    <row r="1351" spans="1:13">
      <c r="A1351" s="38">
        <v>1350</v>
      </c>
      <c r="B1351" s="34" t="s">
        <v>1461</v>
      </c>
      <c r="C1351" s="34" t="s">
        <v>3651</v>
      </c>
      <c r="D1351" s="34" t="s">
        <v>31</v>
      </c>
      <c r="E1351" s="36">
        <v>0</v>
      </c>
      <c r="F1351" s="36">
        <v>0</v>
      </c>
      <c r="G1351" s="36">
        <v>0</v>
      </c>
      <c r="H1351" s="36">
        <v>0</v>
      </c>
      <c r="I1351" s="36">
        <v>0</v>
      </c>
      <c r="J1351" s="36">
        <v>0</v>
      </c>
      <c r="K1351" s="36">
        <v>2</v>
      </c>
      <c r="L1351" s="36">
        <v>275.8</v>
      </c>
      <c r="M1351" s="35">
        <v>0</v>
      </c>
    </row>
    <row r="1352" spans="1:13">
      <c r="A1352" s="38">
        <v>1351</v>
      </c>
      <c r="B1352" s="34" t="s">
        <v>1462</v>
      </c>
      <c r="C1352" s="34" t="s">
        <v>3651</v>
      </c>
      <c r="D1352" s="34" t="s">
        <v>31</v>
      </c>
      <c r="E1352" s="36">
        <v>0</v>
      </c>
      <c r="F1352" s="36">
        <v>0</v>
      </c>
      <c r="G1352" s="36">
        <v>0</v>
      </c>
      <c r="H1352" s="36">
        <v>0</v>
      </c>
      <c r="I1352" s="36">
        <v>0</v>
      </c>
      <c r="J1352" s="36">
        <v>0</v>
      </c>
      <c r="K1352" s="36">
        <v>1</v>
      </c>
      <c r="L1352" s="36">
        <v>44.68</v>
      </c>
      <c r="M1352" s="35">
        <v>0</v>
      </c>
    </row>
    <row r="1353" spans="1:13">
      <c r="A1353" s="38">
        <v>1352</v>
      </c>
      <c r="B1353" s="34" t="s">
        <v>1463</v>
      </c>
      <c r="C1353" s="34" t="s">
        <v>3651</v>
      </c>
      <c r="D1353" s="34" t="s">
        <v>31</v>
      </c>
      <c r="E1353" s="36">
        <v>0</v>
      </c>
      <c r="F1353" s="36">
        <v>0</v>
      </c>
      <c r="G1353" s="36">
        <v>0</v>
      </c>
      <c r="H1353" s="36">
        <v>0</v>
      </c>
      <c r="I1353" s="36">
        <v>0</v>
      </c>
      <c r="J1353" s="36">
        <v>0</v>
      </c>
      <c r="K1353" s="36">
        <v>128</v>
      </c>
      <c r="L1353" s="36">
        <v>7193.6</v>
      </c>
      <c r="M1353" s="35">
        <v>0</v>
      </c>
    </row>
    <row r="1354" spans="1:13">
      <c r="A1354" s="38">
        <v>1353</v>
      </c>
      <c r="B1354" s="34" t="s">
        <v>1464</v>
      </c>
      <c r="C1354" s="34" t="s">
        <v>3651</v>
      </c>
      <c r="D1354" s="34" t="s">
        <v>31</v>
      </c>
      <c r="E1354" s="36">
        <v>23.85</v>
      </c>
      <c r="F1354" s="36">
        <v>1685.241</v>
      </c>
      <c r="G1354" s="36">
        <v>45</v>
      </c>
      <c r="H1354" s="36">
        <v>4709.7</v>
      </c>
      <c r="I1354" s="36">
        <v>0</v>
      </c>
      <c r="J1354" s="36">
        <v>0</v>
      </c>
      <c r="K1354" s="36">
        <v>0</v>
      </c>
      <c r="L1354" s="36">
        <v>0</v>
      </c>
      <c r="M1354" s="35">
        <v>20</v>
      </c>
    </row>
    <row r="1355" spans="1:13">
      <c r="A1355" s="38">
        <v>1354</v>
      </c>
      <c r="B1355" s="34" t="s">
        <v>1465</v>
      </c>
      <c r="C1355" s="34" t="s">
        <v>3651</v>
      </c>
      <c r="D1355" s="34" t="s">
        <v>31</v>
      </c>
      <c r="E1355" s="36">
        <v>0</v>
      </c>
      <c r="F1355" s="36">
        <v>0</v>
      </c>
      <c r="G1355" s="36">
        <v>10</v>
      </c>
      <c r="H1355" s="36">
        <v>1264.4000000000001</v>
      </c>
      <c r="I1355" s="36">
        <v>39</v>
      </c>
      <c r="J1355" s="36">
        <v>4183.53</v>
      </c>
      <c r="K1355" s="36">
        <v>118</v>
      </c>
      <c r="L1355" s="36">
        <v>10656.58</v>
      </c>
      <c r="M1355" s="35">
        <v>0</v>
      </c>
    </row>
    <row r="1356" spans="1:13">
      <c r="A1356" s="38">
        <v>1355</v>
      </c>
      <c r="B1356" s="34" t="s">
        <v>1466</v>
      </c>
      <c r="C1356" s="34" t="s">
        <v>3651</v>
      </c>
      <c r="D1356" s="34" t="s">
        <v>31</v>
      </c>
      <c r="E1356" s="36">
        <v>0</v>
      </c>
      <c r="F1356" s="36">
        <v>0</v>
      </c>
      <c r="G1356" s="36">
        <v>1</v>
      </c>
      <c r="H1356" s="36">
        <v>26.59</v>
      </c>
      <c r="I1356" s="36">
        <v>0</v>
      </c>
      <c r="J1356" s="36">
        <v>0</v>
      </c>
      <c r="K1356" s="36">
        <v>0</v>
      </c>
      <c r="L1356" s="36">
        <v>0</v>
      </c>
      <c r="M1356" s="35">
        <v>10</v>
      </c>
    </row>
    <row r="1357" spans="1:13">
      <c r="A1357" s="38">
        <v>1356</v>
      </c>
      <c r="B1357" s="34" t="s">
        <v>1467</v>
      </c>
      <c r="C1357" s="34" t="s">
        <v>82</v>
      </c>
      <c r="D1357" s="34" t="s">
        <v>31</v>
      </c>
      <c r="E1357" s="36">
        <v>34.25</v>
      </c>
      <c r="F1357" s="36">
        <v>1240.5349999999999</v>
      </c>
      <c r="G1357" s="36">
        <v>0</v>
      </c>
      <c r="H1357" s="36">
        <v>0</v>
      </c>
      <c r="I1357" s="36">
        <v>0</v>
      </c>
      <c r="J1357" s="36">
        <v>0</v>
      </c>
      <c r="K1357" s="36">
        <v>2</v>
      </c>
      <c r="L1357" s="36">
        <v>156.97999999999999</v>
      </c>
      <c r="M1357" s="35">
        <v>0</v>
      </c>
    </row>
    <row r="1358" spans="1:13">
      <c r="A1358" s="38">
        <v>1357</v>
      </c>
      <c r="B1358" s="34" t="s">
        <v>1468</v>
      </c>
      <c r="C1358" s="34" t="s">
        <v>82</v>
      </c>
      <c r="D1358" s="34" t="s">
        <v>31</v>
      </c>
      <c r="E1358" s="36">
        <v>0</v>
      </c>
      <c r="F1358" s="36">
        <v>0</v>
      </c>
      <c r="G1358" s="36">
        <v>0</v>
      </c>
      <c r="H1358" s="36">
        <v>0</v>
      </c>
      <c r="I1358" s="36">
        <v>0</v>
      </c>
      <c r="J1358" s="36">
        <v>0</v>
      </c>
      <c r="K1358" s="36">
        <v>60</v>
      </c>
      <c r="L1358" s="36">
        <v>8619</v>
      </c>
      <c r="M1358" s="35">
        <v>0</v>
      </c>
    </row>
    <row r="1359" spans="1:13">
      <c r="A1359" s="38">
        <v>1358</v>
      </c>
      <c r="B1359" s="34" t="s">
        <v>1469</v>
      </c>
      <c r="C1359" s="34" t="s">
        <v>3659</v>
      </c>
      <c r="D1359" s="34" t="s">
        <v>31</v>
      </c>
      <c r="E1359" s="36">
        <v>0</v>
      </c>
      <c r="F1359" s="36">
        <v>0</v>
      </c>
      <c r="G1359" s="36">
        <v>0</v>
      </c>
      <c r="H1359" s="36">
        <v>0</v>
      </c>
      <c r="I1359" s="36">
        <v>212</v>
      </c>
      <c r="J1359" s="36">
        <v>32601.360000000001</v>
      </c>
      <c r="K1359" s="36">
        <v>200</v>
      </c>
      <c r="L1359" s="36">
        <v>17552</v>
      </c>
      <c r="M1359" s="35">
        <v>0</v>
      </c>
    </row>
    <row r="1360" spans="1:13">
      <c r="A1360" s="38">
        <v>1359</v>
      </c>
      <c r="B1360" s="34" t="s">
        <v>1470</v>
      </c>
      <c r="C1360" s="34" t="s">
        <v>74</v>
      </c>
      <c r="D1360" s="34" t="s">
        <v>31</v>
      </c>
      <c r="E1360" s="36">
        <v>0</v>
      </c>
      <c r="F1360" s="36">
        <v>0</v>
      </c>
      <c r="G1360" s="36">
        <v>0</v>
      </c>
      <c r="H1360" s="36">
        <v>0</v>
      </c>
      <c r="I1360" s="36">
        <v>0</v>
      </c>
      <c r="J1360" s="36">
        <v>0</v>
      </c>
      <c r="K1360" s="36">
        <v>60</v>
      </c>
      <c r="L1360" s="36">
        <v>6556.2</v>
      </c>
      <c r="M1360" s="35">
        <v>0</v>
      </c>
    </row>
    <row r="1361" spans="1:13">
      <c r="A1361" s="38">
        <v>1360</v>
      </c>
      <c r="B1361" s="34" t="s">
        <v>1471</v>
      </c>
      <c r="C1361" s="34" t="s">
        <v>3651</v>
      </c>
      <c r="D1361" s="34" t="s">
        <v>31</v>
      </c>
      <c r="F1361" s="36">
        <v>0</v>
      </c>
      <c r="H1361" s="36">
        <v>0</v>
      </c>
      <c r="J1361" s="36">
        <v>0</v>
      </c>
      <c r="L1361" s="36">
        <v>0</v>
      </c>
      <c r="M1361" s="35">
        <v>16</v>
      </c>
    </row>
    <row r="1362" spans="1:13">
      <c r="A1362" s="38">
        <v>1361</v>
      </c>
      <c r="B1362" s="34" t="s">
        <v>1472</v>
      </c>
      <c r="C1362" s="34" t="s">
        <v>3651</v>
      </c>
      <c r="D1362" s="34" t="s">
        <v>31</v>
      </c>
      <c r="F1362" s="36">
        <v>0</v>
      </c>
      <c r="H1362" s="36">
        <v>0</v>
      </c>
      <c r="J1362" s="36">
        <v>0</v>
      </c>
      <c r="L1362" s="36">
        <v>0</v>
      </c>
      <c r="M1362" s="35">
        <v>20</v>
      </c>
    </row>
    <row r="1363" spans="1:13">
      <c r="A1363" s="38">
        <v>1362</v>
      </c>
      <c r="B1363" s="34" t="s">
        <v>1473</v>
      </c>
      <c r="C1363" s="34" t="s">
        <v>3651</v>
      </c>
      <c r="D1363" s="34" t="s">
        <v>31</v>
      </c>
      <c r="E1363" s="36">
        <v>36.024999999999999</v>
      </c>
      <c r="F1363" s="36">
        <v>3517.4809999999998</v>
      </c>
      <c r="G1363" s="36">
        <v>25</v>
      </c>
      <c r="H1363" s="36">
        <v>609.5</v>
      </c>
      <c r="I1363" s="36">
        <v>4.25</v>
      </c>
      <c r="J1363" s="36">
        <v>293.16500000000002</v>
      </c>
      <c r="K1363" s="36">
        <v>10</v>
      </c>
      <c r="L1363" s="36">
        <v>419.5</v>
      </c>
      <c r="M1363" s="35">
        <v>0</v>
      </c>
    </row>
    <row r="1364" spans="1:13">
      <c r="A1364" s="38">
        <v>1363</v>
      </c>
      <c r="B1364" s="34" t="s">
        <v>1474</v>
      </c>
      <c r="C1364" s="34" t="s">
        <v>3651</v>
      </c>
      <c r="D1364" s="34" t="s">
        <v>31</v>
      </c>
      <c r="F1364" s="36">
        <v>0</v>
      </c>
      <c r="H1364" s="36">
        <v>0</v>
      </c>
      <c r="J1364" s="36">
        <v>0</v>
      </c>
      <c r="L1364" s="36">
        <v>0</v>
      </c>
      <c r="M1364" s="35">
        <v>7</v>
      </c>
    </row>
    <row r="1365" spans="1:13">
      <c r="A1365" s="38">
        <v>1364</v>
      </c>
      <c r="B1365" s="34" t="s">
        <v>1475</v>
      </c>
      <c r="C1365" s="34" t="s">
        <v>3651</v>
      </c>
      <c r="D1365" s="34" t="s">
        <v>31</v>
      </c>
      <c r="F1365" s="36">
        <v>0</v>
      </c>
      <c r="H1365" s="36">
        <v>0</v>
      </c>
      <c r="J1365" s="36">
        <v>0</v>
      </c>
      <c r="L1365" s="36">
        <v>0</v>
      </c>
      <c r="M1365" s="35">
        <v>10</v>
      </c>
    </row>
    <row r="1366" spans="1:13">
      <c r="A1366" s="38">
        <v>1365</v>
      </c>
      <c r="B1366" s="34" t="s">
        <v>1476</v>
      </c>
      <c r="C1366" s="34" t="s">
        <v>3651</v>
      </c>
      <c r="D1366" s="34" t="s">
        <v>31</v>
      </c>
      <c r="F1366" s="36">
        <v>0</v>
      </c>
      <c r="H1366" s="36">
        <v>0</v>
      </c>
      <c r="J1366" s="36">
        <v>0</v>
      </c>
      <c r="L1366" s="36">
        <v>0</v>
      </c>
      <c r="M1366" s="35">
        <v>50</v>
      </c>
    </row>
    <row r="1367" spans="1:13">
      <c r="A1367" s="38">
        <v>1366</v>
      </c>
      <c r="B1367" s="34" t="s">
        <v>1477</v>
      </c>
      <c r="C1367" s="34" t="s">
        <v>3651</v>
      </c>
      <c r="D1367" s="34" t="s">
        <v>31</v>
      </c>
      <c r="E1367" s="36">
        <v>0</v>
      </c>
      <c r="F1367" s="36">
        <v>0</v>
      </c>
      <c r="G1367" s="36">
        <v>0</v>
      </c>
      <c r="H1367" s="36">
        <v>0</v>
      </c>
      <c r="I1367" s="36">
        <v>0</v>
      </c>
      <c r="J1367" s="36">
        <v>0</v>
      </c>
      <c r="K1367" s="36">
        <v>32</v>
      </c>
      <c r="L1367" s="36">
        <v>3540.8</v>
      </c>
      <c r="M1367" s="35">
        <v>0</v>
      </c>
    </row>
    <row r="1368" spans="1:13">
      <c r="A1368" s="38">
        <v>1367</v>
      </c>
      <c r="B1368" s="34" t="s">
        <v>1478</v>
      </c>
      <c r="C1368" s="34" t="s">
        <v>3651</v>
      </c>
      <c r="D1368" s="34" t="s">
        <v>31</v>
      </c>
      <c r="F1368" s="36">
        <v>0</v>
      </c>
      <c r="H1368" s="36">
        <v>0</v>
      </c>
      <c r="J1368" s="36">
        <v>0</v>
      </c>
      <c r="L1368" s="36">
        <v>0</v>
      </c>
      <c r="M1368" s="35">
        <v>16</v>
      </c>
    </row>
    <row r="1369" spans="1:13">
      <c r="A1369" s="38">
        <v>1368</v>
      </c>
      <c r="B1369" s="34" t="s">
        <v>1479</v>
      </c>
      <c r="C1369" s="34" t="s">
        <v>3651</v>
      </c>
      <c r="D1369" s="34" t="s">
        <v>31</v>
      </c>
      <c r="F1369" s="36">
        <v>0</v>
      </c>
      <c r="H1369" s="36">
        <v>0</v>
      </c>
      <c r="J1369" s="36">
        <v>0</v>
      </c>
      <c r="L1369" s="36">
        <v>0</v>
      </c>
      <c r="M1369" s="35">
        <v>0</v>
      </c>
    </row>
    <row r="1370" spans="1:13">
      <c r="A1370" s="38">
        <v>1369</v>
      </c>
      <c r="B1370" s="34" t="s">
        <v>1480</v>
      </c>
      <c r="C1370" s="34" t="s">
        <v>3651</v>
      </c>
      <c r="D1370" s="34" t="s">
        <v>31</v>
      </c>
      <c r="F1370" s="36">
        <v>0</v>
      </c>
      <c r="H1370" s="36">
        <v>0</v>
      </c>
      <c r="J1370" s="36">
        <v>0</v>
      </c>
      <c r="L1370" s="36">
        <v>0</v>
      </c>
      <c r="M1370" s="35">
        <v>40</v>
      </c>
    </row>
    <row r="1371" spans="1:13">
      <c r="A1371" s="38">
        <v>1370</v>
      </c>
      <c r="B1371" s="34" t="s">
        <v>1481</v>
      </c>
      <c r="C1371" s="34" t="s">
        <v>3651</v>
      </c>
      <c r="D1371" s="34" t="s">
        <v>31</v>
      </c>
      <c r="E1371" s="36">
        <v>14</v>
      </c>
      <c r="F1371" s="36">
        <v>1004.9200000000001</v>
      </c>
      <c r="G1371" s="36">
        <v>2</v>
      </c>
      <c r="H1371" s="36">
        <v>-294.27999999999997</v>
      </c>
      <c r="I1371" s="36">
        <v>91.025000000000006</v>
      </c>
      <c r="J1371" s="36">
        <v>2754.4165000000003</v>
      </c>
      <c r="K1371" s="36">
        <v>80</v>
      </c>
      <c r="L1371" s="36">
        <v>2022.4</v>
      </c>
      <c r="M1371" s="35">
        <v>0</v>
      </c>
    </row>
    <row r="1372" spans="1:13">
      <c r="A1372" s="38">
        <v>1371</v>
      </c>
      <c r="B1372" s="34" t="s">
        <v>1482</v>
      </c>
      <c r="C1372" s="34" t="s">
        <v>3651</v>
      </c>
      <c r="D1372" s="34" t="s">
        <v>31</v>
      </c>
      <c r="F1372" s="36">
        <v>0</v>
      </c>
      <c r="H1372" s="36">
        <v>0</v>
      </c>
      <c r="J1372" s="36">
        <v>0</v>
      </c>
      <c r="L1372" s="36">
        <v>0</v>
      </c>
      <c r="M1372" s="35">
        <v>4</v>
      </c>
    </row>
    <row r="1373" spans="1:13">
      <c r="A1373" s="38">
        <v>1372</v>
      </c>
      <c r="B1373" s="34" t="s">
        <v>1483</v>
      </c>
      <c r="C1373" s="34" t="s">
        <v>3651</v>
      </c>
      <c r="D1373" s="34" t="s">
        <v>31</v>
      </c>
      <c r="F1373" s="36">
        <v>0</v>
      </c>
      <c r="H1373" s="36">
        <v>0</v>
      </c>
      <c r="J1373" s="36">
        <v>0</v>
      </c>
      <c r="L1373" s="36">
        <v>0</v>
      </c>
      <c r="M1373" s="35">
        <v>16</v>
      </c>
    </row>
    <row r="1374" spans="1:13">
      <c r="A1374" s="38">
        <v>1373</v>
      </c>
      <c r="B1374" s="34" t="s">
        <v>1484</v>
      </c>
      <c r="C1374" s="34" t="s">
        <v>3651</v>
      </c>
      <c r="D1374" s="34" t="s">
        <v>31</v>
      </c>
      <c r="E1374" s="36">
        <v>0</v>
      </c>
      <c r="F1374" s="36">
        <v>0</v>
      </c>
      <c r="G1374" s="36">
        <v>0</v>
      </c>
      <c r="H1374" s="36">
        <v>0</v>
      </c>
      <c r="I1374" s="36">
        <v>0</v>
      </c>
      <c r="J1374" s="36">
        <v>0</v>
      </c>
      <c r="K1374" s="36">
        <v>3</v>
      </c>
      <c r="L1374" s="36">
        <v>242.96999999999997</v>
      </c>
      <c r="M1374" s="35">
        <v>0</v>
      </c>
    </row>
    <row r="1375" spans="1:13">
      <c r="A1375" s="38">
        <v>1374</v>
      </c>
      <c r="B1375" s="34" t="s">
        <v>1485</v>
      </c>
      <c r="C1375" s="34" t="s">
        <v>3651</v>
      </c>
      <c r="D1375" s="34" t="s">
        <v>31</v>
      </c>
      <c r="E1375" s="36">
        <v>0</v>
      </c>
      <c r="F1375" s="36">
        <v>0</v>
      </c>
      <c r="G1375" s="36">
        <v>0</v>
      </c>
      <c r="H1375" s="36">
        <v>0</v>
      </c>
      <c r="I1375" s="36">
        <v>0</v>
      </c>
      <c r="J1375" s="36">
        <v>0</v>
      </c>
      <c r="K1375" s="36">
        <v>33.1</v>
      </c>
      <c r="L1375" s="36">
        <v>3479.8029999999999</v>
      </c>
      <c r="M1375" s="35">
        <v>0</v>
      </c>
    </row>
    <row r="1376" spans="1:13">
      <c r="A1376" s="38">
        <v>1375</v>
      </c>
      <c r="B1376" s="34" t="s">
        <v>1486</v>
      </c>
      <c r="C1376" s="34" t="s">
        <v>3660</v>
      </c>
      <c r="D1376" s="34" t="s">
        <v>31</v>
      </c>
      <c r="E1376" s="36">
        <v>0</v>
      </c>
      <c r="F1376" s="36">
        <v>0</v>
      </c>
      <c r="G1376" s="36">
        <v>0</v>
      </c>
      <c r="H1376" s="36">
        <v>0</v>
      </c>
      <c r="I1376" s="36">
        <v>0</v>
      </c>
      <c r="J1376" s="36">
        <v>0</v>
      </c>
      <c r="K1376" s="36">
        <v>20</v>
      </c>
      <c r="L1376" s="36">
        <v>2622.6</v>
      </c>
      <c r="M1376" s="35">
        <v>0</v>
      </c>
    </row>
    <row r="1377" spans="1:13">
      <c r="A1377" s="38">
        <v>1376</v>
      </c>
      <c r="B1377" s="34" t="s">
        <v>1487</v>
      </c>
      <c r="C1377" s="34" t="s">
        <v>3651</v>
      </c>
      <c r="D1377" s="34" t="s">
        <v>31</v>
      </c>
      <c r="F1377" s="36">
        <v>0</v>
      </c>
      <c r="H1377" s="36">
        <v>0</v>
      </c>
      <c r="J1377" s="36">
        <v>0</v>
      </c>
      <c r="L1377" s="36">
        <v>0</v>
      </c>
      <c r="M1377" s="35">
        <v>2</v>
      </c>
    </row>
    <row r="1378" spans="1:13">
      <c r="A1378" s="38">
        <v>1377</v>
      </c>
      <c r="B1378" s="34" t="s">
        <v>1488</v>
      </c>
      <c r="C1378" s="34" t="s">
        <v>82</v>
      </c>
      <c r="D1378" s="34" t="s">
        <v>31</v>
      </c>
      <c r="F1378" s="36">
        <v>0</v>
      </c>
      <c r="H1378" s="36">
        <v>0</v>
      </c>
      <c r="J1378" s="36">
        <v>0</v>
      </c>
      <c r="L1378" s="36">
        <v>0</v>
      </c>
      <c r="M1378" s="35">
        <v>20</v>
      </c>
    </row>
    <row r="1379" spans="1:13">
      <c r="A1379" s="38">
        <v>1378</v>
      </c>
      <c r="B1379" s="34" t="s">
        <v>1489</v>
      </c>
      <c r="C1379" s="34" t="s">
        <v>3651</v>
      </c>
      <c r="D1379" s="34" t="s">
        <v>31</v>
      </c>
      <c r="F1379" s="36">
        <v>0</v>
      </c>
      <c r="H1379" s="36">
        <v>0</v>
      </c>
      <c r="J1379" s="36">
        <v>0</v>
      </c>
      <c r="L1379" s="36">
        <v>0</v>
      </c>
      <c r="M1379" s="35">
        <v>0.3</v>
      </c>
    </row>
    <row r="1380" spans="1:13">
      <c r="A1380" s="38">
        <v>1379</v>
      </c>
      <c r="B1380" s="34" t="s">
        <v>1490</v>
      </c>
      <c r="C1380" s="34" t="s">
        <v>82</v>
      </c>
      <c r="D1380" s="34" t="s">
        <v>31</v>
      </c>
      <c r="E1380" s="36">
        <v>0</v>
      </c>
      <c r="F1380" s="36">
        <v>0</v>
      </c>
      <c r="G1380" s="36">
        <v>0</v>
      </c>
      <c r="H1380" s="36">
        <v>0</v>
      </c>
      <c r="I1380" s="36">
        <v>3</v>
      </c>
      <c r="J1380" s="36">
        <v>204.06</v>
      </c>
      <c r="K1380" s="36">
        <v>56</v>
      </c>
      <c r="L1380" s="36">
        <v>6197.52</v>
      </c>
      <c r="M1380" s="35">
        <v>23</v>
      </c>
    </row>
    <row r="1381" spans="1:13">
      <c r="A1381" s="38">
        <v>1380</v>
      </c>
      <c r="B1381" s="34" t="s">
        <v>1491</v>
      </c>
      <c r="C1381" s="34" t="s">
        <v>3651</v>
      </c>
      <c r="D1381" s="34" t="s">
        <v>31</v>
      </c>
      <c r="F1381" s="36">
        <v>0</v>
      </c>
      <c r="H1381" s="36">
        <v>0</v>
      </c>
      <c r="J1381" s="36">
        <v>0</v>
      </c>
      <c r="L1381" s="36">
        <v>0</v>
      </c>
      <c r="M1381" s="35">
        <v>0.5</v>
      </c>
    </row>
    <row r="1382" spans="1:13">
      <c r="A1382" s="38">
        <v>1381</v>
      </c>
      <c r="B1382" s="34" t="s">
        <v>1492</v>
      </c>
      <c r="C1382" s="34" t="s">
        <v>82</v>
      </c>
      <c r="D1382" s="34" t="s">
        <v>31</v>
      </c>
      <c r="E1382" s="36">
        <v>0</v>
      </c>
      <c r="F1382" s="36">
        <v>0</v>
      </c>
      <c r="G1382" s="36">
        <v>0</v>
      </c>
      <c r="H1382" s="36">
        <v>0</v>
      </c>
      <c r="I1382" s="36">
        <v>0</v>
      </c>
      <c r="J1382" s="36">
        <v>0</v>
      </c>
      <c r="K1382" s="36">
        <v>32</v>
      </c>
      <c r="L1382" s="36">
        <v>3542.4</v>
      </c>
      <c r="M1382" s="35">
        <v>25</v>
      </c>
    </row>
    <row r="1383" spans="1:13">
      <c r="A1383" s="38">
        <v>1382</v>
      </c>
      <c r="B1383" s="34" t="s">
        <v>1493</v>
      </c>
      <c r="C1383" s="34" t="s">
        <v>3658</v>
      </c>
      <c r="D1383" s="34" t="s">
        <v>31</v>
      </c>
      <c r="E1383" s="36">
        <v>0</v>
      </c>
      <c r="F1383" s="36">
        <v>0</v>
      </c>
      <c r="G1383" s="36">
        <v>0</v>
      </c>
      <c r="H1383" s="36">
        <v>0</v>
      </c>
      <c r="I1383" s="36">
        <v>2.5000000000000001E-2</v>
      </c>
      <c r="J1383" s="36">
        <v>-5.7832500000000007</v>
      </c>
      <c r="K1383" s="36">
        <v>12</v>
      </c>
      <c r="L1383" s="36">
        <v>1098.48</v>
      </c>
      <c r="M1383" s="35">
        <v>35.700000000000003</v>
      </c>
    </row>
    <row r="1384" spans="1:13">
      <c r="A1384" s="38">
        <v>1383</v>
      </c>
      <c r="B1384" s="34" t="s">
        <v>1494</v>
      </c>
      <c r="C1384" s="34" t="s">
        <v>3651</v>
      </c>
      <c r="D1384" s="34" t="s">
        <v>31</v>
      </c>
      <c r="E1384" s="36">
        <v>0</v>
      </c>
      <c r="F1384" s="36">
        <v>0</v>
      </c>
      <c r="G1384" s="36">
        <v>0</v>
      </c>
      <c r="H1384" s="36">
        <v>0</v>
      </c>
      <c r="I1384" s="36">
        <v>17.3506</v>
      </c>
      <c r="J1384" s="36">
        <v>2856.6027839999997</v>
      </c>
      <c r="K1384" s="36">
        <v>36.325000000000003</v>
      </c>
      <c r="L1384" s="36">
        <v>3902.0315000000005</v>
      </c>
      <c r="M1384" s="35">
        <v>22</v>
      </c>
    </row>
    <row r="1385" spans="1:13">
      <c r="A1385" s="38">
        <v>1384</v>
      </c>
      <c r="B1385" s="34" t="s">
        <v>1495</v>
      </c>
      <c r="C1385" s="34" t="s">
        <v>3651</v>
      </c>
      <c r="D1385" s="34" t="s">
        <v>31</v>
      </c>
      <c r="E1385" s="36">
        <v>0</v>
      </c>
      <c r="F1385" s="36">
        <v>0</v>
      </c>
      <c r="G1385" s="36">
        <v>0</v>
      </c>
      <c r="H1385" s="36">
        <v>0</v>
      </c>
      <c r="I1385" s="36">
        <v>0</v>
      </c>
      <c r="J1385" s="36">
        <v>0</v>
      </c>
      <c r="K1385" s="36">
        <v>32</v>
      </c>
      <c r="L1385" s="36">
        <v>3542.4</v>
      </c>
      <c r="M1385" s="35">
        <v>48</v>
      </c>
    </row>
    <row r="1386" spans="1:13">
      <c r="A1386" s="38">
        <v>1385</v>
      </c>
      <c r="B1386" s="34" t="s">
        <v>1496</v>
      </c>
      <c r="C1386" s="34" t="s">
        <v>3651</v>
      </c>
      <c r="D1386" s="34" t="s">
        <v>31</v>
      </c>
      <c r="E1386" s="36">
        <v>0</v>
      </c>
      <c r="F1386" s="36">
        <v>0</v>
      </c>
      <c r="G1386" s="36">
        <v>0</v>
      </c>
      <c r="H1386" s="36">
        <v>0</v>
      </c>
      <c r="I1386" s="36">
        <v>2</v>
      </c>
      <c r="J1386" s="36">
        <v>10.54</v>
      </c>
      <c r="K1386" s="36">
        <v>0</v>
      </c>
      <c r="L1386" s="36">
        <v>0</v>
      </c>
      <c r="M1386" s="35">
        <v>94.05</v>
      </c>
    </row>
    <row r="1387" spans="1:13">
      <c r="A1387" s="38">
        <v>1386</v>
      </c>
      <c r="B1387" s="34" t="s">
        <v>1497</v>
      </c>
      <c r="C1387" s="34" t="s">
        <v>3651</v>
      </c>
      <c r="D1387" s="34" t="s">
        <v>31</v>
      </c>
      <c r="E1387" s="36">
        <v>0</v>
      </c>
      <c r="F1387" s="36">
        <v>0</v>
      </c>
      <c r="G1387" s="36">
        <v>0</v>
      </c>
      <c r="H1387" s="36">
        <v>0</v>
      </c>
      <c r="I1387" s="36">
        <v>0</v>
      </c>
      <c r="J1387" s="36">
        <v>0</v>
      </c>
      <c r="K1387" s="36">
        <v>143.625</v>
      </c>
      <c r="L1387" s="36">
        <v>21568.166249999998</v>
      </c>
      <c r="M1387" s="35">
        <v>404.125</v>
      </c>
    </row>
    <row r="1388" spans="1:13">
      <c r="A1388" s="38">
        <v>1387</v>
      </c>
      <c r="B1388" s="34" t="s">
        <v>1498</v>
      </c>
      <c r="C1388" s="34" t="s">
        <v>3651</v>
      </c>
      <c r="D1388" s="34" t="s">
        <v>31</v>
      </c>
      <c r="E1388" s="36">
        <v>0</v>
      </c>
      <c r="F1388" s="36">
        <v>0</v>
      </c>
      <c r="G1388" s="36">
        <v>0</v>
      </c>
      <c r="H1388" s="36">
        <v>0</v>
      </c>
      <c r="I1388" s="36">
        <v>32</v>
      </c>
      <c r="J1388" s="36">
        <v>4318.72</v>
      </c>
      <c r="K1388" s="36">
        <v>0</v>
      </c>
      <c r="L1388" s="36">
        <v>0</v>
      </c>
      <c r="M1388" s="35">
        <v>53</v>
      </c>
    </row>
    <row r="1389" spans="1:13">
      <c r="A1389" s="38">
        <v>1388</v>
      </c>
      <c r="B1389" s="34" t="s">
        <v>1499</v>
      </c>
      <c r="C1389" s="34" t="s">
        <v>3658</v>
      </c>
      <c r="D1389" s="34" t="s">
        <v>31</v>
      </c>
      <c r="E1389" s="36">
        <v>0</v>
      </c>
      <c r="F1389" s="36">
        <v>0</v>
      </c>
      <c r="G1389" s="36">
        <v>0</v>
      </c>
      <c r="H1389" s="36">
        <v>0</v>
      </c>
      <c r="I1389" s="36">
        <v>0</v>
      </c>
      <c r="J1389" s="36">
        <v>0</v>
      </c>
      <c r="K1389" s="36">
        <v>149</v>
      </c>
      <c r="L1389" s="36">
        <v>10964.91</v>
      </c>
      <c r="M1389" s="35">
        <v>38.799999999999997</v>
      </c>
    </row>
    <row r="1390" spans="1:13">
      <c r="A1390" s="38">
        <v>1389</v>
      </c>
      <c r="B1390" s="34" t="s">
        <v>1500</v>
      </c>
      <c r="C1390" s="34" t="s">
        <v>3651</v>
      </c>
      <c r="D1390" s="34" t="s">
        <v>31</v>
      </c>
      <c r="F1390" s="36">
        <v>0</v>
      </c>
      <c r="H1390" s="36">
        <v>0</v>
      </c>
      <c r="J1390" s="36">
        <v>0</v>
      </c>
      <c r="L1390" s="36">
        <v>0</v>
      </c>
      <c r="M1390" s="35">
        <v>51.65</v>
      </c>
    </row>
    <row r="1391" spans="1:13">
      <c r="A1391" s="38">
        <v>1390</v>
      </c>
      <c r="B1391" s="34" t="s">
        <v>1501</v>
      </c>
      <c r="C1391" s="34" t="s">
        <v>3651</v>
      </c>
      <c r="D1391" s="34" t="s">
        <v>31</v>
      </c>
      <c r="E1391" s="36">
        <v>0</v>
      </c>
      <c r="F1391" s="36">
        <v>0</v>
      </c>
      <c r="G1391" s="36">
        <v>1</v>
      </c>
      <c r="H1391" s="36">
        <v>103.98</v>
      </c>
      <c r="I1391" s="36">
        <v>4</v>
      </c>
      <c r="J1391" s="36">
        <v>234.76</v>
      </c>
      <c r="K1391" s="36">
        <v>22.125</v>
      </c>
      <c r="L1391" s="36">
        <v>2397.9074999999998</v>
      </c>
      <c r="M1391" s="35">
        <v>8</v>
      </c>
    </row>
    <row r="1392" spans="1:13">
      <c r="A1392" s="38">
        <v>1391</v>
      </c>
      <c r="B1392" s="34" t="s">
        <v>1502</v>
      </c>
      <c r="C1392" s="34" t="s">
        <v>3658</v>
      </c>
      <c r="D1392" s="34" t="s">
        <v>31</v>
      </c>
      <c r="F1392" s="36">
        <v>0</v>
      </c>
      <c r="H1392" s="36">
        <v>0</v>
      </c>
      <c r="J1392" s="36">
        <v>0</v>
      </c>
      <c r="L1392" s="36">
        <v>0</v>
      </c>
      <c r="M1392" s="35">
        <v>51</v>
      </c>
    </row>
    <row r="1393" spans="1:13">
      <c r="A1393" s="38">
        <v>1392</v>
      </c>
      <c r="B1393" s="34" t="s">
        <v>1503</v>
      </c>
      <c r="C1393" s="34" t="s">
        <v>3658</v>
      </c>
      <c r="D1393" s="34" t="s">
        <v>31</v>
      </c>
      <c r="E1393" s="36">
        <v>0</v>
      </c>
      <c r="F1393" s="36">
        <v>0</v>
      </c>
      <c r="G1393" s="36">
        <v>0</v>
      </c>
      <c r="H1393" s="36">
        <v>0</v>
      </c>
      <c r="I1393" s="36">
        <v>0</v>
      </c>
      <c r="J1393" s="36">
        <v>0</v>
      </c>
      <c r="K1393" s="36">
        <v>0.7</v>
      </c>
      <c r="L1393" s="36">
        <v>193.86499999999998</v>
      </c>
      <c r="M1393" s="35">
        <v>10</v>
      </c>
    </row>
    <row r="1394" spans="1:13">
      <c r="A1394" s="38">
        <v>1393</v>
      </c>
      <c r="B1394" s="34" t="s">
        <v>1504</v>
      </c>
      <c r="C1394" s="34" t="s">
        <v>3651</v>
      </c>
      <c r="D1394" s="34" t="s">
        <v>31</v>
      </c>
      <c r="E1394" s="36">
        <v>364.27499999999998</v>
      </c>
      <c r="F1394" s="36">
        <v>21076.951499999999</v>
      </c>
      <c r="G1394" s="36">
        <v>643</v>
      </c>
      <c r="H1394" s="36">
        <v>50256.88</v>
      </c>
      <c r="I1394" s="36">
        <v>367.5</v>
      </c>
      <c r="J1394" s="36">
        <v>25236.225000000002</v>
      </c>
      <c r="K1394" s="36">
        <v>519</v>
      </c>
      <c r="L1394" s="36">
        <v>51427.71</v>
      </c>
      <c r="M1394" s="35">
        <v>333.77500000000003</v>
      </c>
    </row>
    <row r="1395" spans="1:13">
      <c r="A1395" s="38">
        <v>1394</v>
      </c>
      <c r="B1395" s="34" t="s">
        <v>1505</v>
      </c>
      <c r="C1395" s="34" t="s">
        <v>3651</v>
      </c>
      <c r="D1395" s="34" t="s">
        <v>31</v>
      </c>
      <c r="E1395" s="36">
        <v>0</v>
      </c>
      <c r="F1395" s="36">
        <v>0</v>
      </c>
      <c r="G1395" s="36">
        <v>0</v>
      </c>
      <c r="H1395" s="36">
        <v>0</v>
      </c>
      <c r="I1395" s="36">
        <v>0</v>
      </c>
      <c r="J1395" s="36">
        <v>0</v>
      </c>
      <c r="K1395" s="36">
        <v>67.025000000000006</v>
      </c>
      <c r="L1395" s="36">
        <v>6142.8412500000013</v>
      </c>
      <c r="M1395" s="35">
        <v>25</v>
      </c>
    </row>
    <row r="1396" spans="1:13">
      <c r="A1396" s="38">
        <v>1395</v>
      </c>
      <c r="B1396" s="34" t="s">
        <v>1506</v>
      </c>
      <c r="C1396" s="34" t="s">
        <v>3658</v>
      </c>
      <c r="D1396" s="34" t="s">
        <v>31</v>
      </c>
      <c r="E1396" s="36">
        <v>37.25</v>
      </c>
      <c r="F1396" s="36">
        <v>1368.9375</v>
      </c>
      <c r="G1396" s="36">
        <v>21</v>
      </c>
      <c r="H1396" s="36">
        <v>319.2</v>
      </c>
      <c r="I1396" s="36">
        <v>2</v>
      </c>
      <c r="J1396" s="36">
        <v>107.26</v>
      </c>
      <c r="K1396" s="36">
        <v>8.9</v>
      </c>
      <c r="L1396" s="36">
        <v>1003.2080000000001</v>
      </c>
      <c r="M1396" s="35">
        <v>7.75</v>
      </c>
    </row>
    <row r="1397" spans="1:13">
      <c r="A1397" s="38">
        <v>1396</v>
      </c>
      <c r="B1397" s="34" t="s">
        <v>1507</v>
      </c>
      <c r="C1397" s="34" t="s">
        <v>3651</v>
      </c>
      <c r="D1397" s="34" t="s">
        <v>31</v>
      </c>
      <c r="E1397" s="36">
        <v>301.07499999999999</v>
      </c>
      <c r="F1397" s="36">
        <v>9158.701500000001</v>
      </c>
      <c r="G1397" s="36">
        <v>373.42500000000001</v>
      </c>
      <c r="H1397" s="36">
        <v>24059.772750000004</v>
      </c>
      <c r="I1397" s="36">
        <v>485.57499999999999</v>
      </c>
      <c r="J1397" s="36">
        <v>38345.857749999996</v>
      </c>
      <c r="K1397" s="36">
        <v>669.82500000000005</v>
      </c>
      <c r="L1397" s="36">
        <v>64966.32675</v>
      </c>
      <c r="M1397" s="35">
        <v>471.75</v>
      </c>
    </row>
    <row r="1398" spans="1:13">
      <c r="A1398" s="38">
        <v>1397</v>
      </c>
      <c r="B1398" s="34" t="s">
        <v>1508</v>
      </c>
      <c r="C1398" s="34" t="s">
        <v>3651</v>
      </c>
      <c r="D1398" s="34" t="s">
        <v>31</v>
      </c>
      <c r="E1398" s="36">
        <v>0</v>
      </c>
      <c r="F1398" s="36">
        <v>0</v>
      </c>
      <c r="G1398" s="36">
        <v>0</v>
      </c>
      <c r="H1398" s="36">
        <v>0</v>
      </c>
      <c r="I1398" s="36">
        <v>0</v>
      </c>
      <c r="J1398" s="36">
        <v>0</v>
      </c>
      <c r="K1398" s="36">
        <v>32</v>
      </c>
      <c r="L1398" s="36">
        <v>3132.48</v>
      </c>
      <c r="M1398" s="35">
        <v>6</v>
      </c>
    </row>
    <row r="1399" spans="1:13">
      <c r="A1399" s="38">
        <v>1398</v>
      </c>
      <c r="B1399" s="34" t="s">
        <v>1509</v>
      </c>
      <c r="C1399" s="34" t="s">
        <v>3651</v>
      </c>
      <c r="D1399" s="34" t="s">
        <v>31</v>
      </c>
      <c r="F1399" s="36">
        <v>0</v>
      </c>
      <c r="H1399" s="36">
        <v>0</v>
      </c>
      <c r="J1399" s="36">
        <v>0</v>
      </c>
      <c r="L1399" s="36">
        <v>0</v>
      </c>
      <c r="M1399" s="35">
        <v>10</v>
      </c>
    </row>
    <row r="1400" spans="1:13">
      <c r="A1400" s="38">
        <v>1399</v>
      </c>
      <c r="B1400" s="34" t="s">
        <v>1510</v>
      </c>
      <c r="C1400" s="34" t="s">
        <v>3651</v>
      </c>
      <c r="D1400" s="34" t="s">
        <v>31</v>
      </c>
      <c r="E1400" s="36">
        <v>1</v>
      </c>
      <c r="F1400" s="36">
        <v>90.68</v>
      </c>
      <c r="G1400" s="36">
        <v>3</v>
      </c>
      <c r="H1400" s="36">
        <v>197.34</v>
      </c>
      <c r="I1400" s="36">
        <v>4</v>
      </c>
      <c r="J1400" s="36">
        <v>427.36</v>
      </c>
      <c r="K1400" s="36">
        <v>4</v>
      </c>
      <c r="L1400" s="36">
        <v>581.72</v>
      </c>
      <c r="M1400" s="35">
        <v>2</v>
      </c>
    </row>
    <row r="1401" spans="1:13">
      <c r="A1401" s="38">
        <v>1400</v>
      </c>
      <c r="B1401" s="34" t="s">
        <v>1511</v>
      </c>
      <c r="C1401" s="34" t="s">
        <v>3651</v>
      </c>
      <c r="D1401" s="34" t="s">
        <v>31</v>
      </c>
      <c r="F1401" s="36">
        <v>0</v>
      </c>
      <c r="H1401" s="36">
        <v>0</v>
      </c>
      <c r="J1401" s="36">
        <v>0</v>
      </c>
      <c r="L1401" s="36">
        <v>0</v>
      </c>
      <c r="M1401" s="35">
        <v>18</v>
      </c>
    </row>
    <row r="1402" spans="1:13">
      <c r="A1402" s="38">
        <v>1401</v>
      </c>
      <c r="B1402" s="34" t="s">
        <v>1512</v>
      </c>
      <c r="C1402" s="34" t="s">
        <v>3651</v>
      </c>
      <c r="D1402" s="34" t="s">
        <v>31</v>
      </c>
      <c r="E1402" s="36">
        <v>243</v>
      </c>
      <c r="F1402" s="36">
        <v>13384.439999999999</v>
      </c>
      <c r="G1402" s="36">
        <v>257.10000000000002</v>
      </c>
      <c r="H1402" s="36">
        <v>14772.966000000002</v>
      </c>
      <c r="I1402" s="36">
        <v>207</v>
      </c>
      <c r="J1402" s="36">
        <v>7458.21</v>
      </c>
      <c r="K1402" s="36">
        <v>573.125</v>
      </c>
      <c r="L1402" s="36">
        <v>36966.5625</v>
      </c>
      <c r="M1402" s="35">
        <v>162.5</v>
      </c>
    </row>
    <row r="1403" spans="1:13">
      <c r="A1403" s="38">
        <v>1402</v>
      </c>
      <c r="B1403" s="34" t="s">
        <v>1513</v>
      </c>
      <c r="C1403" s="34" t="s">
        <v>3659</v>
      </c>
      <c r="D1403" s="34" t="s">
        <v>31</v>
      </c>
      <c r="F1403" s="36">
        <v>0</v>
      </c>
      <c r="H1403" s="36">
        <v>0</v>
      </c>
      <c r="J1403" s="36">
        <v>0</v>
      </c>
      <c r="L1403" s="36">
        <v>0</v>
      </c>
      <c r="M1403" s="35">
        <v>10</v>
      </c>
    </row>
    <row r="1404" spans="1:13">
      <c r="A1404" s="38">
        <v>1403</v>
      </c>
      <c r="B1404" s="34" t="s">
        <v>1514</v>
      </c>
      <c r="C1404" s="34" t="s">
        <v>82</v>
      </c>
      <c r="D1404" s="34" t="s">
        <v>31</v>
      </c>
      <c r="E1404" s="36">
        <v>21</v>
      </c>
      <c r="F1404" s="36">
        <v>245.07</v>
      </c>
      <c r="G1404" s="36">
        <v>33</v>
      </c>
      <c r="H1404" s="36">
        <v>3640.56</v>
      </c>
      <c r="I1404" s="36">
        <v>38</v>
      </c>
      <c r="J1404" s="36">
        <v>4171.6400000000003</v>
      </c>
      <c r="K1404" s="36">
        <v>39</v>
      </c>
      <c r="L1404" s="36">
        <v>6584.3700000000008</v>
      </c>
      <c r="M1404" s="35">
        <v>24</v>
      </c>
    </row>
    <row r="1405" spans="1:13">
      <c r="A1405" s="38">
        <v>1404</v>
      </c>
      <c r="B1405" s="34" t="s">
        <v>1515</v>
      </c>
      <c r="C1405" s="34" t="s">
        <v>3651</v>
      </c>
      <c r="D1405" s="34" t="s">
        <v>31</v>
      </c>
      <c r="F1405" s="36">
        <v>0</v>
      </c>
      <c r="H1405" s="36">
        <v>0</v>
      </c>
      <c r="J1405" s="36">
        <v>0</v>
      </c>
      <c r="L1405" s="36">
        <v>0</v>
      </c>
      <c r="M1405" s="35">
        <v>9.75</v>
      </c>
    </row>
    <row r="1406" spans="1:13">
      <c r="A1406" s="38">
        <v>1405</v>
      </c>
      <c r="B1406" s="34" t="s">
        <v>1516</v>
      </c>
      <c r="C1406" s="34" t="s">
        <v>65</v>
      </c>
      <c r="D1406" s="34" t="s">
        <v>31</v>
      </c>
      <c r="F1406" s="36">
        <v>0</v>
      </c>
      <c r="H1406" s="36">
        <v>0</v>
      </c>
      <c r="J1406" s="36">
        <v>0</v>
      </c>
      <c r="L1406" s="36">
        <v>0</v>
      </c>
      <c r="M1406" s="35">
        <v>1</v>
      </c>
    </row>
    <row r="1407" spans="1:13">
      <c r="A1407" s="38">
        <v>1406</v>
      </c>
      <c r="B1407" s="34" t="s">
        <v>1517</v>
      </c>
      <c r="C1407" s="34" t="s">
        <v>3651</v>
      </c>
      <c r="D1407" s="34" t="s">
        <v>31</v>
      </c>
      <c r="E1407" s="36">
        <v>0</v>
      </c>
      <c r="F1407" s="36">
        <v>0</v>
      </c>
      <c r="G1407" s="36">
        <v>0.6</v>
      </c>
      <c r="H1407" s="36">
        <v>175.01999999999998</v>
      </c>
      <c r="I1407" s="36">
        <v>0.22500000000000001</v>
      </c>
      <c r="J1407" s="36">
        <v>107.82225</v>
      </c>
      <c r="K1407" s="36">
        <v>0.4</v>
      </c>
      <c r="L1407" s="36">
        <v>28.439999999999998</v>
      </c>
      <c r="M1407" s="35">
        <v>0.3</v>
      </c>
    </row>
    <row r="1408" spans="1:13">
      <c r="A1408" s="38">
        <v>1407</v>
      </c>
      <c r="B1408" s="34" t="s">
        <v>1518</v>
      </c>
      <c r="C1408" s="34" t="s">
        <v>3651</v>
      </c>
      <c r="D1408" s="34" t="s">
        <v>31</v>
      </c>
      <c r="F1408" s="36">
        <v>0</v>
      </c>
      <c r="H1408" s="36">
        <v>0</v>
      </c>
      <c r="J1408" s="36">
        <v>0</v>
      </c>
      <c r="L1408" s="36">
        <v>0</v>
      </c>
      <c r="M1408" s="35">
        <v>3</v>
      </c>
    </row>
    <row r="1409" spans="1:13">
      <c r="A1409" s="38">
        <v>1408</v>
      </c>
      <c r="B1409" s="34" t="s">
        <v>1519</v>
      </c>
      <c r="C1409" s="34" t="s">
        <v>3651</v>
      </c>
      <c r="D1409" s="34" t="s">
        <v>31</v>
      </c>
      <c r="F1409" s="36">
        <v>0</v>
      </c>
      <c r="H1409" s="36">
        <v>0</v>
      </c>
      <c r="J1409" s="36">
        <v>0</v>
      </c>
      <c r="L1409" s="36">
        <v>0</v>
      </c>
      <c r="M1409" s="35">
        <v>1</v>
      </c>
    </row>
    <row r="1410" spans="1:13">
      <c r="A1410" s="38">
        <v>1409</v>
      </c>
      <c r="B1410" s="34" t="s">
        <v>1520</v>
      </c>
      <c r="C1410" s="34" t="s">
        <v>3658</v>
      </c>
      <c r="D1410" s="34" t="s">
        <v>31</v>
      </c>
      <c r="E1410" s="36">
        <v>15.175000000000001</v>
      </c>
      <c r="F1410" s="36">
        <v>1598.838</v>
      </c>
      <c r="G1410" s="36">
        <v>58</v>
      </c>
      <c r="H1410" s="36">
        <v>6266.9</v>
      </c>
      <c r="I1410" s="36">
        <v>246.07499999999999</v>
      </c>
      <c r="J1410" s="36">
        <v>31150.634249999999</v>
      </c>
      <c r="K1410" s="36">
        <v>538.20000000000005</v>
      </c>
      <c r="L1410" s="36">
        <v>27232.920000000002</v>
      </c>
      <c r="M1410" s="35">
        <v>13.125</v>
      </c>
    </row>
    <row r="1411" spans="1:13">
      <c r="A1411" s="38">
        <v>1410</v>
      </c>
      <c r="B1411" s="34" t="s">
        <v>1521</v>
      </c>
      <c r="C1411" s="34" t="s">
        <v>3658</v>
      </c>
      <c r="D1411" s="34" t="s">
        <v>31</v>
      </c>
      <c r="E1411" s="36">
        <v>64.900000000000006</v>
      </c>
      <c r="F1411" s="36">
        <v>7228.5619999999999</v>
      </c>
      <c r="G1411" s="36">
        <v>36</v>
      </c>
      <c r="H1411" s="36">
        <v>3967.56</v>
      </c>
      <c r="I1411" s="36">
        <v>43.5</v>
      </c>
      <c r="J1411" s="36">
        <v>6133.5</v>
      </c>
      <c r="K1411" s="36">
        <v>41.924999999999997</v>
      </c>
      <c r="L1411" s="36">
        <v>3936.3382499999998</v>
      </c>
      <c r="M1411" s="35">
        <v>21.7</v>
      </c>
    </row>
    <row r="1412" spans="1:13">
      <c r="A1412" s="38">
        <v>1411</v>
      </c>
      <c r="B1412" s="34" t="s">
        <v>1522</v>
      </c>
      <c r="C1412" s="34" t="s">
        <v>3651</v>
      </c>
      <c r="D1412" s="34" t="s">
        <v>31</v>
      </c>
      <c r="E1412" s="36">
        <v>383.02499999999998</v>
      </c>
      <c r="F1412" s="36">
        <v>24521.260499999997</v>
      </c>
      <c r="G1412" s="36">
        <v>424.35</v>
      </c>
      <c r="H1412" s="36">
        <v>37113.650999999998</v>
      </c>
      <c r="I1412" s="36">
        <v>304.02499999999998</v>
      </c>
      <c r="J1412" s="36">
        <v>30466.345249999995</v>
      </c>
      <c r="K1412" s="36">
        <v>362.17500000000001</v>
      </c>
      <c r="L1412" s="36">
        <v>32269.7925</v>
      </c>
      <c r="M1412" s="35">
        <v>381.6</v>
      </c>
    </row>
    <row r="1413" spans="1:13">
      <c r="A1413" s="38">
        <v>1412</v>
      </c>
      <c r="B1413" s="34" t="s">
        <v>1523</v>
      </c>
      <c r="C1413" s="34" t="s">
        <v>3651</v>
      </c>
      <c r="D1413" s="34" t="s">
        <v>31</v>
      </c>
      <c r="F1413" s="36">
        <v>0</v>
      </c>
      <c r="H1413" s="36">
        <v>0</v>
      </c>
      <c r="J1413" s="36">
        <v>0</v>
      </c>
      <c r="L1413" s="36">
        <v>0</v>
      </c>
      <c r="M1413" s="35">
        <v>5</v>
      </c>
    </row>
    <row r="1414" spans="1:13">
      <c r="A1414" s="38">
        <v>1413</v>
      </c>
      <c r="B1414" s="34" t="s">
        <v>1524</v>
      </c>
      <c r="C1414" s="34" t="s">
        <v>3658</v>
      </c>
      <c r="D1414" s="34" t="s">
        <v>31</v>
      </c>
      <c r="F1414" s="36">
        <v>0</v>
      </c>
      <c r="H1414" s="36">
        <v>0</v>
      </c>
      <c r="J1414" s="36">
        <v>0</v>
      </c>
      <c r="L1414" s="36">
        <v>0</v>
      </c>
      <c r="M1414" s="35">
        <v>8</v>
      </c>
    </row>
    <row r="1415" spans="1:13">
      <c r="A1415" s="38">
        <v>1414</v>
      </c>
      <c r="B1415" s="34" t="s">
        <v>1525</v>
      </c>
      <c r="C1415" s="34" t="s">
        <v>3651</v>
      </c>
      <c r="D1415" s="34" t="s">
        <v>31</v>
      </c>
      <c r="E1415" s="36">
        <v>279.97500000000002</v>
      </c>
      <c r="F1415" s="36">
        <v>24240.235500000003</v>
      </c>
      <c r="G1415" s="36">
        <v>319.97500000000002</v>
      </c>
      <c r="H1415" s="36">
        <v>31731.920750000001</v>
      </c>
      <c r="I1415" s="36">
        <v>296.27499999999998</v>
      </c>
      <c r="J1415" s="36">
        <v>25615.936499999996</v>
      </c>
      <c r="K1415" s="36">
        <v>272.39999999999998</v>
      </c>
      <c r="L1415" s="36">
        <v>31780.907999999999</v>
      </c>
      <c r="M1415" s="35">
        <v>189.52500000000001</v>
      </c>
    </row>
    <row r="1416" spans="1:13">
      <c r="A1416" s="38">
        <v>1415</v>
      </c>
      <c r="B1416" s="34" t="s">
        <v>1526</v>
      </c>
      <c r="C1416" s="34" t="s">
        <v>3658</v>
      </c>
      <c r="D1416" s="34" t="s">
        <v>31</v>
      </c>
      <c r="F1416" s="36">
        <v>0</v>
      </c>
      <c r="H1416" s="36">
        <v>0</v>
      </c>
      <c r="J1416" s="36">
        <v>0</v>
      </c>
      <c r="L1416" s="36">
        <v>0</v>
      </c>
      <c r="M1416" s="35">
        <v>50</v>
      </c>
    </row>
    <row r="1417" spans="1:13">
      <c r="A1417" s="38">
        <v>1416</v>
      </c>
      <c r="B1417" s="34" t="s">
        <v>1527</v>
      </c>
      <c r="C1417" s="34" t="s">
        <v>3651</v>
      </c>
      <c r="D1417" s="34" t="s">
        <v>31</v>
      </c>
      <c r="E1417" s="36">
        <v>89.4</v>
      </c>
      <c r="F1417" s="36">
        <v>6737.1840000000002</v>
      </c>
      <c r="G1417" s="36">
        <v>82</v>
      </c>
      <c r="H1417" s="36">
        <v>8947.02</v>
      </c>
      <c r="I1417" s="36">
        <v>81</v>
      </c>
      <c r="J1417" s="36">
        <v>7576.7400000000007</v>
      </c>
      <c r="K1417" s="36">
        <v>68</v>
      </c>
      <c r="L1417" s="36">
        <v>6378.4</v>
      </c>
      <c r="M1417" s="35">
        <v>66</v>
      </c>
    </row>
    <row r="1418" spans="1:13">
      <c r="A1418" s="38">
        <v>1417</v>
      </c>
      <c r="B1418" s="34" t="s">
        <v>1528</v>
      </c>
      <c r="C1418" s="34" t="s">
        <v>3651</v>
      </c>
      <c r="D1418" s="34" t="s">
        <v>31</v>
      </c>
      <c r="F1418" s="36">
        <v>0</v>
      </c>
      <c r="H1418" s="36">
        <v>0</v>
      </c>
      <c r="J1418" s="36">
        <v>0</v>
      </c>
      <c r="L1418" s="36">
        <v>0</v>
      </c>
      <c r="M1418" s="35">
        <v>8.5</v>
      </c>
    </row>
    <row r="1419" spans="1:13">
      <c r="A1419" s="38">
        <v>1418</v>
      </c>
      <c r="B1419" s="34" t="s">
        <v>1529</v>
      </c>
      <c r="C1419" s="34" t="s">
        <v>3651</v>
      </c>
      <c r="D1419" s="34" t="s">
        <v>31</v>
      </c>
      <c r="E1419" s="36">
        <v>0</v>
      </c>
      <c r="F1419" s="36">
        <v>0</v>
      </c>
      <c r="G1419" s="36">
        <v>0</v>
      </c>
      <c r="H1419" s="36">
        <v>0</v>
      </c>
      <c r="I1419" s="36">
        <v>0</v>
      </c>
      <c r="J1419" s="36">
        <v>0</v>
      </c>
      <c r="K1419" s="36">
        <v>2</v>
      </c>
      <c r="L1419" s="36">
        <v>296.38</v>
      </c>
      <c r="M1419" s="35">
        <v>18</v>
      </c>
    </row>
    <row r="1420" spans="1:13">
      <c r="A1420" s="38">
        <v>1419</v>
      </c>
      <c r="B1420" s="34" t="s">
        <v>1530</v>
      </c>
      <c r="C1420" s="34" t="s">
        <v>3658</v>
      </c>
      <c r="D1420" s="34" t="s">
        <v>31</v>
      </c>
      <c r="E1420" s="36">
        <v>0</v>
      </c>
      <c r="F1420" s="36">
        <v>0</v>
      </c>
      <c r="G1420" s="36">
        <v>0</v>
      </c>
      <c r="H1420" s="36">
        <v>0</v>
      </c>
      <c r="I1420" s="36">
        <v>0</v>
      </c>
      <c r="J1420" s="36">
        <v>0</v>
      </c>
      <c r="K1420" s="36">
        <v>10</v>
      </c>
      <c r="L1420" s="36">
        <v>1001.2</v>
      </c>
      <c r="M1420" s="35">
        <v>5.8250000000000002</v>
      </c>
    </row>
    <row r="1421" spans="1:13">
      <c r="A1421" s="38">
        <v>1420</v>
      </c>
      <c r="B1421" s="34" t="s">
        <v>1531</v>
      </c>
      <c r="C1421" s="34" t="s">
        <v>3651</v>
      </c>
      <c r="D1421" s="34" t="s">
        <v>31</v>
      </c>
      <c r="E1421" s="36">
        <v>0.5</v>
      </c>
      <c r="F1421" s="36">
        <v>-82.284999999999997</v>
      </c>
      <c r="G1421" s="36">
        <v>0</v>
      </c>
      <c r="H1421" s="36">
        <v>0</v>
      </c>
      <c r="I1421" s="36">
        <v>0</v>
      </c>
      <c r="J1421" s="36">
        <v>0</v>
      </c>
      <c r="K1421" s="36">
        <v>34.65</v>
      </c>
      <c r="L1421" s="36">
        <v>3431.7359999999999</v>
      </c>
      <c r="M1421" s="35">
        <v>151.44999999999999</v>
      </c>
    </row>
    <row r="1422" spans="1:13">
      <c r="A1422" s="38">
        <v>1421</v>
      </c>
      <c r="B1422" s="34" t="s">
        <v>1532</v>
      </c>
      <c r="C1422" s="34" t="s">
        <v>3651</v>
      </c>
      <c r="D1422" s="34" t="s">
        <v>31</v>
      </c>
      <c r="F1422" s="36">
        <v>0</v>
      </c>
      <c r="H1422" s="36">
        <v>0</v>
      </c>
      <c r="J1422" s="36">
        <v>0</v>
      </c>
      <c r="L1422" s="36">
        <v>0</v>
      </c>
      <c r="M1422" s="35">
        <v>5</v>
      </c>
    </row>
    <row r="1423" spans="1:13">
      <c r="A1423" s="38">
        <v>1422</v>
      </c>
      <c r="B1423" s="34" t="s">
        <v>1533</v>
      </c>
      <c r="C1423" s="34" t="s">
        <v>3651</v>
      </c>
      <c r="D1423" s="34" t="s">
        <v>31</v>
      </c>
      <c r="F1423" s="36">
        <v>0</v>
      </c>
      <c r="H1423" s="36">
        <v>0</v>
      </c>
      <c r="J1423" s="36">
        <v>0</v>
      </c>
      <c r="L1423" s="36">
        <v>0</v>
      </c>
      <c r="M1423" s="35">
        <v>46.4</v>
      </c>
    </row>
    <row r="1424" spans="1:13">
      <c r="A1424" s="38">
        <v>1423</v>
      </c>
      <c r="B1424" s="34" t="s">
        <v>1534</v>
      </c>
      <c r="C1424" s="34" t="s">
        <v>3658</v>
      </c>
      <c r="D1424" s="34" t="s">
        <v>31</v>
      </c>
      <c r="F1424" s="36">
        <v>0</v>
      </c>
      <c r="H1424" s="36">
        <v>0</v>
      </c>
      <c r="J1424" s="36">
        <v>0</v>
      </c>
      <c r="L1424" s="36">
        <v>0</v>
      </c>
      <c r="M1424" s="35">
        <v>19.5</v>
      </c>
    </row>
    <row r="1425" spans="1:13">
      <c r="A1425" s="38">
        <v>1424</v>
      </c>
      <c r="B1425" s="34" t="s">
        <v>1535</v>
      </c>
      <c r="C1425" s="34" t="s">
        <v>3659</v>
      </c>
      <c r="D1425" s="34" t="s">
        <v>31</v>
      </c>
      <c r="E1425" s="36">
        <v>124.7</v>
      </c>
      <c r="F1425" s="36">
        <v>8854.9470000000001</v>
      </c>
      <c r="G1425" s="36">
        <v>5.7</v>
      </c>
      <c r="H1425" s="36">
        <v>512.43000000000006</v>
      </c>
      <c r="I1425" s="36">
        <v>88.5</v>
      </c>
      <c r="J1425" s="36">
        <v>7110.09</v>
      </c>
      <c r="K1425" s="36">
        <v>35.299999999999997</v>
      </c>
      <c r="L1425" s="36">
        <v>3534.2359999999999</v>
      </c>
      <c r="M1425" s="35">
        <v>26.7</v>
      </c>
    </row>
    <row r="1426" spans="1:13">
      <c r="A1426" s="38">
        <v>1425</v>
      </c>
      <c r="B1426" s="34" t="s">
        <v>1536</v>
      </c>
      <c r="C1426" s="34" t="s">
        <v>3679</v>
      </c>
      <c r="D1426" s="34" t="s">
        <v>31</v>
      </c>
      <c r="E1426" s="36">
        <v>0</v>
      </c>
      <c r="F1426" s="36">
        <v>0</v>
      </c>
      <c r="G1426" s="36">
        <v>0</v>
      </c>
      <c r="H1426" s="36">
        <v>0</v>
      </c>
      <c r="I1426" s="36">
        <v>0</v>
      </c>
      <c r="J1426" s="36">
        <v>0</v>
      </c>
      <c r="K1426" s="36">
        <v>12.5</v>
      </c>
      <c r="L1426" s="36">
        <v>1403</v>
      </c>
      <c r="M1426" s="35">
        <v>7.5</v>
      </c>
    </row>
    <row r="1427" spans="1:13">
      <c r="A1427" s="38">
        <v>1426</v>
      </c>
      <c r="B1427" s="34" t="s">
        <v>1537</v>
      </c>
      <c r="C1427" s="34" t="s">
        <v>3651</v>
      </c>
      <c r="D1427" s="34" t="s">
        <v>31</v>
      </c>
      <c r="E1427" s="36">
        <v>301.17500000000001</v>
      </c>
      <c r="F1427" s="36">
        <v>36665.044499999996</v>
      </c>
      <c r="G1427" s="36">
        <v>470.875</v>
      </c>
      <c r="H1427" s="36">
        <v>50468.3825</v>
      </c>
      <c r="I1427" s="36">
        <v>118.675</v>
      </c>
      <c r="J1427" s="36">
        <v>12993.72575</v>
      </c>
      <c r="K1427" s="36">
        <v>82.525000000000006</v>
      </c>
      <c r="L1427" s="36">
        <v>10617.666500000001</v>
      </c>
      <c r="M1427" s="35">
        <v>134.42500000000001</v>
      </c>
    </row>
    <row r="1428" spans="1:13">
      <c r="A1428" s="38">
        <v>1427</v>
      </c>
      <c r="B1428" s="34" t="s">
        <v>1538</v>
      </c>
      <c r="C1428" s="34" t="s">
        <v>3651</v>
      </c>
      <c r="D1428" s="34" t="s">
        <v>31</v>
      </c>
      <c r="E1428" s="36">
        <v>5.9</v>
      </c>
      <c r="F1428" s="36">
        <v>-385.32900000000006</v>
      </c>
      <c r="G1428" s="36">
        <v>0</v>
      </c>
      <c r="H1428" s="36">
        <v>0</v>
      </c>
      <c r="I1428" s="36">
        <v>0</v>
      </c>
      <c r="J1428" s="36">
        <v>0</v>
      </c>
      <c r="K1428" s="36">
        <v>1</v>
      </c>
      <c r="L1428" s="36">
        <v>96.85</v>
      </c>
      <c r="M1428" s="35">
        <v>115.925</v>
      </c>
    </row>
    <row r="1429" spans="1:13">
      <c r="A1429" s="38">
        <v>1428</v>
      </c>
      <c r="B1429" s="34" t="s">
        <v>1539</v>
      </c>
      <c r="C1429" s="34" t="s">
        <v>3651</v>
      </c>
      <c r="D1429" s="34" t="s">
        <v>31</v>
      </c>
      <c r="E1429" s="36">
        <v>0</v>
      </c>
      <c r="F1429" s="36">
        <v>0</v>
      </c>
      <c r="G1429" s="36">
        <v>0</v>
      </c>
      <c r="H1429" s="36">
        <v>0</v>
      </c>
      <c r="I1429" s="36">
        <v>0</v>
      </c>
      <c r="J1429" s="36">
        <v>0</v>
      </c>
      <c r="K1429" s="36">
        <v>1</v>
      </c>
      <c r="L1429" s="36">
        <v>116.06</v>
      </c>
      <c r="M1429" s="35">
        <v>1.25</v>
      </c>
    </row>
    <row r="1430" spans="1:13">
      <c r="A1430" s="38">
        <v>1429</v>
      </c>
      <c r="B1430" s="34" t="s">
        <v>1540</v>
      </c>
      <c r="C1430" s="34" t="s">
        <v>84</v>
      </c>
      <c r="D1430" s="34" t="s">
        <v>31</v>
      </c>
      <c r="E1430" s="36">
        <v>29.625</v>
      </c>
      <c r="F1430" s="36">
        <v>2336.5237500000003</v>
      </c>
      <c r="G1430" s="36">
        <v>24.55</v>
      </c>
      <c r="H1430" s="36">
        <v>831.99950000000001</v>
      </c>
      <c r="I1430" s="36">
        <v>21.5</v>
      </c>
      <c r="J1430" s="36">
        <v>961.69499999999994</v>
      </c>
      <c r="K1430" s="36">
        <v>22.25</v>
      </c>
      <c r="L1430" s="36">
        <v>1634.7075</v>
      </c>
      <c r="M1430" s="35">
        <v>7.25</v>
      </c>
    </row>
    <row r="1431" spans="1:13">
      <c r="A1431" s="38">
        <v>1430</v>
      </c>
      <c r="B1431" s="34" t="s">
        <v>1541</v>
      </c>
      <c r="C1431" s="34" t="s">
        <v>3651</v>
      </c>
      <c r="D1431" s="34" t="s">
        <v>31</v>
      </c>
      <c r="E1431" s="36">
        <v>0</v>
      </c>
      <c r="F1431" s="36">
        <v>0</v>
      </c>
      <c r="G1431" s="36">
        <v>0</v>
      </c>
      <c r="H1431" s="36">
        <v>0</v>
      </c>
      <c r="I1431" s="36">
        <v>0</v>
      </c>
      <c r="J1431" s="36">
        <v>0</v>
      </c>
      <c r="K1431" s="36">
        <v>3</v>
      </c>
      <c r="L1431" s="36">
        <v>235.46999999999997</v>
      </c>
      <c r="M1431" s="35">
        <v>1</v>
      </c>
    </row>
    <row r="1432" spans="1:13">
      <c r="A1432" s="38">
        <v>1431</v>
      </c>
      <c r="B1432" s="34" t="s">
        <v>1542</v>
      </c>
      <c r="C1432" s="34" t="s">
        <v>3651</v>
      </c>
      <c r="D1432" s="34" t="s">
        <v>31</v>
      </c>
      <c r="E1432" s="36">
        <v>7.5</v>
      </c>
      <c r="F1432" s="36">
        <v>907.27499999999998</v>
      </c>
      <c r="G1432" s="36">
        <v>19.600000000000001</v>
      </c>
      <c r="H1432" s="36">
        <v>2387.4760000000001</v>
      </c>
      <c r="I1432" s="36">
        <v>9.0500000000000007</v>
      </c>
      <c r="J1432" s="36">
        <v>668.34249999999997</v>
      </c>
      <c r="K1432" s="36">
        <v>4.7</v>
      </c>
      <c r="L1432" s="36">
        <v>679.00900000000001</v>
      </c>
      <c r="M1432" s="35">
        <v>4.1500000000000004</v>
      </c>
    </row>
    <row r="1433" spans="1:13">
      <c r="A1433" s="38">
        <v>1432</v>
      </c>
      <c r="B1433" s="34" t="s">
        <v>1543</v>
      </c>
      <c r="C1433" s="34" t="s">
        <v>3651</v>
      </c>
      <c r="D1433" s="34" t="s">
        <v>31</v>
      </c>
      <c r="F1433" s="36">
        <v>0</v>
      </c>
      <c r="H1433" s="36">
        <v>0</v>
      </c>
      <c r="J1433" s="36">
        <v>0</v>
      </c>
      <c r="L1433" s="36">
        <v>0</v>
      </c>
      <c r="M1433" s="35">
        <v>0.3</v>
      </c>
    </row>
    <row r="1434" spans="1:13">
      <c r="A1434" s="38">
        <v>1433</v>
      </c>
      <c r="B1434" s="34" t="s">
        <v>1544</v>
      </c>
      <c r="C1434" s="34" t="s">
        <v>3651</v>
      </c>
      <c r="D1434" s="34" t="s">
        <v>31</v>
      </c>
      <c r="E1434" s="36">
        <v>6.25</v>
      </c>
      <c r="F1434" s="36">
        <v>619.9375</v>
      </c>
      <c r="G1434" s="36">
        <v>0</v>
      </c>
      <c r="H1434" s="36">
        <v>0</v>
      </c>
      <c r="I1434" s="36">
        <v>10.8</v>
      </c>
      <c r="J1434" s="36">
        <v>1508.2200000000003</v>
      </c>
      <c r="K1434" s="36">
        <v>3</v>
      </c>
      <c r="L1434" s="36">
        <v>487.14</v>
      </c>
      <c r="M1434" s="35">
        <v>10</v>
      </c>
    </row>
    <row r="1435" spans="1:13">
      <c r="A1435" s="38">
        <v>1434</v>
      </c>
      <c r="B1435" s="34" t="s">
        <v>1545</v>
      </c>
      <c r="C1435" s="34" t="s">
        <v>3651</v>
      </c>
      <c r="D1435" s="34" t="s">
        <v>31</v>
      </c>
      <c r="E1435" s="36">
        <v>0</v>
      </c>
      <c r="F1435" s="36">
        <v>0</v>
      </c>
      <c r="G1435" s="36">
        <v>0</v>
      </c>
      <c r="H1435" s="36">
        <v>0</v>
      </c>
      <c r="I1435" s="36">
        <v>76</v>
      </c>
      <c r="J1435" s="36">
        <v>5778.28</v>
      </c>
      <c r="K1435" s="36">
        <v>15</v>
      </c>
      <c r="L1435" s="36">
        <v>-134.1</v>
      </c>
      <c r="M1435" s="35">
        <v>55.5</v>
      </c>
    </row>
    <row r="1436" spans="1:13">
      <c r="A1436" s="38">
        <v>1435</v>
      </c>
      <c r="B1436" s="34" t="s">
        <v>1546</v>
      </c>
      <c r="C1436" s="34" t="s">
        <v>3651</v>
      </c>
      <c r="D1436" s="34" t="s">
        <v>31</v>
      </c>
      <c r="F1436" s="36">
        <v>0</v>
      </c>
      <c r="H1436" s="36">
        <v>0</v>
      </c>
      <c r="J1436" s="36">
        <v>0</v>
      </c>
      <c r="L1436" s="36">
        <v>0</v>
      </c>
      <c r="M1436" s="35">
        <v>4.5</v>
      </c>
    </row>
    <row r="1437" spans="1:13">
      <c r="A1437" s="38">
        <v>1436</v>
      </c>
      <c r="B1437" s="34" t="s">
        <v>1547</v>
      </c>
      <c r="C1437" s="34" t="s">
        <v>3651</v>
      </c>
      <c r="D1437" s="34" t="s">
        <v>31</v>
      </c>
      <c r="E1437" s="36">
        <v>0</v>
      </c>
      <c r="F1437" s="36">
        <v>0</v>
      </c>
      <c r="G1437" s="36">
        <v>0</v>
      </c>
      <c r="H1437" s="36">
        <v>0</v>
      </c>
      <c r="I1437" s="36">
        <v>1</v>
      </c>
      <c r="J1437" s="36">
        <v>-26.37</v>
      </c>
      <c r="K1437" s="36">
        <v>0</v>
      </c>
      <c r="L1437" s="36">
        <v>0</v>
      </c>
      <c r="M1437" s="35">
        <v>44.5</v>
      </c>
    </row>
    <row r="1438" spans="1:13">
      <c r="A1438" s="38">
        <v>1437</v>
      </c>
      <c r="B1438" s="34" t="s">
        <v>1548</v>
      </c>
      <c r="C1438" s="34" t="s">
        <v>3659</v>
      </c>
      <c r="D1438" s="34" t="s">
        <v>31</v>
      </c>
      <c r="F1438" s="36">
        <v>0</v>
      </c>
      <c r="H1438" s="36">
        <v>0</v>
      </c>
      <c r="J1438" s="36">
        <v>0</v>
      </c>
      <c r="L1438" s="36">
        <v>0</v>
      </c>
      <c r="M1438" s="35">
        <v>8</v>
      </c>
    </row>
    <row r="1439" spans="1:13">
      <c r="A1439" s="38">
        <v>1438</v>
      </c>
      <c r="B1439" s="34" t="s">
        <v>1549</v>
      </c>
      <c r="C1439" s="34" t="s">
        <v>3651</v>
      </c>
      <c r="D1439" s="34" t="s">
        <v>31</v>
      </c>
      <c r="E1439" s="36">
        <v>180</v>
      </c>
      <c r="F1439" s="36">
        <v>8168.4000000000005</v>
      </c>
      <c r="G1439" s="36">
        <v>0</v>
      </c>
      <c r="H1439" s="36">
        <v>0</v>
      </c>
      <c r="I1439" s="36">
        <v>0</v>
      </c>
      <c r="J1439" s="36">
        <v>0</v>
      </c>
      <c r="K1439" s="36">
        <v>0</v>
      </c>
      <c r="L1439" s="36">
        <v>0</v>
      </c>
      <c r="M1439" s="35">
        <v>15</v>
      </c>
    </row>
    <row r="1440" spans="1:13">
      <c r="A1440" s="38">
        <v>1439</v>
      </c>
      <c r="B1440" s="34" t="s">
        <v>1550</v>
      </c>
      <c r="C1440" s="34" t="s">
        <v>3659</v>
      </c>
      <c r="D1440" s="34" t="s">
        <v>31</v>
      </c>
      <c r="E1440" s="36">
        <v>5</v>
      </c>
      <c r="F1440" s="36">
        <v>360.79999999999995</v>
      </c>
      <c r="G1440" s="36">
        <v>0</v>
      </c>
      <c r="H1440" s="36">
        <v>0</v>
      </c>
      <c r="I1440" s="36">
        <v>0</v>
      </c>
      <c r="J1440" s="36">
        <v>0</v>
      </c>
      <c r="K1440" s="36">
        <v>0</v>
      </c>
      <c r="L1440" s="36">
        <v>0</v>
      </c>
      <c r="M1440" s="35">
        <v>57</v>
      </c>
    </row>
    <row r="1441" spans="1:13">
      <c r="A1441" s="38">
        <v>1440</v>
      </c>
      <c r="B1441" s="34" t="s">
        <v>1551</v>
      </c>
      <c r="C1441" s="34" t="s">
        <v>3651</v>
      </c>
      <c r="D1441" s="34" t="s">
        <v>31</v>
      </c>
      <c r="F1441" s="36">
        <v>0</v>
      </c>
      <c r="H1441" s="36">
        <v>0</v>
      </c>
      <c r="J1441" s="36">
        <v>0</v>
      </c>
      <c r="L1441" s="36">
        <v>0</v>
      </c>
      <c r="M1441" s="35">
        <v>32</v>
      </c>
    </row>
    <row r="1442" spans="1:13">
      <c r="A1442" s="38">
        <v>1441</v>
      </c>
      <c r="B1442" s="34" t="s">
        <v>1552</v>
      </c>
      <c r="C1442" s="34" t="s">
        <v>3651</v>
      </c>
      <c r="D1442" s="34" t="s">
        <v>31</v>
      </c>
      <c r="E1442" s="36">
        <v>14.074999999999999</v>
      </c>
      <c r="F1442" s="36">
        <v>812.69050000000004</v>
      </c>
      <c r="G1442" s="36">
        <v>15.375</v>
      </c>
      <c r="H1442" s="36">
        <v>1138.8262499999998</v>
      </c>
      <c r="I1442" s="36">
        <v>14.025</v>
      </c>
      <c r="J1442" s="36">
        <v>920.601</v>
      </c>
      <c r="K1442" s="36">
        <v>19.100000000000001</v>
      </c>
      <c r="L1442" s="36">
        <v>1791.0070000000001</v>
      </c>
      <c r="M1442" s="35">
        <v>1.5</v>
      </c>
    </row>
    <row r="1443" spans="1:13">
      <c r="A1443" s="38">
        <v>1442</v>
      </c>
      <c r="B1443" s="34" t="s">
        <v>1553</v>
      </c>
      <c r="C1443" s="34" t="s">
        <v>3651</v>
      </c>
      <c r="D1443" s="34" t="s">
        <v>31</v>
      </c>
      <c r="E1443" s="36">
        <v>0</v>
      </c>
      <c r="F1443" s="36">
        <v>0</v>
      </c>
      <c r="G1443" s="36">
        <v>2</v>
      </c>
      <c r="H1443" s="36">
        <v>322.60000000000002</v>
      </c>
      <c r="I1443" s="36">
        <v>14</v>
      </c>
      <c r="J1443" s="36">
        <v>1422.82</v>
      </c>
      <c r="K1443" s="36">
        <v>38.024999999999999</v>
      </c>
      <c r="L1443" s="36">
        <v>4198.7205000000004</v>
      </c>
      <c r="M1443" s="35">
        <v>2</v>
      </c>
    </row>
    <row r="1444" spans="1:13">
      <c r="A1444" s="38">
        <v>1443</v>
      </c>
      <c r="B1444" s="34" t="s">
        <v>1554</v>
      </c>
      <c r="C1444" s="34" t="s">
        <v>3658</v>
      </c>
      <c r="D1444" s="34" t="s">
        <v>31</v>
      </c>
      <c r="F1444" s="36">
        <v>0</v>
      </c>
      <c r="H1444" s="36">
        <v>0</v>
      </c>
      <c r="J1444" s="36">
        <v>0</v>
      </c>
      <c r="L1444" s="36">
        <v>0</v>
      </c>
      <c r="M1444" s="35">
        <v>73</v>
      </c>
    </row>
    <row r="1445" spans="1:13">
      <c r="A1445" s="38">
        <v>1444</v>
      </c>
      <c r="B1445" s="34" t="s">
        <v>1555</v>
      </c>
      <c r="C1445" s="34" t="s">
        <v>3658</v>
      </c>
      <c r="D1445" s="34" t="s">
        <v>31</v>
      </c>
      <c r="E1445" s="36">
        <v>16.425000000000001</v>
      </c>
      <c r="F1445" s="36">
        <v>1861.1167500000001</v>
      </c>
      <c r="G1445" s="36">
        <v>15</v>
      </c>
      <c r="H1445" s="36">
        <v>645.45000000000005</v>
      </c>
      <c r="I1445" s="36">
        <v>37.5</v>
      </c>
      <c r="J1445" s="36">
        <v>3530.25</v>
      </c>
      <c r="K1445" s="36">
        <v>16.024999999999999</v>
      </c>
      <c r="L1445" s="36">
        <v>1291.2945</v>
      </c>
      <c r="M1445" s="35">
        <v>17.8</v>
      </c>
    </row>
    <row r="1446" spans="1:13">
      <c r="A1446" s="38">
        <v>1445</v>
      </c>
      <c r="B1446" s="34" t="s">
        <v>1556</v>
      </c>
      <c r="C1446" s="34" t="s">
        <v>3660</v>
      </c>
      <c r="D1446" s="34" t="s">
        <v>31</v>
      </c>
      <c r="E1446" s="36">
        <v>2.5</v>
      </c>
      <c r="F1446" s="36">
        <v>317.3</v>
      </c>
      <c r="G1446" s="36">
        <v>3</v>
      </c>
      <c r="H1446" s="36">
        <v>226.56</v>
      </c>
      <c r="I1446" s="36">
        <v>0</v>
      </c>
      <c r="J1446" s="36">
        <v>0</v>
      </c>
      <c r="K1446" s="36">
        <v>0</v>
      </c>
      <c r="L1446" s="36">
        <v>0</v>
      </c>
      <c r="M1446" s="35">
        <v>16</v>
      </c>
    </row>
    <row r="1447" spans="1:13">
      <c r="A1447" s="38">
        <v>1446</v>
      </c>
      <c r="B1447" s="34" t="s">
        <v>1557</v>
      </c>
      <c r="C1447" s="34" t="s">
        <v>3651</v>
      </c>
      <c r="D1447" s="34" t="s">
        <v>31</v>
      </c>
      <c r="E1447" s="36">
        <v>194.3</v>
      </c>
      <c r="F1447" s="36">
        <v>9594.5340000000015</v>
      </c>
      <c r="G1447" s="36">
        <v>159.1</v>
      </c>
      <c r="H1447" s="36">
        <v>14226.722</v>
      </c>
      <c r="I1447" s="36">
        <v>91.7</v>
      </c>
      <c r="J1447" s="36">
        <v>7271.81</v>
      </c>
      <c r="K1447" s="36">
        <v>90.075000000000003</v>
      </c>
      <c r="L1447" s="36">
        <v>8282.3962499999998</v>
      </c>
      <c r="M1447" s="35">
        <v>87.199999999999989</v>
      </c>
    </row>
    <row r="1448" spans="1:13">
      <c r="A1448" s="38">
        <v>1447</v>
      </c>
      <c r="B1448" s="34" t="s">
        <v>1558</v>
      </c>
      <c r="C1448" s="34" t="s">
        <v>3651</v>
      </c>
      <c r="D1448" s="34" t="s">
        <v>31</v>
      </c>
      <c r="F1448" s="36">
        <v>0</v>
      </c>
      <c r="H1448" s="36">
        <v>0</v>
      </c>
      <c r="J1448" s="36">
        <v>0</v>
      </c>
      <c r="L1448" s="36">
        <v>0</v>
      </c>
      <c r="M1448" s="35">
        <v>72</v>
      </c>
    </row>
    <row r="1449" spans="1:13">
      <c r="A1449" s="38">
        <v>1448</v>
      </c>
      <c r="B1449" s="34" t="s">
        <v>1559</v>
      </c>
      <c r="C1449" s="34" t="s">
        <v>3651</v>
      </c>
      <c r="D1449" s="34" t="s">
        <v>31</v>
      </c>
      <c r="E1449" s="36">
        <v>0</v>
      </c>
      <c r="F1449" s="36">
        <v>0</v>
      </c>
      <c r="G1449" s="36">
        <v>0</v>
      </c>
      <c r="H1449" s="36">
        <v>0</v>
      </c>
      <c r="I1449" s="36">
        <v>4.25</v>
      </c>
      <c r="J1449" s="36">
        <v>576.42750000000001</v>
      </c>
      <c r="K1449" s="36">
        <v>2</v>
      </c>
      <c r="L1449" s="36">
        <v>92.2</v>
      </c>
      <c r="M1449" s="35">
        <v>1</v>
      </c>
    </row>
    <row r="1450" spans="1:13">
      <c r="A1450" s="38">
        <v>1449</v>
      </c>
      <c r="B1450" s="34" t="s">
        <v>1560</v>
      </c>
      <c r="C1450" s="34" t="s">
        <v>3658</v>
      </c>
      <c r="D1450" s="34" t="s">
        <v>31</v>
      </c>
      <c r="F1450" s="36">
        <v>0</v>
      </c>
      <c r="H1450" s="36">
        <v>0</v>
      </c>
      <c r="J1450" s="36">
        <v>0</v>
      </c>
      <c r="L1450" s="36">
        <v>0</v>
      </c>
      <c r="M1450" s="35">
        <v>43.3</v>
      </c>
    </row>
    <row r="1451" spans="1:13">
      <c r="A1451" s="38">
        <v>1450</v>
      </c>
      <c r="B1451" s="34" t="s">
        <v>1561</v>
      </c>
      <c r="C1451" s="34" t="s">
        <v>3683</v>
      </c>
      <c r="D1451" s="34" t="s">
        <v>31</v>
      </c>
      <c r="E1451" s="36">
        <v>166.125</v>
      </c>
      <c r="F1451" s="36">
        <v>10165.188749999999</v>
      </c>
      <c r="G1451" s="36">
        <v>196.65</v>
      </c>
      <c r="H1451" s="36">
        <v>21820.284</v>
      </c>
      <c r="I1451" s="36">
        <v>58</v>
      </c>
      <c r="J1451" s="36">
        <v>5280.9</v>
      </c>
      <c r="K1451" s="36">
        <v>83</v>
      </c>
      <c r="L1451" s="36">
        <v>8845.31</v>
      </c>
      <c r="M1451" s="35">
        <v>51.9</v>
      </c>
    </row>
    <row r="1452" spans="1:13">
      <c r="A1452" s="38">
        <v>1451</v>
      </c>
      <c r="B1452" s="34" t="s">
        <v>1562</v>
      </c>
      <c r="C1452" s="34" t="s">
        <v>3651</v>
      </c>
      <c r="D1452" s="34" t="s">
        <v>31</v>
      </c>
      <c r="E1452" s="36">
        <v>0</v>
      </c>
      <c r="F1452" s="36">
        <v>0</v>
      </c>
      <c r="G1452" s="36">
        <v>0</v>
      </c>
      <c r="H1452" s="36">
        <v>0</v>
      </c>
      <c r="I1452" s="36">
        <v>0</v>
      </c>
      <c r="J1452" s="36">
        <v>0</v>
      </c>
      <c r="K1452" s="36">
        <v>17.5</v>
      </c>
      <c r="L1452" s="36">
        <v>1688.75</v>
      </c>
      <c r="M1452" s="35">
        <v>26.875</v>
      </c>
    </row>
    <row r="1453" spans="1:13">
      <c r="A1453" s="38">
        <v>1452</v>
      </c>
      <c r="B1453" s="34" t="s">
        <v>1563</v>
      </c>
      <c r="C1453" s="34" t="s">
        <v>3658</v>
      </c>
      <c r="D1453" s="34" t="s">
        <v>31</v>
      </c>
      <c r="E1453" s="36">
        <v>5.5</v>
      </c>
      <c r="F1453" s="36">
        <v>508.03500000000003</v>
      </c>
      <c r="G1453" s="36">
        <v>21.875</v>
      </c>
      <c r="H1453" s="36">
        <v>1530.3749999999998</v>
      </c>
      <c r="I1453" s="36">
        <v>7</v>
      </c>
      <c r="J1453" s="36">
        <v>680.26</v>
      </c>
      <c r="K1453" s="36">
        <v>9.25</v>
      </c>
      <c r="L1453" s="36">
        <v>695.41500000000008</v>
      </c>
      <c r="M1453" s="35">
        <v>4</v>
      </c>
    </row>
    <row r="1454" spans="1:13">
      <c r="A1454" s="38">
        <v>1453</v>
      </c>
      <c r="B1454" s="34" t="s">
        <v>1564</v>
      </c>
      <c r="C1454" s="34" t="s">
        <v>3651</v>
      </c>
      <c r="D1454" s="34" t="s">
        <v>31</v>
      </c>
      <c r="E1454" s="36">
        <v>0</v>
      </c>
      <c r="F1454" s="36">
        <v>0</v>
      </c>
      <c r="G1454" s="36">
        <v>0</v>
      </c>
      <c r="H1454" s="36">
        <v>0</v>
      </c>
      <c r="I1454" s="36">
        <v>0.05</v>
      </c>
      <c r="J1454" s="36">
        <v>6.0884999999999998</v>
      </c>
      <c r="K1454" s="36">
        <v>10</v>
      </c>
      <c r="L1454" s="36">
        <v>451.8</v>
      </c>
      <c r="M1454" s="35">
        <v>2</v>
      </c>
    </row>
    <row r="1455" spans="1:13">
      <c r="A1455" s="38">
        <v>1454</v>
      </c>
      <c r="B1455" s="34" t="s">
        <v>1565</v>
      </c>
      <c r="C1455" s="34" t="s">
        <v>3658</v>
      </c>
      <c r="D1455" s="34" t="s">
        <v>31</v>
      </c>
      <c r="E1455" s="36">
        <v>22</v>
      </c>
      <c r="F1455" s="36">
        <v>1860.76</v>
      </c>
      <c r="G1455" s="36">
        <v>12</v>
      </c>
      <c r="H1455" s="36">
        <v>1140.24</v>
      </c>
      <c r="I1455" s="36">
        <v>11.5</v>
      </c>
      <c r="J1455" s="36">
        <v>576.83999999999992</v>
      </c>
      <c r="K1455" s="36">
        <v>20.024999999999999</v>
      </c>
      <c r="L1455" s="36">
        <v>1866.33</v>
      </c>
      <c r="M1455" s="35">
        <v>9.5</v>
      </c>
    </row>
    <row r="1456" spans="1:13">
      <c r="A1456" s="38">
        <v>1455</v>
      </c>
      <c r="B1456" s="34" t="s">
        <v>1566</v>
      </c>
      <c r="C1456" s="34" t="s">
        <v>3658</v>
      </c>
      <c r="D1456" s="34" t="s">
        <v>31</v>
      </c>
      <c r="E1456" s="36">
        <v>13.5</v>
      </c>
      <c r="F1456" s="36">
        <v>2134.89</v>
      </c>
      <c r="G1456" s="36">
        <v>18.5</v>
      </c>
      <c r="H1456" s="36">
        <v>2663.4450000000002</v>
      </c>
      <c r="I1456" s="36">
        <v>34</v>
      </c>
      <c r="J1456" s="36">
        <v>4036.14</v>
      </c>
      <c r="K1456" s="36">
        <v>90.4</v>
      </c>
      <c r="L1456" s="36">
        <v>6544.9600000000009</v>
      </c>
      <c r="M1456" s="35">
        <v>180.4</v>
      </c>
    </row>
    <row r="1457" spans="1:13">
      <c r="A1457" s="38">
        <v>1456</v>
      </c>
      <c r="B1457" s="34" t="s">
        <v>1567</v>
      </c>
      <c r="C1457" s="34" t="s">
        <v>3651</v>
      </c>
      <c r="D1457" s="34" t="s">
        <v>31</v>
      </c>
      <c r="E1457" s="36">
        <v>89.9</v>
      </c>
      <c r="F1457" s="36">
        <v>6863.8649999999998</v>
      </c>
      <c r="G1457" s="36">
        <v>108.325</v>
      </c>
      <c r="H1457" s="36">
        <v>12020.82525</v>
      </c>
      <c r="I1457" s="36">
        <v>204.125</v>
      </c>
      <c r="J1457" s="36">
        <v>16462.681250000001</v>
      </c>
      <c r="K1457" s="36">
        <v>1246.7</v>
      </c>
      <c r="L1457" s="36">
        <v>24697.127</v>
      </c>
      <c r="M1457" s="35">
        <v>435.25000000000006</v>
      </c>
    </row>
    <row r="1458" spans="1:13">
      <c r="A1458" s="38">
        <v>1457</v>
      </c>
      <c r="B1458" s="34" t="s">
        <v>1568</v>
      </c>
      <c r="C1458" s="34" t="s">
        <v>3651</v>
      </c>
      <c r="D1458" s="34" t="s">
        <v>31</v>
      </c>
      <c r="E1458" s="36">
        <v>0</v>
      </c>
      <c r="F1458" s="36">
        <v>0</v>
      </c>
      <c r="G1458" s="36">
        <v>0</v>
      </c>
      <c r="H1458" s="36">
        <v>0</v>
      </c>
      <c r="I1458" s="36">
        <v>5</v>
      </c>
      <c r="J1458" s="36">
        <v>499.65000000000003</v>
      </c>
      <c r="K1458" s="36">
        <v>19</v>
      </c>
      <c r="L1458" s="36">
        <v>1523.9899999999998</v>
      </c>
      <c r="M1458" s="35">
        <v>28</v>
      </c>
    </row>
    <row r="1459" spans="1:13">
      <c r="A1459" s="38">
        <v>1458</v>
      </c>
      <c r="B1459" s="34" t="s">
        <v>1569</v>
      </c>
      <c r="C1459" s="34" t="s">
        <v>3651</v>
      </c>
      <c r="D1459" s="34" t="s">
        <v>31</v>
      </c>
      <c r="F1459" s="36">
        <v>0</v>
      </c>
      <c r="H1459" s="36">
        <v>0</v>
      </c>
      <c r="J1459" s="36">
        <v>0</v>
      </c>
      <c r="L1459" s="36">
        <v>0</v>
      </c>
      <c r="M1459" s="35">
        <v>3</v>
      </c>
    </row>
    <row r="1460" spans="1:13">
      <c r="A1460" s="38">
        <v>1459</v>
      </c>
      <c r="B1460" s="34" t="s">
        <v>1570</v>
      </c>
      <c r="C1460" s="34" t="s">
        <v>3651</v>
      </c>
      <c r="D1460" s="34" t="s">
        <v>31</v>
      </c>
      <c r="E1460" s="36">
        <v>0</v>
      </c>
      <c r="F1460" s="36">
        <v>0</v>
      </c>
      <c r="G1460" s="36">
        <v>0</v>
      </c>
      <c r="H1460" s="36">
        <v>0</v>
      </c>
      <c r="I1460" s="36">
        <v>0</v>
      </c>
      <c r="J1460" s="36">
        <v>0</v>
      </c>
      <c r="K1460" s="36">
        <v>10</v>
      </c>
      <c r="L1460" s="36">
        <v>1147.8</v>
      </c>
      <c r="M1460" s="35">
        <v>37.5</v>
      </c>
    </row>
    <row r="1461" spans="1:13">
      <c r="A1461" s="38">
        <v>1460</v>
      </c>
      <c r="B1461" s="34" t="s">
        <v>1571</v>
      </c>
      <c r="C1461" s="34" t="s">
        <v>3651</v>
      </c>
      <c r="D1461" s="34" t="s">
        <v>31</v>
      </c>
      <c r="F1461" s="36">
        <v>0</v>
      </c>
      <c r="H1461" s="36">
        <v>0</v>
      </c>
      <c r="J1461" s="36">
        <v>0</v>
      </c>
      <c r="L1461" s="36">
        <v>0</v>
      </c>
      <c r="M1461" s="35">
        <v>56</v>
      </c>
    </row>
    <row r="1462" spans="1:13">
      <c r="A1462" s="38">
        <v>1461</v>
      </c>
      <c r="B1462" s="34" t="s">
        <v>1572</v>
      </c>
      <c r="C1462" s="34" t="s">
        <v>3651</v>
      </c>
      <c r="D1462" s="34" t="s">
        <v>31</v>
      </c>
      <c r="F1462" s="36">
        <v>0</v>
      </c>
      <c r="H1462" s="36">
        <v>0</v>
      </c>
      <c r="J1462" s="36">
        <v>0</v>
      </c>
      <c r="L1462" s="36">
        <v>0</v>
      </c>
      <c r="M1462" s="35">
        <v>1</v>
      </c>
    </row>
    <row r="1463" spans="1:13">
      <c r="A1463" s="38">
        <v>1462</v>
      </c>
      <c r="B1463" s="34" t="s">
        <v>1573</v>
      </c>
      <c r="C1463" s="34" t="s">
        <v>3658</v>
      </c>
      <c r="D1463" s="34" t="s">
        <v>31</v>
      </c>
      <c r="F1463" s="36">
        <v>0</v>
      </c>
      <c r="H1463" s="36">
        <v>0</v>
      </c>
      <c r="J1463" s="36">
        <v>0</v>
      </c>
      <c r="L1463" s="36">
        <v>0</v>
      </c>
      <c r="M1463" s="35">
        <v>2</v>
      </c>
    </row>
    <row r="1464" spans="1:13">
      <c r="A1464" s="38">
        <v>1463</v>
      </c>
      <c r="B1464" s="34" t="s">
        <v>1574</v>
      </c>
      <c r="C1464" s="34" t="s">
        <v>3651</v>
      </c>
      <c r="D1464" s="34" t="s">
        <v>31</v>
      </c>
      <c r="E1464" s="36">
        <v>32.825000000000003</v>
      </c>
      <c r="F1464" s="36">
        <v>1975.73675</v>
      </c>
      <c r="G1464" s="36">
        <v>54.45</v>
      </c>
      <c r="H1464" s="36">
        <v>3550.6844999999998</v>
      </c>
      <c r="I1464" s="36">
        <v>34.25</v>
      </c>
      <c r="J1464" s="36">
        <v>2454.6975000000002</v>
      </c>
      <c r="K1464" s="36">
        <v>90.825000000000003</v>
      </c>
      <c r="L1464" s="36">
        <v>9245.0767500000002</v>
      </c>
      <c r="M1464" s="35">
        <v>19.5</v>
      </c>
    </row>
    <row r="1465" spans="1:13">
      <c r="A1465" s="38">
        <v>1464</v>
      </c>
      <c r="B1465" s="34" t="s">
        <v>1575</v>
      </c>
      <c r="C1465" s="34" t="s">
        <v>3651</v>
      </c>
      <c r="D1465" s="34" t="s">
        <v>31</v>
      </c>
      <c r="E1465" s="36">
        <v>0</v>
      </c>
      <c r="F1465" s="36">
        <v>0</v>
      </c>
      <c r="G1465" s="36">
        <v>0</v>
      </c>
      <c r="H1465" s="36">
        <v>0</v>
      </c>
      <c r="I1465" s="36">
        <v>1</v>
      </c>
      <c r="J1465" s="36">
        <v>125.98</v>
      </c>
      <c r="K1465" s="36">
        <v>0</v>
      </c>
      <c r="L1465" s="36">
        <v>0</v>
      </c>
      <c r="M1465" s="35">
        <v>3.25</v>
      </c>
    </row>
    <row r="1466" spans="1:13">
      <c r="A1466" s="38">
        <v>1465</v>
      </c>
      <c r="B1466" s="34" t="s">
        <v>1576</v>
      </c>
      <c r="C1466" s="34" t="s">
        <v>3651</v>
      </c>
      <c r="D1466" s="34" t="s">
        <v>31</v>
      </c>
      <c r="E1466" s="36">
        <v>0</v>
      </c>
      <c r="F1466" s="36">
        <v>0</v>
      </c>
      <c r="G1466" s="36">
        <v>0</v>
      </c>
      <c r="H1466" s="36">
        <v>0</v>
      </c>
      <c r="I1466" s="36">
        <v>216.15</v>
      </c>
      <c r="J1466" s="36">
        <v>-8006.1959999999999</v>
      </c>
      <c r="K1466" s="36">
        <v>272.95</v>
      </c>
      <c r="L1466" s="36">
        <v>19404.015500000001</v>
      </c>
      <c r="M1466" s="35">
        <v>148.32500000000002</v>
      </c>
    </row>
    <row r="1467" spans="1:13">
      <c r="A1467" s="38">
        <v>1466</v>
      </c>
      <c r="B1467" s="34" t="s">
        <v>1577</v>
      </c>
      <c r="C1467" s="34" t="s">
        <v>3658</v>
      </c>
      <c r="D1467" s="34" t="s">
        <v>31</v>
      </c>
      <c r="E1467" s="36">
        <v>0</v>
      </c>
      <c r="F1467" s="36">
        <v>0</v>
      </c>
      <c r="G1467" s="36">
        <v>0</v>
      </c>
      <c r="H1467" s="36">
        <v>0</v>
      </c>
      <c r="I1467" s="36">
        <v>35.299999999999997</v>
      </c>
      <c r="J1467" s="36">
        <v>1811.9489999999998</v>
      </c>
      <c r="K1467" s="36">
        <v>14.25</v>
      </c>
      <c r="L1467" s="36">
        <v>1533.8700000000001</v>
      </c>
      <c r="M1467" s="35">
        <v>11</v>
      </c>
    </row>
    <row r="1468" spans="1:13">
      <c r="A1468" s="38">
        <v>1467</v>
      </c>
      <c r="B1468" s="34" t="s">
        <v>1578</v>
      </c>
      <c r="C1468" s="34" t="s">
        <v>3651</v>
      </c>
      <c r="D1468" s="34" t="s">
        <v>31</v>
      </c>
      <c r="E1468" s="36">
        <v>0</v>
      </c>
      <c r="F1468" s="36">
        <v>0</v>
      </c>
      <c r="G1468" s="36">
        <v>0</v>
      </c>
      <c r="H1468" s="36">
        <v>0</v>
      </c>
      <c r="I1468" s="36">
        <v>76</v>
      </c>
      <c r="J1468" s="36">
        <v>6295.08</v>
      </c>
      <c r="K1468" s="36">
        <v>35</v>
      </c>
      <c r="L1468" s="36">
        <v>2526.3000000000002</v>
      </c>
      <c r="M1468" s="35">
        <v>12.5</v>
      </c>
    </row>
    <row r="1469" spans="1:13">
      <c r="A1469" s="38">
        <v>1468</v>
      </c>
      <c r="B1469" s="34" t="s">
        <v>1579</v>
      </c>
      <c r="C1469" s="34" t="s">
        <v>3658</v>
      </c>
      <c r="D1469" s="34" t="s">
        <v>31</v>
      </c>
      <c r="F1469" s="36">
        <v>0</v>
      </c>
      <c r="H1469" s="36">
        <v>0</v>
      </c>
      <c r="J1469" s="36">
        <v>0</v>
      </c>
      <c r="L1469" s="36">
        <v>0</v>
      </c>
      <c r="M1469" s="35">
        <v>7</v>
      </c>
    </row>
    <row r="1470" spans="1:13">
      <c r="A1470" s="38">
        <v>1469</v>
      </c>
      <c r="B1470" s="34" t="s">
        <v>1580</v>
      </c>
      <c r="C1470" s="34" t="s">
        <v>3651</v>
      </c>
      <c r="D1470" s="34" t="s">
        <v>31</v>
      </c>
      <c r="E1470" s="36">
        <v>0</v>
      </c>
      <c r="F1470" s="36">
        <v>0</v>
      </c>
      <c r="G1470" s="36">
        <v>0</v>
      </c>
      <c r="H1470" s="36">
        <v>0</v>
      </c>
      <c r="I1470" s="36">
        <v>88.525000000000006</v>
      </c>
      <c r="J1470" s="36">
        <v>13346.029</v>
      </c>
      <c r="K1470" s="36">
        <v>562.4</v>
      </c>
      <c r="L1470" s="36">
        <v>48529.495999999999</v>
      </c>
      <c r="M1470" s="35">
        <v>413.7</v>
      </c>
    </row>
    <row r="1471" spans="1:13">
      <c r="A1471" s="38">
        <v>1470</v>
      </c>
      <c r="B1471" s="34" t="s">
        <v>1581</v>
      </c>
      <c r="C1471" s="34" t="s">
        <v>3660</v>
      </c>
      <c r="D1471" s="34" t="s">
        <v>31</v>
      </c>
      <c r="E1471" s="36">
        <v>187.02500000000001</v>
      </c>
      <c r="F1471" s="36">
        <v>22239.142749999999</v>
      </c>
      <c r="G1471" s="36">
        <v>217.02500000000001</v>
      </c>
      <c r="H1471" s="36">
        <v>17407.575249999998</v>
      </c>
      <c r="I1471" s="36">
        <v>186.95</v>
      </c>
      <c r="J1471" s="36">
        <v>13135.107</v>
      </c>
      <c r="K1471" s="36">
        <v>79.825000000000003</v>
      </c>
      <c r="L1471" s="36">
        <v>8562.8277500000004</v>
      </c>
      <c r="M1471" s="35">
        <v>94.875</v>
      </c>
    </row>
    <row r="1472" spans="1:13">
      <c r="A1472" s="38">
        <v>1471</v>
      </c>
      <c r="B1472" s="34" t="s">
        <v>1582</v>
      </c>
      <c r="C1472" s="34" t="s">
        <v>3651</v>
      </c>
      <c r="D1472" s="34" t="s">
        <v>31</v>
      </c>
      <c r="E1472" s="36">
        <v>285.32499999999999</v>
      </c>
      <c r="F1472" s="36">
        <v>14154.973249999999</v>
      </c>
      <c r="G1472" s="36">
        <v>335.55</v>
      </c>
      <c r="H1472" s="36">
        <v>12438.8385</v>
      </c>
      <c r="I1472" s="36">
        <v>649.9</v>
      </c>
      <c r="J1472" s="36">
        <v>29388.477999999999</v>
      </c>
      <c r="K1472" s="36">
        <v>332.02499999999998</v>
      </c>
      <c r="L1472" s="36">
        <v>32213.065499999997</v>
      </c>
      <c r="M1472" s="35">
        <v>283.65000000000015</v>
      </c>
    </row>
    <row r="1473" spans="1:13">
      <c r="A1473" s="38">
        <v>1472</v>
      </c>
      <c r="B1473" s="34" t="s">
        <v>1583</v>
      </c>
      <c r="C1473" s="34" t="s">
        <v>3651</v>
      </c>
      <c r="D1473" s="34" t="s">
        <v>31</v>
      </c>
      <c r="E1473" s="36">
        <v>0</v>
      </c>
      <c r="F1473" s="36">
        <v>0</v>
      </c>
      <c r="G1473" s="36">
        <v>0.4</v>
      </c>
      <c r="H1473" s="36">
        <v>63.420000000000009</v>
      </c>
      <c r="I1473" s="36">
        <v>6.1749999999999998</v>
      </c>
      <c r="J1473" s="36">
        <v>435.09049999999996</v>
      </c>
      <c r="K1473" s="36">
        <v>169.97499999999999</v>
      </c>
      <c r="L1473" s="36">
        <v>14034.835749999998</v>
      </c>
      <c r="M1473" s="35">
        <v>324.07499999999999</v>
      </c>
    </row>
    <row r="1474" spans="1:13">
      <c r="A1474" s="38">
        <v>1473</v>
      </c>
      <c r="B1474" s="34" t="s">
        <v>1584</v>
      </c>
      <c r="C1474" s="34" t="s">
        <v>3651</v>
      </c>
      <c r="D1474" s="34" t="s">
        <v>31</v>
      </c>
      <c r="E1474" s="36">
        <v>41.75</v>
      </c>
      <c r="F1474" s="36">
        <v>2785.9775</v>
      </c>
      <c r="G1474" s="36">
        <v>53.475000000000001</v>
      </c>
      <c r="H1474" s="36">
        <v>6050.1615000000002</v>
      </c>
      <c r="I1474" s="36">
        <v>36.375</v>
      </c>
      <c r="J1474" s="36">
        <v>3138.07125</v>
      </c>
      <c r="K1474" s="36">
        <v>22.5</v>
      </c>
      <c r="L1474" s="36">
        <v>2211.3000000000002</v>
      </c>
      <c r="M1474" s="35">
        <v>9.5</v>
      </c>
    </row>
    <row r="1475" spans="1:13">
      <c r="A1475" s="38">
        <v>1474</v>
      </c>
      <c r="B1475" s="34" t="s">
        <v>1585</v>
      </c>
      <c r="C1475" s="34" t="s">
        <v>82</v>
      </c>
      <c r="D1475" s="34" t="s">
        <v>31</v>
      </c>
      <c r="E1475" s="36">
        <v>12.425000000000001</v>
      </c>
      <c r="F1475" s="36">
        <v>1076.7505000000001</v>
      </c>
      <c r="G1475" s="36">
        <v>0</v>
      </c>
      <c r="H1475" s="36">
        <v>0</v>
      </c>
      <c r="I1475" s="36">
        <v>0</v>
      </c>
      <c r="J1475" s="36">
        <v>0</v>
      </c>
      <c r="K1475" s="36">
        <v>10</v>
      </c>
      <c r="L1475" s="36">
        <v>716.4</v>
      </c>
      <c r="M1475" s="35">
        <v>17.5</v>
      </c>
    </row>
    <row r="1476" spans="1:13">
      <c r="A1476" s="38">
        <v>1475</v>
      </c>
      <c r="B1476" s="34" t="s">
        <v>1586</v>
      </c>
      <c r="C1476" s="34" t="s">
        <v>3658</v>
      </c>
      <c r="D1476" s="34" t="s">
        <v>31</v>
      </c>
      <c r="F1476" s="36">
        <v>0</v>
      </c>
      <c r="H1476" s="36">
        <v>0</v>
      </c>
      <c r="J1476" s="36">
        <v>0</v>
      </c>
      <c r="L1476" s="36">
        <v>0</v>
      </c>
      <c r="M1476" s="35">
        <v>130</v>
      </c>
    </row>
    <row r="1477" spans="1:13">
      <c r="A1477" s="38">
        <v>1476</v>
      </c>
      <c r="B1477" s="34" t="s">
        <v>1587</v>
      </c>
      <c r="C1477" s="34" t="s">
        <v>3651</v>
      </c>
      <c r="D1477" s="34" t="s">
        <v>31</v>
      </c>
      <c r="E1477" s="36">
        <v>19.524999999999999</v>
      </c>
      <c r="F1477" s="36">
        <v>2137.2064999999998</v>
      </c>
      <c r="G1477" s="36">
        <v>28.7</v>
      </c>
      <c r="H1477" s="36">
        <v>3607.3029999999999</v>
      </c>
      <c r="I1477" s="36">
        <v>33.299999999999997</v>
      </c>
      <c r="J1477" s="36">
        <v>3329.3339999999998</v>
      </c>
      <c r="K1477" s="36">
        <v>26.725000000000001</v>
      </c>
      <c r="L1477" s="36">
        <v>2927.7237500000001</v>
      </c>
      <c r="M1477" s="35">
        <v>26.9</v>
      </c>
    </row>
    <row r="1478" spans="1:13">
      <c r="A1478" s="38">
        <v>1477</v>
      </c>
      <c r="B1478" s="34" t="s">
        <v>1588</v>
      </c>
      <c r="C1478" s="34" t="s">
        <v>3659</v>
      </c>
      <c r="D1478" s="34" t="s">
        <v>31</v>
      </c>
      <c r="E1478" s="36">
        <v>6.7</v>
      </c>
      <c r="F1478" s="36">
        <v>1018.467</v>
      </c>
      <c r="G1478" s="36">
        <v>7</v>
      </c>
      <c r="H1478" s="36">
        <v>633.64</v>
      </c>
      <c r="I1478" s="36">
        <v>5</v>
      </c>
      <c r="J1478" s="36">
        <v>497.55</v>
      </c>
      <c r="K1478" s="36">
        <v>0</v>
      </c>
      <c r="L1478" s="36">
        <v>0</v>
      </c>
      <c r="M1478" s="35">
        <v>20</v>
      </c>
    </row>
    <row r="1479" spans="1:13">
      <c r="A1479" s="38">
        <v>1478</v>
      </c>
      <c r="B1479" s="34" t="s">
        <v>1589</v>
      </c>
      <c r="C1479" s="34" t="s">
        <v>3651</v>
      </c>
      <c r="D1479" s="34" t="s">
        <v>31</v>
      </c>
      <c r="F1479" s="36">
        <v>0</v>
      </c>
      <c r="H1479" s="36">
        <v>0</v>
      </c>
      <c r="J1479" s="36">
        <v>0</v>
      </c>
      <c r="L1479" s="36">
        <v>0</v>
      </c>
      <c r="M1479" s="35">
        <v>19</v>
      </c>
    </row>
    <row r="1480" spans="1:13">
      <c r="A1480" s="38">
        <v>1479</v>
      </c>
      <c r="B1480" s="34" t="s">
        <v>1590</v>
      </c>
      <c r="C1480" s="34" t="s">
        <v>3659</v>
      </c>
      <c r="D1480" s="34" t="s">
        <v>31</v>
      </c>
      <c r="E1480" s="36">
        <v>1</v>
      </c>
      <c r="F1480" s="36">
        <v>116.52</v>
      </c>
      <c r="G1480" s="36">
        <v>0</v>
      </c>
      <c r="H1480" s="36">
        <v>0</v>
      </c>
      <c r="I1480" s="36">
        <v>5</v>
      </c>
      <c r="J1480" s="36">
        <v>634.4</v>
      </c>
      <c r="K1480" s="36">
        <v>0</v>
      </c>
      <c r="L1480" s="36">
        <v>0</v>
      </c>
      <c r="M1480" s="35">
        <v>2</v>
      </c>
    </row>
    <row r="1481" spans="1:13">
      <c r="A1481" s="38">
        <v>1480</v>
      </c>
      <c r="B1481" s="34" t="s">
        <v>1591</v>
      </c>
      <c r="C1481" s="34" t="s">
        <v>3651</v>
      </c>
      <c r="D1481" s="34" t="s">
        <v>31</v>
      </c>
      <c r="F1481" s="36">
        <v>0</v>
      </c>
      <c r="H1481" s="36">
        <v>0</v>
      </c>
      <c r="J1481" s="36">
        <v>0</v>
      </c>
      <c r="L1481" s="36">
        <v>0</v>
      </c>
      <c r="M1481" s="35">
        <v>8</v>
      </c>
    </row>
    <row r="1482" spans="1:13">
      <c r="A1482" s="38">
        <v>1481</v>
      </c>
      <c r="B1482" s="34" t="s">
        <v>1592</v>
      </c>
      <c r="C1482" s="34" t="s">
        <v>3651</v>
      </c>
      <c r="D1482" s="34" t="s">
        <v>31</v>
      </c>
      <c r="E1482" s="36">
        <v>0</v>
      </c>
      <c r="F1482" s="36">
        <v>0</v>
      </c>
      <c r="G1482" s="36">
        <v>0</v>
      </c>
      <c r="H1482" s="36">
        <v>0</v>
      </c>
      <c r="I1482" s="36">
        <v>0</v>
      </c>
      <c r="J1482" s="36">
        <v>0</v>
      </c>
      <c r="K1482" s="36">
        <v>1.75</v>
      </c>
      <c r="L1482" s="36">
        <v>150.36000000000001</v>
      </c>
      <c r="M1482" s="35">
        <v>0.75</v>
      </c>
    </row>
    <row r="1483" spans="1:13">
      <c r="A1483" s="38">
        <v>1482</v>
      </c>
      <c r="B1483" s="34" t="s">
        <v>1593</v>
      </c>
      <c r="C1483" s="34" t="s">
        <v>3651</v>
      </c>
      <c r="D1483" s="34" t="s">
        <v>31</v>
      </c>
      <c r="E1483" s="36">
        <v>0</v>
      </c>
      <c r="F1483" s="36">
        <v>0</v>
      </c>
      <c r="G1483" s="36">
        <v>0</v>
      </c>
      <c r="H1483" s="36">
        <v>0</v>
      </c>
      <c r="I1483" s="36">
        <v>0</v>
      </c>
      <c r="J1483" s="36">
        <v>0</v>
      </c>
      <c r="K1483" s="36">
        <v>176</v>
      </c>
      <c r="L1483" s="36">
        <v>24914.560000000001</v>
      </c>
      <c r="M1483" s="35">
        <v>169.5</v>
      </c>
    </row>
    <row r="1484" spans="1:13">
      <c r="A1484" s="38">
        <v>1483</v>
      </c>
      <c r="B1484" s="34" t="s">
        <v>1594</v>
      </c>
      <c r="C1484" s="34" t="s">
        <v>3659</v>
      </c>
      <c r="D1484" s="34" t="s">
        <v>31</v>
      </c>
      <c r="F1484" s="36">
        <v>0</v>
      </c>
      <c r="H1484" s="36">
        <v>0</v>
      </c>
      <c r="J1484" s="36">
        <v>0</v>
      </c>
      <c r="L1484" s="36">
        <v>0</v>
      </c>
      <c r="M1484" s="35">
        <v>10</v>
      </c>
    </row>
    <row r="1485" spans="1:13">
      <c r="A1485" s="38">
        <v>1484</v>
      </c>
      <c r="B1485" s="34" t="s">
        <v>1595</v>
      </c>
      <c r="C1485" s="34" t="s">
        <v>3651</v>
      </c>
      <c r="D1485" s="34" t="s">
        <v>31</v>
      </c>
      <c r="F1485" s="36">
        <v>0</v>
      </c>
      <c r="H1485" s="36">
        <v>0</v>
      </c>
      <c r="J1485" s="36">
        <v>0</v>
      </c>
      <c r="L1485" s="36">
        <v>0</v>
      </c>
      <c r="M1485" s="35">
        <v>78</v>
      </c>
    </row>
    <row r="1486" spans="1:13">
      <c r="A1486" s="38">
        <v>1485</v>
      </c>
      <c r="B1486" s="34" t="s">
        <v>1596</v>
      </c>
      <c r="C1486" s="34" t="s">
        <v>3658</v>
      </c>
      <c r="D1486" s="34" t="s">
        <v>31</v>
      </c>
      <c r="F1486" s="36">
        <v>0</v>
      </c>
      <c r="H1486" s="36">
        <v>0</v>
      </c>
      <c r="J1486" s="36">
        <v>0</v>
      </c>
      <c r="L1486" s="36">
        <v>0</v>
      </c>
      <c r="M1486" s="35">
        <v>10</v>
      </c>
    </row>
    <row r="1487" spans="1:13">
      <c r="A1487" s="38">
        <v>1486</v>
      </c>
      <c r="B1487" s="34" t="s">
        <v>1597</v>
      </c>
      <c r="C1487" s="34" t="s">
        <v>3651</v>
      </c>
      <c r="D1487" s="34" t="s">
        <v>31</v>
      </c>
      <c r="E1487" s="36">
        <v>266.42500000000001</v>
      </c>
      <c r="F1487" s="36">
        <v>20197.679250000001</v>
      </c>
      <c r="G1487" s="36">
        <v>393.1</v>
      </c>
      <c r="H1487" s="36">
        <v>25457.156000000003</v>
      </c>
      <c r="I1487" s="36">
        <v>667.92539999999997</v>
      </c>
      <c r="J1487" s="36">
        <v>55998.865535999998</v>
      </c>
      <c r="K1487" s="36">
        <v>615.90340000000003</v>
      </c>
      <c r="L1487" s="36">
        <v>59619.449120000005</v>
      </c>
      <c r="M1487" s="35">
        <v>332.77500000000003</v>
      </c>
    </row>
    <row r="1488" spans="1:13">
      <c r="A1488" s="38">
        <v>1487</v>
      </c>
      <c r="B1488" s="34" t="s">
        <v>1598</v>
      </c>
      <c r="C1488" s="34" t="s">
        <v>3651</v>
      </c>
      <c r="D1488" s="34" t="s">
        <v>31</v>
      </c>
      <c r="E1488" s="36">
        <v>0</v>
      </c>
      <c r="F1488" s="36">
        <v>0</v>
      </c>
      <c r="G1488" s="36">
        <v>0</v>
      </c>
      <c r="H1488" s="36">
        <v>0</v>
      </c>
      <c r="I1488" s="36">
        <v>0</v>
      </c>
      <c r="J1488" s="36">
        <v>0</v>
      </c>
      <c r="K1488" s="36">
        <v>169</v>
      </c>
      <c r="L1488" s="36">
        <v>13293.539999999999</v>
      </c>
      <c r="M1488" s="35">
        <v>115.875</v>
      </c>
    </row>
    <row r="1489" spans="1:13">
      <c r="A1489" s="38">
        <v>1488</v>
      </c>
      <c r="B1489" s="34" t="s">
        <v>1599</v>
      </c>
      <c r="C1489" s="34" t="s">
        <v>3651</v>
      </c>
      <c r="D1489" s="34" t="s">
        <v>31</v>
      </c>
      <c r="E1489" s="36">
        <v>0</v>
      </c>
      <c r="F1489" s="36">
        <v>0</v>
      </c>
      <c r="G1489" s="36">
        <v>0</v>
      </c>
      <c r="H1489" s="36">
        <v>0</v>
      </c>
      <c r="I1489" s="36">
        <v>270.55</v>
      </c>
      <c r="J1489" s="36">
        <v>8419.5160000000014</v>
      </c>
      <c r="K1489" s="36">
        <v>229.75</v>
      </c>
      <c r="L1489" s="36">
        <v>13945.825000000001</v>
      </c>
      <c r="M1489" s="35">
        <v>39.549999999999997</v>
      </c>
    </row>
    <row r="1490" spans="1:13">
      <c r="A1490" s="38">
        <v>1489</v>
      </c>
      <c r="B1490" s="34" t="s">
        <v>1600</v>
      </c>
      <c r="C1490" s="34" t="s">
        <v>3651</v>
      </c>
      <c r="D1490" s="34" t="s">
        <v>31</v>
      </c>
      <c r="F1490" s="36">
        <v>0</v>
      </c>
      <c r="H1490" s="36">
        <v>0</v>
      </c>
      <c r="J1490" s="36">
        <v>0</v>
      </c>
      <c r="L1490" s="36">
        <v>0</v>
      </c>
      <c r="M1490" s="35">
        <v>2.3250000000000002</v>
      </c>
    </row>
    <row r="1491" spans="1:13">
      <c r="A1491" s="38">
        <v>1490</v>
      </c>
      <c r="B1491" s="34" t="s">
        <v>1601</v>
      </c>
      <c r="C1491" s="34" t="s">
        <v>3658</v>
      </c>
      <c r="D1491" s="34" t="s">
        <v>31</v>
      </c>
      <c r="F1491" s="36">
        <v>0</v>
      </c>
      <c r="H1491" s="36">
        <v>0</v>
      </c>
      <c r="J1491" s="36">
        <v>0</v>
      </c>
      <c r="L1491" s="36">
        <v>0</v>
      </c>
      <c r="M1491" s="35">
        <v>294.14999999999998</v>
      </c>
    </row>
    <row r="1492" spans="1:13">
      <c r="A1492" s="38">
        <v>1491</v>
      </c>
      <c r="B1492" s="34" t="s">
        <v>1602</v>
      </c>
      <c r="C1492" s="34" t="s">
        <v>3651</v>
      </c>
      <c r="D1492" s="34" t="s">
        <v>31</v>
      </c>
      <c r="E1492" s="36">
        <v>196.1</v>
      </c>
      <c r="F1492" s="36">
        <v>14883.99</v>
      </c>
      <c r="G1492" s="36">
        <v>215.55</v>
      </c>
      <c r="H1492" s="36">
        <v>16420.599000000002</v>
      </c>
      <c r="I1492" s="36">
        <v>143.625</v>
      </c>
      <c r="J1492" s="36">
        <v>11837.5725</v>
      </c>
      <c r="K1492" s="36">
        <v>145.19999999999999</v>
      </c>
      <c r="L1492" s="36">
        <v>10632.995999999999</v>
      </c>
      <c r="M1492" s="35">
        <v>139.89999999999998</v>
      </c>
    </row>
    <row r="1493" spans="1:13">
      <c r="A1493" s="38">
        <v>1492</v>
      </c>
      <c r="B1493" s="34" t="s">
        <v>1603</v>
      </c>
      <c r="C1493" s="34" t="s">
        <v>3658</v>
      </c>
      <c r="D1493" s="34" t="s">
        <v>31</v>
      </c>
      <c r="E1493" s="36">
        <v>35.1</v>
      </c>
      <c r="F1493" s="36">
        <v>1885.5720000000001</v>
      </c>
      <c r="G1493" s="36">
        <v>17.7</v>
      </c>
      <c r="H1493" s="36">
        <v>2905.6319999999996</v>
      </c>
      <c r="I1493" s="36">
        <v>117</v>
      </c>
      <c r="J1493" s="36">
        <v>8048.43</v>
      </c>
      <c r="K1493" s="36">
        <v>194</v>
      </c>
      <c r="L1493" s="36">
        <v>12815.640000000001</v>
      </c>
      <c r="M1493" s="35">
        <v>116</v>
      </c>
    </row>
    <row r="1494" spans="1:13">
      <c r="A1494" s="38">
        <v>1493</v>
      </c>
      <c r="B1494" s="34" t="s">
        <v>1604</v>
      </c>
      <c r="C1494" s="34" t="s">
        <v>3658</v>
      </c>
      <c r="D1494" s="34" t="s">
        <v>31</v>
      </c>
      <c r="F1494" s="36">
        <v>0</v>
      </c>
      <c r="H1494" s="36">
        <v>0</v>
      </c>
      <c r="J1494" s="36">
        <v>0</v>
      </c>
      <c r="L1494" s="36">
        <v>0</v>
      </c>
      <c r="M1494" s="35">
        <v>3.05</v>
      </c>
    </row>
    <row r="1495" spans="1:13">
      <c r="A1495" s="38">
        <v>1494</v>
      </c>
      <c r="B1495" s="34" t="s">
        <v>1605</v>
      </c>
      <c r="C1495" s="34" t="s">
        <v>3658</v>
      </c>
      <c r="D1495" s="34" t="s">
        <v>31</v>
      </c>
      <c r="E1495" s="36">
        <v>43</v>
      </c>
      <c r="F1495" s="36">
        <v>-584.79999999999995</v>
      </c>
      <c r="G1495" s="36">
        <v>118.6</v>
      </c>
      <c r="H1495" s="36">
        <v>6827.8019999999997</v>
      </c>
      <c r="I1495" s="36">
        <v>137</v>
      </c>
      <c r="J1495" s="36">
        <v>8600.86</v>
      </c>
      <c r="K1495" s="36">
        <v>144.375</v>
      </c>
      <c r="L1495" s="36">
        <v>11684.268750000001</v>
      </c>
      <c r="M1495" s="35">
        <v>242.67500000000001</v>
      </c>
    </row>
    <row r="1496" spans="1:13">
      <c r="A1496" s="38">
        <v>1495</v>
      </c>
      <c r="B1496" s="34" t="s">
        <v>1606</v>
      </c>
      <c r="C1496" s="34" t="s">
        <v>3659</v>
      </c>
      <c r="D1496" s="34" t="s">
        <v>31</v>
      </c>
      <c r="E1496" s="36">
        <v>112</v>
      </c>
      <c r="F1496" s="36">
        <v>3299.52</v>
      </c>
      <c r="G1496" s="36">
        <v>48</v>
      </c>
      <c r="H1496" s="36">
        <v>2507.52</v>
      </c>
      <c r="I1496" s="36">
        <v>90</v>
      </c>
      <c r="J1496" s="36">
        <v>5145.3</v>
      </c>
      <c r="K1496" s="36">
        <v>72</v>
      </c>
      <c r="L1496" s="36">
        <v>6194.16</v>
      </c>
      <c r="M1496" s="35">
        <v>35</v>
      </c>
    </row>
    <row r="1497" spans="1:13">
      <c r="A1497" s="38">
        <v>1496</v>
      </c>
      <c r="B1497" s="34" t="s">
        <v>1607</v>
      </c>
      <c r="C1497" s="34" t="s">
        <v>3651</v>
      </c>
      <c r="D1497" s="34" t="s">
        <v>31</v>
      </c>
      <c r="F1497" s="36">
        <v>0</v>
      </c>
      <c r="H1497" s="36">
        <v>0</v>
      </c>
      <c r="J1497" s="36">
        <v>0</v>
      </c>
      <c r="L1497" s="36">
        <v>0</v>
      </c>
      <c r="M1497" s="35">
        <v>5</v>
      </c>
    </row>
    <row r="1498" spans="1:13">
      <c r="A1498" s="38">
        <v>1497</v>
      </c>
      <c r="B1498" s="34" t="s">
        <v>1608</v>
      </c>
      <c r="C1498" s="34" t="s">
        <v>3651</v>
      </c>
      <c r="D1498" s="34" t="s">
        <v>31</v>
      </c>
      <c r="E1498" s="36">
        <v>38.950000000000003</v>
      </c>
      <c r="F1498" s="36">
        <v>1744.96</v>
      </c>
      <c r="G1498" s="36">
        <v>58.65</v>
      </c>
      <c r="H1498" s="36">
        <v>2065.0664999999999</v>
      </c>
      <c r="I1498" s="36">
        <v>36.65</v>
      </c>
      <c r="J1498" s="36">
        <v>1212.0155</v>
      </c>
      <c r="K1498" s="36">
        <v>31.4</v>
      </c>
      <c r="L1498" s="36">
        <v>2201.768</v>
      </c>
      <c r="M1498" s="35">
        <v>28.125</v>
      </c>
    </row>
    <row r="1499" spans="1:13">
      <c r="A1499" s="38">
        <v>1498</v>
      </c>
      <c r="B1499" s="34" t="s">
        <v>1609</v>
      </c>
      <c r="C1499" s="34" t="s">
        <v>3658</v>
      </c>
      <c r="D1499" s="34" t="s">
        <v>31</v>
      </c>
      <c r="E1499" s="36">
        <v>393.6</v>
      </c>
      <c r="F1499" s="36">
        <v>13201.344000000001</v>
      </c>
      <c r="G1499" s="36">
        <v>4</v>
      </c>
      <c r="H1499" s="36">
        <v>310.88</v>
      </c>
      <c r="I1499" s="36">
        <v>82</v>
      </c>
      <c r="J1499" s="36">
        <v>-1087.32</v>
      </c>
      <c r="K1499" s="36">
        <v>31</v>
      </c>
      <c r="L1499" s="36">
        <v>2066.15</v>
      </c>
      <c r="M1499" s="35">
        <v>15.5</v>
      </c>
    </row>
    <row r="1500" spans="1:13">
      <c r="A1500" s="38">
        <v>1499</v>
      </c>
      <c r="B1500" s="34" t="s">
        <v>1610</v>
      </c>
      <c r="C1500" s="34" t="s">
        <v>3651</v>
      </c>
      <c r="D1500" s="34" t="s">
        <v>31</v>
      </c>
      <c r="F1500" s="36">
        <v>0</v>
      </c>
      <c r="H1500" s="36">
        <v>0</v>
      </c>
      <c r="J1500" s="36">
        <v>0</v>
      </c>
      <c r="L1500" s="36">
        <v>0</v>
      </c>
      <c r="M1500" s="35">
        <v>2</v>
      </c>
    </row>
    <row r="1501" spans="1:13">
      <c r="A1501" s="38">
        <v>1500</v>
      </c>
      <c r="B1501" s="34" t="s">
        <v>1611</v>
      </c>
      <c r="C1501" s="34" t="s">
        <v>3651</v>
      </c>
      <c r="D1501" s="34" t="s">
        <v>31</v>
      </c>
      <c r="E1501" s="36">
        <v>24</v>
      </c>
      <c r="F1501" s="36">
        <v>1128.96</v>
      </c>
      <c r="G1501" s="36">
        <v>105</v>
      </c>
      <c r="H1501" s="36">
        <v>5157.5999999999995</v>
      </c>
      <c r="I1501" s="36">
        <v>178.9</v>
      </c>
      <c r="J1501" s="36">
        <v>15068.747000000001</v>
      </c>
      <c r="K1501" s="36">
        <v>188</v>
      </c>
      <c r="L1501" s="36">
        <v>16801.560000000001</v>
      </c>
      <c r="M1501" s="35">
        <v>97</v>
      </c>
    </row>
    <row r="1502" spans="1:13">
      <c r="A1502" s="38">
        <v>1501</v>
      </c>
      <c r="B1502" s="34" t="s">
        <v>1612</v>
      </c>
      <c r="C1502" s="34" t="s">
        <v>3658</v>
      </c>
      <c r="D1502" s="34" t="s">
        <v>31</v>
      </c>
      <c r="F1502" s="36">
        <v>0</v>
      </c>
      <c r="H1502" s="36">
        <v>0</v>
      </c>
      <c r="J1502" s="36">
        <v>0</v>
      </c>
      <c r="L1502" s="36">
        <v>0</v>
      </c>
      <c r="M1502" s="35">
        <v>2</v>
      </c>
    </row>
    <row r="1503" spans="1:13">
      <c r="A1503" s="38">
        <v>1502</v>
      </c>
      <c r="B1503" s="34" t="s">
        <v>1613</v>
      </c>
      <c r="C1503" s="34" t="s">
        <v>3651</v>
      </c>
      <c r="D1503" s="34" t="s">
        <v>31</v>
      </c>
      <c r="E1503" s="36">
        <v>539.5</v>
      </c>
      <c r="F1503" s="36">
        <v>19551.48</v>
      </c>
      <c r="G1503" s="36">
        <v>290</v>
      </c>
      <c r="H1503" s="36">
        <v>9071.2000000000007</v>
      </c>
      <c r="I1503" s="36">
        <v>201.77500000000001</v>
      </c>
      <c r="J1503" s="36">
        <v>21192.428250000001</v>
      </c>
      <c r="K1503" s="36">
        <v>266.875</v>
      </c>
      <c r="L1503" s="36">
        <v>22073.231249999997</v>
      </c>
      <c r="M1503" s="35">
        <v>246.82499999999999</v>
      </c>
    </row>
    <row r="1504" spans="1:13">
      <c r="A1504" s="38">
        <v>1503</v>
      </c>
      <c r="B1504" s="34" t="s">
        <v>1614</v>
      </c>
      <c r="C1504" s="34" t="s">
        <v>3651</v>
      </c>
      <c r="D1504" s="34" t="s">
        <v>31</v>
      </c>
      <c r="E1504" s="36">
        <v>0</v>
      </c>
      <c r="F1504" s="36">
        <v>0</v>
      </c>
      <c r="G1504" s="36">
        <v>0</v>
      </c>
      <c r="H1504" s="36">
        <v>0</v>
      </c>
      <c r="I1504" s="36">
        <v>0</v>
      </c>
      <c r="J1504" s="36">
        <v>0</v>
      </c>
      <c r="K1504" s="36">
        <v>15</v>
      </c>
      <c r="L1504" s="36">
        <v>1019.8499999999999</v>
      </c>
      <c r="M1504" s="35">
        <v>6.5750000000000002</v>
      </c>
    </row>
    <row r="1505" spans="1:13">
      <c r="A1505" s="38">
        <v>1504</v>
      </c>
      <c r="B1505" s="34" t="s">
        <v>1615</v>
      </c>
      <c r="C1505" s="34" t="s">
        <v>3658</v>
      </c>
      <c r="D1505" s="34" t="s">
        <v>31</v>
      </c>
      <c r="F1505" s="36">
        <v>0</v>
      </c>
      <c r="H1505" s="36">
        <v>0</v>
      </c>
      <c r="J1505" s="36">
        <v>0</v>
      </c>
      <c r="L1505" s="36">
        <v>0</v>
      </c>
      <c r="M1505" s="35">
        <v>99.5</v>
      </c>
    </row>
    <row r="1506" spans="1:13">
      <c r="A1506" s="38">
        <v>1505</v>
      </c>
      <c r="B1506" s="34" t="s">
        <v>1616</v>
      </c>
      <c r="C1506" s="34" t="s">
        <v>3651</v>
      </c>
      <c r="D1506" s="34" t="s">
        <v>31</v>
      </c>
      <c r="E1506" s="36">
        <v>76.5</v>
      </c>
      <c r="F1506" s="36">
        <v>5068.125</v>
      </c>
      <c r="G1506" s="36">
        <v>42.5</v>
      </c>
      <c r="H1506" s="36">
        <v>3216.4</v>
      </c>
      <c r="I1506" s="36">
        <v>103.25</v>
      </c>
      <c r="J1506" s="36">
        <v>8272.3900000000012</v>
      </c>
      <c r="K1506" s="36">
        <v>165.5</v>
      </c>
      <c r="L1506" s="36">
        <v>15866.485000000001</v>
      </c>
      <c r="M1506" s="35">
        <v>43.75</v>
      </c>
    </row>
    <row r="1507" spans="1:13">
      <c r="A1507" s="38">
        <v>1506</v>
      </c>
      <c r="B1507" s="34" t="s">
        <v>1617</v>
      </c>
      <c r="C1507" s="34" t="s">
        <v>3651</v>
      </c>
      <c r="D1507" s="34" t="s">
        <v>31</v>
      </c>
      <c r="E1507" s="36">
        <v>0</v>
      </c>
      <c r="F1507" s="36">
        <v>0</v>
      </c>
      <c r="G1507" s="36">
        <v>0</v>
      </c>
      <c r="H1507" s="36">
        <v>0</v>
      </c>
      <c r="I1507" s="36">
        <v>57.5</v>
      </c>
      <c r="J1507" s="36">
        <v>-147.77499999999998</v>
      </c>
      <c r="K1507" s="36">
        <v>333.375</v>
      </c>
      <c r="L1507" s="36">
        <v>19812.47625</v>
      </c>
      <c r="M1507" s="35">
        <v>281.25</v>
      </c>
    </row>
    <row r="1508" spans="1:13">
      <c r="A1508" s="38">
        <v>1507</v>
      </c>
      <c r="B1508" s="34" t="s">
        <v>1618</v>
      </c>
      <c r="C1508" s="34" t="s">
        <v>3658</v>
      </c>
      <c r="D1508" s="34" t="s">
        <v>31</v>
      </c>
      <c r="E1508" s="36">
        <v>0</v>
      </c>
      <c r="F1508" s="36">
        <v>0</v>
      </c>
      <c r="G1508" s="36">
        <v>0</v>
      </c>
      <c r="H1508" s="36">
        <v>0</v>
      </c>
      <c r="I1508" s="36">
        <v>3</v>
      </c>
      <c r="J1508" s="36">
        <v>374.82</v>
      </c>
      <c r="K1508" s="36">
        <v>0</v>
      </c>
      <c r="L1508" s="36">
        <v>0</v>
      </c>
      <c r="M1508" s="35">
        <v>10</v>
      </c>
    </row>
    <row r="1509" spans="1:13">
      <c r="A1509" s="38">
        <v>1508</v>
      </c>
      <c r="B1509" s="34" t="s">
        <v>1619</v>
      </c>
      <c r="C1509" s="34" t="s">
        <v>3651</v>
      </c>
      <c r="D1509" s="34" t="s">
        <v>31</v>
      </c>
      <c r="E1509" s="36">
        <v>89</v>
      </c>
      <c r="F1509" s="36">
        <v>-3719.31</v>
      </c>
      <c r="G1509" s="36">
        <v>138</v>
      </c>
      <c r="H1509" s="36">
        <v>6248.64</v>
      </c>
      <c r="I1509" s="36">
        <v>166</v>
      </c>
      <c r="J1509" s="36">
        <v>4339.24</v>
      </c>
      <c r="K1509" s="36">
        <v>140.02500000000001</v>
      </c>
      <c r="L1509" s="36">
        <v>11305.6185</v>
      </c>
      <c r="M1509" s="35">
        <v>92</v>
      </c>
    </row>
    <row r="1510" spans="1:13">
      <c r="A1510" s="38">
        <v>1509</v>
      </c>
      <c r="B1510" s="34" t="s">
        <v>1620</v>
      </c>
      <c r="C1510" s="34" t="s">
        <v>3651</v>
      </c>
      <c r="D1510" s="34" t="s">
        <v>31</v>
      </c>
      <c r="F1510" s="36">
        <v>0</v>
      </c>
      <c r="H1510" s="36">
        <v>0</v>
      </c>
      <c r="J1510" s="36">
        <v>0</v>
      </c>
      <c r="L1510" s="36">
        <v>0</v>
      </c>
      <c r="M1510" s="35">
        <v>244</v>
      </c>
    </row>
    <row r="1511" spans="1:13">
      <c r="A1511" s="38">
        <v>1510</v>
      </c>
      <c r="B1511" s="34" t="s">
        <v>1621</v>
      </c>
      <c r="C1511" s="34" t="s">
        <v>3651</v>
      </c>
      <c r="D1511" s="34" t="s">
        <v>31</v>
      </c>
      <c r="E1511" s="36">
        <v>82</v>
      </c>
      <c r="F1511" s="36">
        <v>-1217.7</v>
      </c>
      <c r="G1511" s="36">
        <v>109</v>
      </c>
      <c r="H1511" s="36">
        <v>12000.9</v>
      </c>
      <c r="I1511" s="36">
        <v>184.3</v>
      </c>
      <c r="J1511" s="36">
        <v>10307.899000000001</v>
      </c>
      <c r="K1511" s="36">
        <v>112</v>
      </c>
      <c r="L1511" s="36">
        <v>3379.04</v>
      </c>
      <c r="M1511" s="35">
        <v>504.5</v>
      </c>
    </row>
    <row r="1512" spans="1:13">
      <c r="A1512" s="38">
        <v>1511</v>
      </c>
      <c r="B1512" s="34" t="s">
        <v>1622</v>
      </c>
      <c r="C1512" s="34" t="s">
        <v>3651</v>
      </c>
      <c r="D1512" s="34" t="s">
        <v>31</v>
      </c>
      <c r="F1512" s="36">
        <v>0</v>
      </c>
      <c r="H1512" s="36">
        <v>0</v>
      </c>
      <c r="J1512" s="36">
        <v>0</v>
      </c>
      <c r="L1512" s="36">
        <v>0</v>
      </c>
      <c r="M1512" s="35">
        <v>133</v>
      </c>
    </row>
    <row r="1513" spans="1:13">
      <c r="A1513" s="38">
        <v>1512</v>
      </c>
      <c r="B1513" s="34" t="s">
        <v>1623</v>
      </c>
      <c r="C1513" s="34" t="s">
        <v>3651</v>
      </c>
      <c r="D1513" s="34" t="s">
        <v>31</v>
      </c>
      <c r="E1513" s="36">
        <v>30</v>
      </c>
      <c r="F1513" s="36">
        <v>-3690.9</v>
      </c>
      <c r="G1513" s="36">
        <v>0</v>
      </c>
      <c r="H1513" s="36">
        <v>0</v>
      </c>
      <c r="I1513" s="36">
        <v>0</v>
      </c>
      <c r="J1513" s="36">
        <v>0</v>
      </c>
      <c r="K1513" s="36">
        <v>3</v>
      </c>
      <c r="L1513" s="36">
        <v>781.02</v>
      </c>
      <c r="M1513" s="35">
        <v>2</v>
      </c>
    </row>
    <row r="1514" spans="1:13">
      <c r="A1514" s="38">
        <v>1513</v>
      </c>
      <c r="B1514" s="34" t="s">
        <v>1624</v>
      </c>
      <c r="C1514" s="34" t="s">
        <v>3658</v>
      </c>
      <c r="D1514" s="34" t="s">
        <v>31</v>
      </c>
      <c r="E1514" s="36">
        <v>58.25</v>
      </c>
      <c r="F1514" s="36">
        <v>1644.98</v>
      </c>
      <c r="G1514" s="36">
        <v>95.325000000000003</v>
      </c>
      <c r="H1514" s="36">
        <v>3187.6679999999997</v>
      </c>
      <c r="I1514" s="36">
        <v>106</v>
      </c>
      <c r="J1514" s="36">
        <v>9166.880000000001</v>
      </c>
      <c r="K1514" s="36">
        <v>85.974999999999994</v>
      </c>
      <c r="L1514" s="36">
        <v>4382.1457499999997</v>
      </c>
      <c r="M1514" s="35">
        <v>54.5</v>
      </c>
    </row>
    <row r="1515" spans="1:13">
      <c r="A1515" s="38">
        <v>1514</v>
      </c>
      <c r="B1515" s="34" t="s">
        <v>1625</v>
      </c>
      <c r="C1515" s="34" t="s">
        <v>3651</v>
      </c>
      <c r="D1515" s="34" t="s">
        <v>31</v>
      </c>
      <c r="E1515" s="36">
        <v>172.5</v>
      </c>
      <c r="F1515" s="36">
        <v>10412.1</v>
      </c>
      <c r="G1515" s="36">
        <v>147.5</v>
      </c>
      <c r="H1515" s="36">
        <v>10212.9</v>
      </c>
      <c r="I1515" s="36">
        <v>101.175</v>
      </c>
      <c r="J1515" s="36">
        <v>6730.1609999999991</v>
      </c>
      <c r="K1515" s="36">
        <v>59.3</v>
      </c>
      <c r="L1515" s="36">
        <v>5204.1679999999997</v>
      </c>
      <c r="M1515" s="35">
        <v>94.95</v>
      </c>
    </row>
    <row r="1516" spans="1:13">
      <c r="A1516" s="38">
        <v>1515</v>
      </c>
      <c r="B1516" s="34" t="s">
        <v>1626</v>
      </c>
      <c r="C1516" s="34" t="s">
        <v>3658</v>
      </c>
      <c r="D1516" s="34" t="s">
        <v>31</v>
      </c>
      <c r="E1516" s="36">
        <v>73.05</v>
      </c>
      <c r="F1516" s="36">
        <v>5323.8839999999991</v>
      </c>
      <c r="G1516" s="36">
        <v>29.15</v>
      </c>
      <c r="H1516" s="36">
        <v>1612.578</v>
      </c>
      <c r="I1516" s="36">
        <v>58</v>
      </c>
      <c r="J1516" s="36">
        <v>5360.36</v>
      </c>
      <c r="K1516" s="36">
        <v>65</v>
      </c>
      <c r="L1516" s="36">
        <v>3112.2000000000003</v>
      </c>
      <c r="M1516" s="35">
        <v>63.275000000000006</v>
      </c>
    </row>
    <row r="1517" spans="1:13">
      <c r="A1517" s="38">
        <v>1516</v>
      </c>
      <c r="B1517" s="34" t="s">
        <v>1627</v>
      </c>
      <c r="C1517" s="34" t="s">
        <v>3658</v>
      </c>
      <c r="D1517" s="34" t="s">
        <v>31</v>
      </c>
      <c r="E1517" s="36">
        <v>80</v>
      </c>
      <c r="F1517" s="36">
        <v>-2058.4</v>
      </c>
      <c r="G1517" s="36">
        <v>130</v>
      </c>
      <c r="H1517" s="36">
        <v>3047.2000000000003</v>
      </c>
      <c r="I1517" s="36">
        <v>85</v>
      </c>
      <c r="J1517" s="36">
        <v>1219.75</v>
      </c>
      <c r="K1517" s="36">
        <v>65</v>
      </c>
      <c r="L1517" s="36">
        <v>3426.7999999999997</v>
      </c>
      <c r="M1517" s="35">
        <v>113</v>
      </c>
    </row>
    <row r="1518" spans="1:13">
      <c r="A1518" s="38">
        <v>1517</v>
      </c>
      <c r="B1518" s="34" t="s">
        <v>1628</v>
      </c>
      <c r="C1518" s="34" t="s">
        <v>3659</v>
      </c>
      <c r="D1518" s="34" t="s">
        <v>31</v>
      </c>
      <c r="F1518" s="36">
        <v>0</v>
      </c>
      <c r="H1518" s="36">
        <v>0</v>
      </c>
      <c r="J1518" s="36">
        <v>0</v>
      </c>
      <c r="L1518" s="36">
        <v>0</v>
      </c>
      <c r="M1518" s="35">
        <v>9</v>
      </c>
    </row>
    <row r="1519" spans="1:13">
      <c r="A1519" s="38">
        <v>1518</v>
      </c>
      <c r="B1519" s="34" t="s">
        <v>1629</v>
      </c>
      <c r="C1519" s="34" t="s">
        <v>3659</v>
      </c>
      <c r="D1519" s="34" t="s">
        <v>31</v>
      </c>
      <c r="E1519" s="36">
        <v>0</v>
      </c>
      <c r="F1519" s="36">
        <v>0</v>
      </c>
      <c r="G1519" s="36">
        <v>0</v>
      </c>
      <c r="H1519" s="36">
        <v>0</v>
      </c>
      <c r="I1519" s="36">
        <v>0</v>
      </c>
      <c r="J1519" s="36">
        <v>0</v>
      </c>
      <c r="K1519" s="36">
        <v>36</v>
      </c>
      <c r="L1519" s="36">
        <v>2630.16</v>
      </c>
      <c r="M1519" s="35">
        <v>32</v>
      </c>
    </row>
    <row r="1520" spans="1:13">
      <c r="A1520" s="38">
        <v>1519</v>
      </c>
      <c r="B1520" s="34" t="s">
        <v>1630</v>
      </c>
      <c r="C1520" s="34" t="s">
        <v>3651</v>
      </c>
      <c r="D1520" s="34" t="s">
        <v>31</v>
      </c>
      <c r="F1520" s="36">
        <v>0</v>
      </c>
      <c r="H1520" s="36">
        <v>0</v>
      </c>
      <c r="J1520" s="36">
        <v>0</v>
      </c>
      <c r="L1520" s="36">
        <v>0</v>
      </c>
      <c r="M1520" s="35">
        <v>9.9</v>
      </c>
    </row>
    <row r="1521" spans="1:13">
      <c r="A1521" s="38">
        <v>1520</v>
      </c>
      <c r="B1521" s="34" t="s">
        <v>1631</v>
      </c>
      <c r="C1521" s="34" t="s">
        <v>3651</v>
      </c>
      <c r="D1521" s="34" t="s">
        <v>31</v>
      </c>
      <c r="F1521" s="36">
        <v>0</v>
      </c>
      <c r="H1521" s="36">
        <v>0</v>
      </c>
      <c r="J1521" s="36">
        <v>0</v>
      </c>
      <c r="L1521" s="36">
        <v>0</v>
      </c>
      <c r="M1521" s="35">
        <v>40</v>
      </c>
    </row>
    <row r="1522" spans="1:13">
      <c r="A1522" s="38">
        <v>1521</v>
      </c>
      <c r="B1522" s="34" t="s">
        <v>1632</v>
      </c>
      <c r="C1522" s="34" t="s">
        <v>3651</v>
      </c>
      <c r="D1522" s="34" t="s">
        <v>31</v>
      </c>
      <c r="F1522" s="36">
        <v>0</v>
      </c>
      <c r="H1522" s="36">
        <v>0</v>
      </c>
      <c r="J1522" s="36">
        <v>0</v>
      </c>
      <c r="L1522" s="36">
        <v>0</v>
      </c>
      <c r="M1522" s="35">
        <v>10</v>
      </c>
    </row>
    <row r="1523" spans="1:13">
      <c r="A1523" s="38">
        <v>1522</v>
      </c>
      <c r="B1523" s="34" t="s">
        <v>1633</v>
      </c>
      <c r="C1523" s="34" t="s">
        <v>3651</v>
      </c>
      <c r="D1523" s="34" t="s">
        <v>31</v>
      </c>
      <c r="E1523" s="36">
        <v>3</v>
      </c>
      <c r="F1523" s="36">
        <v>200.91</v>
      </c>
      <c r="G1523" s="36">
        <v>4</v>
      </c>
      <c r="H1523" s="36">
        <v>682.36</v>
      </c>
      <c r="I1523" s="36">
        <v>1</v>
      </c>
      <c r="J1523" s="36">
        <v>25.84</v>
      </c>
      <c r="K1523" s="36">
        <v>3</v>
      </c>
      <c r="L1523" s="36">
        <v>290.13</v>
      </c>
      <c r="M1523" s="35">
        <v>6</v>
      </c>
    </row>
    <row r="1524" spans="1:13">
      <c r="A1524" s="38">
        <v>1523</v>
      </c>
      <c r="B1524" s="34" t="s">
        <v>1634</v>
      </c>
      <c r="C1524" s="34" t="s">
        <v>3651</v>
      </c>
      <c r="D1524" s="34" t="s">
        <v>31</v>
      </c>
      <c r="E1524" s="36">
        <v>0</v>
      </c>
      <c r="F1524" s="36">
        <v>0</v>
      </c>
      <c r="G1524" s="36">
        <v>883.4</v>
      </c>
      <c r="H1524" s="36">
        <v>198208.45800000001</v>
      </c>
      <c r="I1524" s="36">
        <v>695.75</v>
      </c>
      <c r="J1524" s="36">
        <v>115765.84249999998</v>
      </c>
      <c r="K1524" s="36">
        <v>1253.5</v>
      </c>
      <c r="L1524" s="36">
        <v>77491.37</v>
      </c>
      <c r="M1524" s="35">
        <v>1</v>
      </c>
    </row>
    <row r="1525" spans="1:13">
      <c r="A1525" s="38">
        <v>1524</v>
      </c>
      <c r="B1525" s="34" t="s">
        <v>1635</v>
      </c>
      <c r="C1525" s="34" t="s">
        <v>3651</v>
      </c>
      <c r="D1525" s="34" t="s">
        <v>31</v>
      </c>
      <c r="E1525" s="36">
        <v>0</v>
      </c>
      <c r="F1525" s="36">
        <v>0</v>
      </c>
      <c r="G1525" s="36">
        <v>28</v>
      </c>
      <c r="H1525" s="36">
        <v>2630.04</v>
      </c>
      <c r="I1525" s="36">
        <v>5</v>
      </c>
      <c r="J1525" s="36">
        <v>123.9</v>
      </c>
      <c r="K1525" s="36">
        <v>66.025000000000006</v>
      </c>
      <c r="L1525" s="36">
        <v>3317.7562500000004</v>
      </c>
      <c r="M1525" s="35">
        <v>41</v>
      </c>
    </row>
    <row r="1526" spans="1:13">
      <c r="A1526" s="38">
        <v>1525</v>
      </c>
      <c r="B1526" s="34" t="s">
        <v>1636</v>
      </c>
      <c r="C1526" s="34" t="s">
        <v>3651</v>
      </c>
      <c r="D1526" s="34" t="s">
        <v>31</v>
      </c>
      <c r="E1526" s="36">
        <v>1</v>
      </c>
      <c r="F1526" s="36">
        <v>129.16</v>
      </c>
      <c r="G1526" s="36">
        <v>17</v>
      </c>
      <c r="H1526" s="36">
        <v>1786.02</v>
      </c>
      <c r="I1526" s="36">
        <v>8</v>
      </c>
      <c r="J1526" s="36">
        <v>702.24</v>
      </c>
      <c r="K1526" s="36">
        <v>0</v>
      </c>
      <c r="L1526" s="36">
        <v>0</v>
      </c>
      <c r="M1526" s="35">
        <v>1</v>
      </c>
    </row>
    <row r="1527" spans="1:13">
      <c r="A1527" s="38">
        <v>1526</v>
      </c>
      <c r="B1527" s="34" t="s">
        <v>1637</v>
      </c>
      <c r="C1527" s="34" t="s">
        <v>3651</v>
      </c>
      <c r="D1527" s="34" t="s">
        <v>31</v>
      </c>
      <c r="E1527" s="36">
        <v>0</v>
      </c>
      <c r="F1527" s="36">
        <v>0</v>
      </c>
      <c r="G1527" s="36">
        <v>0</v>
      </c>
      <c r="H1527" s="36">
        <v>0</v>
      </c>
      <c r="I1527" s="36">
        <v>54.024999999999999</v>
      </c>
      <c r="J1527" s="36">
        <v>4733.1302500000002</v>
      </c>
      <c r="K1527" s="36">
        <v>95.4</v>
      </c>
      <c r="L1527" s="36">
        <v>7099.6680000000006</v>
      </c>
      <c r="M1527" s="35">
        <v>102.125</v>
      </c>
    </row>
    <row r="1528" spans="1:13">
      <c r="A1528" s="38">
        <v>1527</v>
      </c>
      <c r="B1528" s="34" t="s">
        <v>1638</v>
      </c>
      <c r="C1528" s="34" t="s">
        <v>3651</v>
      </c>
      <c r="D1528" s="34" t="s">
        <v>31</v>
      </c>
      <c r="E1528" s="36">
        <v>141</v>
      </c>
      <c r="F1528" s="36">
        <v>10441.049999999999</v>
      </c>
      <c r="G1528" s="36">
        <v>233.52500000000001</v>
      </c>
      <c r="H1528" s="36">
        <v>12799.50525</v>
      </c>
      <c r="I1528" s="36">
        <v>120.97499999999999</v>
      </c>
      <c r="J1528" s="36">
        <v>8551.722749999999</v>
      </c>
      <c r="K1528" s="36">
        <v>161.97499999999999</v>
      </c>
      <c r="L1528" s="36">
        <v>9075.4592499999999</v>
      </c>
      <c r="M1528" s="35">
        <v>72.524999999999991</v>
      </c>
    </row>
    <row r="1529" spans="1:13">
      <c r="A1529" s="38">
        <v>1528</v>
      </c>
      <c r="B1529" s="34" t="s">
        <v>1639</v>
      </c>
      <c r="C1529" s="34" t="s">
        <v>3651</v>
      </c>
      <c r="D1529" s="34" t="s">
        <v>31</v>
      </c>
      <c r="F1529" s="36">
        <v>0</v>
      </c>
      <c r="H1529" s="36">
        <v>0</v>
      </c>
      <c r="J1529" s="36">
        <v>0</v>
      </c>
      <c r="L1529" s="36">
        <v>0</v>
      </c>
      <c r="M1529" s="35">
        <v>53.524999999999991</v>
      </c>
    </row>
    <row r="1530" spans="1:13">
      <c r="A1530" s="38">
        <v>1529</v>
      </c>
      <c r="B1530" s="34" t="s">
        <v>1640</v>
      </c>
      <c r="C1530" s="34" t="s">
        <v>3681</v>
      </c>
      <c r="D1530" s="34" t="s">
        <v>31</v>
      </c>
      <c r="E1530" s="36">
        <v>29</v>
      </c>
      <c r="F1530" s="36">
        <v>3900.79</v>
      </c>
      <c r="G1530" s="36">
        <v>12</v>
      </c>
      <c r="H1530" s="36">
        <v>2434.44</v>
      </c>
      <c r="I1530" s="36">
        <v>0</v>
      </c>
      <c r="J1530" s="36">
        <v>0</v>
      </c>
      <c r="K1530" s="36">
        <v>13</v>
      </c>
      <c r="L1530" s="36">
        <v>1625.78</v>
      </c>
      <c r="M1530" s="35">
        <v>24</v>
      </c>
    </row>
    <row r="1531" spans="1:13">
      <c r="A1531" s="38">
        <v>1530</v>
      </c>
      <c r="B1531" s="34" t="s">
        <v>1641</v>
      </c>
      <c r="C1531" s="34" t="s">
        <v>3651</v>
      </c>
      <c r="D1531" s="34" t="s">
        <v>31</v>
      </c>
      <c r="F1531" s="36">
        <v>0</v>
      </c>
      <c r="H1531" s="36">
        <v>0</v>
      </c>
      <c r="J1531" s="36">
        <v>0</v>
      </c>
      <c r="L1531" s="36">
        <v>0</v>
      </c>
      <c r="M1531" s="35">
        <v>76.5</v>
      </c>
    </row>
    <row r="1532" spans="1:13">
      <c r="A1532" s="38">
        <v>1531</v>
      </c>
      <c r="B1532" s="34" t="s">
        <v>1642</v>
      </c>
      <c r="C1532" s="34" t="s">
        <v>3651</v>
      </c>
      <c r="D1532" s="34" t="s">
        <v>31</v>
      </c>
      <c r="E1532" s="36">
        <v>8.5500000000000007</v>
      </c>
      <c r="F1532" s="36">
        <v>464.77800000000002</v>
      </c>
      <c r="G1532" s="36">
        <v>16</v>
      </c>
      <c r="H1532" s="36">
        <v>1711.84</v>
      </c>
      <c r="I1532" s="36">
        <v>23</v>
      </c>
      <c r="J1532" s="36">
        <v>640.78</v>
      </c>
      <c r="K1532" s="36">
        <v>15.074999999999999</v>
      </c>
      <c r="L1532" s="36">
        <v>1098.0630000000001</v>
      </c>
      <c r="M1532" s="35">
        <v>5.5</v>
      </c>
    </row>
    <row r="1533" spans="1:13">
      <c r="A1533" s="38">
        <v>1532</v>
      </c>
      <c r="B1533" s="34" t="s">
        <v>1643</v>
      </c>
      <c r="C1533" s="34" t="s">
        <v>3651</v>
      </c>
      <c r="D1533" s="34" t="s">
        <v>31</v>
      </c>
      <c r="F1533" s="36">
        <v>0</v>
      </c>
      <c r="H1533" s="36">
        <v>0</v>
      </c>
      <c r="J1533" s="36">
        <v>0</v>
      </c>
      <c r="L1533" s="36">
        <v>0</v>
      </c>
      <c r="M1533" s="35">
        <v>25</v>
      </c>
    </row>
    <row r="1534" spans="1:13">
      <c r="A1534" s="38">
        <v>1533</v>
      </c>
      <c r="B1534" s="34" t="s">
        <v>1644</v>
      </c>
      <c r="C1534" s="34" t="s">
        <v>3651</v>
      </c>
      <c r="D1534" s="34" t="s">
        <v>31</v>
      </c>
      <c r="E1534" s="36">
        <v>13.275</v>
      </c>
      <c r="F1534" s="36">
        <v>1411.9290000000001</v>
      </c>
      <c r="G1534" s="36">
        <v>67.05</v>
      </c>
      <c r="H1534" s="36">
        <v>4306.6215000000002</v>
      </c>
      <c r="I1534" s="36">
        <v>7.5</v>
      </c>
      <c r="J1534" s="36">
        <v>510.15</v>
      </c>
      <c r="K1534" s="36">
        <v>31.074999999999999</v>
      </c>
      <c r="L1534" s="36">
        <v>2775.6189999999997</v>
      </c>
      <c r="M1534" s="35">
        <v>36.5</v>
      </c>
    </row>
    <row r="1535" spans="1:13">
      <c r="A1535" s="38">
        <v>1534</v>
      </c>
      <c r="B1535" s="34" t="s">
        <v>1645</v>
      </c>
      <c r="C1535" s="34" t="s">
        <v>3651</v>
      </c>
      <c r="D1535" s="34" t="s">
        <v>31</v>
      </c>
      <c r="E1535" s="36">
        <v>0</v>
      </c>
      <c r="F1535" s="36">
        <v>0</v>
      </c>
      <c r="G1535" s="36">
        <v>59</v>
      </c>
      <c r="H1535" s="36">
        <v>4152.42</v>
      </c>
      <c r="I1535" s="36">
        <v>145</v>
      </c>
      <c r="J1535" s="36">
        <v>8441.9</v>
      </c>
      <c r="K1535" s="36">
        <v>51</v>
      </c>
      <c r="L1535" s="36">
        <v>3139.56</v>
      </c>
      <c r="M1535" s="35">
        <v>13</v>
      </c>
    </row>
    <row r="1536" spans="1:13">
      <c r="A1536" s="38">
        <v>1535</v>
      </c>
      <c r="B1536" s="34" t="s">
        <v>1646</v>
      </c>
      <c r="C1536" s="34" t="s">
        <v>3651</v>
      </c>
      <c r="D1536" s="34" t="s">
        <v>31</v>
      </c>
      <c r="E1536" s="36">
        <v>35.25</v>
      </c>
      <c r="F1536" s="36">
        <v>4729.1400000000003</v>
      </c>
      <c r="G1536" s="36">
        <v>80.75</v>
      </c>
      <c r="H1536" s="36">
        <v>5668.6500000000005</v>
      </c>
      <c r="I1536" s="36">
        <v>101.2</v>
      </c>
      <c r="J1536" s="36">
        <v>6566.8680000000004</v>
      </c>
      <c r="K1536" s="36">
        <v>176.72499999999999</v>
      </c>
      <c r="L1536" s="36">
        <v>9225.0450000000001</v>
      </c>
      <c r="M1536" s="35">
        <v>173</v>
      </c>
    </row>
    <row r="1537" spans="1:13">
      <c r="A1537" s="38">
        <v>1536</v>
      </c>
      <c r="B1537" s="34" t="s">
        <v>1647</v>
      </c>
      <c r="C1537" s="34" t="s">
        <v>3651</v>
      </c>
      <c r="D1537" s="34" t="s">
        <v>31</v>
      </c>
      <c r="E1537" s="36">
        <v>0</v>
      </c>
      <c r="F1537" s="36">
        <v>0</v>
      </c>
      <c r="G1537" s="36">
        <v>0</v>
      </c>
      <c r="H1537" s="36">
        <v>0</v>
      </c>
      <c r="I1537" s="36">
        <v>60</v>
      </c>
      <c r="J1537" s="36">
        <v>3963.6000000000004</v>
      </c>
      <c r="K1537" s="36">
        <v>0</v>
      </c>
      <c r="L1537" s="36">
        <v>0</v>
      </c>
      <c r="M1537" s="35">
        <v>65</v>
      </c>
    </row>
    <row r="1538" spans="1:13">
      <c r="A1538" s="38">
        <v>1537</v>
      </c>
      <c r="B1538" s="34" t="s">
        <v>1648</v>
      </c>
      <c r="C1538" s="34" t="s">
        <v>3651</v>
      </c>
      <c r="D1538" s="34" t="s">
        <v>31</v>
      </c>
      <c r="E1538" s="36">
        <v>17.5</v>
      </c>
      <c r="F1538" s="36">
        <v>1816.5</v>
      </c>
      <c r="G1538" s="36">
        <v>63</v>
      </c>
      <c r="H1538" s="36">
        <v>7326.9</v>
      </c>
      <c r="I1538" s="36">
        <v>81.575000000000003</v>
      </c>
      <c r="J1538" s="36">
        <v>6373.4547499999999</v>
      </c>
      <c r="K1538" s="36">
        <v>11</v>
      </c>
      <c r="L1538" s="36">
        <v>807.29</v>
      </c>
      <c r="M1538" s="35">
        <v>10</v>
      </c>
    </row>
    <row r="1539" spans="1:13">
      <c r="A1539" s="38">
        <v>1538</v>
      </c>
      <c r="B1539" s="34" t="s">
        <v>1649</v>
      </c>
      <c r="C1539" s="34" t="s">
        <v>3651</v>
      </c>
      <c r="D1539" s="34" t="s">
        <v>31</v>
      </c>
      <c r="E1539" s="36">
        <v>0</v>
      </c>
      <c r="F1539" s="36">
        <v>0</v>
      </c>
      <c r="G1539" s="36">
        <v>0</v>
      </c>
      <c r="H1539" s="36">
        <v>0</v>
      </c>
      <c r="I1539" s="36">
        <v>2</v>
      </c>
      <c r="J1539" s="36">
        <v>408.52</v>
      </c>
      <c r="K1539" s="36">
        <v>3</v>
      </c>
      <c r="L1539" s="36">
        <v>260.79000000000002</v>
      </c>
      <c r="M1539" s="35">
        <v>2</v>
      </c>
    </row>
    <row r="1540" spans="1:13">
      <c r="A1540" s="38">
        <v>1539</v>
      </c>
      <c r="B1540" s="34" t="s">
        <v>1650</v>
      </c>
      <c r="C1540" s="34" t="s">
        <v>3658</v>
      </c>
      <c r="D1540" s="34" t="s">
        <v>31</v>
      </c>
      <c r="E1540" s="36">
        <v>55.625</v>
      </c>
      <c r="F1540" s="36">
        <v>3754.1312499999999</v>
      </c>
      <c r="G1540" s="36">
        <v>47</v>
      </c>
      <c r="H1540" s="36">
        <v>2763.13</v>
      </c>
      <c r="I1540" s="36">
        <v>158</v>
      </c>
      <c r="J1540" s="36">
        <v>11387.06</v>
      </c>
      <c r="K1540" s="36">
        <v>57</v>
      </c>
      <c r="L1540" s="36">
        <v>3022.1400000000003</v>
      </c>
      <c r="M1540" s="35">
        <v>69.775000000000006</v>
      </c>
    </row>
    <row r="1541" spans="1:13">
      <c r="A1541" s="38">
        <v>1540</v>
      </c>
      <c r="B1541" s="34" t="s">
        <v>1651</v>
      </c>
      <c r="C1541" s="34" t="s">
        <v>3651</v>
      </c>
      <c r="D1541" s="34" t="s">
        <v>31</v>
      </c>
      <c r="E1541" s="36">
        <v>0</v>
      </c>
      <c r="F1541" s="36">
        <v>0</v>
      </c>
      <c r="G1541" s="36">
        <v>0</v>
      </c>
      <c r="H1541" s="36">
        <v>0</v>
      </c>
      <c r="I1541" s="36">
        <v>0</v>
      </c>
      <c r="J1541" s="36">
        <v>0</v>
      </c>
      <c r="K1541" s="36">
        <v>0.2</v>
      </c>
      <c r="L1541" s="36">
        <v>35.422000000000004</v>
      </c>
      <c r="M1541" s="35">
        <v>3</v>
      </c>
    </row>
    <row r="1542" spans="1:13">
      <c r="A1542" s="38">
        <v>1541</v>
      </c>
      <c r="B1542" s="34" t="s">
        <v>1652</v>
      </c>
      <c r="C1542" s="34" t="s">
        <v>3658</v>
      </c>
      <c r="D1542" s="34" t="s">
        <v>31</v>
      </c>
      <c r="E1542" s="36">
        <v>0</v>
      </c>
      <c r="F1542" s="36">
        <v>0</v>
      </c>
      <c r="G1542" s="36">
        <v>0</v>
      </c>
      <c r="H1542" s="36">
        <v>0</v>
      </c>
      <c r="I1542" s="36">
        <v>1</v>
      </c>
      <c r="J1542" s="36">
        <v>12.31</v>
      </c>
      <c r="K1542" s="36">
        <v>4</v>
      </c>
      <c r="L1542" s="36">
        <v>226</v>
      </c>
      <c r="M1542" s="35">
        <v>0.55000000000000004</v>
      </c>
    </row>
    <row r="1543" spans="1:13">
      <c r="A1543" s="38">
        <v>1542</v>
      </c>
      <c r="B1543" s="34" t="s">
        <v>1653</v>
      </c>
      <c r="C1543" s="34" t="s">
        <v>3681</v>
      </c>
      <c r="D1543" s="34" t="s">
        <v>31</v>
      </c>
      <c r="E1543" s="36">
        <v>0</v>
      </c>
      <c r="F1543" s="36">
        <v>0</v>
      </c>
      <c r="G1543" s="36">
        <v>0</v>
      </c>
      <c r="H1543" s="36">
        <v>0</v>
      </c>
      <c r="I1543" s="36">
        <v>0</v>
      </c>
      <c r="J1543" s="36">
        <v>0</v>
      </c>
      <c r="K1543" s="36">
        <v>10</v>
      </c>
      <c r="L1543" s="36">
        <v>741.9</v>
      </c>
      <c r="M1543" s="35">
        <v>10</v>
      </c>
    </row>
    <row r="1544" spans="1:13">
      <c r="A1544" s="38">
        <v>1543</v>
      </c>
      <c r="B1544" s="34" t="s">
        <v>1654</v>
      </c>
      <c r="C1544" s="34" t="s">
        <v>3660</v>
      </c>
      <c r="D1544" s="34" t="s">
        <v>31</v>
      </c>
      <c r="E1544" s="36">
        <v>0</v>
      </c>
      <c r="F1544" s="36">
        <v>0</v>
      </c>
      <c r="G1544" s="36">
        <v>0</v>
      </c>
      <c r="H1544" s="36">
        <v>0</v>
      </c>
      <c r="I1544" s="36">
        <v>8.5</v>
      </c>
      <c r="J1544" s="36">
        <v>260.35500000000002</v>
      </c>
      <c r="K1544" s="36">
        <v>0</v>
      </c>
      <c r="L1544" s="36">
        <v>0</v>
      </c>
      <c r="M1544" s="35">
        <v>64.5</v>
      </c>
    </row>
    <row r="1545" spans="1:13">
      <c r="A1545" s="38">
        <v>1544</v>
      </c>
      <c r="B1545" s="34" t="s">
        <v>1655</v>
      </c>
      <c r="C1545" s="34" t="s">
        <v>3659</v>
      </c>
      <c r="D1545" s="34" t="s">
        <v>31</v>
      </c>
      <c r="F1545" s="36">
        <v>0</v>
      </c>
      <c r="H1545" s="36">
        <v>0</v>
      </c>
      <c r="J1545" s="36">
        <v>0</v>
      </c>
      <c r="L1545" s="36">
        <v>0</v>
      </c>
      <c r="M1545" s="35">
        <v>2</v>
      </c>
    </row>
    <row r="1546" spans="1:13">
      <c r="A1546" s="38">
        <v>1545</v>
      </c>
      <c r="B1546" s="34" t="s">
        <v>1656</v>
      </c>
      <c r="C1546" s="34" t="s">
        <v>3651</v>
      </c>
      <c r="D1546" s="34" t="s">
        <v>31</v>
      </c>
      <c r="F1546" s="36">
        <v>0</v>
      </c>
      <c r="H1546" s="36">
        <v>0</v>
      </c>
      <c r="J1546" s="36">
        <v>0</v>
      </c>
      <c r="L1546" s="36">
        <v>0</v>
      </c>
      <c r="M1546" s="35">
        <v>3.6749999999999998</v>
      </c>
    </row>
    <row r="1547" spans="1:13">
      <c r="A1547" s="38">
        <v>1546</v>
      </c>
      <c r="B1547" s="34" t="s">
        <v>1657</v>
      </c>
      <c r="C1547" s="34" t="s">
        <v>3658</v>
      </c>
      <c r="D1547" s="34" t="s">
        <v>29</v>
      </c>
      <c r="E1547" s="36">
        <v>0</v>
      </c>
      <c r="F1547" s="36">
        <v>0</v>
      </c>
      <c r="G1547" s="36">
        <v>15</v>
      </c>
      <c r="H1547" s="36">
        <v>1371.8999999999999</v>
      </c>
      <c r="I1547" s="36">
        <v>30</v>
      </c>
      <c r="J1547" s="36">
        <v>3698.4</v>
      </c>
      <c r="K1547" s="36">
        <v>118.15</v>
      </c>
      <c r="L1547" s="36">
        <v>10000.216</v>
      </c>
      <c r="M1547" s="35">
        <v>182.05</v>
      </c>
    </row>
    <row r="1548" spans="1:13">
      <c r="A1548" s="38">
        <v>1547</v>
      </c>
      <c r="B1548" s="34" t="s">
        <v>1658</v>
      </c>
      <c r="C1548" s="34" t="s">
        <v>3651</v>
      </c>
      <c r="D1548" s="34" t="s">
        <v>29</v>
      </c>
      <c r="E1548" s="36">
        <v>0</v>
      </c>
      <c r="F1548" s="36">
        <v>0</v>
      </c>
      <c r="G1548" s="36">
        <v>0</v>
      </c>
      <c r="H1548" s="36">
        <v>0</v>
      </c>
      <c r="I1548" s="36">
        <v>10</v>
      </c>
      <c r="J1548" s="36">
        <v>1621.8000000000002</v>
      </c>
      <c r="K1548" s="36">
        <v>16</v>
      </c>
      <c r="L1548" s="36">
        <v>2863.68</v>
      </c>
      <c r="M1548" s="35">
        <v>14</v>
      </c>
    </row>
    <row r="1549" spans="1:13">
      <c r="A1549" s="38">
        <v>1548</v>
      </c>
      <c r="B1549" s="34" t="s">
        <v>1659</v>
      </c>
      <c r="C1549" s="34" t="s">
        <v>3658</v>
      </c>
      <c r="D1549" s="34" t="s">
        <v>29</v>
      </c>
      <c r="F1549" s="36">
        <v>0</v>
      </c>
      <c r="H1549" s="36">
        <v>0</v>
      </c>
      <c r="J1549" s="36">
        <v>0</v>
      </c>
      <c r="L1549" s="36">
        <v>0</v>
      </c>
      <c r="M1549" s="35">
        <v>10</v>
      </c>
    </row>
    <row r="1550" spans="1:13">
      <c r="A1550" s="38">
        <v>1549</v>
      </c>
      <c r="B1550" s="34" t="s">
        <v>1660</v>
      </c>
      <c r="C1550" s="34" t="s">
        <v>3651</v>
      </c>
      <c r="D1550" s="34" t="s">
        <v>26</v>
      </c>
      <c r="E1550" s="36">
        <v>75.575000000000003</v>
      </c>
      <c r="F1550" s="36">
        <v>-1204.6655000000001</v>
      </c>
      <c r="G1550" s="36">
        <v>62.924999999999997</v>
      </c>
      <c r="H1550" s="36">
        <v>3657.83025</v>
      </c>
      <c r="I1550" s="36">
        <v>51.075000000000003</v>
      </c>
      <c r="J1550" s="36">
        <v>1581.2820000000002</v>
      </c>
      <c r="K1550" s="36">
        <v>23</v>
      </c>
      <c r="L1550" s="36">
        <v>2468.13</v>
      </c>
      <c r="M1550" s="35">
        <v>31</v>
      </c>
    </row>
    <row r="1551" spans="1:13">
      <c r="A1551" s="38">
        <v>1550</v>
      </c>
      <c r="B1551" s="34" t="s">
        <v>1661</v>
      </c>
      <c r="C1551" s="34" t="s">
        <v>3651</v>
      </c>
      <c r="D1551" s="34" t="s">
        <v>26</v>
      </c>
      <c r="E1551" s="36">
        <v>0</v>
      </c>
      <c r="F1551" s="36">
        <v>0</v>
      </c>
      <c r="G1551" s="36">
        <v>0</v>
      </c>
      <c r="H1551" s="36">
        <v>0</v>
      </c>
      <c r="I1551" s="36">
        <v>0</v>
      </c>
      <c r="J1551" s="36">
        <v>0</v>
      </c>
      <c r="K1551" s="36">
        <v>20</v>
      </c>
      <c r="L1551" s="36">
        <v>1470.2</v>
      </c>
      <c r="M1551" s="35">
        <v>392.72999999999996</v>
      </c>
    </row>
    <row r="1552" spans="1:13">
      <c r="A1552" s="38">
        <v>1551</v>
      </c>
      <c r="B1552" s="34" t="s">
        <v>1662</v>
      </c>
      <c r="C1552" s="34" t="s">
        <v>3658</v>
      </c>
      <c r="D1552" s="34" t="s">
        <v>40</v>
      </c>
      <c r="F1552" s="36">
        <v>0</v>
      </c>
      <c r="H1552" s="36">
        <v>0</v>
      </c>
      <c r="J1552" s="36">
        <v>0</v>
      </c>
      <c r="L1552" s="36">
        <v>0</v>
      </c>
      <c r="M1552" s="35">
        <v>68</v>
      </c>
    </row>
    <row r="1553" spans="1:13">
      <c r="A1553" s="38">
        <v>1552</v>
      </c>
      <c r="B1553" s="34" t="s">
        <v>1663</v>
      </c>
      <c r="C1553" s="34" t="s">
        <v>3651</v>
      </c>
      <c r="D1553" s="34" t="s">
        <v>40</v>
      </c>
      <c r="F1553" s="36">
        <v>0</v>
      </c>
      <c r="H1553" s="36">
        <v>0</v>
      </c>
      <c r="J1553" s="36">
        <v>0</v>
      </c>
      <c r="L1553" s="36">
        <v>0</v>
      </c>
      <c r="M1553" s="35">
        <v>3</v>
      </c>
    </row>
    <row r="1554" spans="1:13">
      <c r="A1554" s="38">
        <v>1553</v>
      </c>
      <c r="B1554" s="34" t="s">
        <v>1664</v>
      </c>
      <c r="C1554" s="34" t="s">
        <v>3651</v>
      </c>
      <c r="D1554" s="34" t="s">
        <v>40</v>
      </c>
      <c r="E1554" s="36">
        <v>5</v>
      </c>
      <c r="F1554" s="36">
        <v>-121.30000000000001</v>
      </c>
      <c r="G1554" s="36">
        <v>24</v>
      </c>
      <c r="H1554" s="36">
        <v>831.59999999999991</v>
      </c>
      <c r="I1554" s="36">
        <v>39</v>
      </c>
      <c r="J1554" s="36">
        <v>1641.9</v>
      </c>
      <c r="K1554" s="36">
        <v>27</v>
      </c>
      <c r="L1554" s="36">
        <v>3014.0099999999998</v>
      </c>
      <c r="M1554" s="35">
        <v>0</v>
      </c>
    </row>
    <row r="1555" spans="1:13">
      <c r="A1555" s="38">
        <v>1554</v>
      </c>
      <c r="B1555" s="34" t="s">
        <v>1665</v>
      </c>
      <c r="C1555" s="34" t="s">
        <v>3651</v>
      </c>
      <c r="D1555" s="34" t="s">
        <v>40</v>
      </c>
      <c r="E1555" s="36">
        <v>136.77500000000001</v>
      </c>
      <c r="F1555" s="36">
        <v>4136.076</v>
      </c>
      <c r="G1555" s="36">
        <v>0.05</v>
      </c>
      <c r="H1555" s="36">
        <v>57.668499999999995</v>
      </c>
      <c r="I1555" s="36">
        <v>70</v>
      </c>
      <c r="J1555" s="36">
        <v>5091.7999999999993</v>
      </c>
      <c r="K1555" s="36">
        <v>20</v>
      </c>
      <c r="L1555" s="36">
        <v>1173.5999999999999</v>
      </c>
      <c r="M1555" s="35">
        <v>0</v>
      </c>
    </row>
    <row r="1556" spans="1:13">
      <c r="A1556" s="38">
        <v>1555</v>
      </c>
      <c r="B1556" s="34" t="s">
        <v>1666</v>
      </c>
      <c r="C1556" s="34" t="s">
        <v>3651</v>
      </c>
      <c r="D1556" s="34" t="s">
        <v>40</v>
      </c>
      <c r="E1556" s="36">
        <v>0</v>
      </c>
      <c r="F1556" s="36">
        <v>0</v>
      </c>
      <c r="G1556" s="36">
        <v>0</v>
      </c>
      <c r="H1556" s="36">
        <v>0</v>
      </c>
      <c r="I1556" s="36">
        <v>0.27500000000000002</v>
      </c>
      <c r="J1556" s="36">
        <v>13.579500000000001</v>
      </c>
      <c r="K1556" s="36">
        <v>0</v>
      </c>
      <c r="L1556" s="36">
        <v>0</v>
      </c>
      <c r="M1556" s="35">
        <v>0</v>
      </c>
    </row>
    <row r="1557" spans="1:13">
      <c r="A1557" s="38">
        <v>1556</v>
      </c>
      <c r="B1557" s="34" t="s">
        <v>1667</v>
      </c>
      <c r="C1557" s="34" t="s">
        <v>3651</v>
      </c>
      <c r="D1557" s="34" t="s">
        <v>40</v>
      </c>
      <c r="F1557" s="36">
        <v>0</v>
      </c>
      <c r="H1557" s="36">
        <v>0</v>
      </c>
      <c r="J1557" s="36">
        <v>0</v>
      </c>
      <c r="L1557" s="36">
        <v>0</v>
      </c>
      <c r="M1557" s="35">
        <v>108.125</v>
      </c>
    </row>
    <row r="1558" spans="1:13">
      <c r="A1558" s="38">
        <v>1557</v>
      </c>
      <c r="B1558" s="34" t="s">
        <v>1668</v>
      </c>
      <c r="C1558" s="34" t="s">
        <v>3651</v>
      </c>
      <c r="D1558" s="34" t="s">
        <v>40</v>
      </c>
      <c r="F1558" s="36">
        <v>0</v>
      </c>
      <c r="H1558" s="36">
        <v>0</v>
      </c>
      <c r="J1558" s="36">
        <v>0</v>
      </c>
      <c r="L1558" s="36">
        <v>0</v>
      </c>
      <c r="M1558" s="35">
        <v>0</v>
      </c>
    </row>
    <row r="1559" spans="1:13">
      <c r="A1559" s="38">
        <v>1558</v>
      </c>
      <c r="B1559" s="34" t="s">
        <v>1669</v>
      </c>
      <c r="C1559" s="34" t="s">
        <v>3651</v>
      </c>
      <c r="D1559" s="34" t="s">
        <v>40</v>
      </c>
      <c r="E1559" s="36">
        <v>80.2</v>
      </c>
      <c r="F1559" s="36">
        <v>9121.1460000000006</v>
      </c>
      <c r="G1559" s="36">
        <v>65.575000000000003</v>
      </c>
      <c r="H1559" s="36">
        <v>4609.2667500000007</v>
      </c>
      <c r="I1559" s="36">
        <v>15</v>
      </c>
      <c r="J1559" s="36">
        <v>733.35</v>
      </c>
      <c r="K1559" s="36">
        <v>0</v>
      </c>
      <c r="L1559" s="36">
        <v>0</v>
      </c>
      <c r="M1559" s="35">
        <v>0</v>
      </c>
    </row>
    <row r="1560" spans="1:13">
      <c r="A1560" s="38">
        <v>1559</v>
      </c>
      <c r="B1560" s="34" t="s">
        <v>1670</v>
      </c>
      <c r="C1560" s="34" t="s">
        <v>3651</v>
      </c>
      <c r="D1560" s="34" t="s">
        <v>40</v>
      </c>
      <c r="E1560" s="36">
        <v>0</v>
      </c>
      <c r="F1560" s="36">
        <v>0</v>
      </c>
      <c r="G1560" s="36">
        <v>0</v>
      </c>
      <c r="H1560" s="36">
        <v>0</v>
      </c>
      <c r="I1560" s="36">
        <v>0</v>
      </c>
      <c r="J1560" s="36">
        <v>0</v>
      </c>
      <c r="K1560" s="36">
        <v>27</v>
      </c>
      <c r="L1560" s="36">
        <v>1914.03</v>
      </c>
      <c r="M1560" s="35">
        <v>0</v>
      </c>
    </row>
    <row r="1561" spans="1:13">
      <c r="A1561" s="38">
        <v>1560</v>
      </c>
      <c r="B1561" s="34" t="s">
        <v>1671</v>
      </c>
      <c r="C1561" s="34" t="s">
        <v>3651</v>
      </c>
      <c r="D1561" s="34" t="s">
        <v>40</v>
      </c>
      <c r="F1561" s="36">
        <v>0</v>
      </c>
      <c r="H1561" s="36">
        <v>0</v>
      </c>
      <c r="J1561" s="36">
        <v>0</v>
      </c>
      <c r="L1561" s="36">
        <v>0</v>
      </c>
      <c r="M1561" s="35">
        <v>25</v>
      </c>
    </row>
    <row r="1562" spans="1:13">
      <c r="A1562" s="38">
        <v>1561</v>
      </c>
      <c r="B1562" s="34" t="s">
        <v>1672</v>
      </c>
      <c r="C1562" s="34" t="s">
        <v>82</v>
      </c>
      <c r="D1562" s="34" t="s">
        <v>40</v>
      </c>
      <c r="E1562" s="36">
        <v>0</v>
      </c>
      <c r="F1562" s="36">
        <v>0</v>
      </c>
      <c r="G1562" s="36">
        <v>0</v>
      </c>
      <c r="H1562" s="36">
        <v>0</v>
      </c>
      <c r="I1562" s="36">
        <v>12.9</v>
      </c>
      <c r="J1562" s="36">
        <v>1785.489</v>
      </c>
      <c r="K1562" s="36">
        <v>33</v>
      </c>
      <c r="L1562" s="36">
        <v>1809.3899999999999</v>
      </c>
      <c r="M1562" s="35">
        <v>0</v>
      </c>
    </row>
    <row r="1563" spans="1:13">
      <c r="A1563" s="38">
        <v>1562</v>
      </c>
      <c r="B1563" s="34" t="s">
        <v>1673</v>
      </c>
      <c r="C1563" s="34" t="s">
        <v>3651</v>
      </c>
      <c r="D1563" s="34" t="s">
        <v>40</v>
      </c>
      <c r="E1563" s="36">
        <v>0</v>
      </c>
      <c r="F1563" s="36">
        <v>0</v>
      </c>
      <c r="G1563" s="36">
        <v>0</v>
      </c>
      <c r="H1563" s="36">
        <v>0</v>
      </c>
      <c r="I1563" s="36">
        <v>10</v>
      </c>
      <c r="J1563" s="36">
        <v>1222.3999999999999</v>
      </c>
      <c r="K1563" s="36">
        <v>7</v>
      </c>
      <c r="L1563" s="36">
        <v>382.34</v>
      </c>
      <c r="M1563" s="35">
        <v>0</v>
      </c>
    </row>
    <row r="1564" spans="1:13">
      <c r="A1564" s="38">
        <v>1563</v>
      </c>
      <c r="B1564" s="34" t="s">
        <v>1674</v>
      </c>
      <c r="C1564" s="34" t="s">
        <v>3658</v>
      </c>
      <c r="D1564" s="34" t="s">
        <v>40</v>
      </c>
      <c r="E1564" s="36">
        <v>0</v>
      </c>
      <c r="F1564" s="36">
        <v>0</v>
      </c>
      <c r="G1564" s="36">
        <v>0</v>
      </c>
      <c r="H1564" s="36">
        <v>0</v>
      </c>
      <c r="I1564" s="36">
        <v>0</v>
      </c>
      <c r="J1564" s="36">
        <v>0</v>
      </c>
      <c r="K1564" s="36">
        <v>1</v>
      </c>
      <c r="L1564" s="36">
        <v>191.1</v>
      </c>
      <c r="M1564" s="35">
        <v>0</v>
      </c>
    </row>
    <row r="1565" spans="1:13">
      <c r="A1565" s="38">
        <v>1564</v>
      </c>
      <c r="B1565" s="34" t="s">
        <v>1675</v>
      </c>
      <c r="C1565" s="34" t="s">
        <v>3681</v>
      </c>
      <c r="D1565" s="34" t="s">
        <v>40</v>
      </c>
      <c r="E1565" s="36">
        <v>0</v>
      </c>
      <c r="F1565" s="36">
        <v>0</v>
      </c>
      <c r="G1565" s="36">
        <v>2.5</v>
      </c>
      <c r="H1565" s="36">
        <v>-231.27500000000001</v>
      </c>
      <c r="I1565" s="36">
        <v>14</v>
      </c>
      <c r="J1565" s="36">
        <v>1497.3</v>
      </c>
      <c r="K1565" s="36">
        <v>68</v>
      </c>
      <c r="L1565" s="36">
        <v>4938.84</v>
      </c>
      <c r="M1565" s="35">
        <v>0</v>
      </c>
    </row>
    <row r="1566" spans="1:13">
      <c r="A1566" s="38">
        <v>1565</v>
      </c>
      <c r="B1566" s="34" t="s">
        <v>1676</v>
      </c>
      <c r="C1566" s="34" t="s">
        <v>82</v>
      </c>
      <c r="D1566" s="34" t="s">
        <v>40</v>
      </c>
      <c r="E1566" s="36">
        <v>15</v>
      </c>
      <c r="F1566" s="36">
        <v>1026.75</v>
      </c>
      <c r="G1566" s="36">
        <v>10</v>
      </c>
      <c r="H1566" s="36">
        <v>1207.8</v>
      </c>
      <c r="I1566" s="36">
        <v>0</v>
      </c>
      <c r="J1566" s="36">
        <v>0</v>
      </c>
      <c r="K1566" s="36">
        <v>1</v>
      </c>
      <c r="L1566" s="36">
        <v>130.06</v>
      </c>
      <c r="M1566" s="35">
        <v>0</v>
      </c>
    </row>
    <row r="1567" spans="1:13">
      <c r="A1567" s="38">
        <v>1566</v>
      </c>
      <c r="B1567" s="34" t="s">
        <v>1677</v>
      </c>
      <c r="C1567" s="34" t="s">
        <v>82</v>
      </c>
      <c r="D1567" s="34" t="s">
        <v>40</v>
      </c>
      <c r="E1567" s="36">
        <v>30</v>
      </c>
      <c r="F1567" s="36">
        <v>608.40000000000009</v>
      </c>
      <c r="G1567" s="36">
        <v>29</v>
      </c>
      <c r="H1567" s="36">
        <v>2170.0700000000002</v>
      </c>
      <c r="I1567" s="36">
        <v>17</v>
      </c>
      <c r="J1567" s="36">
        <v>1283.67</v>
      </c>
      <c r="K1567" s="36">
        <v>7</v>
      </c>
      <c r="L1567" s="36">
        <v>448.77</v>
      </c>
      <c r="M1567" s="35">
        <v>0</v>
      </c>
    </row>
    <row r="1568" spans="1:13">
      <c r="A1568" s="38">
        <v>1567</v>
      </c>
      <c r="B1568" s="34" t="s">
        <v>1678</v>
      </c>
      <c r="C1568" s="34" t="s">
        <v>82</v>
      </c>
      <c r="D1568" s="34" t="s">
        <v>40</v>
      </c>
      <c r="F1568" s="36">
        <v>0</v>
      </c>
      <c r="H1568" s="36">
        <v>0</v>
      </c>
      <c r="J1568" s="36">
        <v>0</v>
      </c>
      <c r="L1568" s="36">
        <v>0</v>
      </c>
      <c r="M1568" s="35">
        <v>34</v>
      </c>
    </row>
    <row r="1569" spans="1:13">
      <c r="A1569" s="38">
        <v>1568</v>
      </c>
      <c r="B1569" s="34" t="s">
        <v>1679</v>
      </c>
      <c r="C1569" s="34" t="s">
        <v>82</v>
      </c>
      <c r="D1569" s="34" t="s">
        <v>40</v>
      </c>
      <c r="E1569" s="36">
        <v>10</v>
      </c>
      <c r="F1569" s="36">
        <v>558.69999999999993</v>
      </c>
      <c r="G1569" s="36">
        <v>5.05</v>
      </c>
      <c r="H1569" s="36">
        <v>224.62399999999997</v>
      </c>
      <c r="I1569" s="36">
        <v>15</v>
      </c>
      <c r="J1569" s="36">
        <v>327.45</v>
      </c>
      <c r="K1569" s="36">
        <v>0</v>
      </c>
      <c r="L1569" s="36">
        <v>0</v>
      </c>
      <c r="M1569" s="35">
        <v>0</v>
      </c>
    </row>
    <row r="1570" spans="1:13">
      <c r="A1570" s="38">
        <v>1569</v>
      </c>
      <c r="B1570" s="34" t="s">
        <v>1680</v>
      </c>
      <c r="C1570" s="34" t="s">
        <v>82</v>
      </c>
      <c r="D1570" s="34" t="s">
        <v>40</v>
      </c>
      <c r="F1570" s="36">
        <v>0</v>
      </c>
      <c r="H1570" s="36">
        <v>0</v>
      </c>
      <c r="J1570" s="36">
        <v>0</v>
      </c>
      <c r="L1570" s="36">
        <v>0</v>
      </c>
      <c r="M1570" s="35">
        <v>2.0249999999999999</v>
      </c>
    </row>
    <row r="1571" spans="1:13">
      <c r="A1571" s="38">
        <v>1570</v>
      </c>
      <c r="B1571" s="34" t="s">
        <v>1681</v>
      </c>
      <c r="C1571" s="34" t="s">
        <v>3651</v>
      </c>
      <c r="D1571" s="34" t="s">
        <v>40</v>
      </c>
      <c r="E1571" s="36">
        <v>0</v>
      </c>
      <c r="F1571" s="36">
        <v>0</v>
      </c>
      <c r="G1571" s="36">
        <v>0</v>
      </c>
      <c r="H1571" s="36">
        <v>0</v>
      </c>
      <c r="I1571" s="36">
        <v>0</v>
      </c>
      <c r="J1571" s="36">
        <v>0</v>
      </c>
      <c r="K1571" s="36">
        <v>11</v>
      </c>
      <c r="L1571" s="36">
        <v>1062.1600000000001</v>
      </c>
      <c r="M1571" s="35">
        <v>0</v>
      </c>
    </row>
    <row r="1572" spans="1:13">
      <c r="A1572" s="38">
        <v>1571</v>
      </c>
      <c r="B1572" s="34" t="s">
        <v>1682</v>
      </c>
      <c r="C1572" s="34" t="s">
        <v>3651</v>
      </c>
      <c r="D1572" s="34" t="s">
        <v>40</v>
      </c>
      <c r="E1572" s="36">
        <v>10.55</v>
      </c>
      <c r="F1572" s="36">
        <v>1512.9755</v>
      </c>
      <c r="G1572" s="36">
        <v>4</v>
      </c>
      <c r="H1572" s="36">
        <v>535.08000000000004</v>
      </c>
      <c r="I1572" s="36">
        <v>3</v>
      </c>
      <c r="J1572" s="36">
        <v>263.34000000000003</v>
      </c>
      <c r="K1572" s="36">
        <v>0</v>
      </c>
      <c r="L1572" s="36">
        <v>0</v>
      </c>
      <c r="M1572" s="35">
        <v>0</v>
      </c>
    </row>
    <row r="1573" spans="1:13">
      <c r="A1573" s="38">
        <v>1572</v>
      </c>
      <c r="B1573" s="34" t="s">
        <v>1683</v>
      </c>
      <c r="C1573" s="34" t="s">
        <v>3651</v>
      </c>
      <c r="D1573" s="34" t="s">
        <v>40</v>
      </c>
      <c r="E1573" s="36">
        <v>0</v>
      </c>
      <c r="F1573" s="36">
        <v>0</v>
      </c>
      <c r="G1573" s="36">
        <v>0.17499999999999999</v>
      </c>
      <c r="H1573" s="36">
        <v>25.875500000000002</v>
      </c>
      <c r="I1573" s="36">
        <v>5</v>
      </c>
      <c r="J1573" s="36">
        <v>180.5</v>
      </c>
      <c r="K1573" s="36">
        <v>0</v>
      </c>
      <c r="L1573" s="36">
        <v>0</v>
      </c>
      <c r="M1573" s="35">
        <v>0</v>
      </c>
    </row>
    <row r="1574" spans="1:13">
      <c r="A1574" s="38">
        <v>1573</v>
      </c>
      <c r="B1574" s="34" t="s">
        <v>1684</v>
      </c>
      <c r="C1574" s="34" t="s">
        <v>3651</v>
      </c>
      <c r="D1574" s="34" t="s">
        <v>40</v>
      </c>
      <c r="E1574" s="36">
        <v>0</v>
      </c>
      <c r="F1574" s="36">
        <v>0</v>
      </c>
      <c r="G1574" s="36">
        <v>0</v>
      </c>
      <c r="H1574" s="36">
        <v>0</v>
      </c>
      <c r="I1574" s="36">
        <v>0</v>
      </c>
      <c r="J1574" s="36">
        <v>0</v>
      </c>
      <c r="K1574" s="36">
        <v>2</v>
      </c>
      <c r="L1574" s="36">
        <v>149.76</v>
      </c>
      <c r="M1574" s="35">
        <v>0</v>
      </c>
    </row>
    <row r="1575" spans="1:13">
      <c r="A1575" s="38">
        <v>1574</v>
      </c>
      <c r="B1575" s="34" t="s">
        <v>1685</v>
      </c>
      <c r="C1575" s="34" t="s">
        <v>3651</v>
      </c>
      <c r="D1575" s="34" t="s">
        <v>40</v>
      </c>
      <c r="E1575" s="36">
        <v>0</v>
      </c>
      <c r="F1575" s="36">
        <v>0</v>
      </c>
      <c r="G1575" s="36">
        <v>0</v>
      </c>
      <c r="H1575" s="36">
        <v>0</v>
      </c>
      <c r="I1575" s="36">
        <v>0.35</v>
      </c>
      <c r="J1575" s="36">
        <v>-47.827500000000001</v>
      </c>
      <c r="K1575" s="36">
        <v>0.1</v>
      </c>
      <c r="L1575" s="36">
        <v>13.915000000000001</v>
      </c>
      <c r="M1575" s="35">
        <v>0</v>
      </c>
    </row>
    <row r="1576" spans="1:13">
      <c r="A1576" s="38">
        <v>1575</v>
      </c>
      <c r="B1576" s="34" t="s">
        <v>1686</v>
      </c>
      <c r="C1576" s="34" t="s">
        <v>3658</v>
      </c>
      <c r="D1576" s="34" t="s">
        <v>40</v>
      </c>
      <c r="E1576" s="36">
        <v>0</v>
      </c>
      <c r="F1576" s="36">
        <v>0</v>
      </c>
      <c r="G1576" s="36">
        <v>1</v>
      </c>
      <c r="H1576" s="36">
        <v>331.85</v>
      </c>
      <c r="I1576" s="36">
        <v>8.2249999999999996</v>
      </c>
      <c r="J1576" s="36">
        <v>1493.002</v>
      </c>
      <c r="K1576" s="36">
        <v>4.5</v>
      </c>
      <c r="L1576" s="36">
        <v>4596.03</v>
      </c>
      <c r="M1576" s="35">
        <v>3</v>
      </c>
    </row>
    <row r="1577" spans="1:13">
      <c r="A1577" s="38">
        <v>1576</v>
      </c>
      <c r="B1577" s="34" t="s">
        <v>1687</v>
      </c>
      <c r="C1577" s="34" t="s">
        <v>3651</v>
      </c>
      <c r="D1577" s="34" t="s">
        <v>40</v>
      </c>
      <c r="F1577" s="36">
        <v>0</v>
      </c>
      <c r="H1577" s="36">
        <v>0</v>
      </c>
      <c r="J1577" s="36">
        <v>0</v>
      </c>
      <c r="L1577" s="36">
        <v>0</v>
      </c>
      <c r="M1577" s="35">
        <v>11</v>
      </c>
    </row>
    <row r="1578" spans="1:13">
      <c r="A1578" s="38">
        <v>1577</v>
      </c>
      <c r="B1578" s="34" t="s">
        <v>1688</v>
      </c>
      <c r="C1578" s="34" t="s">
        <v>3651</v>
      </c>
      <c r="D1578" s="34" t="s">
        <v>40</v>
      </c>
      <c r="E1578" s="36">
        <v>15</v>
      </c>
      <c r="F1578" s="36">
        <v>1582.2</v>
      </c>
      <c r="G1578" s="36">
        <v>9.5</v>
      </c>
      <c r="H1578" s="36">
        <v>1142.1849999999999</v>
      </c>
      <c r="I1578" s="36">
        <v>17</v>
      </c>
      <c r="J1578" s="36">
        <v>1637.78</v>
      </c>
      <c r="K1578" s="36">
        <v>5.2</v>
      </c>
      <c r="L1578" s="36">
        <v>630.34400000000005</v>
      </c>
      <c r="M1578" s="35">
        <v>64</v>
      </c>
    </row>
    <row r="1579" spans="1:13">
      <c r="A1579" s="38">
        <v>1578</v>
      </c>
      <c r="B1579" s="34" t="s">
        <v>1689</v>
      </c>
      <c r="C1579" s="34" t="s">
        <v>3651</v>
      </c>
      <c r="D1579" s="34" t="s">
        <v>40</v>
      </c>
      <c r="F1579" s="36">
        <v>0</v>
      </c>
      <c r="H1579" s="36">
        <v>0</v>
      </c>
      <c r="J1579" s="36">
        <v>0</v>
      </c>
      <c r="L1579" s="36">
        <v>0</v>
      </c>
      <c r="M1579" s="35">
        <v>0.1</v>
      </c>
    </row>
    <row r="1580" spans="1:13">
      <c r="A1580" s="38">
        <v>1579</v>
      </c>
      <c r="B1580" s="34" t="s">
        <v>1690</v>
      </c>
      <c r="C1580" s="34" t="s">
        <v>82</v>
      </c>
      <c r="D1580" s="34" t="s">
        <v>40</v>
      </c>
      <c r="F1580" s="36">
        <v>0</v>
      </c>
      <c r="H1580" s="36">
        <v>0</v>
      </c>
      <c r="J1580" s="36">
        <v>0</v>
      </c>
      <c r="L1580" s="36">
        <v>0</v>
      </c>
      <c r="M1580" s="35">
        <v>2</v>
      </c>
    </row>
    <row r="1581" spans="1:13">
      <c r="A1581" s="38">
        <v>1580</v>
      </c>
      <c r="B1581" s="34" t="s">
        <v>1691</v>
      </c>
      <c r="C1581" s="34" t="s">
        <v>3651</v>
      </c>
      <c r="D1581" s="34" t="s">
        <v>40</v>
      </c>
      <c r="E1581" s="36">
        <v>8</v>
      </c>
      <c r="F1581" s="36">
        <v>453.92</v>
      </c>
      <c r="G1581" s="36">
        <v>11.5</v>
      </c>
      <c r="H1581" s="36">
        <v>1266.9549999999999</v>
      </c>
      <c r="I1581" s="36">
        <v>17</v>
      </c>
      <c r="J1581" s="36">
        <v>1493.79</v>
      </c>
      <c r="K1581" s="36">
        <v>19.8</v>
      </c>
      <c r="L1581" s="36">
        <v>6172.2540000000008</v>
      </c>
      <c r="M1581" s="35">
        <v>20</v>
      </c>
    </row>
    <row r="1582" spans="1:13">
      <c r="A1582" s="38">
        <v>1581</v>
      </c>
      <c r="B1582" s="34" t="s">
        <v>1692</v>
      </c>
      <c r="C1582" s="34" t="s">
        <v>3658</v>
      </c>
      <c r="D1582" s="34" t="s">
        <v>40</v>
      </c>
      <c r="E1582" s="36">
        <v>445.72500000000002</v>
      </c>
      <c r="F1582" s="36">
        <v>35675.829000000005</v>
      </c>
      <c r="G1582" s="36">
        <v>26.074999999999999</v>
      </c>
      <c r="H1582" s="36">
        <v>-1742.8530000000001</v>
      </c>
      <c r="I1582" s="36">
        <v>10.324999999999999</v>
      </c>
      <c r="J1582" s="36">
        <v>1255.8297499999999</v>
      </c>
      <c r="K1582" s="36">
        <v>5.2249999999999996</v>
      </c>
      <c r="L1582" s="36">
        <v>1151.0152499999999</v>
      </c>
      <c r="M1582" s="35">
        <v>2.1</v>
      </c>
    </row>
    <row r="1583" spans="1:13">
      <c r="A1583" s="38">
        <v>1582</v>
      </c>
      <c r="B1583" s="34" t="s">
        <v>1693</v>
      </c>
      <c r="C1583" s="34" t="s">
        <v>82</v>
      </c>
      <c r="D1583" s="34" t="s">
        <v>40</v>
      </c>
      <c r="E1583" s="36">
        <v>0</v>
      </c>
      <c r="F1583" s="36">
        <v>0</v>
      </c>
      <c r="G1583" s="36">
        <v>18.024999999999999</v>
      </c>
      <c r="H1583" s="36">
        <v>1704.8044999999997</v>
      </c>
      <c r="I1583" s="36">
        <v>3</v>
      </c>
      <c r="J1583" s="36">
        <v>185.39999999999998</v>
      </c>
      <c r="K1583" s="36">
        <v>10</v>
      </c>
      <c r="L1583" s="36">
        <v>1719.7</v>
      </c>
      <c r="M1583" s="35">
        <v>10</v>
      </c>
    </row>
    <row r="1584" spans="1:13">
      <c r="A1584" s="38">
        <v>1583</v>
      </c>
      <c r="B1584" s="34" t="s">
        <v>1694</v>
      </c>
      <c r="C1584" s="34" t="s">
        <v>82</v>
      </c>
      <c r="D1584" s="34" t="s">
        <v>40</v>
      </c>
      <c r="F1584" s="36">
        <v>0</v>
      </c>
      <c r="H1584" s="36">
        <v>0</v>
      </c>
      <c r="J1584" s="36">
        <v>0</v>
      </c>
      <c r="L1584" s="36">
        <v>0</v>
      </c>
      <c r="M1584" s="35">
        <v>3.1</v>
      </c>
    </row>
    <row r="1585" spans="1:13">
      <c r="A1585" s="38">
        <v>1584</v>
      </c>
      <c r="B1585" s="34" t="s">
        <v>1695</v>
      </c>
      <c r="C1585" s="34" t="s">
        <v>3651</v>
      </c>
      <c r="D1585" s="34" t="s">
        <v>40</v>
      </c>
      <c r="E1585" s="36">
        <v>107.5</v>
      </c>
      <c r="F1585" s="36">
        <v>7903.4</v>
      </c>
      <c r="G1585" s="36">
        <v>132</v>
      </c>
      <c r="H1585" s="36">
        <v>8726.52</v>
      </c>
      <c r="I1585" s="36">
        <v>85</v>
      </c>
      <c r="J1585" s="36">
        <v>2476.9</v>
      </c>
      <c r="K1585" s="36">
        <v>91</v>
      </c>
      <c r="L1585" s="36">
        <v>18291.91</v>
      </c>
      <c r="M1585" s="35">
        <v>73.025000000000006</v>
      </c>
    </row>
    <row r="1586" spans="1:13">
      <c r="A1586" s="38">
        <v>1585</v>
      </c>
      <c r="B1586" s="34" t="s">
        <v>1696</v>
      </c>
      <c r="C1586" s="34" t="s">
        <v>3651</v>
      </c>
      <c r="D1586" s="34" t="s">
        <v>40</v>
      </c>
      <c r="E1586" s="36">
        <v>0</v>
      </c>
      <c r="F1586" s="36">
        <v>0</v>
      </c>
      <c r="G1586" s="36">
        <v>0</v>
      </c>
      <c r="H1586" s="36">
        <v>0</v>
      </c>
      <c r="I1586" s="36">
        <v>0.125</v>
      </c>
      <c r="J1586" s="36">
        <v>15.01375</v>
      </c>
      <c r="K1586" s="36">
        <v>0</v>
      </c>
      <c r="L1586" s="36">
        <v>0</v>
      </c>
      <c r="M1586" s="35">
        <v>0.35</v>
      </c>
    </row>
    <row r="1587" spans="1:13">
      <c r="A1587" s="38">
        <v>1586</v>
      </c>
      <c r="B1587" s="34" t="s">
        <v>1697</v>
      </c>
      <c r="C1587" s="34" t="s">
        <v>3651</v>
      </c>
      <c r="D1587" s="34" t="s">
        <v>40</v>
      </c>
      <c r="E1587" s="36">
        <v>0</v>
      </c>
      <c r="F1587" s="36">
        <v>0</v>
      </c>
      <c r="G1587" s="36">
        <v>0</v>
      </c>
      <c r="H1587" s="36">
        <v>0</v>
      </c>
      <c r="I1587" s="36">
        <v>0</v>
      </c>
      <c r="J1587" s="36">
        <v>0</v>
      </c>
      <c r="K1587" s="36">
        <v>3.75</v>
      </c>
      <c r="L1587" s="36">
        <v>420.5625</v>
      </c>
      <c r="M1587" s="35">
        <v>7.6999999999999993</v>
      </c>
    </row>
    <row r="1588" spans="1:13">
      <c r="A1588" s="38">
        <v>1587</v>
      </c>
      <c r="B1588" s="34" t="s">
        <v>1698</v>
      </c>
      <c r="C1588" s="34" t="s">
        <v>82</v>
      </c>
      <c r="D1588" s="34" t="s">
        <v>40</v>
      </c>
      <c r="E1588" s="36">
        <v>2</v>
      </c>
      <c r="F1588" s="36">
        <v>7.02</v>
      </c>
      <c r="G1588" s="36">
        <v>16</v>
      </c>
      <c r="H1588" s="36">
        <v>216</v>
      </c>
      <c r="I1588" s="36">
        <v>17.5</v>
      </c>
      <c r="J1588" s="36">
        <v>1446.55</v>
      </c>
      <c r="K1588" s="36">
        <v>13</v>
      </c>
      <c r="L1588" s="36">
        <v>1367.47</v>
      </c>
      <c r="M1588" s="35">
        <v>29.6</v>
      </c>
    </row>
    <row r="1589" spans="1:13">
      <c r="A1589" s="38">
        <v>1588</v>
      </c>
      <c r="B1589" s="34" t="s">
        <v>1699</v>
      </c>
      <c r="C1589" s="34" t="s">
        <v>3651</v>
      </c>
      <c r="D1589" s="34" t="s">
        <v>40</v>
      </c>
      <c r="E1589" s="36">
        <v>20</v>
      </c>
      <c r="F1589" s="36">
        <v>1437</v>
      </c>
      <c r="G1589" s="36">
        <v>23.074999999999999</v>
      </c>
      <c r="H1589" s="36">
        <v>1909.45625</v>
      </c>
      <c r="I1589" s="36">
        <v>16</v>
      </c>
      <c r="J1589" s="36">
        <v>1443.52</v>
      </c>
      <c r="K1589" s="36">
        <v>7</v>
      </c>
      <c r="L1589" s="36">
        <v>865.48</v>
      </c>
      <c r="M1589" s="35">
        <v>6</v>
      </c>
    </row>
    <row r="1590" spans="1:13">
      <c r="A1590" s="38">
        <v>1589</v>
      </c>
      <c r="B1590" s="34" t="s">
        <v>1700</v>
      </c>
      <c r="C1590" s="34" t="s">
        <v>3651</v>
      </c>
      <c r="D1590" s="34" t="s">
        <v>40</v>
      </c>
      <c r="F1590" s="36">
        <v>0</v>
      </c>
      <c r="H1590" s="36">
        <v>0</v>
      </c>
      <c r="J1590" s="36">
        <v>0</v>
      </c>
      <c r="L1590" s="36">
        <v>0</v>
      </c>
      <c r="M1590" s="35">
        <v>3</v>
      </c>
    </row>
    <row r="1591" spans="1:13">
      <c r="A1591" s="38">
        <v>1590</v>
      </c>
      <c r="B1591" s="34" t="s">
        <v>1701</v>
      </c>
      <c r="C1591" s="34" t="s">
        <v>3651</v>
      </c>
      <c r="D1591" s="34" t="s">
        <v>40</v>
      </c>
      <c r="F1591" s="36">
        <v>0</v>
      </c>
      <c r="H1591" s="36">
        <v>0</v>
      </c>
      <c r="J1591" s="36">
        <v>0</v>
      </c>
      <c r="L1591" s="36">
        <v>0</v>
      </c>
      <c r="M1591" s="35">
        <v>1</v>
      </c>
    </row>
    <row r="1592" spans="1:13">
      <c r="A1592" s="38">
        <v>1591</v>
      </c>
      <c r="B1592" s="34" t="s">
        <v>1702</v>
      </c>
      <c r="C1592" s="34" t="s">
        <v>3651</v>
      </c>
      <c r="D1592" s="34" t="s">
        <v>40</v>
      </c>
      <c r="E1592" s="36">
        <v>2.75</v>
      </c>
      <c r="F1592" s="36">
        <v>497.36500000000001</v>
      </c>
      <c r="G1592" s="36">
        <v>0.85</v>
      </c>
      <c r="H1592" s="36">
        <v>73.3125</v>
      </c>
      <c r="I1592" s="36">
        <v>4.2750000000000004</v>
      </c>
      <c r="J1592" s="36">
        <v>615.34350000000006</v>
      </c>
      <c r="K1592" s="36">
        <v>5.45</v>
      </c>
      <c r="L1592" s="36">
        <v>360.46300000000002</v>
      </c>
      <c r="M1592" s="35">
        <v>0.65</v>
      </c>
    </row>
    <row r="1593" spans="1:13">
      <c r="A1593" s="38">
        <v>1592</v>
      </c>
      <c r="B1593" s="34" t="s">
        <v>1703</v>
      </c>
      <c r="C1593" s="34" t="s">
        <v>3651</v>
      </c>
      <c r="D1593" s="34" t="s">
        <v>40</v>
      </c>
      <c r="F1593" s="36">
        <v>0</v>
      </c>
      <c r="H1593" s="36">
        <v>0</v>
      </c>
      <c r="J1593" s="36">
        <v>0</v>
      </c>
      <c r="L1593" s="36">
        <v>0</v>
      </c>
      <c r="M1593" s="35">
        <v>58.65</v>
      </c>
    </row>
    <row r="1594" spans="1:13">
      <c r="A1594" s="38">
        <v>1593</v>
      </c>
      <c r="B1594" s="34" t="s">
        <v>1704</v>
      </c>
      <c r="C1594" s="34" t="s">
        <v>3651</v>
      </c>
      <c r="D1594" s="34" t="s">
        <v>40</v>
      </c>
      <c r="E1594" s="36">
        <v>0.375</v>
      </c>
      <c r="F1594" s="36">
        <v>115.10999999999999</v>
      </c>
      <c r="G1594" s="36">
        <v>6.5</v>
      </c>
      <c r="H1594" s="36">
        <v>1034.345</v>
      </c>
      <c r="I1594" s="36">
        <v>0</v>
      </c>
      <c r="J1594" s="36">
        <v>0</v>
      </c>
      <c r="K1594" s="36">
        <v>7.6749999999999998</v>
      </c>
      <c r="L1594" s="36">
        <v>648.99800000000005</v>
      </c>
      <c r="M1594" s="35">
        <v>12</v>
      </c>
    </row>
    <row r="1595" spans="1:13">
      <c r="A1595" s="38">
        <v>1594</v>
      </c>
      <c r="B1595" s="34" t="s">
        <v>1705</v>
      </c>
      <c r="C1595" s="34" t="s">
        <v>3651</v>
      </c>
      <c r="D1595" s="34" t="s">
        <v>40</v>
      </c>
      <c r="E1595" s="36">
        <v>8.5</v>
      </c>
      <c r="F1595" s="36">
        <v>1128.885</v>
      </c>
      <c r="G1595" s="36">
        <v>14.8</v>
      </c>
      <c r="H1595" s="36">
        <v>1452.028</v>
      </c>
      <c r="I1595" s="36">
        <v>12.2</v>
      </c>
      <c r="J1595" s="36">
        <v>1038.83</v>
      </c>
      <c r="K1595" s="36">
        <v>14</v>
      </c>
      <c r="L1595" s="36">
        <v>2205.2800000000002</v>
      </c>
      <c r="M1595" s="35">
        <v>6</v>
      </c>
    </row>
    <row r="1596" spans="1:13">
      <c r="A1596" s="38">
        <v>1595</v>
      </c>
      <c r="B1596" s="34" t="s">
        <v>1706</v>
      </c>
      <c r="C1596" s="34" t="s">
        <v>3651</v>
      </c>
      <c r="D1596" s="34" t="s">
        <v>40</v>
      </c>
      <c r="E1596" s="36">
        <v>24.25</v>
      </c>
      <c r="F1596" s="36">
        <v>3276.9024999999997</v>
      </c>
      <c r="G1596" s="36">
        <v>50.024999999999999</v>
      </c>
      <c r="H1596" s="36">
        <v>5728.3627500000002</v>
      </c>
      <c r="I1596" s="36">
        <v>18.5</v>
      </c>
      <c r="J1596" s="36">
        <v>1615.605</v>
      </c>
      <c r="K1596" s="36">
        <v>9.0500000000000007</v>
      </c>
      <c r="L1596" s="36">
        <v>799.11500000000001</v>
      </c>
      <c r="M1596" s="35">
        <v>1</v>
      </c>
    </row>
    <row r="1597" spans="1:13">
      <c r="A1597" s="38">
        <v>1596</v>
      </c>
      <c r="B1597" s="34" t="s">
        <v>1707</v>
      </c>
      <c r="C1597" s="34" t="s">
        <v>3651</v>
      </c>
      <c r="D1597" s="34" t="s">
        <v>40</v>
      </c>
      <c r="E1597" s="36">
        <v>0</v>
      </c>
      <c r="F1597" s="36">
        <v>0</v>
      </c>
      <c r="G1597" s="36">
        <v>0</v>
      </c>
      <c r="H1597" s="36">
        <v>0</v>
      </c>
      <c r="I1597" s="36">
        <v>0</v>
      </c>
      <c r="J1597" s="36">
        <v>0</v>
      </c>
      <c r="K1597" s="36">
        <v>2.0499999999999998</v>
      </c>
      <c r="L1597" s="36">
        <v>172.01549999999997</v>
      </c>
      <c r="M1597" s="35">
        <v>4</v>
      </c>
    </row>
    <row r="1598" spans="1:13">
      <c r="A1598" s="38">
        <v>1597</v>
      </c>
      <c r="B1598" s="34" t="s">
        <v>1708</v>
      </c>
      <c r="C1598" s="34" t="s">
        <v>3651</v>
      </c>
      <c r="D1598" s="34" t="s">
        <v>40</v>
      </c>
      <c r="E1598" s="36">
        <v>245.375</v>
      </c>
      <c r="F1598" s="36">
        <v>13014.69</v>
      </c>
      <c r="G1598" s="36">
        <v>114.075</v>
      </c>
      <c r="H1598" s="36">
        <v>5882.8477499999999</v>
      </c>
      <c r="I1598" s="36">
        <v>128.02500000000001</v>
      </c>
      <c r="J1598" s="36">
        <v>10017.956250000001</v>
      </c>
      <c r="K1598" s="36">
        <v>186.1</v>
      </c>
      <c r="L1598" s="36">
        <v>19899.672999999999</v>
      </c>
      <c r="M1598" s="35">
        <v>128.94999999999999</v>
      </c>
    </row>
    <row r="1599" spans="1:13">
      <c r="A1599" s="38">
        <v>1598</v>
      </c>
      <c r="B1599" s="34" t="s">
        <v>1709</v>
      </c>
      <c r="C1599" s="34" t="s">
        <v>3651</v>
      </c>
      <c r="D1599" s="34" t="s">
        <v>40</v>
      </c>
      <c r="E1599" s="36">
        <v>28</v>
      </c>
      <c r="F1599" s="36">
        <v>-486.08</v>
      </c>
      <c r="G1599" s="36">
        <v>32</v>
      </c>
      <c r="H1599" s="36">
        <v>3274.24</v>
      </c>
      <c r="I1599" s="36">
        <v>117</v>
      </c>
      <c r="J1599" s="36">
        <v>10845.9</v>
      </c>
      <c r="K1599" s="36">
        <v>128</v>
      </c>
      <c r="L1599" s="36">
        <v>9520.64</v>
      </c>
      <c r="M1599" s="35">
        <v>84</v>
      </c>
    </row>
    <row r="1600" spans="1:13">
      <c r="A1600" s="38">
        <v>1599</v>
      </c>
      <c r="B1600" s="34" t="s">
        <v>1710</v>
      </c>
      <c r="C1600" s="34" t="s">
        <v>3651</v>
      </c>
      <c r="D1600" s="34" t="s">
        <v>40</v>
      </c>
      <c r="F1600" s="36">
        <v>0</v>
      </c>
      <c r="H1600" s="36">
        <v>0</v>
      </c>
      <c r="J1600" s="36">
        <v>0</v>
      </c>
      <c r="L1600" s="36">
        <v>0</v>
      </c>
      <c r="M1600" s="35">
        <v>32</v>
      </c>
    </row>
    <row r="1601" spans="1:13">
      <c r="A1601" s="38">
        <v>1600</v>
      </c>
      <c r="B1601" s="34" t="s">
        <v>1711</v>
      </c>
      <c r="C1601" s="34" t="s">
        <v>3651</v>
      </c>
      <c r="D1601" s="34" t="s">
        <v>40</v>
      </c>
      <c r="E1601" s="36">
        <v>10</v>
      </c>
      <c r="F1601" s="36">
        <v>902.6</v>
      </c>
      <c r="G1601" s="36">
        <v>0</v>
      </c>
      <c r="H1601" s="36">
        <v>0</v>
      </c>
      <c r="I1601" s="36">
        <v>0</v>
      </c>
      <c r="J1601" s="36">
        <v>0</v>
      </c>
      <c r="K1601" s="36">
        <v>0</v>
      </c>
      <c r="L1601" s="36">
        <v>0</v>
      </c>
      <c r="M1601" s="35">
        <v>32</v>
      </c>
    </row>
    <row r="1602" spans="1:13">
      <c r="A1602" s="38">
        <v>1601</v>
      </c>
      <c r="B1602" s="34" t="s">
        <v>1712</v>
      </c>
      <c r="C1602" s="34" t="s">
        <v>3651</v>
      </c>
      <c r="D1602" s="34" t="s">
        <v>40</v>
      </c>
      <c r="E1602" s="36">
        <v>0</v>
      </c>
      <c r="F1602" s="36">
        <v>0</v>
      </c>
      <c r="G1602" s="36">
        <v>0</v>
      </c>
      <c r="H1602" s="36">
        <v>0</v>
      </c>
      <c r="I1602" s="36">
        <v>28.274999999999999</v>
      </c>
      <c r="J1602" s="36">
        <v>3294.0374999999999</v>
      </c>
      <c r="K1602" s="36">
        <v>16</v>
      </c>
      <c r="L1602" s="36">
        <v>1455.36</v>
      </c>
      <c r="M1602" s="35">
        <v>45</v>
      </c>
    </row>
    <row r="1603" spans="1:13">
      <c r="A1603" s="38">
        <v>1602</v>
      </c>
      <c r="B1603" s="34" t="s">
        <v>1713</v>
      </c>
      <c r="C1603" s="34" t="s">
        <v>3651</v>
      </c>
      <c r="D1603" s="34" t="s">
        <v>40</v>
      </c>
      <c r="E1603" s="36">
        <v>0</v>
      </c>
      <c r="F1603" s="36">
        <v>0</v>
      </c>
      <c r="G1603" s="36">
        <v>0</v>
      </c>
      <c r="H1603" s="36">
        <v>0</v>
      </c>
      <c r="I1603" s="36">
        <v>0</v>
      </c>
      <c r="J1603" s="36">
        <v>0</v>
      </c>
      <c r="K1603" s="36">
        <v>88.424999999999997</v>
      </c>
      <c r="L1603" s="36">
        <v>7978.5877499999997</v>
      </c>
      <c r="M1603" s="35">
        <v>43.2</v>
      </c>
    </row>
    <row r="1604" spans="1:13">
      <c r="A1604" s="38">
        <v>1603</v>
      </c>
      <c r="B1604" s="34" t="s">
        <v>1714</v>
      </c>
      <c r="C1604" s="34" t="s">
        <v>3651</v>
      </c>
      <c r="D1604" s="34" t="s">
        <v>40</v>
      </c>
      <c r="E1604" s="36">
        <v>83.375</v>
      </c>
      <c r="F1604" s="36">
        <v>6375.6862499999997</v>
      </c>
      <c r="G1604" s="36">
        <v>46</v>
      </c>
      <c r="H1604" s="36">
        <v>4163.46</v>
      </c>
      <c r="I1604" s="36">
        <v>95.05</v>
      </c>
      <c r="J1604" s="36">
        <v>9789.1994999999988</v>
      </c>
      <c r="K1604" s="36">
        <v>58.5</v>
      </c>
      <c r="L1604" s="36">
        <v>5100.0300000000007</v>
      </c>
      <c r="M1604" s="35">
        <v>38.975000000000001</v>
      </c>
    </row>
    <row r="1605" spans="1:13">
      <c r="A1605" s="38">
        <v>1604</v>
      </c>
      <c r="B1605" s="34" t="s">
        <v>1715</v>
      </c>
      <c r="C1605" s="34" t="s">
        <v>3651</v>
      </c>
      <c r="D1605" s="34" t="s">
        <v>40</v>
      </c>
      <c r="E1605" s="36">
        <v>99</v>
      </c>
      <c r="F1605" s="36">
        <v>3992.6699999999996</v>
      </c>
      <c r="G1605" s="36">
        <v>35.049999999999997</v>
      </c>
      <c r="H1605" s="36">
        <v>1380.9699999999998</v>
      </c>
      <c r="I1605" s="36">
        <v>26</v>
      </c>
      <c r="J1605" s="36">
        <v>9880.52</v>
      </c>
      <c r="K1605" s="36">
        <v>149.55000000000001</v>
      </c>
      <c r="L1605" s="36">
        <v>7712.2935000000007</v>
      </c>
      <c r="M1605" s="35">
        <v>17.5</v>
      </c>
    </row>
    <row r="1606" spans="1:13">
      <c r="A1606" s="38">
        <v>1605</v>
      </c>
      <c r="B1606" s="34" t="s">
        <v>1716</v>
      </c>
      <c r="C1606" s="34" t="s">
        <v>82</v>
      </c>
      <c r="D1606" s="34" t="s">
        <v>40</v>
      </c>
      <c r="E1606" s="36">
        <v>0</v>
      </c>
      <c r="F1606" s="36">
        <v>0</v>
      </c>
      <c r="G1606" s="36">
        <v>0</v>
      </c>
      <c r="H1606" s="36">
        <v>0</v>
      </c>
      <c r="I1606" s="36">
        <v>40</v>
      </c>
      <c r="J1606" s="36">
        <v>3472</v>
      </c>
      <c r="K1606" s="36">
        <v>158</v>
      </c>
      <c r="L1606" s="36">
        <v>15623.039999999999</v>
      </c>
      <c r="M1606" s="35">
        <v>71</v>
      </c>
    </row>
    <row r="1607" spans="1:13">
      <c r="A1607" s="38">
        <v>1606</v>
      </c>
      <c r="B1607" s="34" t="s">
        <v>1717</v>
      </c>
      <c r="C1607" s="34" t="s">
        <v>82</v>
      </c>
      <c r="D1607" s="34" t="s">
        <v>40</v>
      </c>
      <c r="E1607" s="36">
        <v>0</v>
      </c>
      <c r="F1607" s="36">
        <v>0</v>
      </c>
      <c r="G1607" s="36">
        <v>0</v>
      </c>
      <c r="H1607" s="36">
        <v>0</v>
      </c>
      <c r="I1607" s="36">
        <v>0</v>
      </c>
      <c r="J1607" s="36">
        <v>0</v>
      </c>
      <c r="K1607" s="36">
        <v>14</v>
      </c>
      <c r="L1607" s="36">
        <v>1289.68</v>
      </c>
      <c r="M1607" s="35">
        <v>28</v>
      </c>
    </row>
    <row r="1608" spans="1:13">
      <c r="A1608" s="38">
        <v>1607</v>
      </c>
      <c r="B1608" s="34" t="s">
        <v>1718</v>
      </c>
      <c r="C1608" s="34" t="s">
        <v>3651</v>
      </c>
      <c r="D1608" s="34" t="s">
        <v>40</v>
      </c>
      <c r="E1608" s="36">
        <v>0</v>
      </c>
      <c r="F1608" s="36">
        <v>0</v>
      </c>
      <c r="G1608" s="36">
        <v>0.17499999999999999</v>
      </c>
      <c r="H1608" s="36">
        <v>3.1202499999999995</v>
      </c>
      <c r="I1608" s="36">
        <v>0</v>
      </c>
      <c r="J1608" s="36">
        <v>0</v>
      </c>
      <c r="K1608" s="36">
        <v>0</v>
      </c>
      <c r="L1608" s="36">
        <v>0</v>
      </c>
      <c r="M1608" s="35">
        <v>2</v>
      </c>
    </row>
    <row r="1609" spans="1:13">
      <c r="A1609" s="38">
        <v>1608</v>
      </c>
      <c r="B1609" s="34" t="s">
        <v>1719</v>
      </c>
      <c r="C1609" s="34" t="s">
        <v>3651</v>
      </c>
      <c r="D1609" s="34" t="s">
        <v>40</v>
      </c>
      <c r="E1609" s="36">
        <v>131.02500000000001</v>
      </c>
      <c r="F1609" s="36">
        <v>15255.240750000001</v>
      </c>
      <c r="G1609" s="36">
        <v>568.07500000000005</v>
      </c>
      <c r="H1609" s="36">
        <v>114842.042</v>
      </c>
      <c r="I1609" s="36">
        <v>476.6</v>
      </c>
      <c r="J1609" s="36">
        <v>55685.944000000003</v>
      </c>
      <c r="K1609" s="36">
        <v>690</v>
      </c>
      <c r="L1609" s="36">
        <v>54523.799999999996</v>
      </c>
      <c r="M1609" s="35">
        <v>311.72500000000002</v>
      </c>
    </row>
    <row r="1610" spans="1:13">
      <c r="A1610" s="38">
        <v>1609</v>
      </c>
      <c r="B1610" s="34" t="s">
        <v>1720</v>
      </c>
      <c r="C1610" s="34" t="s">
        <v>3651</v>
      </c>
      <c r="D1610" s="34" t="s">
        <v>40</v>
      </c>
      <c r="E1610" s="36">
        <v>20</v>
      </c>
      <c r="F1610" s="36">
        <v>1011.5999999999999</v>
      </c>
      <c r="G1610" s="36">
        <v>16</v>
      </c>
      <c r="H1610" s="36">
        <v>1287.68</v>
      </c>
      <c r="I1610" s="36">
        <v>11.9</v>
      </c>
      <c r="J1610" s="36">
        <v>4033.7430000000004</v>
      </c>
      <c r="K1610" s="36">
        <v>13</v>
      </c>
      <c r="L1610" s="36">
        <v>841.1</v>
      </c>
      <c r="M1610" s="35">
        <v>8.5</v>
      </c>
    </row>
    <row r="1611" spans="1:13">
      <c r="A1611" s="38">
        <v>1610</v>
      </c>
      <c r="B1611" s="34" t="s">
        <v>1721</v>
      </c>
      <c r="C1611" s="34" t="s">
        <v>3651</v>
      </c>
      <c r="D1611" s="34" t="s">
        <v>40</v>
      </c>
      <c r="E1611" s="36">
        <v>45</v>
      </c>
      <c r="F1611" s="36">
        <v>-4362.75</v>
      </c>
      <c r="G1611" s="36">
        <v>5</v>
      </c>
      <c r="H1611" s="36">
        <v>585.29999999999995</v>
      </c>
      <c r="I1611" s="36">
        <v>40</v>
      </c>
      <c r="J1611" s="36">
        <v>5364.4000000000005</v>
      </c>
      <c r="K1611" s="36">
        <v>91</v>
      </c>
      <c r="L1611" s="36">
        <v>7705.880000000001</v>
      </c>
      <c r="M1611" s="35">
        <v>151.05000000000001</v>
      </c>
    </row>
    <row r="1612" spans="1:13">
      <c r="A1612" s="38">
        <v>1611</v>
      </c>
      <c r="B1612" s="34" t="s">
        <v>1722</v>
      </c>
      <c r="C1612" s="34" t="s">
        <v>3657</v>
      </c>
      <c r="D1612" s="34" t="s">
        <v>40</v>
      </c>
      <c r="E1612" s="36">
        <v>0</v>
      </c>
      <c r="F1612" s="36">
        <v>0</v>
      </c>
      <c r="G1612" s="36">
        <v>2.2999999999999998</v>
      </c>
      <c r="H1612" s="36">
        <v>257.14</v>
      </c>
      <c r="I1612" s="36">
        <v>3.2</v>
      </c>
      <c r="J1612" s="36">
        <v>362.43200000000002</v>
      </c>
      <c r="K1612" s="36">
        <v>8</v>
      </c>
      <c r="L1612" s="36">
        <v>543.84</v>
      </c>
      <c r="M1612" s="35">
        <v>10</v>
      </c>
    </row>
    <row r="1613" spans="1:13">
      <c r="A1613" s="38">
        <v>1612</v>
      </c>
      <c r="B1613" s="34" t="s">
        <v>1723</v>
      </c>
      <c r="C1613" s="34" t="s">
        <v>3651</v>
      </c>
      <c r="D1613" s="34" t="s">
        <v>40</v>
      </c>
      <c r="E1613" s="36">
        <v>0</v>
      </c>
      <c r="F1613" s="36">
        <v>0</v>
      </c>
      <c r="G1613" s="36">
        <v>0</v>
      </c>
      <c r="H1613" s="36">
        <v>0</v>
      </c>
      <c r="I1613" s="36">
        <v>0</v>
      </c>
      <c r="J1613" s="36">
        <v>0</v>
      </c>
      <c r="K1613" s="36">
        <v>10</v>
      </c>
      <c r="L1613" s="36">
        <v>634.5</v>
      </c>
      <c r="M1613" s="35">
        <v>10</v>
      </c>
    </row>
    <row r="1614" spans="1:13">
      <c r="A1614" s="38">
        <v>1613</v>
      </c>
      <c r="B1614" s="34" t="s">
        <v>1724</v>
      </c>
      <c r="C1614" s="34" t="s">
        <v>3651</v>
      </c>
      <c r="D1614" s="34" t="s">
        <v>40</v>
      </c>
      <c r="E1614" s="36">
        <v>23</v>
      </c>
      <c r="F1614" s="36">
        <v>3207.12</v>
      </c>
      <c r="G1614" s="36">
        <v>25</v>
      </c>
      <c r="H1614" s="36">
        <v>1634.75</v>
      </c>
      <c r="I1614" s="36">
        <v>10</v>
      </c>
      <c r="J1614" s="36">
        <v>791.3</v>
      </c>
      <c r="K1614" s="36">
        <v>30</v>
      </c>
      <c r="L1614" s="36">
        <v>3061.5</v>
      </c>
      <c r="M1614" s="35">
        <v>5</v>
      </c>
    </row>
    <row r="1615" spans="1:13">
      <c r="A1615" s="38">
        <v>1614</v>
      </c>
      <c r="B1615" s="34" t="s">
        <v>1725</v>
      </c>
      <c r="C1615" s="34" t="s">
        <v>3651</v>
      </c>
      <c r="D1615" s="34" t="s">
        <v>40</v>
      </c>
      <c r="E1615" s="36">
        <v>18</v>
      </c>
      <c r="F1615" s="36">
        <v>1500.3</v>
      </c>
      <c r="G1615" s="36">
        <v>11</v>
      </c>
      <c r="H1615" s="36">
        <v>1530.76</v>
      </c>
      <c r="I1615" s="36">
        <v>15</v>
      </c>
      <c r="J1615" s="36">
        <v>2725.65</v>
      </c>
      <c r="K1615" s="36">
        <v>3</v>
      </c>
      <c r="L1615" s="36">
        <v>206.21999999999997</v>
      </c>
      <c r="M1615" s="35">
        <v>7</v>
      </c>
    </row>
    <row r="1616" spans="1:13">
      <c r="A1616" s="38">
        <v>1615</v>
      </c>
      <c r="B1616" s="34" t="s">
        <v>1726</v>
      </c>
      <c r="C1616" s="34" t="s">
        <v>3651</v>
      </c>
      <c r="D1616" s="34" t="s">
        <v>40</v>
      </c>
      <c r="E1616" s="36">
        <v>59.65</v>
      </c>
      <c r="F1616" s="36">
        <v>3359.4879999999998</v>
      </c>
      <c r="G1616" s="36">
        <v>131.22499999999999</v>
      </c>
      <c r="H1616" s="36">
        <v>4956.3682500000004</v>
      </c>
      <c r="I1616" s="36">
        <v>210.4</v>
      </c>
      <c r="J1616" s="36">
        <v>8344.4639999999999</v>
      </c>
      <c r="K1616" s="36">
        <v>316.60000000000002</v>
      </c>
      <c r="L1616" s="36">
        <v>17014.084000000003</v>
      </c>
      <c r="M1616" s="35">
        <v>156.15</v>
      </c>
    </row>
    <row r="1617" spans="1:13">
      <c r="A1617" s="38">
        <v>1616</v>
      </c>
      <c r="B1617" s="34" t="s">
        <v>1727</v>
      </c>
      <c r="C1617" s="34" t="s">
        <v>3651</v>
      </c>
      <c r="D1617" s="34" t="s">
        <v>40</v>
      </c>
      <c r="E1617" s="36">
        <v>0</v>
      </c>
      <c r="F1617" s="36">
        <v>0</v>
      </c>
      <c r="G1617" s="36">
        <v>0</v>
      </c>
      <c r="H1617" s="36">
        <v>0</v>
      </c>
      <c r="I1617" s="36">
        <v>0</v>
      </c>
      <c r="J1617" s="36">
        <v>0</v>
      </c>
      <c r="K1617" s="36">
        <v>1</v>
      </c>
      <c r="L1617" s="36">
        <v>158.9</v>
      </c>
      <c r="M1617" s="35">
        <v>1</v>
      </c>
    </row>
    <row r="1618" spans="1:13">
      <c r="A1618" s="38">
        <v>1617</v>
      </c>
      <c r="B1618" s="34" t="s">
        <v>1728</v>
      </c>
      <c r="C1618" s="34" t="s">
        <v>3651</v>
      </c>
      <c r="D1618" s="34" t="s">
        <v>40</v>
      </c>
      <c r="F1618" s="36">
        <v>0</v>
      </c>
      <c r="H1618" s="36">
        <v>0</v>
      </c>
      <c r="J1618" s="36">
        <v>0</v>
      </c>
      <c r="L1618" s="36">
        <v>0</v>
      </c>
      <c r="M1618" s="35">
        <v>0.05</v>
      </c>
    </row>
    <row r="1619" spans="1:13">
      <c r="A1619" s="38">
        <v>1618</v>
      </c>
      <c r="B1619" s="34" t="s">
        <v>1729</v>
      </c>
      <c r="C1619" s="34" t="s">
        <v>3651</v>
      </c>
      <c r="D1619" s="34" t="s">
        <v>40</v>
      </c>
      <c r="E1619" s="36">
        <v>0</v>
      </c>
      <c r="F1619" s="36">
        <v>0</v>
      </c>
      <c r="G1619" s="36">
        <v>0.45</v>
      </c>
      <c r="H1619" s="36">
        <v>78.156000000000006</v>
      </c>
      <c r="I1619" s="36">
        <v>0.17499999999999999</v>
      </c>
      <c r="J1619" s="36">
        <v>25.605999999999998</v>
      </c>
      <c r="K1619" s="36">
        <v>0.4</v>
      </c>
      <c r="L1619" s="36">
        <v>36.72</v>
      </c>
      <c r="M1619" s="35">
        <v>0.92500000000000004</v>
      </c>
    </row>
    <row r="1620" spans="1:13">
      <c r="A1620" s="38">
        <v>1619</v>
      </c>
      <c r="B1620" s="34" t="s">
        <v>1730</v>
      </c>
      <c r="C1620" s="34" t="s">
        <v>3651</v>
      </c>
      <c r="D1620" s="34" t="s">
        <v>40</v>
      </c>
      <c r="E1620" s="36">
        <v>152</v>
      </c>
      <c r="F1620" s="36">
        <v>-174.79999999999998</v>
      </c>
      <c r="G1620" s="36">
        <v>56</v>
      </c>
      <c r="H1620" s="36">
        <v>1075.76</v>
      </c>
      <c r="I1620" s="36">
        <v>99</v>
      </c>
      <c r="J1620" s="36">
        <v>11168.19</v>
      </c>
      <c r="K1620" s="36">
        <v>198.2</v>
      </c>
      <c r="L1620" s="36">
        <v>14312.021999999997</v>
      </c>
      <c r="M1620" s="35">
        <v>146.6</v>
      </c>
    </row>
    <row r="1621" spans="1:13">
      <c r="A1621" s="38">
        <v>1620</v>
      </c>
      <c r="B1621" s="34" t="s">
        <v>1731</v>
      </c>
      <c r="C1621" s="34" t="s">
        <v>82</v>
      </c>
      <c r="D1621" s="34" t="s">
        <v>40</v>
      </c>
      <c r="F1621" s="36">
        <v>0</v>
      </c>
      <c r="H1621" s="36">
        <v>0</v>
      </c>
      <c r="J1621" s="36">
        <v>0</v>
      </c>
      <c r="L1621" s="36">
        <v>0</v>
      </c>
      <c r="M1621" s="35">
        <v>0.25</v>
      </c>
    </row>
    <row r="1622" spans="1:13">
      <c r="A1622" s="38">
        <v>1621</v>
      </c>
      <c r="B1622" s="34" t="s">
        <v>1732</v>
      </c>
      <c r="C1622" s="34" t="s">
        <v>3651</v>
      </c>
      <c r="D1622" s="34" t="s">
        <v>40</v>
      </c>
      <c r="E1622" s="36">
        <v>95.05</v>
      </c>
      <c r="F1622" s="36">
        <v>8499.3709999999992</v>
      </c>
      <c r="G1622" s="36">
        <v>75.05</v>
      </c>
      <c r="H1622" s="36">
        <v>8574.4624999999996</v>
      </c>
      <c r="I1622" s="36">
        <v>100</v>
      </c>
      <c r="J1622" s="36">
        <v>1216</v>
      </c>
      <c r="K1622" s="36">
        <v>93</v>
      </c>
      <c r="L1622" s="36">
        <v>7650.18</v>
      </c>
      <c r="M1622" s="35">
        <v>105.02500000000001</v>
      </c>
    </row>
    <row r="1623" spans="1:13">
      <c r="A1623" s="38">
        <v>1622</v>
      </c>
      <c r="B1623" s="34" t="s">
        <v>1733</v>
      </c>
      <c r="C1623" s="34" t="s">
        <v>3651</v>
      </c>
      <c r="D1623" s="34" t="s">
        <v>40</v>
      </c>
      <c r="E1623" s="36">
        <v>15.45</v>
      </c>
      <c r="F1623" s="36">
        <v>1345.6949999999999</v>
      </c>
      <c r="G1623" s="36">
        <v>33.575000000000003</v>
      </c>
      <c r="H1623" s="36">
        <v>3482.3990000000003</v>
      </c>
      <c r="I1623" s="36">
        <v>19.05</v>
      </c>
      <c r="J1623" s="36">
        <v>1964.0550000000001</v>
      </c>
      <c r="K1623" s="36">
        <v>15</v>
      </c>
      <c r="L1623" s="36">
        <v>1287.45</v>
      </c>
      <c r="M1623" s="35">
        <v>24</v>
      </c>
    </row>
    <row r="1624" spans="1:13">
      <c r="A1624" s="38">
        <v>1623</v>
      </c>
      <c r="B1624" s="34" t="s">
        <v>1734</v>
      </c>
      <c r="C1624" s="34" t="s">
        <v>3651</v>
      </c>
      <c r="D1624" s="34" t="s">
        <v>40</v>
      </c>
      <c r="E1624" s="36">
        <v>181.32499999999999</v>
      </c>
      <c r="F1624" s="36">
        <v>8641.9494999999988</v>
      </c>
      <c r="G1624" s="36">
        <v>185</v>
      </c>
      <c r="H1624" s="36">
        <v>9742.0999999999985</v>
      </c>
      <c r="I1624" s="36">
        <v>206</v>
      </c>
      <c r="J1624" s="36">
        <v>11517.46</v>
      </c>
      <c r="K1624" s="36">
        <v>193.05</v>
      </c>
      <c r="L1624" s="36">
        <v>13015.431</v>
      </c>
      <c r="M1624" s="35">
        <v>190.35</v>
      </c>
    </row>
    <row r="1625" spans="1:13">
      <c r="A1625" s="38">
        <v>1624</v>
      </c>
      <c r="B1625" s="34" t="s">
        <v>1735</v>
      </c>
      <c r="C1625" s="34" t="s">
        <v>3651</v>
      </c>
      <c r="D1625" s="34" t="s">
        <v>40</v>
      </c>
      <c r="E1625" s="36">
        <v>0</v>
      </c>
      <c r="F1625" s="36">
        <v>0</v>
      </c>
      <c r="G1625" s="36">
        <v>0</v>
      </c>
      <c r="H1625" s="36">
        <v>0</v>
      </c>
      <c r="I1625" s="36">
        <v>11</v>
      </c>
      <c r="J1625" s="36">
        <v>605.11</v>
      </c>
      <c r="K1625" s="36">
        <v>15.05</v>
      </c>
      <c r="L1625" s="36">
        <v>1181.7259999999999</v>
      </c>
      <c r="M1625" s="35">
        <v>7</v>
      </c>
    </row>
    <row r="1626" spans="1:13">
      <c r="A1626" s="38">
        <v>1625</v>
      </c>
      <c r="B1626" s="34" t="s">
        <v>1736</v>
      </c>
      <c r="C1626" s="34" t="s">
        <v>3651</v>
      </c>
      <c r="D1626" s="34" t="s">
        <v>40</v>
      </c>
      <c r="E1626" s="36">
        <v>0</v>
      </c>
      <c r="F1626" s="36">
        <v>0</v>
      </c>
      <c r="G1626" s="36">
        <v>0.09</v>
      </c>
      <c r="H1626" s="36">
        <v>10.0467</v>
      </c>
      <c r="I1626" s="36">
        <v>30.9</v>
      </c>
      <c r="J1626" s="36">
        <v>2311.011</v>
      </c>
      <c r="K1626" s="36">
        <v>61.424999999999997</v>
      </c>
      <c r="L1626" s="36">
        <v>4391.8874999999998</v>
      </c>
      <c r="M1626" s="35">
        <v>22.1</v>
      </c>
    </row>
    <row r="1627" spans="1:13">
      <c r="A1627" s="38">
        <v>1626</v>
      </c>
      <c r="B1627" s="34" t="s">
        <v>1737</v>
      </c>
      <c r="C1627" s="34" t="s">
        <v>82</v>
      </c>
      <c r="D1627" s="34" t="s">
        <v>40</v>
      </c>
      <c r="E1627" s="36">
        <v>0</v>
      </c>
      <c r="F1627" s="36">
        <v>0</v>
      </c>
      <c r="G1627" s="36">
        <v>2</v>
      </c>
      <c r="H1627" s="36">
        <v>93.06</v>
      </c>
      <c r="I1627" s="36">
        <v>16.100000000000001</v>
      </c>
      <c r="J1627" s="36">
        <v>1476.0480000000002</v>
      </c>
      <c r="K1627" s="36">
        <v>121.02500000000001</v>
      </c>
      <c r="L1627" s="36">
        <v>8625.4517500000002</v>
      </c>
      <c r="M1627" s="35">
        <v>7</v>
      </c>
    </row>
    <row r="1628" spans="1:13">
      <c r="A1628" s="38">
        <v>1627</v>
      </c>
      <c r="B1628" s="34" t="s">
        <v>1738</v>
      </c>
      <c r="C1628" s="34" t="s">
        <v>3651</v>
      </c>
      <c r="D1628" s="34" t="s">
        <v>40</v>
      </c>
      <c r="E1628" s="36">
        <v>0</v>
      </c>
      <c r="F1628" s="36">
        <v>0</v>
      </c>
      <c r="G1628" s="36">
        <v>0</v>
      </c>
      <c r="H1628" s="36">
        <v>0</v>
      </c>
      <c r="I1628" s="36">
        <v>18.574999999999999</v>
      </c>
      <c r="J1628" s="36">
        <v>1924.55575</v>
      </c>
      <c r="K1628" s="36">
        <v>2</v>
      </c>
      <c r="L1628" s="36">
        <v>84.16</v>
      </c>
      <c r="M1628" s="35">
        <v>94</v>
      </c>
    </row>
    <row r="1629" spans="1:13">
      <c r="A1629" s="38">
        <v>1628</v>
      </c>
      <c r="B1629" s="34" t="s">
        <v>1739</v>
      </c>
      <c r="C1629" s="34" t="s">
        <v>3651</v>
      </c>
      <c r="D1629" s="34" t="s">
        <v>40</v>
      </c>
      <c r="E1629" s="36">
        <v>0</v>
      </c>
      <c r="F1629" s="36">
        <v>0</v>
      </c>
      <c r="G1629" s="36">
        <v>0</v>
      </c>
      <c r="H1629" s="36">
        <v>0</v>
      </c>
      <c r="I1629" s="36">
        <v>11.025</v>
      </c>
      <c r="J1629" s="36">
        <v>249.49574999999999</v>
      </c>
      <c r="K1629" s="36">
        <v>30</v>
      </c>
      <c r="L1629" s="36">
        <v>2062.8000000000002</v>
      </c>
      <c r="M1629" s="35">
        <v>5</v>
      </c>
    </row>
    <row r="1630" spans="1:13">
      <c r="A1630" s="38">
        <v>1629</v>
      </c>
      <c r="B1630" s="34" t="s">
        <v>1740</v>
      </c>
      <c r="C1630" s="34" t="s">
        <v>3651</v>
      </c>
      <c r="D1630" s="34" t="s">
        <v>40</v>
      </c>
      <c r="E1630" s="36">
        <v>0</v>
      </c>
      <c r="F1630" s="36">
        <v>0</v>
      </c>
      <c r="G1630" s="36">
        <v>0</v>
      </c>
      <c r="H1630" s="36">
        <v>0</v>
      </c>
      <c r="I1630" s="36">
        <v>0</v>
      </c>
      <c r="J1630" s="36">
        <v>0</v>
      </c>
      <c r="K1630" s="36">
        <v>60</v>
      </c>
      <c r="L1630" s="36">
        <v>6685.2</v>
      </c>
      <c r="M1630" s="35">
        <v>82.025000000000006</v>
      </c>
    </row>
    <row r="1631" spans="1:13">
      <c r="A1631" s="38">
        <v>1630</v>
      </c>
      <c r="B1631" s="34" t="s">
        <v>1741</v>
      </c>
      <c r="C1631" s="34" t="s">
        <v>3651</v>
      </c>
      <c r="D1631" s="34" t="s">
        <v>40</v>
      </c>
      <c r="E1631" s="36">
        <v>295.125</v>
      </c>
      <c r="F1631" s="36">
        <v>22464.915000000001</v>
      </c>
      <c r="G1631" s="36">
        <v>58</v>
      </c>
      <c r="H1631" s="36">
        <v>12916.599999999999</v>
      </c>
      <c r="I1631" s="36">
        <v>237</v>
      </c>
      <c r="J1631" s="36">
        <v>30215.129999999997</v>
      </c>
      <c r="K1631" s="36">
        <v>203.97499999999999</v>
      </c>
      <c r="L1631" s="36">
        <v>13058.479499999999</v>
      </c>
      <c r="M1631" s="35">
        <v>201.20000000000002</v>
      </c>
    </row>
    <row r="1632" spans="1:13">
      <c r="A1632" s="38">
        <v>1631</v>
      </c>
      <c r="B1632" s="34" t="s">
        <v>1742</v>
      </c>
      <c r="C1632" s="34" t="s">
        <v>3657</v>
      </c>
      <c r="D1632" s="34" t="s">
        <v>40</v>
      </c>
      <c r="E1632" s="36">
        <v>0</v>
      </c>
      <c r="F1632" s="36">
        <v>0</v>
      </c>
      <c r="G1632" s="36">
        <v>0</v>
      </c>
      <c r="H1632" s="36">
        <v>0</v>
      </c>
      <c r="I1632" s="36">
        <v>0</v>
      </c>
      <c r="J1632" s="36">
        <v>0</v>
      </c>
      <c r="K1632" s="36">
        <v>17</v>
      </c>
      <c r="L1632" s="36">
        <v>1159.57</v>
      </c>
      <c r="M1632" s="35">
        <v>23</v>
      </c>
    </row>
    <row r="1633" spans="1:13">
      <c r="A1633" s="38">
        <v>1632</v>
      </c>
      <c r="B1633" s="34" t="s">
        <v>1743</v>
      </c>
      <c r="C1633" s="34" t="s">
        <v>3651</v>
      </c>
      <c r="D1633" s="34" t="s">
        <v>40</v>
      </c>
      <c r="E1633" s="36">
        <v>0</v>
      </c>
      <c r="F1633" s="36">
        <v>0</v>
      </c>
      <c r="G1633" s="36">
        <v>0</v>
      </c>
      <c r="H1633" s="36">
        <v>0</v>
      </c>
      <c r="I1633" s="36">
        <v>0</v>
      </c>
      <c r="J1633" s="36">
        <v>0</v>
      </c>
      <c r="K1633" s="36">
        <v>57</v>
      </c>
      <c r="L1633" s="36">
        <v>3714.12</v>
      </c>
      <c r="M1633" s="35">
        <v>50</v>
      </c>
    </row>
    <row r="1634" spans="1:13">
      <c r="A1634" s="38">
        <v>1633</v>
      </c>
      <c r="B1634" s="34" t="s">
        <v>1744</v>
      </c>
      <c r="C1634" s="34" t="s">
        <v>3651</v>
      </c>
      <c r="D1634" s="34" t="s">
        <v>40</v>
      </c>
      <c r="E1634" s="36">
        <v>292.07499999999999</v>
      </c>
      <c r="F1634" s="36">
        <v>25693.837749999999</v>
      </c>
      <c r="G1634" s="36">
        <v>450.42500000000001</v>
      </c>
      <c r="H1634" s="36">
        <v>32191.874749999999</v>
      </c>
      <c r="I1634" s="36">
        <v>519.875</v>
      </c>
      <c r="J1634" s="36">
        <v>40259.119999999995</v>
      </c>
      <c r="K1634" s="36">
        <v>280</v>
      </c>
      <c r="L1634" s="36">
        <v>30105.599999999999</v>
      </c>
      <c r="M1634" s="35">
        <v>1191</v>
      </c>
    </row>
    <row r="1635" spans="1:13">
      <c r="A1635" s="38">
        <v>1634</v>
      </c>
      <c r="B1635" s="34" t="s">
        <v>1745</v>
      </c>
      <c r="C1635" s="34" t="s">
        <v>3651</v>
      </c>
      <c r="D1635" s="34" t="s">
        <v>40</v>
      </c>
      <c r="E1635" s="36">
        <v>0</v>
      </c>
      <c r="F1635" s="36">
        <v>0</v>
      </c>
      <c r="G1635" s="36">
        <v>0</v>
      </c>
      <c r="H1635" s="36">
        <v>0</v>
      </c>
      <c r="I1635" s="36">
        <v>9</v>
      </c>
      <c r="J1635" s="36">
        <v>576.62999999999988</v>
      </c>
      <c r="K1635" s="36">
        <v>0</v>
      </c>
      <c r="L1635" s="36">
        <v>0</v>
      </c>
      <c r="M1635" s="35">
        <v>3</v>
      </c>
    </row>
    <row r="1636" spans="1:13">
      <c r="A1636" s="38">
        <v>1635</v>
      </c>
      <c r="B1636" s="34" t="s">
        <v>1746</v>
      </c>
      <c r="C1636" s="34" t="s">
        <v>82</v>
      </c>
      <c r="D1636" s="34" t="s">
        <v>40</v>
      </c>
      <c r="E1636" s="36">
        <v>0</v>
      </c>
      <c r="F1636" s="36">
        <v>0</v>
      </c>
      <c r="G1636" s="36">
        <v>0</v>
      </c>
      <c r="H1636" s="36">
        <v>0</v>
      </c>
      <c r="I1636" s="36">
        <v>0</v>
      </c>
      <c r="J1636" s="36">
        <v>0</v>
      </c>
      <c r="K1636" s="36">
        <v>89.275000000000006</v>
      </c>
      <c r="L1636" s="36">
        <v>10304.120500000001</v>
      </c>
      <c r="M1636" s="35">
        <v>49.75</v>
      </c>
    </row>
    <row r="1637" spans="1:13">
      <c r="A1637" s="38">
        <v>1636</v>
      </c>
      <c r="B1637" s="34" t="s">
        <v>1747</v>
      </c>
      <c r="C1637" s="34" t="s">
        <v>82</v>
      </c>
      <c r="D1637" s="34" t="s">
        <v>40</v>
      </c>
      <c r="E1637" s="36">
        <v>1297.7954</v>
      </c>
      <c r="F1637" s="36">
        <v>117177.946666</v>
      </c>
      <c r="G1637" s="36">
        <v>1453.8</v>
      </c>
      <c r="H1637" s="36">
        <v>73097.063999999998</v>
      </c>
      <c r="I1637" s="36">
        <v>1725.55</v>
      </c>
      <c r="J1637" s="36">
        <v>42966.195</v>
      </c>
      <c r="K1637" s="36">
        <v>1697.75</v>
      </c>
      <c r="L1637" s="36">
        <v>144987.85</v>
      </c>
      <c r="M1637" s="35">
        <v>1907.3</v>
      </c>
    </row>
    <row r="1638" spans="1:13">
      <c r="A1638" s="38">
        <v>1637</v>
      </c>
      <c r="B1638" s="34" t="s">
        <v>1748</v>
      </c>
      <c r="C1638" s="34" t="s">
        <v>3658</v>
      </c>
      <c r="D1638" s="34" t="s">
        <v>40</v>
      </c>
      <c r="E1638" s="36">
        <v>2.5000000000000001E-2</v>
      </c>
      <c r="F1638" s="36">
        <v>6.7452500000000004</v>
      </c>
      <c r="G1638" s="36">
        <v>5</v>
      </c>
      <c r="H1638" s="36">
        <v>305.79999999999995</v>
      </c>
      <c r="I1638" s="36">
        <v>2</v>
      </c>
      <c r="J1638" s="36">
        <v>254.5</v>
      </c>
      <c r="K1638" s="36">
        <v>2</v>
      </c>
      <c r="L1638" s="36">
        <v>126.02</v>
      </c>
      <c r="M1638" s="35">
        <v>1</v>
      </c>
    </row>
    <row r="1639" spans="1:13">
      <c r="A1639" s="38">
        <v>1638</v>
      </c>
      <c r="B1639" s="34" t="s">
        <v>1749</v>
      </c>
      <c r="C1639" s="34" t="s">
        <v>3651</v>
      </c>
      <c r="D1639" s="34" t="s">
        <v>40</v>
      </c>
      <c r="E1639" s="36">
        <v>27</v>
      </c>
      <c r="F1639" s="36">
        <v>-116.64000000000001</v>
      </c>
      <c r="G1639" s="36">
        <v>58.75</v>
      </c>
      <c r="H1639" s="36">
        <v>2845.85</v>
      </c>
      <c r="I1639" s="36">
        <v>154.625</v>
      </c>
      <c r="J1639" s="36">
        <v>5611.3412499999995</v>
      </c>
      <c r="K1639" s="36">
        <v>77.599999999999994</v>
      </c>
      <c r="L1639" s="36">
        <v>8085.1439999999993</v>
      </c>
      <c r="M1639" s="35">
        <v>8</v>
      </c>
    </row>
    <row r="1640" spans="1:13">
      <c r="A1640" s="38">
        <v>1639</v>
      </c>
      <c r="B1640" s="34" t="s">
        <v>1750</v>
      </c>
      <c r="C1640" s="34" t="s">
        <v>82</v>
      </c>
      <c r="D1640" s="34" t="s">
        <v>40</v>
      </c>
      <c r="E1640" s="36">
        <v>0</v>
      </c>
      <c r="F1640" s="36">
        <v>0</v>
      </c>
      <c r="G1640" s="36">
        <v>0</v>
      </c>
      <c r="H1640" s="36">
        <v>0</v>
      </c>
      <c r="I1640" s="36">
        <v>0</v>
      </c>
      <c r="J1640" s="36">
        <v>0</v>
      </c>
      <c r="K1640" s="36">
        <v>1.4</v>
      </c>
      <c r="L1640" s="36">
        <v>149.08599999999998</v>
      </c>
      <c r="M1640" s="35">
        <v>0.95</v>
      </c>
    </row>
    <row r="1641" spans="1:13">
      <c r="A1641" s="38">
        <v>1640</v>
      </c>
      <c r="B1641" s="34" t="s">
        <v>1751</v>
      </c>
      <c r="C1641" s="34" t="s">
        <v>82</v>
      </c>
      <c r="D1641" s="34" t="s">
        <v>31</v>
      </c>
      <c r="F1641" s="36">
        <v>0</v>
      </c>
      <c r="H1641" s="36">
        <v>0</v>
      </c>
      <c r="J1641" s="36">
        <v>0</v>
      </c>
      <c r="L1641" s="36">
        <v>0</v>
      </c>
      <c r="M1641" s="35">
        <v>1</v>
      </c>
    </row>
    <row r="1642" spans="1:13">
      <c r="A1642" s="38">
        <v>1641</v>
      </c>
      <c r="B1642" s="34" t="s">
        <v>1752</v>
      </c>
      <c r="C1642" s="34" t="s">
        <v>3651</v>
      </c>
      <c r="D1642" s="34" t="s">
        <v>31</v>
      </c>
      <c r="F1642" s="36">
        <v>0</v>
      </c>
      <c r="H1642" s="36">
        <v>0</v>
      </c>
      <c r="J1642" s="36">
        <v>0</v>
      </c>
      <c r="L1642" s="36">
        <v>0</v>
      </c>
      <c r="M1642" s="35">
        <v>10</v>
      </c>
    </row>
    <row r="1643" spans="1:13">
      <c r="A1643" s="38">
        <v>1642</v>
      </c>
      <c r="B1643" s="34" t="s">
        <v>1753</v>
      </c>
      <c r="C1643" s="34" t="s">
        <v>3651</v>
      </c>
      <c r="D1643" s="34" t="s">
        <v>31</v>
      </c>
      <c r="F1643" s="36">
        <v>0</v>
      </c>
      <c r="H1643" s="36">
        <v>0</v>
      </c>
      <c r="J1643" s="36">
        <v>0</v>
      </c>
      <c r="L1643" s="36">
        <v>0</v>
      </c>
      <c r="M1643" s="35">
        <v>32</v>
      </c>
    </row>
    <row r="1644" spans="1:13">
      <c r="A1644" s="38">
        <v>1643</v>
      </c>
      <c r="B1644" s="34" t="s">
        <v>1754</v>
      </c>
      <c r="C1644" s="34" t="s">
        <v>3681</v>
      </c>
      <c r="D1644" s="34" t="s">
        <v>31</v>
      </c>
      <c r="F1644" s="36">
        <v>0</v>
      </c>
      <c r="H1644" s="36">
        <v>0</v>
      </c>
      <c r="J1644" s="36">
        <v>0</v>
      </c>
      <c r="L1644" s="36">
        <v>0</v>
      </c>
      <c r="M1644" s="35">
        <v>25</v>
      </c>
    </row>
    <row r="1645" spans="1:13">
      <c r="A1645" s="38">
        <v>1644</v>
      </c>
      <c r="B1645" s="34" t="s">
        <v>1755</v>
      </c>
      <c r="C1645" s="34" t="s">
        <v>3651</v>
      </c>
      <c r="D1645" s="34" t="s">
        <v>31</v>
      </c>
      <c r="F1645" s="36">
        <v>0</v>
      </c>
      <c r="H1645" s="36">
        <v>0</v>
      </c>
      <c r="J1645" s="36">
        <v>0</v>
      </c>
      <c r="L1645" s="36">
        <v>0</v>
      </c>
      <c r="M1645" s="35">
        <v>44</v>
      </c>
    </row>
    <row r="1646" spans="1:13">
      <c r="A1646" s="38">
        <v>1645</v>
      </c>
      <c r="B1646" s="34" t="s">
        <v>1756</v>
      </c>
      <c r="C1646" s="34" t="s">
        <v>3651</v>
      </c>
      <c r="D1646" s="34" t="s">
        <v>31</v>
      </c>
      <c r="E1646" s="36">
        <v>20</v>
      </c>
      <c r="F1646" s="36">
        <v>11352.6</v>
      </c>
      <c r="G1646" s="36">
        <v>0</v>
      </c>
      <c r="H1646" s="36">
        <v>0</v>
      </c>
      <c r="I1646" s="36">
        <v>0</v>
      </c>
      <c r="J1646" s="36">
        <v>0</v>
      </c>
      <c r="K1646" s="36">
        <v>0</v>
      </c>
      <c r="L1646" s="36">
        <v>0</v>
      </c>
      <c r="M1646" s="35">
        <v>32</v>
      </c>
    </row>
    <row r="1647" spans="1:13">
      <c r="A1647" s="38">
        <v>1646</v>
      </c>
      <c r="B1647" s="34" t="s">
        <v>1757</v>
      </c>
      <c r="C1647" s="34" t="s">
        <v>3651</v>
      </c>
      <c r="D1647" s="34" t="s">
        <v>31</v>
      </c>
      <c r="F1647" s="36">
        <v>0</v>
      </c>
      <c r="H1647" s="36">
        <v>0</v>
      </c>
      <c r="J1647" s="36">
        <v>0</v>
      </c>
      <c r="L1647" s="36">
        <v>0</v>
      </c>
      <c r="M1647" s="35">
        <v>278.75</v>
      </c>
    </row>
    <row r="1648" spans="1:13">
      <c r="A1648" s="38">
        <v>1647</v>
      </c>
      <c r="B1648" s="34" t="s">
        <v>1758</v>
      </c>
      <c r="C1648" s="34" t="s">
        <v>3651</v>
      </c>
      <c r="D1648" s="34" t="s">
        <v>31</v>
      </c>
      <c r="F1648" s="36">
        <v>0</v>
      </c>
      <c r="H1648" s="36">
        <v>0</v>
      </c>
      <c r="J1648" s="36">
        <v>0</v>
      </c>
      <c r="L1648" s="36">
        <v>0</v>
      </c>
      <c r="M1648" s="35">
        <v>77.900000000000006</v>
      </c>
    </row>
    <row r="1649" spans="1:13">
      <c r="A1649" s="38">
        <v>1648</v>
      </c>
      <c r="B1649" s="34" t="s">
        <v>1759</v>
      </c>
      <c r="C1649" s="34" t="s">
        <v>3651</v>
      </c>
      <c r="D1649" s="34" t="s">
        <v>31</v>
      </c>
      <c r="E1649" s="36">
        <v>0</v>
      </c>
      <c r="F1649" s="36">
        <v>0</v>
      </c>
      <c r="G1649" s="36">
        <v>0</v>
      </c>
      <c r="H1649" s="36">
        <v>0</v>
      </c>
      <c r="I1649" s="36">
        <v>148</v>
      </c>
      <c r="J1649" s="36">
        <v>16854.239999999998</v>
      </c>
      <c r="K1649" s="36">
        <v>4340.3500000000004</v>
      </c>
      <c r="L1649" s="36">
        <v>437116.64850000001</v>
      </c>
      <c r="M1649" s="35">
        <v>1910</v>
      </c>
    </row>
    <row r="1650" spans="1:13">
      <c r="A1650" s="38">
        <v>1649</v>
      </c>
      <c r="B1650" s="34" t="s">
        <v>1760</v>
      </c>
      <c r="C1650" s="34" t="s">
        <v>3651</v>
      </c>
      <c r="D1650" s="34" t="s">
        <v>31</v>
      </c>
      <c r="E1650" s="36">
        <v>60</v>
      </c>
      <c r="F1650" s="36">
        <v>9358.7999999999993</v>
      </c>
      <c r="G1650" s="36">
        <v>0</v>
      </c>
      <c r="H1650" s="36">
        <v>0</v>
      </c>
      <c r="I1650" s="36">
        <v>0</v>
      </c>
      <c r="J1650" s="36">
        <v>0</v>
      </c>
      <c r="K1650" s="36">
        <v>0</v>
      </c>
      <c r="L1650" s="36">
        <v>0</v>
      </c>
      <c r="M1650" s="35">
        <v>32</v>
      </c>
    </row>
    <row r="1651" spans="1:13">
      <c r="A1651" s="38">
        <v>1650</v>
      </c>
      <c r="B1651" s="34" t="s">
        <v>1761</v>
      </c>
      <c r="C1651" s="34" t="s">
        <v>82</v>
      </c>
      <c r="D1651" s="34" t="s">
        <v>31</v>
      </c>
      <c r="F1651" s="36">
        <v>0</v>
      </c>
      <c r="H1651" s="36">
        <v>0</v>
      </c>
      <c r="J1651" s="36">
        <v>0</v>
      </c>
      <c r="L1651" s="36">
        <v>0</v>
      </c>
      <c r="M1651" s="35">
        <v>64</v>
      </c>
    </row>
    <row r="1652" spans="1:13">
      <c r="A1652" s="38">
        <v>1651</v>
      </c>
      <c r="B1652" s="34" t="s">
        <v>1762</v>
      </c>
      <c r="C1652" s="34" t="s">
        <v>3651</v>
      </c>
      <c r="D1652" s="34" t="s">
        <v>31</v>
      </c>
      <c r="E1652" s="36">
        <v>0</v>
      </c>
      <c r="F1652" s="36">
        <v>0</v>
      </c>
      <c r="G1652" s="36">
        <v>0</v>
      </c>
      <c r="H1652" s="36">
        <v>0</v>
      </c>
      <c r="I1652" s="36">
        <v>0</v>
      </c>
      <c r="J1652" s="36">
        <v>0</v>
      </c>
      <c r="K1652" s="36">
        <v>32</v>
      </c>
      <c r="L1652" s="36">
        <v>2205.7600000000002</v>
      </c>
      <c r="M1652" s="35">
        <v>64</v>
      </c>
    </row>
    <row r="1653" spans="1:13">
      <c r="A1653" s="38">
        <v>1652</v>
      </c>
      <c r="B1653" s="34" t="s">
        <v>1763</v>
      </c>
      <c r="C1653" s="34" t="s">
        <v>3651</v>
      </c>
      <c r="D1653" s="34" t="s">
        <v>31</v>
      </c>
      <c r="F1653" s="36">
        <v>0</v>
      </c>
      <c r="H1653" s="36">
        <v>0</v>
      </c>
      <c r="J1653" s="36">
        <v>0</v>
      </c>
      <c r="L1653" s="36">
        <v>0</v>
      </c>
      <c r="M1653" s="35">
        <v>32</v>
      </c>
    </row>
    <row r="1654" spans="1:13">
      <c r="A1654" s="38">
        <v>1653</v>
      </c>
      <c r="B1654" s="34" t="s">
        <v>1764</v>
      </c>
      <c r="C1654" s="34" t="s">
        <v>65</v>
      </c>
      <c r="D1654" s="34" t="s">
        <v>31</v>
      </c>
      <c r="E1654" s="36">
        <v>7.4</v>
      </c>
      <c r="F1654" s="36">
        <v>1030.5239999999999</v>
      </c>
      <c r="G1654" s="36">
        <v>11.775</v>
      </c>
      <c r="H1654" s="36">
        <v>810.00225000000012</v>
      </c>
      <c r="I1654" s="36">
        <v>17.7</v>
      </c>
      <c r="J1654" s="36">
        <v>49.382999999999996</v>
      </c>
      <c r="K1654" s="36">
        <v>232.67500000000001</v>
      </c>
      <c r="L1654" s="36">
        <v>12629.599</v>
      </c>
      <c r="M1654" s="35">
        <v>1.7</v>
      </c>
    </row>
    <row r="1655" spans="1:13">
      <c r="A1655" s="38">
        <v>1654</v>
      </c>
      <c r="B1655" s="34" t="s">
        <v>1765</v>
      </c>
      <c r="C1655" s="34" t="s">
        <v>3659</v>
      </c>
      <c r="D1655" s="34" t="s">
        <v>31</v>
      </c>
      <c r="F1655" s="36">
        <v>0</v>
      </c>
      <c r="H1655" s="36">
        <v>0</v>
      </c>
      <c r="J1655" s="36">
        <v>0</v>
      </c>
      <c r="L1655" s="36">
        <v>0</v>
      </c>
      <c r="M1655" s="35">
        <v>64</v>
      </c>
    </row>
    <row r="1656" spans="1:13">
      <c r="A1656" s="38">
        <v>1655</v>
      </c>
      <c r="B1656" s="34" t="s">
        <v>1766</v>
      </c>
      <c r="C1656" s="34" t="s">
        <v>3659</v>
      </c>
      <c r="D1656" s="34" t="s">
        <v>31</v>
      </c>
      <c r="F1656" s="36">
        <v>0</v>
      </c>
      <c r="H1656" s="36">
        <v>0</v>
      </c>
      <c r="J1656" s="36">
        <v>0</v>
      </c>
      <c r="L1656" s="36">
        <v>0</v>
      </c>
      <c r="M1656" s="35">
        <v>815</v>
      </c>
    </row>
    <row r="1657" spans="1:13">
      <c r="A1657" s="38">
        <v>1656</v>
      </c>
      <c r="B1657" s="34" t="s">
        <v>1767</v>
      </c>
      <c r="C1657" s="34" t="s">
        <v>3651</v>
      </c>
      <c r="D1657" s="34" t="s">
        <v>31</v>
      </c>
      <c r="F1657" s="36">
        <v>0</v>
      </c>
      <c r="H1657" s="36">
        <v>0</v>
      </c>
      <c r="J1657" s="36">
        <v>0</v>
      </c>
      <c r="L1657" s="36">
        <v>0</v>
      </c>
      <c r="M1657" s="35">
        <v>120</v>
      </c>
    </row>
    <row r="1658" spans="1:13">
      <c r="A1658" s="38">
        <v>1657</v>
      </c>
      <c r="B1658" s="34" t="s">
        <v>1768</v>
      </c>
      <c r="C1658" s="34" t="s">
        <v>3651</v>
      </c>
      <c r="D1658" s="34" t="s">
        <v>29</v>
      </c>
      <c r="E1658" s="36">
        <v>0</v>
      </c>
      <c r="F1658" s="36">
        <v>0</v>
      </c>
      <c r="G1658" s="36">
        <v>0</v>
      </c>
      <c r="H1658" s="36">
        <v>0</v>
      </c>
      <c r="I1658" s="36">
        <v>0</v>
      </c>
      <c r="J1658" s="36">
        <v>0</v>
      </c>
      <c r="K1658" s="36">
        <v>21</v>
      </c>
      <c r="L1658" s="36">
        <v>312.06</v>
      </c>
      <c r="M1658" s="35">
        <v>475</v>
      </c>
    </row>
    <row r="1659" spans="1:13">
      <c r="A1659" s="38">
        <v>1658</v>
      </c>
      <c r="B1659" s="34" t="s">
        <v>1769</v>
      </c>
      <c r="C1659" s="34" t="s">
        <v>3651</v>
      </c>
      <c r="D1659" s="34" t="s">
        <v>29</v>
      </c>
      <c r="E1659" s="36">
        <v>0</v>
      </c>
      <c r="F1659" s="36">
        <v>0</v>
      </c>
      <c r="G1659" s="36">
        <v>7.4999999999999997E-2</v>
      </c>
      <c r="H1659" s="36">
        <v>111.5535</v>
      </c>
      <c r="I1659" s="36">
        <v>2</v>
      </c>
      <c r="J1659" s="36">
        <v>421.76</v>
      </c>
      <c r="K1659" s="36">
        <v>10</v>
      </c>
      <c r="L1659" s="36">
        <v>222.89999999999998</v>
      </c>
      <c r="M1659" s="35">
        <v>304</v>
      </c>
    </row>
    <row r="1660" spans="1:13">
      <c r="A1660" s="38">
        <v>1659</v>
      </c>
      <c r="B1660" s="34" t="s">
        <v>1770</v>
      </c>
      <c r="C1660" s="34" t="s">
        <v>3651</v>
      </c>
      <c r="D1660" s="34" t="s">
        <v>29</v>
      </c>
      <c r="F1660" s="36">
        <v>0</v>
      </c>
      <c r="H1660" s="36">
        <v>0</v>
      </c>
      <c r="J1660" s="36">
        <v>0</v>
      </c>
      <c r="L1660" s="36">
        <v>0</v>
      </c>
      <c r="M1660" s="35">
        <v>54</v>
      </c>
    </row>
    <row r="1661" spans="1:13">
      <c r="A1661" s="38">
        <v>1660</v>
      </c>
      <c r="B1661" s="34" t="s">
        <v>1771</v>
      </c>
      <c r="C1661" s="34" t="s">
        <v>3651</v>
      </c>
      <c r="D1661" s="34" t="s">
        <v>45</v>
      </c>
      <c r="E1661" s="36">
        <v>0</v>
      </c>
      <c r="F1661" s="36">
        <v>0</v>
      </c>
      <c r="G1661" s="36">
        <v>0</v>
      </c>
      <c r="H1661" s="36">
        <v>0</v>
      </c>
      <c r="I1661" s="36">
        <v>57.05</v>
      </c>
      <c r="J1661" s="36">
        <v>5511.6004999999996</v>
      </c>
      <c r="K1661" s="36">
        <v>0</v>
      </c>
      <c r="L1661" s="36">
        <v>0</v>
      </c>
      <c r="M1661" s="35">
        <v>0</v>
      </c>
    </row>
    <row r="1662" spans="1:13">
      <c r="A1662" s="38">
        <v>1661</v>
      </c>
      <c r="B1662" s="34" t="s">
        <v>1772</v>
      </c>
      <c r="C1662" s="34" t="s">
        <v>3651</v>
      </c>
      <c r="D1662" s="34" t="s">
        <v>45</v>
      </c>
      <c r="E1662" s="36">
        <v>0</v>
      </c>
      <c r="F1662" s="36">
        <v>0</v>
      </c>
      <c r="G1662" s="36">
        <v>0</v>
      </c>
      <c r="H1662" s="36">
        <v>0</v>
      </c>
      <c r="I1662" s="36">
        <v>5</v>
      </c>
      <c r="J1662" s="36">
        <v>839.2</v>
      </c>
      <c r="K1662" s="36">
        <v>0</v>
      </c>
      <c r="L1662" s="36">
        <v>0</v>
      </c>
      <c r="M1662" s="35">
        <v>0</v>
      </c>
    </row>
    <row r="1663" spans="1:13">
      <c r="A1663" s="38">
        <v>1662</v>
      </c>
      <c r="B1663" s="34" t="s">
        <v>1773</v>
      </c>
      <c r="C1663" s="34" t="s">
        <v>3651</v>
      </c>
      <c r="D1663" s="34" t="s">
        <v>45</v>
      </c>
      <c r="E1663" s="36">
        <v>0</v>
      </c>
      <c r="F1663" s="36">
        <v>0</v>
      </c>
      <c r="G1663" s="36">
        <v>0</v>
      </c>
      <c r="H1663" s="36">
        <v>0</v>
      </c>
      <c r="I1663" s="36">
        <v>0</v>
      </c>
      <c r="J1663" s="36">
        <v>0</v>
      </c>
      <c r="K1663" s="36">
        <v>55</v>
      </c>
      <c r="L1663" s="36">
        <v>6653.9000000000005</v>
      </c>
      <c r="M1663" s="35">
        <v>46</v>
      </c>
    </row>
    <row r="1664" spans="1:13">
      <c r="A1664" s="38">
        <v>1663</v>
      </c>
      <c r="B1664" s="34" t="s">
        <v>1774</v>
      </c>
      <c r="C1664" s="34" t="s">
        <v>3651</v>
      </c>
      <c r="D1664" s="34" t="s">
        <v>45</v>
      </c>
      <c r="E1664" s="36">
        <v>24.175000000000001</v>
      </c>
      <c r="F1664" s="36">
        <v>2904.6262500000003</v>
      </c>
      <c r="G1664" s="36">
        <v>7.4749999999999996</v>
      </c>
      <c r="H1664" s="36">
        <v>504.86150000000004</v>
      </c>
      <c r="I1664" s="36">
        <v>13.35</v>
      </c>
      <c r="J1664" s="36">
        <v>1052.3805</v>
      </c>
      <c r="K1664" s="36">
        <v>40.524999999999999</v>
      </c>
      <c r="L1664" s="36">
        <v>3032.8910000000001</v>
      </c>
      <c r="M1664" s="35">
        <v>14.775</v>
      </c>
    </row>
    <row r="1665" spans="1:13">
      <c r="A1665" s="38">
        <v>1664</v>
      </c>
      <c r="B1665" s="34" t="s">
        <v>1775</v>
      </c>
      <c r="C1665" s="34" t="s">
        <v>3658</v>
      </c>
      <c r="D1665" s="34" t="s">
        <v>45</v>
      </c>
      <c r="E1665" s="36">
        <v>51</v>
      </c>
      <c r="F1665" s="36">
        <v>859.35</v>
      </c>
      <c r="G1665" s="36">
        <v>5</v>
      </c>
      <c r="H1665" s="36">
        <v>292.3</v>
      </c>
      <c r="I1665" s="36">
        <v>22.024999999999999</v>
      </c>
      <c r="J1665" s="36">
        <v>1800.7639999999999</v>
      </c>
      <c r="K1665" s="36">
        <v>4</v>
      </c>
      <c r="L1665" s="36">
        <v>370.6</v>
      </c>
      <c r="M1665" s="35">
        <v>48</v>
      </c>
    </row>
    <row r="1666" spans="1:13">
      <c r="A1666" s="38">
        <v>1665</v>
      </c>
      <c r="B1666" s="34" t="s">
        <v>1776</v>
      </c>
      <c r="C1666" s="34" t="s">
        <v>3658</v>
      </c>
      <c r="D1666" s="34" t="s">
        <v>35</v>
      </c>
      <c r="E1666" s="36">
        <v>0</v>
      </c>
      <c r="F1666" s="36">
        <v>0</v>
      </c>
      <c r="G1666" s="36">
        <v>0</v>
      </c>
      <c r="H1666" s="36">
        <v>0</v>
      </c>
      <c r="I1666" s="36">
        <v>0</v>
      </c>
      <c r="J1666" s="36">
        <v>0</v>
      </c>
      <c r="K1666" s="36">
        <v>0.05</v>
      </c>
      <c r="L1666" s="36">
        <v>50.546500000000002</v>
      </c>
      <c r="M1666" s="35">
        <v>0</v>
      </c>
    </row>
    <row r="1667" spans="1:13">
      <c r="A1667" s="38">
        <v>1666</v>
      </c>
      <c r="B1667" s="34" t="s">
        <v>1777</v>
      </c>
      <c r="C1667" s="34" t="s">
        <v>3651</v>
      </c>
      <c r="D1667" s="34" t="s">
        <v>35</v>
      </c>
      <c r="E1667" s="36">
        <v>2</v>
      </c>
      <c r="F1667" s="36">
        <v>79.42</v>
      </c>
      <c r="G1667" s="36">
        <v>0.57499999999999996</v>
      </c>
      <c r="H1667" s="36">
        <v>234.03074999999998</v>
      </c>
      <c r="I1667" s="36">
        <v>0.4</v>
      </c>
      <c r="J1667" s="36">
        <v>56.972000000000008</v>
      </c>
      <c r="K1667" s="36">
        <v>0.2</v>
      </c>
      <c r="L1667" s="36">
        <v>151.65600000000001</v>
      </c>
      <c r="M1667" s="35">
        <v>0</v>
      </c>
    </row>
    <row r="1668" spans="1:13">
      <c r="A1668" s="38">
        <v>1667</v>
      </c>
      <c r="B1668" s="34" t="s">
        <v>1778</v>
      </c>
      <c r="C1668" s="34" t="s">
        <v>3651</v>
      </c>
      <c r="D1668" s="34" t="s">
        <v>35</v>
      </c>
      <c r="E1668" s="36">
        <v>0</v>
      </c>
      <c r="F1668" s="36">
        <v>0</v>
      </c>
      <c r="G1668" s="36">
        <v>0</v>
      </c>
      <c r="H1668" s="36">
        <v>0</v>
      </c>
      <c r="I1668" s="36">
        <v>6</v>
      </c>
      <c r="J1668" s="36">
        <v>528.36</v>
      </c>
      <c r="K1668" s="36">
        <v>1</v>
      </c>
      <c r="L1668" s="36">
        <v>20.29</v>
      </c>
      <c r="M1668" s="35">
        <v>0</v>
      </c>
    </row>
    <row r="1669" spans="1:13">
      <c r="A1669" s="38">
        <v>1668</v>
      </c>
      <c r="B1669" s="34" t="s">
        <v>1779</v>
      </c>
      <c r="C1669" s="34" t="s">
        <v>3651</v>
      </c>
      <c r="D1669" s="34" t="s">
        <v>35</v>
      </c>
      <c r="E1669" s="36">
        <v>1.5</v>
      </c>
      <c r="F1669" s="36">
        <v>32.19</v>
      </c>
      <c r="G1669" s="36">
        <v>0.5</v>
      </c>
      <c r="H1669" s="36">
        <v>35.15</v>
      </c>
      <c r="I1669" s="36">
        <v>0</v>
      </c>
      <c r="J1669" s="36">
        <v>0</v>
      </c>
      <c r="K1669" s="36">
        <v>0</v>
      </c>
      <c r="L1669" s="36">
        <v>0</v>
      </c>
      <c r="M1669" s="35">
        <v>2</v>
      </c>
    </row>
    <row r="1670" spans="1:13">
      <c r="A1670" s="38">
        <v>1669</v>
      </c>
      <c r="B1670" s="34" t="s">
        <v>1780</v>
      </c>
      <c r="C1670" s="34" t="s">
        <v>3658</v>
      </c>
      <c r="D1670" s="34" t="s">
        <v>35</v>
      </c>
      <c r="F1670" s="36">
        <v>0</v>
      </c>
      <c r="H1670" s="36">
        <v>0</v>
      </c>
      <c r="J1670" s="36">
        <v>0</v>
      </c>
      <c r="L1670" s="36">
        <v>0</v>
      </c>
      <c r="M1670" s="35">
        <v>5</v>
      </c>
    </row>
    <row r="1671" spans="1:13">
      <c r="A1671" s="38">
        <v>1670</v>
      </c>
      <c r="B1671" s="34" t="s">
        <v>1781</v>
      </c>
      <c r="C1671" s="34" t="s">
        <v>3651</v>
      </c>
      <c r="D1671" s="34" t="s">
        <v>35</v>
      </c>
      <c r="E1671" s="36">
        <v>0</v>
      </c>
      <c r="F1671" s="36">
        <v>0</v>
      </c>
      <c r="G1671" s="36">
        <v>0</v>
      </c>
      <c r="H1671" s="36">
        <v>0</v>
      </c>
      <c r="I1671" s="36">
        <v>1.25</v>
      </c>
      <c r="J1671" s="36">
        <v>49.65</v>
      </c>
      <c r="K1671" s="36">
        <v>0</v>
      </c>
      <c r="L1671" s="36">
        <v>0</v>
      </c>
      <c r="M1671" s="35">
        <v>0</v>
      </c>
    </row>
    <row r="1672" spans="1:13">
      <c r="A1672" s="38">
        <v>1671</v>
      </c>
      <c r="B1672" s="34" t="s">
        <v>1782</v>
      </c>
      <c r="C1672" s="34" t="s">
        <v>3651</v>
      </c>
      <c r="D1672" s="34" t="s">
        <v>35</v>
      </c>
      <c r="F1672" s="36">
        <v>0</v>
      </c>
      <c r="H1672" s="36">
        <v>0</v>
      </c>
      <c r="J1672" s="36">
        <v>0</v>
      </c>
      <c r="L1672" s="36">
        <v>0</v>
      </c>
      <c r="M1672" s="35">
        <v>0</v>
      </c>
    </row>
    <row r="1673" spans="1:13">
      <c r="A1673" s="38">
        <v>1672</v>
      </c>
      <c r="B1673" s="34" t="s">
        <v>1783</v>
      </c>
      <c r="C1673" s="34" t="s">
        <v>3651</v>
      </c>
      <c r="D1673" s="34" t="s">
        <v>35</v>
      </c>
      <c r="E1673" s="36">
        <v>0</v>
      </c>
      <c r="F1673" s="36">
        <v>0</v>
      </c>
      <c r="G1673" s="36">
        <v>2.75</v>
      </c>
      <c r="H1673" s="36">
        <v>158.97750000000002</v>
      </c>
      <c r="I1673" s="36">
        <v>3.5</v>
      </c>
      <c r="J1673" s="36">
        <v>120.36500000000001</v>
      </c>
      <c r="K1673" s="36">
        <v>0</v>
      </c>
      <c r="L1673" s="36">
        <v>0</v>
      </c>
      <c r="M1673" s="35">
        <v>0</v>
      </c>
    </row>
    <row r="1674" spans="1:13">
      <c r="A1674" s="38">
        <v>1673</v>
      </c>
      <c r="B1674" s="34" t="s">
        <v>1784</v>
      </c>
      <c r="C1674" s="34" t="s">
        <v>3651</v>
      </c>
      <c r="D1674" s="34" t="s">
        <v>35</v>
      </c>
      <c r="E1674" s="36">
        <v>2</v>
      </c>
      <c r="F1674" s="36">
        <v>397.74</v>
      </c>
      <c r="G1674" s="36">
        <v>20</v>
      </c>
      <c r="H1674" s="36">
        <v>2483.1999999999998</v>
      </c>
      <c r="I1674" s="36">
        <v>13</v>
      </c>
      <c r="J1674" s="36">
        <v>1930.5</v>
      </c>
      <c r="K1674" s="36">
        <v>0</v>
      </c>
      <c r="L1674" s="36">
        <v>0</v>
      </c>
      <c r="M1674" s="35">
        <v>0</v>
      </c>
    </row>
    <row r="1675" spans="1:13">
      <c r="A1675" s="38">
        <v>1674</v>
      </c>
      <c r="B1675" s="34" t="s">
        <v>1785</v>
      </c>
      <c r="C1675" s="34" t="s">
        <v>3651</v>
      </c>
      <c r="D1675" s="34" t="s">
        <v>35</v>
      </c>
      <c r="F1675" s="36">
        <v>0</v>
      </c>
      <c r="H1675" s="36">
        <v>0</v>
      </c>
      <c r="J1675" s="36">
        <v>0</v>
      </c>
      <c r="L1675" s="36">
        <v>0</v>
      </c>
      <c r="M1675" s="35">
        <v>13</v>
      </c>
    </row>
    <row r="1676" spans="1:13">
      <c r="A1676" s="38">
        <v>1675</v>
      </c>
      <c r="B1676" s="34" t="s">
        <v>1786</v>
      </c>
      <c r="C1676" s="34" t="s">
        <v>3651</v>
      </c>
      <c r="D1676" s="34" t="s">
        <v>35</v>
      </c>
      <c r="E1676" s="36">
        <v>0</v>
      </c>
      <c r="F1676" s="36">
        <v>0</v>
      </c>
      <c r="G1676" s="36">
        <v>0</v>
      </c>
      <c r="H1676" s="36">
        <v>0</v>
      </c>
      <c r="I1676" s="36">
        <v>0</v>
      </c>
      <c r="J1676" s="36">
        <v>0</v>
      </c>
      <c r="K1676" s="36">
        <v>110.02500000000001</v>
      </c>
      <c r="L1676" s="36">
        <v>6407.8560000000007</v>
      </c>
      <c r="M1676" s="35">
        <v>0</v>
      </c>
    </row>
    <row r="1677" spans="1:13">
      <c r="A1677" s="38">
        <v>1676</v>
      </c>
      <c r="B1677" s="34" t="s">
        <v>1787</v>
      </c>
      <c r="C1677" s="34" t="s">
        <v>3651</v>
      </c>
      <c r="D1677" s="34" t="s">
        <v>35</v>
      </c>
      <c r="E1677" s="36">
        <v>0</v>
      </c>
      <c r="F1677" s="36">
        <v>0</v>
      </c>
      <c r="G1677" s="36">
        <v>0</v>
      </c>
      <c r="H1677" s="36">
        <v>0</v>
      </c>
      <c r="I1677" s="36">
        <v>39.5</v>
      </c>
      <c r="J1677" s="36">
        <v>7247.0649999999996</v>
      </c>
      <c r="K1677" s="36">
        <v>20</v>
      </c>
      <c r="L1677" s="36">
        <v>1645.8000000000002</v>
      </c>
      <c r="M1677" s="35">
        <v>0</v>
      </c>
    </row>
    <row r="1678" spans="1:13">
      <c r="A1678" s="38">
        <v>1677</v>
      </c>
      <c r="B1678" s="34" t="s">
        <v>1788</v>
      </c>
      <c r="C1678" s="34" t="s">
        <v>3651</v>
      </c>
      <c r="D1678" s="34" t="s">
        <v>35</v>
      </c>
      <c r="E1678" s="36">
        <v>0</v>
      </c>
      <c r="F1678" s="36">
        <v>0</v>
      </c>
      <c r="G1678" s="36">
        <v>0</v>
      </c>
      <c r="H1678" s="36">
        <v>0</v>
      </c>
      <c r="I1678" s="36">
        <v>0</v>
      </c>
      <c r="J1678" s="36">
        <v>0</v>
      </c>
      <c r="K1678" s="36">
        <v>0.05</v>
      </c>
      <c r="L1678" s="36">
        <v>7.2145000000000001</v>
      </c>
      <c r="M1678" s="35">
        <v>0</v>
      </c>
    </row>
    <row r="1679" spans="1:13">
      <c r="A1679" s="38">
        <v>1678</v>
      </c>
      <c r="B1679" s="34" t="s">
        <v>1789</v>
      </c>
      <c r="C1679" s="34" t="s">
        <v>3684</v>
      </c>
      <c r="D1679" s="34" t="s">
        <v>35</v>
      </c>
      <c r="E1679" s="36">
        <v>0</v>
      </c>
      <c r="F1679" s="36">
        <v>0</v>
      </c>
      <c r="G1679" s="36">
        <v>0.5</v>
      </c>
      <c r="H1679" s="36">
        <v>48.305</v>
      </c>
      <c r="I1679" s="36">
        <v>0</v>
      </c>
      <c r="J1679" s="36">
        <v>0</v>
      </c>
      <c r="K1679" s="36">
        <v>0</v>
      </c>
      <c r="L1679" s="36">
        <v>0</v>
      </c>
      <c r="M1679" s="35">
        <v>6</v>
      </c>
    </row>
    <row r="1680" spans="1:13">
      <c r="A1680" s="38">
        <v>1679</v>
      </c>
      <c r="B1680" s="34" t="s">
        <v>1790</v>
      </c>
      <c r="C1680" s="34" t="s">
        <v>3658</v>
      </c>
      <c r="D1680" s="34" t="s">
        <v>35</v>
      </c>
      <c r="F1680" s="36">
        <v>0</v>
      </c>
      <c r="H1680" s="36">
        <v>0</v>
      </c>
      <c r="J1680" s="36">
        <v>0</v>
      </c>
      <c r="L1680" s="36">
        <v>0</v>
      </c>
      <c r="M1680" s="35">
        <v>2.5000000000000001E-2</v>
      </c>
    </row>
    <row r="1681" spans="1:13">
      <c r="A1681" s="38">
        <v>1680</v>
      </c>
      <c r="B1681" s="34" t="s">
        <v>1791</v>
      </c>
      <c r="C1681" s="34" t="s">
        <v>3651</v>
      </c>
      <c r="D1681" s="34" t="s">
        <v>35</v>
      </c>
      <c r="E1681" s="36">
        <v>0</v>
      </c>
      <c r="F1681" s="36">
        <v>0</v>
      </c>
      <c r="G1681" s="36">
        <v>29</v>
      </c>
      <c r="H1681" s="36">
        <v>18043.800000000003</v>
      </c>
      <c r="I1681" s="36">
        <v>29</v>
      </c>
      <c r="J1681" s="36">
        <v>10405.49</v>
      </c>
      <c r="K1681" s="36">
        <v>71</v>
      </c>
      <c r="L1681" s="36">
        <v>47670.11</v>
      </c>
      <c r="M1681" s="35">
        <v>5</v>
      </c>
    </row>
    <row r="1682" spans="1:13">
      <c r="A1682" s="38">
        <v>1681</v>
      </c>
      <c r="B1682" s="34" t="s">
        <v>1792</v>
      </c>
      <c r="C1682" s="34" t="s">
        <v>3651</v>
      </c>
      <c r="D1682" s="34" t="s">
        <v>35</v>
      </c>
      <c r="F1682" s="36">
        <v>0</v>
      </c>
      <c r="H1682" s="36">
        <v>0</v>
      </c>
      <c r="J1682" s="36">
        <v>0</v>
      </c>
      <c r="L1682" s="36">
        <v>0</v>
      </c>
      <c r="M1682" s="35">
        <v>0.125</v>
      </c>
    </row>
    <row r="1683" spans="1:13">
      <c r="A1683" s="38">
        <v>1682</v>
      </c>
      <c r="B1683" s="34" t="s">
        <v>1793</v>
      </c>
      <c r="C1683" s="34" t="s">
        <v>3651</v>
      </c>
      <c r="D1683" s="34" t="s">
        <v>35</v>
      </c>
      <c r="E1683" s="36">
        <v>5.0250000000000004</v>
      </c>
      <c r="F1683" s="36">
        <v>278.68650000000002</v>
      </c>
      <c r="G1683" s="36">
        <v>37.024999999999999</v>
      </c>
      <c r="H1683" s="36">
        <v>4405.2344999999996</v>
      </c>
      <c r="I1683" s="36">
        <v>242.15</v>
      </c>
      <c r="J1683" s="36">
        <v>18463.9375</v>
      </c>
      <c r="K1683" s="36">
        <v>142.07</v>
      </c>
      <c r="L1683" s="36">
        <v>16596.617399999999</v>
      </c>
      <c r="M1683" s="35">
        <v>42</v>
      </c>
    </row>
    <row r="1684" spans="1:13">
      <c r="A1684" s="38">
        <v>1683</v>
      </c>
      <c r="B1684" s="34" t="s">
        <v>1794</v>
      </c>
      <c r="C1684" s="34" t="s">
        <v>3658</v>
      </c>
      <c r="D1684" s="34" t="s">
        <v>35</v>
      </c>
      <c r="F1684" s="36">
        <v>0</v>
      </c>
      <c r="H1684" s="36">
        <v>0</v>
      </c>
      <c r="J1684" s="36">
        <v>0</v>
      </c>
      <c r="L1684" s="36">
        <v>0</v>
      </c>
      <c r="M1684" s="35">
        <v>22</v>
      </c>
    </row>
    <row r="1685" spans="1:13">
      <c r="A1685" s="38">
        <v>1684</v>
      </c>
      <c r="B1685" s="34" t="s">
        <v>1795</v>
      </c>
      <c r="C1685" s="34" t="s">
        <v>3651</v>
      </c>
      <c r="D1685" s="34" t="s">
        <v>35</v>
      </c>
      <c r="E1685" s="36">
        <v>66</v>
      </c>
      <c r="F1685" s="36">
        <v>2301.4199999999996</v>
      </c>
      <c r="G1685" s="36">
        <v>76</v>
      </c>
      <c r="H1685" s="36">
        <v>5510.76</v>
      </c>
      <c r="I1685" s="36">
        <v>28</v>
      </c>
      <c r="J1685" s="36">
        <v>891.80000000000007</v>
      </c>
      <c r="K1685" s="36">
        <v>0</v>
      </c>
      <c r="L1685" s="36">
        <v>0</v>
      </c>
      <c r="M1685" s="35">
        <v>0.1</v>
      </c>
    </row>
    <row r="1686" spans="1:13">
      <c r="A1686" s="38">
        <v>1685</v>
      </c>
      <c r="B1686" s="34" t="s">
        <v>1796</v>
      </c>
      <c r="C1686" s="34" t="s">
        <v>3651</v>
      </c>
      <c r="D1686" s="34" t="s">
        <v>35</v>
      </c>
      <c r="E1686" s="36">
        <v>0</v>
      </c>
      <c r="F1686" s="36">
        <v>0</v>
      </c>
      <c r="G1686" s="36">
        <v>1.5</v>
      </c>
      <c r="H1686" s="36">
        <v>262.48500000000001</v>
      </c>
      <c r="I1686" s="36">
        <v>1.5</v>
      </c>
      <c r="J1686" s="36">
        <v>363.91500000000002</v>
      </c>
      <c r="K1686" s="36">
        <v>1.25</v>
      </c>
      <c r="L1686" s="36">
        <v>327.46250000000003</v>
      </c>
      <c r="M1686" s="35">
        <v>1</v>
      </c>
    </row>
    <row r="1687" spans="1:13">
      <c r="A1687" s="38">
        <v>1686</v>
      </c>
      <c r="B1687" s="34" t="s">
        <v>1797</v>
      </c>
      <c r="C1687" s="34" t="s">
        <v>82</v>
      </c>
      <c r="D1687" s="34" t="s">
        <v>35</v>
      </c>
      <c r="E1687" s="36">
        <v>10</v>
      </c>
      <c r="F1687" s="36">
        <v>739.5</v>
      </c>
      <c r="G1687" s="36">
        <v>3.5</v>
      </c>
      <c r="H1687" s="36">
        <v>259.52500000000003</v>
      </c>
      <c r="I1687" s="36">
        <v>0</v>
      </c>
      <c r="J1687" s="36">
        <v>0</v>
      </c>
      <c r="K1687" s="36">
        <v>29.85</v>
      </c>
      <c r="L1687" s="36">
        <v>2116.962</v>
      </c>
      <c r="M1687" s="35">
        <v>9</v>
      </c>
    </row>
    <row r="1688" spans="1:13">
      <c r="A1688" s="38">
        <v>1687</v>
      </c>
      <c r="B1688" s="34" t="s">
        <v>1798</v>
      </c>
      <c r="C1688" s="34" t="s">
        <v>3651</v>
      </c>
      <c r="D1688" s="34" t="s">
        <v>35</v>
      </c>
      <c r="E1688" s="36">
        <v>0</v>
      </c>
      <c r="F1688" s="36">
        <v>0</v>
      </c>
      <c r="G1688" s="36">
        <v>0</v>
      </c>
      <c r="H1688" s="36">
        <v>0</v>
      </c>
      <c r="I1688" s="36">
        <v>2.7</v>
      </c>
      <c r="J1688" s="36">
        <v>30.861000000000001</v>
      </c>
      <c r="K1688" s="36">
        <v>0</v>
      </c>
      <c r="L1688" s="36">
        <v>0</v>
      </c>
      <c r="M1688" s="35">
        <v>3</v>
      </c>
    </row>
    <row r="1689" spans="1:13">
      <c r="A1689" s="38">
        <v>1688</v>
      </c>
      <c r="B1689" s="34" t="s">
        <v>1799</v>
      </c>
      <c r="C1689" s="34" t="s">
        <v>3657</v>
      </c>
      <c r="D1689" s="34" t="s">
        <v>35</v>
      </c>
      <c r="F1689" s="36">
        <v>0</v>
      </c>
      <c r="H1689" s="36">
        <v>0</v>
      </c>
      <c r="J1689" s="36">
        <v>0</v>
      </c>
      <c r="L1689" s="36">
        <v>0</v>
      </c>
      <c r="M1689" s="35">
        <v>7</v>
      </c>
    </row>
    <row r="1690" spans="1:13">
      <c r="A1690" s="38">
        <v>1689</v>
      </c>
      <c r="B1690" s="34" t="s">
        <v>1800</v>
      </c>
      <c r="C1690" s="34" t="s">
        <v>3651</v>
      </c>
      <c r="D1690" s="34" t="s">
        <v>35</v>
      </c>
      <c r="F1690" s="36">
        <v>0</v>
      </c>
      <c r="H1690" s="36">
        <v>0</v>
      </c>
      <c r="J1690" s="36">
        <v>0</v>
      </c>
      <c r="L1690" s="36">
        <v>0</v>
      </c>
      <c r="M1690" s="35">
        <v>1</v>
      </c>
    </row>
    <row r="1691" spans="1:13">
      <c r="A1691" s="38">
        <v>1690</v>
      </c>
      <c r="B1691" s="34" t="s">
        <v>1801</v>
      </c>
      <c r="C1691" s="34" t="s">
        <v>3651</v>
      </c>
      <c r="D1691" s="34" t="s">
        <v>35</v>
      </c>
      <c r="E1691" s="36">
        <v>0</v>
      </c>
      <c r="F1691" s="36">
        <v>0</v>
      </c>
      <c r="G1691" s="36">
        <v>0</v>
      </c>
      <c r="H1691" s="36">
        <v>0</v>
      </c>
      <c r="I1691" s="36">
        <v>0.05</v>
      </c>
      <c r="J1691" s="36">
        <v>3.1045000000000003</v>
      </c>
      <c r="K1691" s="36">
        <v>14.074999999999999</v>
      </c>
      <c r="L1691" s="36">
        <v>1101.08725</v>
      </c>
      <c r="M1691" s="35">
        <v>0.72499999999999998</v>
      </c>
    </row>
    <row r="1692" spans="1:13">
      <c r="A1692" s="38">
        <v>1691</v>
      </c>
      <c r="B1692" s="34" t="s">
        <v>1802</v>
      </c>
      <c r="C1692" s="34" t="s">
        <v>3651</v>
      </c>
      <c r="D1692" s="34" t="s">
        <v>35</v>
      </c>
      <c r="F1692" s="36">
        <v>0</v>
      </c>
      <c r="H1692" s="36">
        <v>0</v>
      </c>
      <c r="J1692" s="36">
        <v>0</v>
      </c>
      <c r="L1692" s="36">
        <v>0</v>
      </c>
      <c r="M1692" s="35">
        <v>5</v>
      </c>
    </row>
    <row r="1693" spans="1:13">
      <c r="A1693" s="38">
        <v>1692</v>
      </c>
      <c r="B1693" s="34" t="s">
        <v>1803</v>
      </c>
      <c r="C1693" s="34" t="s">
        <v>3651</v>
      </c>
      <c r="D1693" s="34" t="s">
        <v>35</v>
      </c>
      <c r="E1693" s="36">
        <v>0</v>
      </c>
      <c r="F1693" s="36">
        <v>0</v>
      </c>
      <c r="G1693" s="36">
        <v>0</v>
      </c>
      <c r="H1693" s="36">
        <v>0</v>
      </c>
      <c r="I1693" s="36">
        <v>0.1</v>
      </c>
      <c r="J1693" s="36">
        <v>11.195</v>
      </c>
      <c r="K1693" s="36">
        <v>1.1499999999999999</v>
      </c>
      <c r="L1693" s="36">
        <v>159.82699999999997</v>
      </c>
      <c r="M1693" s="35">
        <v>0.9</v>
      </c>
    </row>
    <row r="1694" spans="1:13">
      <c r="A1694" s="38">
        <v>1693</v>
      </c>
      <c r="B1694" s="34" t="s">
        <v>1804</v>
      </c>
      <c r="C1694" s="34" t="s">
        <v>3658</v>
      </c>
      <c r="D1694" s="34" t="s">
        <v>35</v>
      </c>
      <c r="E1694" s="36">
        <v>18.024999999999999</v>
      </c>
      <c r="F1694" s="36">
        <v>1019.3137499999999</v>
      </c>
      <c r="G1694" s="36">
        <v>12</v>
      </c>
      <c r="H1694" s="36">
        <v>1087.92</v>
      </c>
      <c r="I1694" s="36">
        <v>21.75</v>
      </c>
      <c r="J1694" s="36">
        <v>2054.94</v>
      </c>
      <c r="K1694" s="36">
        <v>12</v>
      </c>
      <c r="L1694" s="36">
        <v>752.04</v>
      </c>
      <c r="M1694" s="35">
        <v>3</v>
      </c>
    </row>
    <row r="1695" spans="1:13">
      <c r="A1695" s="38">
        <v>1694</v>
      </c>
      <c r="B1695" s="34" t="s">
        <v>1805</v>
      </c>
      <c r="C1695" s="34" t="s">
        <v>3651</v>
      </c>
      <c r="D1695" s="34" t="s">
        <v>35</v>
      </c>
      <c r="E1695" s="36">
        <v>10.8</v>
      </c>
      <c r="F1695" s="36">
        <v>-10.8</v>
      </c>
      <c r="G1695" s="36">
        <v>27.5</v>
      </c>
      <c r="H1695" s="36">
        <v>2417.5250000000001</v>
      </c>
      <c r="I1695" s="36">
        <v>20.875</v>
      </c>
      <c r="J1695" s="36">
        <v>1909.2275</v>
      </c>
      <c r="K1695" s="36">
        <v>1.75</v>
      </c>
      <c r="L1695" s="36">
        <v>401.69499999999999</v>
      </c>
      <c r="M1695" s="35">
        <v>22</v>
      </c>
    </row>
    <row r="1696" spans="1:13">
      <c r="A1696" s="38">
        <v>1695</v>
      </c>
      <c r="B1696" s="34" t="s">
        <v>1806</v>
      </c>
      <c r="C1696" s="34" t="s">
        <v>3651</v>
      </c>
      <c r="D1696" s="34" t="s">
        <v>35</v>
      </c>
      <c r="E1696" s="36">
        <v>0</v>
      </c>
      <c r="F1696" s="36">
        <v>0</v>
      </c>
      <c r="G1696" s="36">
        <v>0</v>
      </c>
      <c r="H1696" s="36">
        <v>0</v>
      </c>
      <c r="I1696" s="36">
        <v>32</v>
      </c>
      <c r="J1696" s="36">
        <v>3657.6</v>
      </c>
      <c r="K1696" s="36">
        <v>92.5</v>
      </c>
      <c r="L1696" s="36">
        <v>8485.9499999999989</v>
      </c>
      <c r="M1696" s="35">
        <v>19.5</v>
      </c>
    </row>
    <row r="1697" spans="1:13">
      <c r="A1697" s="38">
        <v>1696</v>
      </c>
      <c r="B1697" s="34" t="s">
        <v>1807</v>
      </c>
      <c r="C1697" s="34" t="s">
        <v>3651</v>
      </c>
      <c r="D1697" s="34" t="s">
        <v>35</v>
      </c>
      <c r="E1697" s="36">
        <v>0</v>
      </c>
      <c r="F1697" s="36">
        <v>0</v>
      </c>
      <c r="G1697" s="36">
        <v>14.5</v>
      </c>
      <c r="H1697" s="36">
        <v>1614.43</v>
      </c>
      <c r="I1697" s="36">
        <v>3.55</v>
      </c>
      <c r="J1697" s="36">
        <v>299.54899999999998</v>
      </c>
      <c r="K1697" s="36">
        <v>7</v>
      </c>
      <c r="L1697" s="36">
        <v>823.19999999999993</v>
      </c>
      <c r="M1697" s="35">
        <v>6</v>
      </c>
    </row>
    <row r="1698" spans="1:13">
      <c r="A1698" s="38">
        <v>1697</v>
      </c>
      <c r="B1698" s="34" t="s">
        <v>1808</v>
      </c>
      <c r="C1698" s="34" t="s">
        <v>3651</v>
      </c>
      <c r="D1698" s="34" t="s">
        <v>35</v>
      </c>
      <c r="F1698" s="36">
        <v>0</v>
      </c>
      <c r="H1698" s="36">
        <v>0</v>
      </c>
      <c r="J1698" s="36">
        <v>0</v>
      </c>
      <c r="L1698" s="36">
        <v>0</v>
      </c>
      <c r="M1698" s="35">
        <v>1.7999999999999998</v>
      </c>
    </row>
    <row r="1699" spans="1:13">
      <c r="A1699" s="38">
        <v>1698</v>
      </c>
      <c r="B1699" s="34" t="s">
        <v>1809</v>
      </c>
      <c r="C1699" s="34" t="s">
        <v>82</v>
      </c>
      <c r="D1699" s="34" t="s">
        <v>35</v>
      </c>
      <c r="F1699" s="36">
        <v>0</v>
      </c>
      <c r="H1699" s="36">
        <v>0</v>
      </c>
      <c r="J1699" s="36">
        <v>0</v>
      </c>
      <c r="L1699" s="36">
        <v>0</v>
      </c>
      <c r="M1699" s="35">
        <v>5.0250000000000004</v>
      </c>
    </row>
    <row r="1700" spans="1:13">
      <c r="A1700" s="38">
        <v>1699</v>
      </c>
      <c r="B1700" s="34" t="s">
        <v>1810</v>
      </c>
      <c r="C1700" s="34" t="s">
        <v>3651</v>
      </c>
      <c r="D1700" s="34" t="s">
        <v>35</v>
      </c>
      <c r="F1700" s="36">
        <v>0</v>
      </c>
      <c r="H1700" s="36">
        <v>0</v>
      </c>
      <c r="J1700" s="36">
        <v>0</v>
      </c>
      <c r="L1700" s="36">
        <v>0</v>
      </c>
      <c r="M1700" s="35"/>
    </row>
    <row r="1701" spans="1:13">
      <c r="A1701" s="38">
        <v>1700</v>
      </c>
      <c r="B1701" s="34" t="s">
        <v>1811</v>
      </c>
      <c r="C1701" s="34" t="s">
        <v>3651</v>
      </c>
      <c r="D1701" s="34" t="s">
        <v>35</v>
      </c>
      <c r="E1701" s="36">
        <v>0</v>
      </c>
      <c r="F1701" s="36">
        <v>0</v>
      </c>
      <c r="G1701" s="36">
        <v>0</v>
      </c>
      <c r="H1701" s="36">
        <v>0</v>
      </c>
      <c r="I1701" s="36">
        <v>0</v>
      </c>
      <c r="J1701" s="36">
        <v>0</v>
      </c>
      <c r="K1701" s="36">
        <v>18</v>
      </c>
      <c r="L1701" s="36">
        <v>1375.92</v>
      </c>
      <c r="M1701" s="35">
        <v>53.5</v>
      </c>
    </row>
    <row r="1702" spans="1:13">
      <c r="A1702" s="38">
        <v>1701</v>
      </c>
      <c r="B1702" s="34" t="s">
        <v>1812</v>
      </c>
      <c r="C1702" s="34" t="s">
        <v>3651</v>
      </c>
      <c r="D1702" s="34" t="s">
        <v>35</v>
      </c>
      <c r="E1702" s="36">
        <v>0</v>
      </c>
      <c r="F1702" s="36">
        <v>0</v>
      </c>
      <c r="G1702" s="36">
        <v>0</v>
      </c>
      <c r="H1702" s="36">
        <v>0</v>
      </c>
      <c r="I1702" s="36">
        <v>0</v>
      </c>
      <c r="J1702" s="36">
        <v>0</v>
      </c>
      <c r="K1702" s="36">
        <v>11</v>
      </c>
      <c r="L1702" s="36">
        <v>828.52</v>
      </c>
      <c r="M1702" s="35">
        <v>10</v>
      </c>
    </row>
    <row r="1703" spans="1:13">
      <c r="A1703" s="38">
        <v>1702</v>
      </c>
      <c r="B1703" s="34" t="s">
        <v>1813</v>
      </c>
      <c r="C1703" s="34" t="s">
        <v>3651</v>
      </c>
      <c r="D1703" s="34" t="s">
        <v>35</v>
      </c>
      <c r="E1703" s="36">
        <v>0.95</v>
      </c>
      <c r="F1703" s="36">
        <v>209.9975</v>
      </c>
      <c r="G1703" s="36">
        <v>1.5</v>
      </c>
      <c r="H1703" s="36">
        <v>56.234999999999999</v>
      </c>
      <c r="I1703" s="36">
        <v>0.875</v>
      </c>
      <c r="J1703" s="36">
        <v>-92.076250000000002</v>
      </c>
      <c r="K1703" s="36">
        <v>0.75</v>
      </c>
      <c r="L1703" s="36">
        <v>70.582499999999996</v>
      </c>
      <c r="M1703" s="35">
        <v>0.05</v>
      </c>
    </row>
    <row r="1704" spans="1:13">
      <c r="A1704" s="38">
        <v>1703</v>
      </c>
      <c r="B1704" s="34" t="s">
        <v>1814</v>
      </c>
      <c r="C1704" s="34" t="s">
        <v>82</v>
      </c>
      <c r="D1704" s="34" t="s">
        <v>35</v>
      </c>
      <c r="F1704" s="36">
        <v>0</v>
      </c>
      <c r="H1704" s="36">
        <v>0</v>
      </c>
      <c r="J1704" s="36">
        <v>0</v>
      </c>
      <c r="L1704" s="36">
        <v>0</v>
      </c>
      <c r="M1704" s="35">
        <v>1.5</v>
      </c>
    </row>
    <row r="1705" spans="1:13">
      <c r="A1705" s="38">
        <v>1704</v>
      </c>
      <c r="B1705" s="34" t="s">
        <v>1815</v>
      </c>
      <c r="C1705" s="34" t="s">
        <v>3651</v>
      </c>
      <c r="D1705" s="34" t="s">
        <v>35</v>
      </c>
      <c r="E1705" s="36">
        <v>0</v>
      </c>
      <c r="F1705" s="36">
        <v>0</v>
      </c>
      <c r="G1705" s="36">
        <v>0</v>
      </c>
      <c r="H1705" s="36">
        <v>0</v>
      </c>
      <c r="I1705" s="36">
        <v>0</v>
      </c>
      <c r="J1705" s="36">
        <v>0</v>
      </c>
      <c r="K1705" s="36">
        <v>5</v>
      </c>
      <c r="L1705" s="36">
        <v>311.39999999999998</v>
      </c>
      <c r="M1705" s="35">
        <v>5.5</v>
      </c>
    </row>
    <row r="1706" spans="1:13">
      <c r="A1706" s="38">
        <v>1705</v>
      </c>
      <c r="B1706" s="34" t="s">
        <v>1816</v>
      </c>
      <c r="C1706" s="34" t="s">
        <v>3651</v>
      </c>
      <c r="D1706" s="34" t="s">
        <v>35</v>
      </c>
      <c r="E1706" s="36">
        <v>0</v>
      </c>
      <c r="F1706" s="36">
        <v>0</v>
      </c>
      <c r="G1706" s="36">
        <v>2.25</v>
      </c>
      <c r="H1706" s="36">
        <v>208.95750000000001</v>
      </c>
      <c r="I1706" s="36">
        <v>12.525</v>
      </c>
      <c r="J1706" s="36">
        <v>2149.41525</v>
      </c>
      <c r="K1706" s="36">
        <v>2.5</v>
      </c>
      <c r="L1706" s="36">
        <v>448.45</v>
      </c>
      <c r="M1706" s="35">
        <v>2.5</v>
      </c>
    </row>
    <row r="1707" spans="1:13">
      <c r="A1707" s="38">
        <v>1706</v>
      </c>
      <c r="B1707" s="34" t="s">
        <v>1817</v>
      </c>
      <c r="C1707" s="34" t="s">
        <v>3651</v>
      </c>
      <c r="D1707" s="34" t="s">
        <v>35</v>
      </c>
      <c r="E1707" s="36">
        <v>0</v>
      </c>
      <c r="F1707" s="36">
        <v>0</v>
      </c>
      <c r="G1707" s="36">
        <v>0</v>
      </c>
      <c r="H1707" s="36">
        <v>0</v>
      </c>
      <c r="I1707" s="36">
        <v>0</v>
      </c>
      <c r="J1707" s="36">
        <v>0</v>
      </c>
      <c r="K1707" s="36">
        <v>36.024999999999999</v>
      </c>
      <c r="L1707" s="36">
        <v>1651.0257499999998</v>
      </c>
      <c r="M1707" s="35">
        <v>20</v>
      </c>
    </row>
    <row r="1708" spans="1:13">
      <c r="A1708" s="38">
        <v>1707</v>
      </c>
      <c r="B1708" s="34" t="s">
        <v>1818</v>
      </c>
      <c r="C1708" s="34" t="s">
        <v>3651</v>
      </c>
      <c r="D1708" s="34" t="s">
        <v>35</v>
      </c>
      <c r="E1708" s="36">
        <v>0</v>
      </c>
      <c r="F1708" s="36">
        <v>0</v>
      </c>
      <c r="G1708" s="36">
        <v>0.3</v>
      </c>
      <c r="H1708" s="36">
        <v>15.407999999999999</v>
      </c>
      <c r="I1708" s="36">
        <v>41.9</v>
      </c>
      <c r="J1708" s="36">
        <v>3281.1889999999999</v>
      </c>
      <c r="K1708" s="36">
        <v>0</v>
      </c>
      <c r="L1708" s="36">
        <v>0</v>
      </c>
      <c r="M1708" s="35">
        <v>0.15</v>
      </c>
    </row>
    <row r="1709" spans="1:13">
      <c r="A1709" s="38">
        <v>1708</v>
      </c>
      <c r="B1709" s="34" t="s">
        <v>1819</v>
      </c>
      <c r="C1709" s="34" t="s">
        <v>3651</v>
      </c>
      <c r="D1709" s="34" t="s">
        <v>35</v>
      </c>
      <c r="E1709" s="36">
        <v>0</v>
      </c>
      <c r="F1709" s="36">
        <v>0</v>
      </c>
      <c r="G1709" s="36">
        <v>0</v>
      </c>
      <c r="H1709" s="36">
        <v>0</v>
      </c>
      <c r="I1709" s="36">
        <v>5</v>
      </c>
      <c r="J1709" s="36">
        <v>723.85</v>
      </c>
      <c r="K1709" s="36">
        <v>13</v>
      </c>
      <c r="L1709" s="36">
        <v>1355.25</v>
      </c>
      <c r="M1709" s="35">
        <v>17</v>
      </c>
    </row>
    <row r="1710" spans="1:13">
      <c r="A1710" s="38">
        <v>1709</v>
      </c>
      <c r="B1710" s="34" t="s">
        <v>1820</v>
      </c>
      <c r="C1710" s="34" t="s">
        <v>3651</v>
      </c>
      <c r="D1710" s="34" t="s">
        <v>35</v>
      </c>
      <c r="E1710" s="36">
        <v>0</v>
      </c>
      <c r="F1710" s="36">
        <v>0</v>
      </c>
      <c r="G1710" s="36">
        <v>0</v>
      </c>
      <c r="H1710" s="36">
        <v>0</v>
      </c>
      <c r="I1710" s="36">
        <v>0</v>
      </c>
      <c r="J1710" s="36">
        <v>0</v>
      </c>
      <c r="K1710" s="36">
        <v>3</v>
      </c>
      <c r="L1710" s="36">
        <v>189.06</v>
      </c>
      <c r="M1710" s="35">
        <v>52.024999999999999</v>
      </c>
    </row>
    <row r="1711" spans="1:13">
      <c r="A1711" s="38">
        <v>1710</v>
      </c>
      <c r="B1711" s="34" t="s">
        <v>1821</v>
      </c>
      <c r="C1711" s="34" t="s">
        <v>3651</v>
      </c>
      <c r="D1711" s="34" t="s">
        <v>35</v>
      </c>
      <c r="F1711" s="36">
        <v>0</v>
      </c>
      <c r="H1711" s="36">
        <v>0</v>
      </c>
      <c r="J1711" s="36">
        <v>0</v>
      </c>
      <c r="L1711" s="36">
        <v>0</v>
      </c>
      <c r="M1711" s="35">
        <v>1</v>
      </c>
    </row>
    <row r="1712" spans="1:13">
      <c r="A1712" s="38">
        <v>1711</v>
      </c>
      <c r="B1712" s="34" t="s">
        <v>1822</v>
      </c>
      <c r="C1712" s="34" t="s">
        <v>3651</v>
      </c>
      <c r="D1712" s="34" t="s">
        <v>35</v>
      </c>
      <c r="E1712" s="36">
        <v>0</v>
      </c>
      <c r="F1712" s="36">
        <v>0</v>
      </c>
      <c r="G1712" s="36">
        <v>0</v>
      </c>
      <c r="H1712" s="36">
        <v>0</v>
      </c>
      <c r="I1712" s="36">
        <v>0</v>
      </c>
      <c r="J1712" s="36">
        <v>0</v>
      </c>
      <c r="K1712" s="36">
        <v>18.524999999999999</v>
      </c>
      <c r="L1712" s="36">
        <v>1273.59375</v>
      </c>
      <c r="M1712" s="35">
        <v>6</v>
      </c>
    </row>
    <row r="1713" spans="1:13">
      <c r="A1713" s="38">
        <v>1712</v>
      </c>
      <c r="B1713" s="34" t="s">
        <v>1823</v>
      </c>
      <c r="C1713" s="34" t="s">
        <v>3651</v>
      </c>
      <c r="D1713" s="34" t="s">
        <v>35</v>
      </c>
      <c r="F1713" s="36">
        <v>0</v>
      </c>
      <c r="H1713" s="36">
        <v>0</v>
      </c>
      <c r="J1713" s="36">
        <v>0</v>
      </c>
      <c r="L1713" s="36">
        <v>0</v>
      </c>
      <c r="M1713" s="35">
        <v>34</v>
      </c>
    </row>
    <row r="1714" spans="1:13">
      <c r="A1714" s="38">
        <v>1713</v>
      </c>
      <c r="B1714" s="34" t="s">
        <v>1824</v>
      </c>
      <c r="C1714" s="34" t="s">
        <v>3651</v>
      </c>
      <c r="D1714" s="34" t="s">
        <v>35</v>
      </c>
      <c r="F1714" s="36">
        <v>0</v>
      </c>
      <c r="H1714" s="36">
        <v>0</v>
      </c>
      <c r="J1714" s="36">
        <v>0</v>
      </c>
      <c r="L1714" s="36">
        <v>0</v>
      </c>
      <c r="M1714" s="35">
        <v>12</v>
      </c>
    </row>
    <row r="1715" spans="1:13">
      <c r="A1715" s="38">
        <v>1714</v>
      </c>
      <c r="B1715" s="34" t="s">
        <v>1825</v>
      </c>
      <c r="C1715" s="34" t="s">
        <v>82</v>
      </c>
      <c r="D1715" s="34" t="s">
        <v>35</v>
      </c>
      <c r="E1715" s="36">
        <v>0</v>
      </c>
      <c r="F1715" s="36">
        <v>0</v>
      </c>
      <c r="G1715" s="36">
        <v>0</v>
      </c>
      <c r="H1715" s="36">
        <v>0</v>
      </c>
      <c r="I1715" s="36">
        <v>5.8</v>
      </c>
      <c r="J1715" s="36">
        <v>171.1</v>
      </c>
      <c r="K1715" s="36">
        <v>0</v>
      </c>
      <c r="L1715" s="36">
        <v>0</v>
      </c>
      <c r="M1715" s="35">
        <v>74</v>
      </c>
    </row>
    <row r="1716" spans="1:13">
      <c r="A1716" s="38">
        <v>1715</v>
      </c>
      <c r="B1716" s="34" t="s">
        <v>1826</v>
      </c>
      <c r="C1716" s="34" t="s">
        <v>3658</v>
      </c>
      <c r="D1716" s="34" t="s">
        <v>35</v>
      </c>
      <c r="E1716" s="36">
        <v>0</v>
      </c>
      <c r="F1716" s="36">
        <v>0</v>
      </c>
      <c r="G1716" s="36">
        <v>0</v>
      </c>
      <c r="H1716" s="36">
        <v>0</v>
      </c>
      <c r="I1716" s="36">
        <v>0</v>
      </c>
      <c r="J1716" s="36">
        <v>0</v>
      </c>
      <c r="K1716" s="36">
        <v>15.35</v>
      </c>
      <c r="L1716" s="36">
        <v>1533.7719999999999</v>
      </c>
      <c r="M1716" s="35">
        <v>0.15</v>
      </c>
    </row>
    <row r="1717" spans="1:13">
      <c r="A1717" s="38">
        <v>1716</v>
      </c>
      <c r="B1717" s="34" t="s">
        <v>1827</v>
      </c>
      <c r="C1717" s="34" t="s">
        <v>3651</v>
      </c>
      <c r="D1717" s="34" t="s">
        <v>31</v>
      </c>
      <c r="E1717" s="36">
        <v>0</v>
      </c>
      <c r="F1717" s="36">
        <v>0</v>
      </c>
      <c r="G1717" s="36">
        <v>0</v>
      </c>
      <c r="H1717" s="36">
        <v>0</v>
      </c>
      <c r="I1717" s="36">
        <v>0</v>
      </c>
      <c r="J1717" s="36">
        <v>0</v>
      </c>
      <c r="K1717" s="36">
        <v>10.45</v>
      </c>
      <c r="L1717" s="36">
        <v>886.36899999999991</v>
      </c>
      <c r="M1717" s="35">
        <v>33.274999999999999</v>
      </c>
    </row>
    <row r="1718" spans="1:13">
      <c r="A1718" s="38">
        <v>1717</v>
      </c>
      <c r="B1718" s="34" t="s">
        <v>1828</v>
      </c>
      <c r="C1718" s="34" t="s">
        <v>3651</v>
      </c>
      <c r="D1718" s="34" t="s">
        <v>29</v>
      </c>
      <c r="E1718" s="36">
        <v>0</v>
      </c>
      <c r="F1718" s="36">
        <v>0</v>
      </c>
      <c r="G1718" s="36">
        <v>0</v>
      </c>
      <c r="H1718" s="36">
        <v>0</v>
      </c>
      <c r="I1718" s="36">
        <v>0</v>
      </c>
      <c r="J1718" s="36">
        <v>0</v>
      </c>
      <c r="K1718" s="36">
        <v>22</v>
      </c>
      <c r="L1718" s="36">
        <v>3435.3</v>
      </c>
      <c r="M1718" s="35">
        <v>0</v>
      </c>
    </row>
    <row r="1719" spans="1:13">
      <c r="A1719" s="38">
        <v>1718</v>
      </c>
      <c r="B1719" s="34" t="s">
        <v>1829</v>
      </c>
      <c r="C1719" s="34" t="s">
        <v>3651</v>
      </c>
      <c r="D1719" s="34" t="s">
        <v>29</v>
      </c>
      <c r="E1719" s="36">
        <v>0</v>
      </c>
      <c r="F1719" s="36">
        <v>0</v>
      </c>
      <c r="G1719" s="36">
        <v>0</v>
      </c>
      <c r="H1719" s="36">
        <v>0</v>
      </c>
      <c r="I1719" s="36">
        <v>0</v>
      </c>
      <c r="J1719" s="36">
        <v>0</v>
      </c>
      <c r="K1719" s="36">
        <v>21</v>
      </c>
      <c r="L1719" s="36">
        <v>1534.26</v>
      </c>
      <c r="M1719" s="35">
        <v>0</v>
      </c>
    </row>
    <row r="1720" spans="1:13">
      <c r="A1720" s="38">
        <v>1719</v>
      </c>
      <c r="B1720" s="34" t="s">
        <v>1830</v>
      </c>
      <c r="C1720" s="34" t="s">
        <v>3651</v>
      </c>
      <c r="D1720" s="34" t="s">
        <v>29</v>
      </c>
      <c r="E1720" s="36">
        <v>0</v>
      </c>
      <c r="F1720" s="36">
        <v>0</v>
      </c>
      <c r="G1720" s="36">
        <v>0</v>
      </c>
      <c r="H1720" s="36">
        <v>0</v>
      </c>
      <c r="I1720" s="36">
        <v>2</v>
      </c>
      <c r="J1720" s="36">
        <v>198.98</v>
      </c>
      <c r="K1720" s="36">
        <v>0</v>
      </c>
      <c r="L1720" s="36">
        <v>0</v>
      </c>
      <c r="M1720" s="35">
        <v>0</v>
      </c>
    </row>
    <row r="1721" spans="1:13">
      <c r="A1721" s="38">
        <v>1720</v>
      </c>
      <c r="B1721" s="34" t="s">
        <v>1831</v>
      </c>
      <c r="C1721" s="34" t="s">
        <v>3651</v>
      </c>
      <c r="D1721" s="34" t="s">
        <v>29</v>
      </c>
      <c r="E1721" s="36">
        <v>0</v>
      </c>
      <c r="F1721" s="36">
        <v>0</v>
      </c>
      <c r="G1721" s="36">
        <v>3.5</v>
      </c>
      <c r="H1721" s="36">
        <v>257.95</v>
      </c>
      <c r="I1721" s="36">
        <v>5</v>
      </c>
      <c r="J1721" s="36">
        <v>651.20000000000005</v>
      </c>
      <c r="K1721" s="36">
        <v>0</v>
      </c>
      <c r="L1721" s="36">
        <v>0</v>
      </c>
      <c r="M1721" s="35">
        <v>0</v>
      </c>
    </row>
    <row r="1722" spans="1:13">
      <c r="A1722" s="38">
        <v>1721</v>
      </c>
      <c r="B1722" s="34" t="s">
        <v>1832</v>
      </c>
      <c r="C1722" s="34" t="s">
        <v>3651</v>
      </c>
      <c r="D1722" s="34" t="s">
        <v>29</v>
      </c>
      <c r="E1722" s="36">
        <v>8</v>
      </c>
      <c r="F1722" s="36">
        <v>37.44</v>
      </c>
      <c r="G1722" s="36">
        <v>0</v>
      </c>
      <c r="H1722" s="36">
        <v>0</v>
      </c>
      <c r="I1722" s="36">
        <v>0</v>
      </c>
      <c r="J1722" s="36">
        <v>0</v>
      </c>
      <c r="K1722" s="36">
        <v>7</v>
      </c>
      <c r="L1722" s="36">
        <v>353.28999999999996</v>
      </c>
      <c r="M1722" s="35">
        <v>0</v>
      </c>
    </row>
    <row r="1723" spans="1:13">
      <c r="A1723" s="38">
        <v>1722</v>
      </c>
      <c r="B1723" s="34" t="s">
        <v>1833</v>
      </c>
      <c r="C1723" s="34" t="s">
        <v>3651</v>
      </c>
      <c r="D1723" s="34" t="s">
        <v>29</v>
      </c>
      <c r="E1723" s="36">
        <v>0</v>
      </c>
      <c r="F1723" s="36">
        <v>0</v>
      </c>
      <c r="G1723" s="36">
        <v>0</v>
      </c>
      <c r="H1723" s="36">
        <v>0</v>
      </c>
      <c r="I1723" s="36">
        <v>0</v>
      </c>
      <c r="J1723" s="36">
        <v>0</v>
      </c>
      <c r="K1723" s="36">
        <v>39.6</v>
      </c>
      <c r="L1723" s="36">
        <v>1902.78</v>
      </c>
      <c r="M1723" s="35">
        <v>0</v>
      </c>
    </row>
    <row r="1724" spans="1:13">
      <c r="A1724" s="38">
        <v>1723</v>
      </c>
      <c r="B1724" s="34" t="s">
        <v>1834</v>
      </c>
      <c r="C1724" s="34" t="s">
        <v>3651</v>
      </c>
      <c r="D1724" s="34" t="s">
        <v>29</v>
      </c>
      <c r="E1724" s="36">
        <v>14</v>
      </c>
      <c r="F1724" s="36">
        <v>933.80000000000007</v>
      </c>
      <c r="G1724" s="36">
        <v>0</v>
      </c>
      <c r="H1724" s="36">
        <v>0</v>
      </c>
      <c r="I1724" s="36">
        <v>8</v>
      </c>
      <c r="J1724" s="36">
        <v>500.32</v>
      </c>
      <c r="K1724" s="36">
        <v>0</v>
      </c>
      <c r="L1724" s="36">
        <v>0</v>
      </c>
      <c r="M1724" s="35">
        <v>0</v>
      </c>
    </row>
    <row r="1725" spans="1:13">
      <c r="A1725" s="38">
        <v>1724</v>
      </c>
      <c r="B1725" s="34" t="s">
        <v>1835</v>
      </c>
      <c r="C1725" s="34" t="s">
        <v>3651</v>
      </c>
      <c r="D1725" s="34" t="s">
        <v>29</v>
      </c>
      <c r="E1725" s="36">
        <v>0</v>
      </c>
      <c r="F1725" s="36">
        <v>0</v>
      </c>
      <c r="G1725" s="36">
        <v>20</v>
      </c>
      <c r="H1725" s="36">
        <v>1884</v>
      </c>
      <c r="I1725" s="36">
        <v>10</v>
      </c>
      <c r="J1725" s="36">
        <v>1020.5</v>
      </c>
      <c r="K1725" s="36">
        <v>6</v>
      </c>
      <c r="L1725" s="36">
        <v>448.08000000000004</v>
      </c>
      <c r="M1725" s="35">
        <v>0</v>
      </c>
    </row>
    <row r="1726" spans="1:13">
      <c r="A1726" s="38">
        <v>1725</v>
      </c>
      <c r="B1726" s="34" t="s">
        <v>1836</v>
      </c>
      <c r="C1726" s="34" t="s">
        <v>3651</v>
      </c>
      <c r="D1726" s="34" t="s">
        <v>29</v>
      </c>
      <c r="E1726" s="36">
        <v>0</v>
      </c>
      <c r="F1726" s="36">
        <v>0</v>
      </c>
      <c r="G1726" s="36">
        <v>0</v>
      </c>
      <c r="H1726" s="36">
        <v>0</v>
      </c>
      <c r="I1726" s="36">
        <v>0</v>
      </c>
      <c r="J1726" s="36">
        <v>0</v>
      </c>
      <c r="K1726" s="36">
        <v>1.2250000000000001</v>
      </c>
      <c r="L1726" s="36">
        <v>75.668250000000015</v>
      </c>
      <c r="M1726" s="35">
        <v>0</v>
      </c>
    </row>
    <row r="1727" spans="1:13">
      <c r="A1727" s="38">
        <v>1726</v>
      </c>
      <c r="B1727" s="34" t="s">
        <v>1837</v>
      </c>
      <c r="C1727" s="34" t="s">
        <v>3651</v>
      </c>
      <c r="D1727" s="34" t="s">
        <v>29</v>
      </c>
      <c r="E1727" s="36">
        <v>0</v>
      </c>
      <c r="F1727" s="36">
        <v>0</v>
      </c>
      <c r="G1727" s="36">
        <v>0</v>
      </c>
      <c r="H1727" s="36">
        <v>0</v>
      </c>
      <c r="I1727" s="36">
        <v>7</v>
      </c>
      <c r="J1727" s="36">
        <v>486.15000000000003</v>
      </c>
      <c r="K1727" s="36">
        <v>0</v>
      </c>
      <c r="L1727" s="36">
        <v>0</v>
      </c>
      <c r="M1727" s="35">
        <v>0</v>
      </c>
    </row>
    <row r="1728" spans="1:13">
      <c r="A1728" s="38">
        <v>1727</v>
      </c>
      <c r="B1728" s="34" t="s">
        <v>1838</v>
      </c>
      <c r="C1728" s="34" t="s">
        <v>3651</v>
      </c>
      <c r="D1728" s="34" t="s">
        <v>29</v>
      </c>
      <c r="E1728" s="36">
        <v>55.2</v>
      </c>
      <c r="F1728" s="36">
        <v>3017.232</v>
      </c>
      <c r="G1728" s="36">
        <v>131.25</v>
      </c>
      <c r="H1728" s="36">
        <v>25862.8125</v>
      </c>
      <c r="I1728" s="36">
        <v>164.75</v>
      </c>
      <c r="J1728" s="36">
        <v>31472.192500000001</v>
      </c>
      <c r="K1728" s="36">
        <v>170</v>
      </c>
      <c r="L1728" s="36">
        <v>11418.9</v>
      </c>
      <c r="M1728" s="35">
        <v>0</v>
      </c>
    </row>
    <row r="1729" spans="1:13">
      <c r="A1729" s="38">
        <v>1728</v>
      </c>
      <c r="B1729" s="34" t="s">
        <v>1839</v>
      </c>
      <c r="C1729" s="34" t="s">
        <v>3651</v>
      </c>
      <c r="D1729" s="34" t="s">
        <v>29</v>
      </c>
      <c r="E1729" s="36">
        <v>0</v>
      </c>
      <c r="F1729" s="36">
        <v>0</v>
      </c>
      <c r="G1729" s="36">
        <v>1.5</v>
      </c>
      <c r="H1729" s="36">
        <v>125.89500000000001</v>
      </c>
      <c r="I1729" s="36">
        <v>24.35</v>
      </c>
      <c r="J1729" s="36">
        <v>2872.5695000000001</v>
      </c>
      <c r="K1729" s="36">
        <v>0</v>
      </c>
      <c r="L1729" s="36">
        <v>0</v>
      </c>
      <c r="M1729" s="35">
        <v>0</v>
      </c>
    </row>
    <row r="1730" spans="1:13">
      <c r="A1730" s="38">
        <v>1729</v>
      </c>
      <c r="B1730" s="34" t="s">
        <v>1840</v>
      </c>
      <c r="C1730" s="34" t="s">
        <v>3651</v>
      </c>
      <c r="D1730" s="34" t="s">
        <v>29</v>
      </c>
      <c r="E1730" s="36">
        <v>5</v>
      </c>
      <c r="F1730" s="36">
        <v>2622.1499999999996</v>
      </c>
      <c r="G1730" s="36">
        <v>0</v>
      </c>
      <c r="H1730" s="36">
        <v>0</v>
      </c>
      <c r="I1730" s="36">
        <v>15.3</v>
      </c>
      <c r="J1730" s="36">
        <v>1547.9010000000001</v>
      </c>
      <c r="K1730" s="36">
        <v>8</v>
      </c>
      <c r="L1730" s="36">
        <v>758.48</v>
      </c>
      <c r="M1730" s="35">
        <v>0</v>
      </c>
    </row>
    <row r="1731" spans="1:13">
      <c r="A1731" s="38">
        <v>1730</v>
      </c>
      <c r="B1731" s="34" t="s">
        <v>1841</v>
      </c>
      <c r="C1731" s="34" t="s">
        <v>3651</v>
      </c>
      <c r="D1731" s="34" t="s">
        <v>29</v>
      </c>
      <c r="E1731" s="36">
        <v>0</v>
      </c>
      <c r="F1731" s="36">
        <v>0</v>
      </c>
      <c r="G1731" s="36">
        <v>0</v>
      </c>
      <c r="H1731" s="36">
        <v>0</v>
      </c>
      <c r="I1731" s="36">
        <v>8</v>
      </c>
      <c r="J1731" s="36">
        <v>923.04</v>
      </c>
      <c r="K1731" s="36">
        <v>9</v>
      </c>
      <c r="L1731" s="36">
        <v>1927.17</v>
      </c>
      <c r="M1731" s="35">
        <v>0</v>
      </c>
    </row>
    <row r="1732" spans="1:13">
      <c r="A1732" s="38">
        <v>1731</v>
      </c>
      <c r="B1732" s="34" t="s">
        <v>1842</v>
      </c>
      <c r="C1732" s="34" t="s">
        <v>3651</v>
      </c>
      <c r="D1732" s="34" t="s">
        <v>29</v>
      </c>
      <c r="F1732" s="36">
        <v>0</v>
      </c>
      <c r="H1732" s="36">
        <v>0</v>
      </c>
      <c r="J1732" s="36">
        <v>0</v>
      </c>
      <c r="L1732" s="36">
        <v>0</v>
      </c>
      <c r="M1732" s="35">
        <v>13</v>
      </c>
    </row>
    <row r="1733" spans="1:13">
      <c r="A1733" s="38">
        <v>1732</v>
      </c>
      <c r="B1733" s="34" t="s">
        <v>1843</v>
      </c>
      <c r="C1733" s="34" t="s">
        <v>3651</v>
      </c>
      <c r="D1733" s="34" t="s">
        <v>29</v>
      </c>
      <c r="E1733" s="36">
        <v>0</v>
      </c>
      <c r="F1733" s="36">
        <v>0</v>
      </c>
      <c r="G1733" s="36">
        <v>0</v>
      </c>
      <c r="H1733" s="36">
        <v>0</v>
      </c>
      <c r="I1733" s="36">
        <v>0</v>
      </c>
      <c r="J1733" s="36">
        <v>0</v>
      </c>
      <c r="K1733" s="36">
        <v>0.25</v>
      </c>
      <c r="L1733" s="36">
        <v>48.47</v>
      </c>
      <c r="M1733" s="35">
        <v>0</v>
      </c>
    </row>
    <row r="1734" spans="1:13">
      <c r="A1734" s="38">
        <v>1733</v>
      </c>
      <c r="B1734" s="34" t="s">
        <v>1844</v>
      </c>
      <c r="C1734" s="34" t="s">
        <v>3651</v>
      </c>
      <c r="D1734" s="34" t="s">
        <v>29</v>
      </c>
      <c r="E1734" s="36">
        <v>0</v>
      </c>
      <c r="F1734" s="36">
        <v>0</v>
      </c>
      <c r="G1734" s="36">
        <v>0</v>
      </c>
      <c r="H1734" s="36">
        <v>0</v>
      </c>
      <c r="I1734" s="36">
        <v>0</v>
      </c>
      <c r="J1734" s="36">
        <v>0</v>
      </c>
      <c r="K1734" s="36">
        <v>2.5000000000000001E-2</v>
      </c>
      <c r="L1734" s="36">
        <v>3.6467500000000004</v>
      </c>
      <c r="M1734" s="35">
        <v>0</v>
      </c>
    </row>
    <row r="1735" spans="1:13">
      <c r="A1735" s="38">
        <v>1734</v>
      </c>
      <c r="B1735" s="34" t="s">
        <v>1845</v>
      </c>
      <c r="C1735" s="34" t="s">
        <v>3651</v>
      </c>
      <c r="D1735" s="34" t="s">
        <v>29</v>
      </c>
      <c r="E1735" s="36">
        <v>0</v>
      </c>
      <c r="F1735" s="36">
        <v>0</v>
      </c>
      <c r="G1735" s="36">
        <v>0</v>
      </c>
      <c r="H1735" s="36">
        <v>0</v>
      </c>
      <c r="I1735" s="36">
        <v>0</v>
      </c>
      <c r="J1735" s="36">
        <v>0</v>
      </c>
      <c r="K1735" s="36">
        <v>7.5</v>
      </c>
      <c r="L1735" s="36">
        <v>688.2</v>
      </c>
      <c r="M1735" s="35">
        <v>0</v>
      </c>
    </row>
    <row r="1736" spans="1:13">
      <c r="A1736" s="38">
        <v>1735</v>
      </c>
      <c r="B1736" s="34" t="s">
        <v>1846</v>
      </c>
      <c r="C1736" s="34" t="s">
        <v>3651</v>
      </c>
      <c r="D1736" s="34" t="s">
        <v>29</v>
      </c>
      <c r="E1736" s="36">
        <v>0</v>
      </c>
      <c r="F1736" s="36">
        <v>0</v>
      </c>
      <c r="G1736" s="36">
        <v>0</v>
      </c>
      <c r="H1736" s="36">
        <v>0</v>
      </c>
      <c r="I1736" s="36">
        <v>8.625</v>
      </c>
      <c r="J1736" s="36">
        <v>1375.17</v>
      </c>
      <c r="K1736" s="36">
        <v>2</v>
      </c>
      <c r="L1736" s="36">
        <v>174.26</v>
      </c>
      <c r="M1736" s="35">
        <v>0</v>
      </c>
    </row>
    <row r="1737" spans="1:13">
      <c r="A1737" s="38">
        <v>1736</v>
      </c>
      <c r="B1737" s="34" t="s">
        <v>1847</v>
      </c>
      <c r="C1737" s="34" t="s">
        <v>3651</v>
      </c>
      <c r="D1737" s="34" t="s">
        <v>29</v>
      </c>
      <c r="E1737" s="36">
        <v>0</v>
      </c>
      <c r="F1737" s="36">
        <v>0</v>
      </c>
      <c r="G1737" s="36">
        <v>0</v>
      </c>
      <c r="H1737" s="36">
        <v>0</v>
      </c>
      <c r="I1737" s="36">
        <v>0</v>
      </c>
      <c r="J1737" s="36">
        <v>0</v>
      </c>
      <c r="K1737" s="36">
        <v>0.1</v>
      </c>
      <c r="L1737" s="36">
        <v>19.543000000000003</v>
      </c>
      <c r="M1737" s="35">
        <v>0</v>
      </c>
    </row>
    <row r="1738" spans="1:13">
      <c r="A1738" s="38">
        <v>1737</v>
      </c>
      <c r="B1738" s="34" t="s">
        <v>1848</v>
      </c>
      <c r="C1738" s="34" t="s">
        <v>82</v>
      </c>
      <c r="D1738" s="34" t="s">
        <v>29</v>
      </c>
      <c r="E1738" s="36">
        <v>0</v>
      </c>
      <c r="F1738" s="36">
        <v>0</v>
      </c>
      <c r="G1738" s="36">
        <v>0</v>
      </c>
      <c r="H1738" s="36">
        <v>0</v>
      </c>
      <c r="I1738" s="36">
        <v>0.2</v>
      </c>
      <c r="J1738" s="36">
        <v>-5.7220000000000004</v>
      </c>
      <c r="K1738" s="36">
        <v>2</v>
      </c>
      <c r="L1738" s="36">
        <v>167.54</v>
      </c>
      <c r="M1738" s="35">
        <v>0</v>
      </c>
    </row>
    <row r="1739" spans="1:13">
      <c r="A1739" s="38">
        <v>1738</v>
      </c>
      <c r="B1739" s="34" t="s">
        <v>1849</v>
      </c>
      <c r="C1739" s="34" t="s">
        <v>82</v>
      </c>
      <c r="D1739" s="34" t="s">
        <v>29</v>
      </c>
      <c r="E1739" s="36">
        <v>0</v>
      </c>
      <c r="F1739" s="36">
        <v>0</v>
      </c>
      <c r="G1739" s="36">
        <v>0</v>
      </c>
      <c r="H1739" s="36">
        <v>0</v>
      </c>
      <c r="I1739" s="36">
        <v>0</v>
      </c>
      <c r="J1739" s="36">
        <v>0</v>
      </c>
      <c r="K1739" s="36">
        <v>2.5000000000000001E-2</v>
      </c>
      <c r="L1739" s="36">
        <v>3.6170000000000004</v>
      </c>
      <c r="M1739" s="35">
        <v>0</v>
      </c>
    </row>
    <row r="1740" spans="1:13">
      <c r="A1740" s="38">
        <v>1739</v>
      </c>
      <c r="B1740" s="34" t="s">
        <v>1850</v>
      </c>
      <c r="C1740" s="34" t="s">
        <v>82</v>
      </c>
      <c r="D1740" s="34" t="s">
        <v>29</v>
      </c>
      <c r="E1740" s="36">
        <v>192.875</v>
      </c>
      <c r="F1740" s="36">
        <v>5630.0212500000007</v>
      </c>
      <c r="G1740" s="36">
        <v>88</v>
      </c>
      <c r="H1740" s="36">
        <v>2312.6400000000003</v>
      </c>
      <c r="I1740" s="36">
        <v>10</v>
      </c>
      <c r="J1740" s="36">
        <v>940.1</v>
      </c>
      <c r="K1740" s="36">
        <v>0</v>
      </c>
      <c r="L1740" s="36">
        <v>0</v>
      </c>
      <c r="M1740" s="35">
        <v>0</v>
      </c>
    </row>
    <row r="1741" spans="1:13">
      <c r="A1741" s="38">
        <v>1740</v>
      </c>
      <c r="B1741" s="34" t="s">
        <v>1851</v>
      </c>
      <c r="C1741" s="34" t="s">
        <v>82</v>
      </c>
      <c r="D1741" s="34" t="s">
        <v>29</v>
      </c>
      <c r="E1741" s="36">
        <v>0</v>
      </c>
      <c r="F1741" s="36">
        <v>0</v>
      </c>
      <c r="G1741" s="36">
        <v>3</v>
      </c>
      <c r="H1741" s="36">
        <v>702.93000000000006</v>
      </c>
      <c r="I1741" s="36">
        <v>7</v>
      </c>
      <c r="J1741" s="36">
        <v>475.02</v>
      </c>
      <c r="K1741" s="36">
        <v>0</v>
      </c>
      <c r="L1741" s="36">
        <v>0</v>
      </c>
      <c r="M1741" s="35">
        <v>0</v>
      </c>
    </row>
    <row r="1742" spans="1:13">
      <c r="A1742" s="38">
        <v>1741</v>
      </c>
      <c r="B1742" s="34" t="s">
        <v>1852</v>
      </c>
      <c r="C1742" s="34" t="s">
        <v>82</v>
      </c>
      <c r="D1742" s="34" t="s">
        <v>29</v>
      </c>
      <c r="E1742" s="36">
        <v>0</v>
      </c>
      <c r="F1742" s="36">
        <v>0</v>
      </c>
      <c r="G1742" s="36">
        <v>2</v>
      </c>
      <c r="H1742" s="36">
        <v>-91.8</v>
      </c>
      <c r="I1742" s="36">
        <v>1</v>
      </c>
      <c r="J1742" s="36">
        <v>-331.32</v>
      </c>
      <c r="K1742" s="36">
        <v>0</v>
      </c>
      <c r="L1742" s="36">
        <v>0</v>
      </c>
      <c r="M1742" s="35">
        <v>0</v>
      </c>
    </row>
    <row r="1743" spans="1:13">
      <c r="A1743" s="38">
        <v>1742</v>
      </c>
      <c r="B1743" s="34" t="s">
        <v>1853</v>
      </c>
      <c r="C1743" s="34" t="s">
        <v>3651</v>
      </c>
      <c r="D1743" s="34" t="s">
        <v>29</v>
      </c>
      <c r="E1743" s="36">
        <v>5</v>
      </c>
      <c r="F1743" s="36">
        <v>395.65</v>
      </c>
      <c r="G1743" s="36">
        <v>4</v>
      </c>
      <c r="H1743" s="36">
        <v>511.28</v>
      </c>
      <c r="I1743" s="36">
        <v>0</v>
      </c>
      <c r="J1743" s="36">
        <v>0</v>
      </c>
      <c r="K1743" s="36">
        <v>0</v>
      </c>
      <c r="L1743" s="36">
        <v>0</v>
      </c>
      <c r="M1743" s="35">
        <v>1</v>
      </c>
    </row>
    <row r="1744" spans="1:13">
      <c r="A1744" s="38">
        <v>1743</v>
      </c>
      <c r="B1744" s="34" t="s">
        <v>1854</v>
      </c>
      <c r="C1744" s="34" t="s">
        <v>3651</v>
      </c>
      <c r="D1744" s="34" t="s">
        <v>29</v>
      </c>
      <c r="E1744" s="36">
        <v>0</v>
      </c>
      <c r="F1744" s="36">
        <v>0</v>
      </c>
      <c r="G1744" s="36">
        <v>0</v>
      </c>
      <c r="H1744" s="36">
        <v>0</v>
      </c>
      <c r="I1744" s="36">
        <v>6.5</v>
      </c>
      <c r="J1744" s="36">
        <v>340.79500000000002</v>
      </c>
      <c r="K1744" s="36">
        <v>0</v>
      </c>
      <c r="L1744" s="36">
        <v>0</v>
      </c>
      <c r="M1744" s="35">
        <v>0</v>
      </c>
    </row>
    <row r="1745" spans="1:13">
      <c r="A1745" s="38">
        <v>1744</v>
      </c>
      <c r="B1745" s="34" t="s">
        <v>1855</v>
      </c>
      <c r="C1745" s="34" t="s">
        <v>3658</v>
      </c>
      <c r="D1745" s="34" t="s">
        <v>29</v>
      </c>
      <c r="E1745" s="36">
        <v>0</v>
      </c>
      <c r="F1745" s="36">
        <v>0</v>
      </c>
      <c r="G1745" s="36">
        <v>0</v>
      </c>
      <c r="H1745" s="36">
        <v>0</v>
      </c>
      <c r="I1745" s="36">
        <v>16.5</v>
      </c>
      <c r="J1745" s="36">
        <v>1363.8899999999999</v>
      </c>
      <c r="K1745" s="36">
        <v>30</v>
      </c>
      <c r="L1745" s="36">
        <v>3229.2</v>
      </c>
      <c r="M1745" s="35">
        <v>0</v>
      </c>
    </row>
    <row r="1746" spans="1:13">
      <c r="A1746" s="38">
        <v>1745</v>
      </c>
      <c r="B1746" s="34" t="s">
        <v>1856</v>
      </c>
      <c r="C1746" s="34" t="s">
        <v>3651</v>
      </c>
      <c r="D1746" s="34" t="s">
        <v>29</v>
      </c>
      <c r="E1746" s="36">
        <v>65.724999999999994</v>
      </c>
      <c r="F1746" s="36">
        <v>4735.486249999999</v>
      </c>
      <c r="G1746" s="36">
        <v>86</v>
      </c>
      <c r="H1746" s="36">
        <v>10659.7</v>
      </c>
      <c r="I1746" s="36">
        <v>44</v>
      </c>
      <c r="J1746" s="36">
        <v>1731.84</v>
      </c>
      <c r="K1746" s="36">
        <v>84</v>
      </c>
      <c r="L1746" s="36">
        <v>4600.68</v>
      </c>
      <c r="M1746" s="35">
        <v>0</v>
      </c>
    </row>
    <row r="1747" spans="1:13">
      <c r="A1747" s="38">
        <v>1746</v>
      </c>
      <c r="B1747" s="34" t="s">
        <v>1857</v>
      </c>
      <c r="C1747" s="34" t="s">
        <v>3651</v>
      </c>
      <c r="D1747" s="34" t="s">
        <v>29</v>
      </c>
      <c r="F1747" s="36">
        <v>0</v>
      </c>
      <c r="H1747" s="36">
        <v>0</v>
      </c>
      <c r="J1747" s="36">
        <v>0</v>
      </c>
      <c r="L1747" s="36">
        <v>0</v>
      </c>
      <c r="M1747" s="35">
        <v>0</v>
      </c>
    </row>
    <row r="1748" spans="1:13">
      <c r="A1748" s="38">
        <v>1747</v>
      </c>
      <c r="B1748" s="34" t="s">
        <v>1858</v>
      </c>
      <c r="C1748" s="34" t="s">
        <v>3651</v>
      </c>
      <c r="D1748" s="34" t="s">
        <v>29</v>
      </c>
      <c r="E1748" s="36">
        <v>0</v>
      </c>
      <c r="F1748" s="36">
        <v>0</v>
      </c>
      <c r="G1748" s="36">
        <v>0</v>
      </c>
      <c r="H1748" s="36">
        <v>0</v>
      </c>
      <c r="I1748" s="36">
        <v>0</v>
      </c>
      <c r="J1748" s="36">
        <v>0</v>
      </c>
      <c r="K1748" s="36">
        <v>5</v>
      </c>
      <c r="L1748" s="36">
        <v>208.29999999999998</v>
      </c>
      <c r="M1748" s="35">
        <v>0</v>
      </c>
    </row>
    <row r="1749" spans="1:13">
      <c r="A1749" s="38">
        <v>1748</v>
      </c>
      <c r="B1749" s="34" t="s">
        <v>1859</v>
      </c>
      <c r="C1749" s="34" t="s">
        <v>3651</v>
      </c>
      <c r="D1749" s="34" t="s">
        <v>29</v>
      </c>
      <c r="E1749" s="36">
        <v>20.274999999999999</v>
      </c>
      <c r="F1749" s="36">
        <v>2620.9492500000001</v>
      </c>
      <c r="G1749" s="36">
        <v>12</v>
      </c>
      <c r="H1749" s="36">
        <v>-324.84000000000003</v>
      </c>
      <c r="I1749" s="36">
        <v>1</v>
      </c>
      <c r="J1749" s="36">
        <v>66.67</v>
      </c>
      <c r="K1749" s="36">
        <v>0</v>
      </c>
      <c r="L1749" s="36">
        <v>0</v>
      </c>
      <c r="M1749" s="35">
        <v>0</v>
      </c>
    </row>
    <row r="1750" spans="1:13">
      <c r="A1750" s="38">
        <v>1749</v>
      </c>
      <c r="B1750" s="34" t="s">
        <v>1860</v>
      </c>
      <c r="C1750" s="34" t="s">
        <v>3651</v>
      </c>
      <c r="D1750" s="34" t="s">
        <v>29</v>
      </c>
      <c r="E1750" s="36">
        <v>5.4249999999999998</v>
      </c>
      <c r="F1750" s="36">
        <v>227.30749999999998</v>
      </c>
      <c r="G1750" s="36">
        <v>1.9750000000000001</v>
      </c>
      <c r="H1750" s="36">
        <v>148.06575000000001</v>
      </c>
      <c r="I1750" s="36">
        <v>1.2749999999999999</v>
      </c>
      <c r="J1750" s="36">
        <v>212.517</v>
      </c>
      <c r="K1750" s="36">
        <v>2</v>
      </c>
      <c r="L1750" s="36">
        <v>343.8</v>
      </c>
      <c r="M1750" s="35">
        <v>0</v>
      </c>
    </row>
    <row r="1751" spans="1:13">
      <c r="A1751" s="38">
        <v>1750</v>
      </c>
      <c r="B1751" s="34" t="s">
        <v>1861</v>
      </c>
      <c r="C1751" s="34" t="s">
        <v>3651</v>
      </c>
      <c r="D1751" s="34" t="s">
        <v>29</v>
      </c>
      <c r="E1751" s="36">
        <v>2.4</v>
      </c>
      <c r="F1751" s="36">
        <v>473.01599999999996</v>
      </c>
      <c r="G1751" s="36">
        <v>3</v>
      </c>
      <c r="H1751" s="36">
        <v>499.40999999999997</v>
      </c>
      <c r="I1751" s="36">
        <v>3</v>
      </c>
      <c r="J1751" s="36">
        <v>409.65000000000003</v>
      </c>
      <c r="K1751" s="36">
        <v>0</v>
      </c>
      <c r="L1751" s="36">
        <v>0</v>
      </c>
      <c r="M1751" s="35">
        <v>0</v>
      </c>
    </row>
    <row r="1752" spans="1:13">
      <c r="A1752" s="38">
        <v>1751</v>
      </c>
      <c r="B1752" s="34" t="s">
        <v>1862</v>
      </c>
      <c r="C1752" s="34" t="s">
        <v>3651</v>
      </c>
      <c r="D1752" s="34" t="s">
        <v>29</v>
      </c>
      <c r="E1752" s="36">
        <v>4.5</v>
      </c>
      <c r="F1752" s="36">
        <v>278.23500000000001</v>
      </c>
      <c r="G1752" s="36">
        <v>0</v>
      </c>
      <c r="H1752" s="36">
        <v>0</v>
      </c>
      <c r="I1752" s="36">
        <v>0</v>
      </c>
      <c r="J1752" s="36">
        <v>0</v>
      </c>
      <c r="K1752" s="36">
        <v>5</v>
      </c>
      <c r="L1752" s="36">
        <v>370.95</v>
      </c>
      <c r="M1752" s="35">
        <v>0</v>
      </c>
    </row>
    <row r="1753" spans="1:13">
      <c r="A1753" s="38">
        <v>1752</v>
      </c>
      <c r="B1753" s="34" t="s">
        <v>1863</v>
      </c>
      <c r="C1753" s="34" t="s">
        <v>3651</v>
      </c>
      <c r="D1753" s="34" t="s">
        <v>29</v>
      </c>
      <c r="E1753" s="36">
        <v>0</v>
      </c>
      <c r="F1753" s="36">
        <v>0</v>
      </c>
      <c r="G1753" s="36">
        <v>3.0249999999999999</v>
      </c>
      <c r="H1753" s="36">
        <v>198.74250000000001</v>
      </c>
      <c r="I1753" s="36">
        <v>55</v>
      </c>
      <c r="J1753" s="36">
        <v>19339.099999999999</v>
      </c>
      <c r="K1753" s="36">
        <v>15</v>
      </c>
      <c r="L1753" s="36">
        <v>1048.3499999999999</v>
      </c>
      <c r="M1753" s="35">
        <v>0</v>
      </c>
    </row>
    <row r="1754" spans="1:13">
      <c r="A1754" s="38">
        <v>1753</v>
      </c>
      <c r="B1754" s="34" t="s">
        <v>1864</v>
      </c>
      <c r="C1754" s="34" t="s">
        <v>3651</v>
      </c>
      <c r="D1754" s="34" t="s">
        <v>29</v>
      </c>
      <c r="E1754" s="36">
        <v>0</v>
      </c>
      <c r="F1754" s="36">
        <v>0</v>
      </c>
      <c r="G1754" s="36">
        <v>0</v>
      </c>
      <c r="H1754" s="36">
        <v>0</v>
      </c>
      <c r="I1754" s="36">
        <v>0</v>
      </c>
      <c r="J1754" s="36">
        <v>0</v>
      </c>
      <c r="K1754" s="36">
        <v>2.5000000000000001E-2</v>
      </c>
      <c r="L1754" s="36">
        <v>2.7245000000000004</v>
      </c>
      <c r="M1754" s="35">
        <v>0</v>
      </c>
    </row>
    <row r="1755" spans="1:13">
      <c r="A1755" s="38">
        <v>1754</v>
      </c>
      <c r="B1755" s="34" t="s">
        <v>1865</v>
      </c>
      <c r="C1755" s="34" t="s">
        <v>3651</v>
      </c>
      <c r="D1755" s="34" t="s">
        <v>29</v>
      </c>
      <c r="E1755" s="36">
        <v>0</v>
      </c>
      <c r="F1755" s="36">
        <v>0</v>
      </c>
      <c r="G1755" s="36">
        <v>0</v>
      </c>
      <c r="H1755" s="36">
        <v>0</v>
      </c>
      <c r="I1755" s="36">
        <v>1.5</v>
      </c>
      <c r="J1755" s="36">
        <v>259.42499999999995</v>
      </c>
      <c r="K1755" s="36">
        <v>0</v>
      </c>
      <c r="L1755" s="36">
        <v>0</v>
      </c>
      <c r="M1755" s="35">
        <v>0</v>
      </c>
    </row>
    <row r="1756" spans="1:13">
      <c r="A1756" s="38">
        <v>1755</v>
      </c>
      <c r="B1756" s="34" t="s">
        <v>1866</v>
      </c>
      <c r="C1756" s="34" t="s">
        <v>3651</v>
      </c>
      <c r="D1756" s="34" t="s">
        <v>29</v>
      </c>
      <c r="F1756" s="36">
        <v>0</v>
      </c>
      <c r="H1756" s="36">
        <v>0</v>
      </c>
      <c r="J1756" s="36">
        <v>0</v>
      </c>
      <c r="L1756" s="36">
        <v>0</v>
      </c>
      <c r="M1756" s="35">
        <v>5</v>
      </c>
    </row>
    <row r="1757" spans="1:13">
      <c r="A1757" s="38">
        <v>1756</v>
      </c>
      <c r="B1757" s="34" t="s">
        <v>1867</v>
      </c>
      <c r="C1757" s="34" t="s">
        <v>3651</v>
      </c>
      <c r="D1757" s="34" t="s">
        <v>29</v>
      </c>
      <c r="F1757" s="36">
        <v>0</v>
      </c>
      <c r="H1757" s="36">
        <v>0</v>
      </c>
      <c r="J1757" s="36">
        <v>0</v>
      </c>
      <c r="L1757" s="36">
        <v>0</v>
      </c>
      <c r="M1757" s="35">
        <v>1</v>
      </c>
    </row>
    <row r="1758" spans="1:13">
      <c r="A1758" s="38">
        <v>1757</v>
      </c>
      <c r="B1758" s="34" t="s">
        <v>1868</v>
      </c>
      <c r="C1758" s="34" t="s">
        <v>3651</v>
      </c>
      <c r="D1758" s="34" t="s">
        <v>29</v>
      </c>
      <c r="E1758" s="36">
        <v>24</v>
      </c>
      <c r="F1758" s="36">
        <v>885.12000000000012</v>
      </c>
      <c r="G1758" s="36">
        <v>28</v>
      </c>
      <c r="H1758" s="36">
        <v>143.08000000000001</v>
      </c>
      <c r="I1758" s="36">
        <v>7</v>
      </c>
      <c r="J1758" s="36">
        <v>643.71999999999991</v>
      </c>
      <c r="K1758" s="36">
        <v>18.05</v>
      </c>
      <c r="L1758" s="36">
        <v>1490.2080000000001</v>
      </c>
      <c r="M1758" s="35">
        <v>0</v>
      </c>
    </row>
    <row r="1759" spans="1:13">
      <c r="A1759" s="38">
        <v>1758</v>
      </c>
      <c r="B1759" s="34" t="s">
        <v>1869</v>
      </c>
      <c r="C1759" s="34" t="s">
        <v>3651</v>
      </c>
      <c r="D1759" s="34" t="s">
        <v>29</v>
      </c>
      <c r="E1759" s="36">
        <v>1</v>
      </c>
      <c r="F1759" s="36">
        <v>-60.25</v>
      </c>
      <c r="G1759" s="36">
        <v>3.0750000000000002</v>
      </c>
      <c r="H1759" s="36">
        <v>5.81175</v>
      </c>
      <c r="I1759" s="36">
        <v>7.4999999999999997E-2</v>
      </c>
      <c r="J1759" s="36">
        <v>12.0495</v>
      </c>
      <c r="K1759" s="36">
        <v>7</v>
      </c>
      <c r="L1759" s="36">
        <v>510.37</v>
      </c>
      <c r="M1759" s="35">
        <v>0</v>
      </c>
    </row>
    <row r="1760" spans="1:13">
      <c r="A1760" s="38">
        <v>1759</v>
      </c>
      <c r="B1760" s="34" t="s">
        <v>1870</v>
      </c>
      <c r="C1760" s="34" t="s">
        <v>3651</v>
      </c>
      <c r="D1760" s="34" t="s">
        <v>29</v>
      </c>
      <c r="E1760" s="36">
        <v>0</v>
      </c>
      <c r="F1760" s="36">
        <v>0</v>
      </c>
      <c r="G1760" s="36">
        <v>0</v>
      </c>
      <c r="H1760" s="36">
        <v>0</v>
      </c>
      <c r="I1760" s="36">
        <v>0</v>
      </c>
      <c r="J1760" s="36">
        <v>0</v>
      </c>
      <c r="K1760" s="36">
        <v>0.3</v>
      </c>
      <c r="L1760" s="36">
        <v>43.541999999999994</v>
      </c>
      <c r="M1760" s="35">
        <v>0</v>
      </c>
    </row>
    <row r="1761" spans="1:13">
      <c r="A1761" s="38">
        <v>1760</v>
      </c>
      <c r="B1761" s="34" t="s">
        <v>1871</v>
      </c>
      <c r="C1761" s="34" t="s">
        <v>3651</v>
      </c>
      <c r="D1761" s="34" t="s">
        <v>29</v>
      </c>
      <c r="E1761" s="36">
        <v>47.774999999999999</v>
      </c>
      <c r="F1761" s="36">
        <v>4136.3594999999996</v>
      </c>
      <c r="G1761" s="36">
        <v>38.024999999999999</v>
      </c>
      <c r="H1761" s="36">
        <v>11525.377500000001</v>
      </c>
      <c r="I1761" s="36">
        <v>76.25</v>
      </c>
      <c r="J1761" s="36">
        <v>18655.325000000001</v>
      </c>
      <c r="K1761" s="36">
        <v>63</v>
      </c>
      <c r="L1761" s="36">
        <v>6908.58</v>
      </c>
      <c r="M1761" s="35">
        <v>0</v>
      </c>
    </row>
    <row r="1762" spans="1:13">
      <c r="A1762" s="38">
        <v>1761</v>
      </c>
      <c r="B1762" s="34" t="s">
        <v>1872</v>
      </c>
      <c r="C1762" s="34" t="s">
        <v>3651</v>
      </c>
      <c r="D1762" s="34" t="s">
        <v>29</v>
      </c>
      <c r="E1762" s="36">
        <v>94.55</v>
      </c>
      <c r="F1762" s="36">
        <v>663.74099999999999</v>
      </c>
      <c r="G1762" s="36">
        <v>52.325000000000003</v>
      </c>
      <c r="H1762" s="36">
        <v>3144.2092500000003</v>
      </c>
      <c r="I1762" s="36">
        <v>0</v>
      </c>
      <c r="J1762" s="36">
        <v>0</v>
      </c>
      <c r="K1762" s="36">
        <v>0</v>
      </c>
      <c r="L1762" s="36">
        <v>0</v>
      </c>
      <c r="M1762" s="35">
        <v>0</v>
      </c>
    </row>
    <row r="1763" spans="1:13">
      <c r="A1763" s="38">
        <v>1762</v>
      </c>
      <c r="B1763" s="34" t="s">
        <v>1873</v>
      </c>
      <c r="C1763" s="34" t="s">
        <v>3651</v>
      </c>
      <c r="D1763" s="34" t="s">
        <v>29</v>
      </c>
      <c r="F1763" s="36">
        <v>0</v>
      </c>
      <c r="H1763" s="36">
        <v>0</v>
      </c>
      <c r="J1763" s="36">
        <v>0</v>
      </c>
      <c r="L1763" s="36">
        <v>0</v>
      </c>
      <c r="M1763" s="35">
        <v>0</v>
      </c>
    </row>
    <row r="1764" spans="1:13">
      <c r="A1764" s="38">
        <v>1763</v>
      </c>
      <c r="B1764" s="34" t="s">
        <v>1874</v>
      </c>
      <c r="C1764" s="34" t="s">
        <v>3651</v>
      </c>
      <c r="D1764" s="34" t="s">
        <v>29</v>
      </c>
      <c r="E1764" s="36">
        <v>50</v>
      </c>
      <c r="F1764" s="36">
        <v>5313</v>
      </c>
      <c r="G1764" s="36">
        <v>50</v>
      </c>
      <c r="H1764" s="36">
        <v>11244.5</v>
      </c>
      <c r="I1764" s="36">
        <v>19.75</v>
      </c>
      <c r="J1764" s="36">
        <v>2691.3325</v>
      </c>
      <c r="K1764" s="36">
        <v>0</v>
      </c>
      <c r="L1764" s="36">
        <v>0</v>
      </c>
      <c r="M1764" s="35">
        <v>0</v>
      </c>
    </row>
    <row r="1765" spans="1:13">
      <c r="A1765" s="38">
        <v>1764</v>
      </c>
      <c r="B1765" s="34" t="s">
        <v>1875</v>
      </c>
      <c r="C1765" s="34" t="s">
        <v>3651</v>
      </c>
      <c r="D1765" s="34" t="s">
        <v>29</v>
      </c>
      <c r="E1765" s="36">
        <v>0</v>
      </c>
      <c r="F1765" s="36">
        <v>0</v>
      </c>
      <c r="G1765" s="36">
        <v>0</v>
      </c>
      <c r="H1765" s="36">
        <v>0</v>
      </c>
      <c r="I1765" s="36">
        <v>0</v>
      </c>
      <c r="J1765" s="36">
        <v>0</v>
      </c>
      <c r="K1765" s="36">
        <v>30</v>
      </c>
      <c r="L1765" s="36">
        <v>1696.8000000000002</v>
      </c>
      <c r="M1765" s="35">
        <v>0</v>
      </c>
    </row>
    <row r="1766" spans="1:13">
      <c r="A1766" s="38">
        <v>1765</v>
      </c>
      <c r="B1766" s="34" t="s">
        <v>1876</v>
      </c>
      <c r="C1766" s="34" t="s">
        <v>3651</v>
      </c>
      <c r="D1766" s="34" t="s">
        <v>29</v>
      </c>
      <c r="E1766" s="36">
        <v>0</v>
      </c>
      <c r="F1766" s="36">
        <v>0</v>
      </c>
      <c r="G1766" s="36">
        <v>0.1</v>
      </c>
      <c r="H1766" s="36">
        <v>-5.4430000000000005</v>
      </c>
      <c r="I1766" s="36">
        <v>67</v>
      </c>
      <c r="J1766" s="36">
        <v>3604.6</v>
      </c>
      <c r="K1766" s="36">
        <v>0</v>
      </c>
      <c r="L1766" s="36">
        <v>0</v>
      </c>
      <c r="M1766" s="35">
        <v>0</v>
      </c>
    </row>
    <row r="1767" spans="1:13">
      <c r="A1767" s="38">
        <v>1766</v>
      </c>
      <c r="B1767" s="34" t="s">
        <v>1877</v>
      </c>
      <c r="C1767" s="34" t="s">
        <v>3651</v>
      </c>
      <c r="D1767" s="34" t="s">
        <v>29</v>
      </c>
      <c r="F1767" s="36">
        <v>0</v>
      </c>
      <c r="H1767" s="36">
        <v>0</v>
      </c>
      <c r="J1767" s="36">
        <v>0</v>
      </c>
      <c r="L1767" s="36">
        <v>0</v>
      </c>
      <c r="M1767" s="35">
        <v>24.049999999999997</v>
      </c>
    </row>
    <row r="1768" spans="1:13">
      <c r="A1768" s="38">
        <v>1767</v>
      </c>
      <c r="B1768" s="34" t="s">
        <v>1878</v>
      </c>
      <c r="C1768" s="34" t="s">
        <v>3651</v>
      </c>
      <c r="D1768" s="34" t="s">
        <v>29</v>
      </c>
      <c r="E1768" s="36">
        <v>0</v>
      </c>
      <c r="F1768" s="36">
        <v>0</v>
      </c>
      <c r="G1768" s="36">
        <v>14</v>
      </c>
      <c r="H1768" s="36">
        <v>974.26</v>
      </c>
      <c r="I1768" s="36">
        <v>9.5</v>
      </c>
      <c r="J1768" s="36">
        <v>644.1</v>
      </c>
      <c r="K1768" s="36">
        <v>0</v>
      </c>
      <c r="L1768" s="36">
        <v>0</v>
      </c>
      <c r="M1768" s="35">
        <v>0</v>
      </c>
    </row>
    <row r="1769" spans="1:13">
      <c r="A1769" s="38">
        <v>1768</v>
      </c>
      <c r="B1769" s="34" t="s">
        <v>1879</v>
      </c>
      <c r="C1769" s="34" t="s">
        <v>3651</v>
      </c>
      <c r="D1769" s="34" t="s">
        <v>29</v>
      </c>
      <c r="E1769" s="36">
        <v>3.1749999999999998</v>
      </c>
      <c r="F1769" s="36">
        <v>150.27274999999997</v>
      </c>
      <c r="G1769" s="36">
        <v>2.5000000000000001E-2</v>
      </c>
      <c r="H1769" s="36">
        <v>1.3630000000000002</v>
      </c>
      <c r="I1769" s="36">
        <v>1</v>
      </c>
      <c r="J1769" s="36">
        <v>73.41</v>
      </c>
      <c r="K1769" s="36">
        <v>0</v>
      </c>
      <c r="L1769" s="36">
        <v>0</v>
      </c>
      <c r="M1769" s="35">
        <v>2.5</v>
      </c>
    </row>
    <row r="1770" spans="1:13">
      <c r="A1770" s="38">
        <v>1769</v>
      </c>
      <c r="B1770" s="34" t="s">
        <v>1880</v>
      </c>
      <c r="C1770" s="34" t="s">
        <v>3658</v>
      </c>
      <c r="D1770" s="34" t="s">
        <v>29</v>
      </c>
      <c r="F1770" s="36">
        <v>0</v>
      </c>
      <c r="H1770" s="36">
        <v>0</v>
      </c>
      <c r="J1770" s="36">
        <v>0</v>
      </c>
      <c r="L1770" s="36">
        <v>0</v>
      </c>
      <c r="M1770" s="35">
        <v>115.02500000000001</v>
      </c>
    </row>
    <row r="1771" spans="1:13">
      <c r="A1771" s="38">
        <v>1770</v>
      </c>
      <c r="B1771" s="34" t="s">
        <v>1881</v>
      </c>
      <c r="C1771" s="34" t="s">
        <v>3651</v>
      </c>
      <c r="D1771" s="34" t="s">
        <v>29</v>
      </c>
      <c r="E1771" s="36">
        <v>0</v>
      </c>
      <c r="F1771" s="36">
        <v>0</v>
      </c>
      <c r="G1771" s="36">
        <v>2</v>
      </c>
      <c r="H1771" s="36">
        <v>284.89999999999998</v>
      </c>
      <c r="I1771" s="36">
        <v>2</v>
      </c>
      <c r="J1771" s="36">
        <v>214.7</v>
      </c>
      <c r="K1771" s="36">
        <v>2</v>
      </c>
      <c r="L1771" s="36">
        <v>370.52</v>
      </c>
      <c r="M1771" s="35">
        <v>2</v>
      </c>
    </row>
    <row r="1772" spans="1:13">
      <c r="A1772" s="38">
        <v>1771</v>
      </c>
      <c r="B1772" s="34" t="s">
        <v>1882</v>
      </c>
      <c r="C1772" s="34" t="s">
        <v>3651</v>
      </c>
      <c r="D1772" s="34" t="s">
        <v>29</v>
      </c>
      <c r="E1772" s="36">
        <v>0</v>
      </c>
      <c r="F1772" s="36">
        <v>0</v>
      </c>
      <c r="G1772" s="36">
        <v>0</v>
      </c>
      <c r="H1772" s="36">
        <v>0</v>
      </c>
      <c r="I1772" s="36">
        <v>0</v>
      </c>
      <c r="J1772" s="36">
        <v>0</v>
      </c>
      <c r="K1772" s="36">
        <v>6.125</v>
      </c>
      <c r="L1772" s="36">
        <v>708.11125000000004</v>
      </c>
      <c r="M1772" s="35">
        <v>13.5</v>
      </c>
    </row>
    <row r="1773" spans="1:13">
      <c r="A1773" s="38">
        <v>1772</v>
      </c>
      <c r="B1773" s="34" t="s">
        <v>1883</v>
      </c>
      <c r="C1773" s="34" t="s">
        <v>3651</v>
      </c>
      <c r="D1773" s="34" t="s">
        <v>29</v>
      </c>
      <c r="E1773" s="36">
        <v>0</v>
      </c>
      <c r="F1773" s="36">
        <v>0</v>
      </c>
      <c r="G1773" s="36">
        <v>0</v>
      </c>
      <c r="H1773" s="36">
        <v>0</v>
      </c>
      <c r="I1773" s="36">
        <v>10</v>
      </c>
      <c r="J1773" s="36">
        <v>1410.6</v>
      </c>
      <c r="K1773" s="36">
        <v>0</v>
      </c>
      <c r="L1773" s="36">
        <v>0</v>
      </c>
      <c r="M1773" s="35">
        <v>652.80000000000007</v>
      </c>
    </row>
    <row r="1774" spans="1:13">
      <c r="A1774" s="38">
        <v>1773</v>
      </c>
      <c r="B1774" s="34" t="s">
        <v>1884</v>
      </c>
      <c r="C1774" s="34" t="s">
        <v>3658</v>
      </c>
      <c r="D1774" s="34" t="s">
        <v>29</v>
      </c>
      <c r="F1774" s="36">
        <v>0</v>
      </c>
      <c r="H1774" s="36">
        <v>0</v>
      </c>
      <c r="J1774" s="36">
        <v>0</v>
      </c>
      <c r="L1774" s="36">
        <v>0</v>
      </c>
      <c r="M1774" s="35">
        <v>7</v>
      </c>
    </row>
    <row r="1775" spans="1:13">
      <c r="A1775" s="38">
        <v>1774</v>
      </c>
      <c r="B1775" s="34" t="s">
        <v>1885</v>
      </c>
      <c r="C1775" s="34" t="s">
        <v>3651</v>
      </c>
      <c r="D1775" s="34" t="s">
        <v>29</v>
      </c>
      <c r="E1775" s="36">
        <v>0</v>
      </c>
      <c r="F1775" s="36">
        <v>0</v>
      </c>
      <c r="G1775" s="36">
        <v>0</v>
      </c>
      <c r="H1775" s="36">
        <v>0</v>
      </c>
      <c r="I1775" s="36">
        <v>10.1</v>
      </c>
      <c r="J1775" s="36">
        <v>1373.3979999999999</v>
      </c>
      <c r="K1775" s="36">
        <v>49.825000000000003</v>
      </c>
      <c r="L1775" s="36">
        <v>11175.747500000001</v>
      </c>
      <c r="M1775" s="35">
        <v>46</v>
      </c>
    </row>
    <row r="1776" spans="1:13">
      <c r="A1776" s="38">
        <v>1775</v>
      </c>
      <c r="B1776" s="34" t="s">
        <v>1886</v>
      </c>
      <c r="C1776" s="34" t="s">
        <v>3651</v>
      </c>
      <c r="D1776" s="34" t="s">
        <v>29</v>
      </c>
      <c r="E1776" s="36">
        <v>0</v>
      </c>
      <c r="F1776" s="36">
        <v>0</v>
      </c>
      <c r="G1776" s="36">
        <v>0</v>
      </c>
      <c r="H1776" s="36">
        <v>0</v>
      </c>
      <c r="I1776" s="36">
        <v>1</v>
      </c>
      <c r="J1776" s="36">
        <v>85.76</v>
      </c>
      <c r="K1776" s="36">
        <v>15</v>
      </c>
      <c r="L1776" s="36">
        <v>675</v>
      </c>
      <c r="M1776" s="35">
        <v>3.5</v>
      </c>
    </row>
    <row r="1777" spans="1:13">
      <c r="A1777" s="38">
        <v>1776</v>
      </c>
      <c r="B1777" s="34" t="s">
        <v>1887</v>
      </c>
      <c r="C1777" s="34" t="s">
        <v>3651</v>
      </c>
      <c r="D1777" s="34" t="s">
        <v>29</v>
      </c>
      <c r="E1777" s="36">
        <v>0</v>
      </c>
      <c r="F1777" s="36">
        <v>0</v>
      </c>
      <c r="G1777" s="36">
        <v>0</v>
      </c>
      <c r="H1777" s="36">
        <v>0</v>
      </c>
      <c r="I1777" s="36">
        <v>0</v>
      </c>
      <c r="J1777" s="36">
        <v>0</v>
      </c>
      <c r="K1777" s="36">
        <v>14.05</v>
      </c>
      <c r="L1777" s="36">
        <v>702.64049999999997</v>
      </c>
      <c r="M1777" s="35">
        <v>10</v>
      </c>
    </row>
    <row r="1778" spans="1:13">
      <c r="A1778" s="38">
        <v>1777</v>
      </c>
      <c r="B1778" s="34" t="s">
        <v>1888</v>
      </c>
      <c r="C1778" s="34" t="s">
        <v>3651</v>
      </c>
      <c r="D1778" s="34" t="s">
        <v>29</v>
      </c>
      <c r="E1778" s="36">
        <v>12</v>
      </c>
      <c r="F1778" s="36">
        <v>2951.2799999999997</v>
      </c>
      <c r="G1778" s="36">
        <v>2.4</v>
      </c>
      <c r="H1778" s="36">
        <v>93.912000000000006</v>
      </c>
      <c r="I1778" s="36">
        <v>5.55</v>
      </c>
      <c r="J1778" s="36">
        <v>149.07299999999998</v>
      </c>
      <c r="K1778" s="36">
        <v>10.25</v>
      </c>
      <c r="L1778" s="36">
        <v>1258.4950000000001</v>
      </c>
      <c r="M1778" s="35">
        <v>3.75</v>
      </c>
    </row>
    <row r="1779" spans="1:13">
      <c r="A1779" s="38">
        <v>1778</v>
      </c>
      <c r="B1779" s="34" t="s">
        <v>1889</v>
      </c>
      <c r="C1779" s="34" t="s">
        <v>3651</v>
      </c>
      <c r="D1779" s="34" t="s">
        <v>29</v>
      </c>
      <c r="E1779" s="36">
        <v>0</v>
      </c>
      <c r="F1779" s="36">
        <v>0</v>
      </c>
      <c r="G1779" s="36">
        <v>0</v>
      </c>
      <c r="H1779" s="36">
        <v>0</v>
      </c>
      <c r="I1779" s="36">
        <v>0</v>
      </c>
      <c r="J1779" s="36">
        <v>0</v>
      </c>
      <c r="K1779" s="36">
        <v>20</v>
      </c>
      <c r="L1779" s="36">
        <v>1879</v>
      </c>
      <c r="M1779" s="35">
        <v>11</v>
      </c>
    </row>
    <row r="1780" spans="1:13">
      <c r="A1780" s="38">
        <v>1779</v>
      </c>
      <c r="B1780" s="34" t="s">
        <v>1890</v>
      </c>
      <c r="C1780" s="34" t="s">
        <v>3651</v>
      </c>
      <c r="D1780" s="34" t="s">
        <v>29</v>
      </c>
      <c r="E1780" s="36">
        <v>0</v>
      </c>
      <c r="F1780" s="36">
        <v>0</v>
      </c>
      <c r="G1780" s="36">
        <v>14</v>
      </c>
      <c r="H1780" s="36">
        <v>1190.7</v>
      </c>
      <c r="I1780" s="36">
        <v>0</v>
      </c>
      <c r="J1780" s="36">
        <v>0</v>
      </c>
      <c r="K1780" s="36">
        <v>27</v>
      </c>
      <c r="L1780" s="36">
        <v>1760.1299999999999</v>
      </c>
      <c r="M1780" s="35">
        <v>15</v>
      </c>
    </row>
    <row r="1781" spans="1:13">
      <c r="A1781" s="38">
        <v>1780</v>
      </c>
      <c r="B1781" s="34" t="s">
        <v>1891</v>
      </c>
      <c r="C1781" s="34" t="s">
        <v>3651</v>
      </c>
      <c r="D1781" s="34" t="s">
        <v>29</v>
      </c>
      <c r="E1781" s="36">
        <v>9</v>
      </c>
      <c r="F1781" s="36">
        <v>-215.82</v>
      </c>
      <c r="G1781" s="36">
        <v>7</v>
      </c>
      <c r="H1781" s="36">
        <v>441.84</v>
      </c>
      <c r="I1781" s="36">
        <v>4</v>
      </c>
      <c r="J1781" s="36">
        <v>348.44</v>
      </c>
      <c r="K1781" s="36">
        <v>1</v>
      </c>
      <c r="L1781" s="36">
        <v>71.239999999999995</v>
      </c>
      <c r="M1781" s="35">
        <v>2.5</v>
      </c>
    </row>
    <row r="1782" spans="1:13">
      <c r="A1782" s="38">
        <v>1781</v>
      </c>
      <c r="B1782" s="34" t="s">
        <v>1892</v>
      </c>
      <c r="C1782" s="34" t="s">
        <v>3651</v>
      </c>
      <c r="D1782" s="34" t="s">
        <v>29</v>
      </c>
      <c r="F1782" s="36">
        <v>0</v>
      </c>
      <c r="H1782" s="36">
        <v>0</v>
      </c>
      <c r="J1782" s="36">
        <v>0</v>
      </c>
      <c r="L1782" s="36">
        <v>0</v>
      </c>
      <c r="M1782" s="35">
        <v>3</v>
      </c>
    </row>
    <row r="1783" spans="1:13">
      <c r="A1783" s="38">
        <v>1782</v>
      </c>
      <c r="B1783" s="34" t="s">
        <v>1893</v>
      </c>
      <c r="C1783" s="34" t="s">
        <v>3651</v>
      </c>
      <c r="D1783" s="34" t="s">
        <v>29</v>
      </c>
      <c r="E1783" s="36">
        <v>38</v>
      </c>
      <c r="F1783" s="36">
        <v>5803.74</v>
      </c>
      <c r="G1783" s="36">
        <v>30</v>
      </c>
      <c r="H1783" s="36">
        <v>2814.6</v>
      </c>
      <c r="I1783" s="36">
        <v>6</v>
      </c>
      <c r="J1783" s="36">
        <v>427.08000000000004</v>
      </c>
      <c r="K1783" s="36">
        <v>8.5</v>
      </c>
      <c r="L1783" s="36">
        <v>711.70500000000004</v>
      </c>
      <c r="M1783" s="35">
        <v>30.3</v>
      </c>
    </row>
    <row r="1784" spans="1:13">
      <c r="A1784" s="38">
        <v>1783</v>
      </c>
      <c r="B1784" s="34" t="s">
        <v>1894</v>
      </c>
      <c r="C1784" s="34" t="s">
        <v>3651</v>
      </c>
      <c r="D1784" s="34" t="s">
        <v>29</v>
      </c>
      <c r="E1784" s="36">
        <v>0</v>
      </c>
      <c r="F1784" s="36">
        <v>0</v>
      </c>
      <c r="G1784" s="36">
        <v>0</v>
      </c>
      <c r="H1784" s="36">
        <v>0</v>
      </c>
      <c r="I1784" s="36">
        <v>0</v>
      </c>
      <c r="J1784" s="36">
        <v>0</v>
      </c>
      <c r="K1784" s="36">
        <v>2</v>
      </c>
      <c r="L1784" s="36">
        <v>300.39999999999998</v>
      </c>
      <c r="M1784" s="35">
        <v>1</v>
      </c>
    </row>
    <row r="1785" spans="1:13">
      <c r="A1785" s="38">
        <v>1784</v>
      </c>
      <c r="B1785" s="34" t="s">
        <v>1895</v>
      </c>
      <c r="C1785" s="34" t="s">
        <v>3651</v>
      </c>
      <c r="D1785" s="34" t="s">
        <v>29</v>
      </c>
      <c r="E1785" s="36">
        <v>0</v>
      </c>
      <c r="F1785" s="36">
        <v>0</v>
      </c>
      <c r="G1785" s="36">
        <v>0</v>
      </c>
      <c r="H1785" s="36">
        <v>0</v>
      </c>
      <c r="I1785" s="36">
        <v>1.0249999999999999</v>
      </c>
      <c r="J1785" s="36">
        <v>131.52799999999999</v>
      </c>
      <c r="K1785" s="36">
        <v>1.7250000000000001</v>
      </c>
      <c r="L1785" s="36">
        <v>257.23200000000003</v>
      </c>
      <c r="M1785" s="35">
        <v>1.9</v>
      </c>
    </row>
    <row r="1786" spans="1:13">
      <c r="A1786" s="38">
        <v>1785</v>
      </c>
      <c r="B1786" s="34" t="s">
        <v>1896</v>
      </c>
      <c r="C1786" s="34" t="s">
        <v>3651</v>
      </c>
      <c r="D1786" s="34" t="s">
        <v>29</v>
      </c>
      <c r="E1786" s="36">
        <v>0</v>
      </c>
      <c r="F1786" s="36">
        <v>0</v>
      </c>
      <c r="G1786" s="36">
        <v>5</v>
      </c>
      <c r="H1786" s="36">
        <v>350.34999999999997</v>
      </c>
      <c r="I1786" s="36">
        <v>29</v>
      </c>
      <c r="J1786" s="36">
        <v>1740.8700000000001</v>
      </c>
      <c r="K1786" s="36">
        <v>25.5</v>
      </c>
      <c r="L1786" s="36">
        <v>2751.7049999999999</v>
      </c>
      <c r="M1786" s="35">
        <v>5</v>
      </c>
    </row>
    <row r="1787" spans="1:13">
      <c r="A1787" s="38">
        <v>1786</v>
      </c>
      <c r="B1787" s="34" t="s">
        <v>1897</v>
      </c>
      <c r="C1787" s="34" t="s">
        <v>3651</v>
      </c>
      <c r="D1787" s="34" t="s">
        <v>29</v>
      </c>
      <c r="F1787" s="36">
        <v>0</v>
      </c>
      <c r="H1787" s="36">
        <v>0</v>
      </c>
      <c r="J1787" s="36">
        <v>0</v>
      </c>
      <c r="L1787" s="36">
        <v>0</v>
      </c>
      <c r="M1787" s="35">
        <v>201</v>
      </c>
    </row>
    <row r="1788" spans="1:13">
      <c r="A1788" s="38">
        <v>1787</v>
      </c>
      <c r="B1788" s="34" t="s">
        <v>1898</v>
      </c>
      <c r="C1788" s="34" t="s">
        <v>3651</v>
      </c>
      <c r="D1788" s="34" t="s">
        <v>29</v>
      </c>
      <c r="E1788" s="36">
        <v>45</v>
      </c>
      <c r="F1788" s="36">
        <v>485.54999999999995</v>
      </c>
      <c r="G1788" s="36">
        <v>50</v>
      </c>
      <c r="H1788" s="36">
        <v>3299</v>
      </c>
      <c r="I1788" s="36">
        <v>60</v>
      </c>
      <c r="J1788" s="36">
        <v>5474.4</v>
      </c>
      <c r="K1788" s="36">
        <v>41</v>
      </c>
      <c r="L1788" s="36">
        <v>2954.46</v>
      </c>
      <c r="M1788" s="35">
        <v>33</v>
      </c>
    </row>
    <row r="1789" spans="1:13">
      <c r="A1789" s="38">
        <v>1788</v>
      </c>
      <c r="B1789" s="34" t="s">
        <v>1899</v>
      </c>
      <c r="C1789" s="34" t="s">
        <v>3651</v>
      </c>
      <c r="D1789" s="34" t="s">
        <v>29</v>
      </c>
      <c r="F1789" s="36">
        <v>0</v>
      </c>
      <c r="H1789" s="36">
        <v>0</v>
      </c>
      <c r="J1789" s="36">
        <v>0</v>
      </c>
      <c r="L1789" s="36">
        <v>0</v>
      </c>
      <c r="M1789" s="35">
        <v>0.77500000000000002</v>
      </c>
    </row>
    <row r="1790" spans="1:13">
      <c r="A1790" s="38">
        <v>1789</v>
      </c>
      <c r="B1790" s="34" t="s">
        <v>1900</v>
      </c>
      <c r="C1790" s="34" t="s">
        <v>3651</v>
      </c>
      <c r="D1790" s="34" t="s">
        <v>29</v>
      </c>
      <c r="E1790" s="36">
        <v>366.9</v>
      </c>
      <c r="F1790" s="36">
        <v>-21566.381999999998</v>
      </c>
      <c r="G1790" s="36">
        <v>485.1</v>
      </c>
      <c r="H1790" s="36">
        <v>10924.452000000001</v>
      </c>
      <c r="I1790" s="36">
        <v>624.17499999999995</v>
      </c>
      <c r="J1790" s="36">
        <v>57405.374749999995</v>
      </c>
      <c r="K1790" s="36">
        <v>500</v>
      </c>
      <c r="L1790" s="36">
        <v>67510</v>
      </c>
      <c r="M1790" s="35">
        <v>370.17500000000001</v>
      </c>
    </row>
    <row r="1791" spans="1:13">
      <c r="A1791" s="38">
        <v>1790</v>
      </c>
      <c r="B1791" s="34" t="s">
        <v>1901</v>
      </c>
      <c r="C1791" s="34" t="s">
        <v>82</v>
      </c>
      <c r="D1791" s="34" t="s">
        <v>29</v>
      </c>
      <c r="E1791" s="36">
        <v>159.19999999999999</v>
      </c>
      <c r="F1791" s="36">
        <v>7512.6479999999992</v>
      </c>
      <c r="G1791" s="36">
        <v>884.85</v>
      </c>
      <c r="H1791" s="36">
        <v>84016.507500000007</v>
      </c>
      <c r="I1791" s="36">
        <v>772.68499999999995</v>
      </c>
      <c r="J1791" s="36">
        <v>55610.139449999995</v>
      </c>
      <c r="K1791" s="36">
        <v>1481.7750000000001</v>
      </c>
      <c r="L1791" s="36">
        <v>240417.99375000002</v>
      </c>
      <c r="M1791" s="35">
        <v>1213.0500000000002</v>
      </c>
    </row>
    <row r="1792" spans="1:13">
      <c r="A1792" s="38">
        <v>1791</v>
      </c>
      <c r="B1792" s="34" t="s">
        <v>1902</v>
      </c>
      <c r="C1792" s="34" t="s">
        <v>3651</v>
      </c>
      <c r="D1792" s="34" t="s">
        <v>29</v>
      </c>
      <c r="E1792" s="36">
        <v>0</v>
      </c>
      <c r="F1792" s="36">
        <v>0</v>
      </c>
      <c r="G1792" s="36">
        <v>0</v>
      </c>
      <c r="H1792" s="36">
        <v>0</v>
      </c>
      <c r="I1792" s="36">
        <v>16.850000000000001</v>
      </c>
      <c r="J1792" s="36">
        <v>1417.085</v>
      </c>
      <c r="K1792" s="36">
        <v>89.8</v>
      </c>
      <c r="L1792" s="36">
        <v>8741.1319999999996</v>
      </c>
      <c r="M1792" s="35">
        <v>99.85</v>
      </c>
    </row>
    <row r="1793" spans="1:13">
      <c r="A1793" s="38">
        <v>1792</v>
      </c>
      <c r="B1793" s="34" t="s">
        <v>1903</v>
      </c>
      <c r="C1793" s="34" t="s">
        <v>82</v>
      </c>
      <c r="D1793" s="34" t="s">
        <v>29</v>
      </c>
      <c r="E1793" s="36">
        <v>0</v>
      </c>
      <c r="F1793" s="36">
        <v>0</v>
      </c>
      <c r="G1793" s="36">
        <v>0</v>
      </c>
      <c r="H1793" s="36">
        <v>0</v>
      </c>
      <c r="I1793" s="36">
        <v>0.5</v>
      </c>
      <c r="J1793" s="36">
        <v>89.4</v>
      </c>
      <c r="K1793" s="36">
        <v>2.5</v>
      </c>
      <c r="L1793" s="36">
        <v>315.3</v>
      </c>
      <c r="M1793" s="35">
        <v>4.5</v>
      </c>
    </row>
    <row r="1794" spans="1:13">
      <c r="A1794" s="38">
        <v>1793</v>
      </c>
      <c r="B1794" s="34" t="s">
        <v>1904</v>
      </c>
      <c r="C1794" s="34" t="s">
        <v>3651</v>
      </c>
      <c r="D1794" s="34" t="s">
        <v>29</v>
      </c>
      <c r="E1794" s="36">
        <v>128</v>
      </c>
      <c r="F1794" s="36">
        <v>9428.48</v>
      </c>
      <c r="G1794" s="36">
        <v>65</v>
      </c>
      <c r="H1794" s="36">
        <v>22627.8</v>
      </c>
      <c r="I1794" s="36">
        <v>173.8</v>
      </c>
      <c r="J1794" s="36">
        <v>15605.502000000002</v>
      </c>
      <c r="K1794" s="36">
        <v>253</v>
      </c>
      <c r="L1794" s="36">
        <v>34413.060000000005</v>
      </c>
      <c r="M1794" s="35">
        <v>216</v>
      </c>
    </row>
    <row r="1795" spans="1:13">
      <c r="A1795" s="38">
        <v>1794</v>
      </c>
      <c r="B1795" s="34" t="s">
        <v>1905</v>
      </c>
      <c r="C1795" s="34" t="s">
        <v>3651</v>
      </c>
      <c r="D1795" s="34" t="s">
        <v>29</v>
      </c>
      <c r="E1795" s="36">
        <v>102</v>
      </c>
      <c r="F1795" s="36">
        <v>5476.38</v>
      </c>
      <c r="G1795" s="36">
        <v>74</v>
      </c>
      <c r="H1795" s="36">
        <v>6915.3</v>
      </c>
      <c r="I1795" s="36">
        <v>25</v>
      </c>
      <c r="J1795" s="36">
        <v>2046</v>
      </c>
      <c r="K1795" s="36">
        <v>79.825000000000003</v>
      </c>
      <c r="L1795" s="36">
        <v>7375.0317500000001</v>
      </c>
      <c r="M1795" s="35">
        <v>63</v>
      </c>
    </row>
    <row r="1796" spans="1:13">
      <c r="A1796" s="38">
        <v>1795</v>
      </c>
      <c r="B1796" s="34" t="s">
        <v>1906</v>
      </c>
      <c r="C1796" s="34" t="s">
        <v>3651</v>
      </c>
      <c r="D1796" s="34" t="s">
        <v>29</v>
      </c>
      <c r="E1796" s="36">
        <v>10</v>
      </c>
      <c r="F1796" s="36">
        <v>945</v>
      </c>
      <c r="G1796" s="36">
        <v>0</v>
      </c>
      <c r="H1796" s="36">
        <v>0</v>
      </c>
      <c r="I1796" s="36">
        <v>40</v>
      </c>
      <c r="J1796" s="36">
        <v>2588</v>
      </c>
      <c r="K1796" s="36">
        <v>9.0500000000000007</v>
      </c>
      <c r="L1796" s="36">
        <v>654.22450000000015</v>
      </c>
      <c r="M1796" s="35">
        <v>0</v>
      </c>
    </row>
    <row r="1797" spans="1:13">
      <c r="A1797" s="38">
        <v>1796</v>
      </c>
      <c r="B1797" s="34" t="s">
        <v>1907</v>
      </c>
      <c r="C1797" s="34" t="s">
        <v>3651</v>
      </c>
      <c r="D1797" s="34" t="s">
        <v>29</v>
      </c>
      <c r="F1797" s="36">
        <v>0</v>
      </c>
      <c r="H1797" s="36">
        <v>0</v>
      </c>
      <c r="J1797" s="36">
        <v>0</v>
      </c>
      <c r="L1797" s="36">
        <v>0</v>
      </c>
      <c r="M1797" s="35">
        <v>1</v>
      </c>
    </row>
    <row r="1798" spans="1:13">
      <c r="A1798" s="38">
        <v>1797</v>
      </c>
      <c r="B1798" s="34" t="s">
        <v>1908</v>
      </c>
      <c r="C1798" s="34" t="s">
        <v>3651</v>
      </c>
      <c r="D1798" s="34" t="s">
        <v>29</v>
      </c>
      <c r="E1798" s="36">
        <v>49</v>
      </c>
      <c r="F1798" s="36">
        <v>6027</v>
      </c>
      <c r="G1798" s="36">
        <v>44</v>
      </c>
      <c r="H1798" s="36">
        <v>7731.2400000000007</v>
      </c>
      <c r="I1798" s="36">
        <v>32</v>
      </c>
      <c r="J1798" s="36">
        <v>3360</v>
      </c>
      <c r="K1798" s="36">
        <v>86.025000000000006</v>
      </c>
      <c r="L1798" s="36">
        <v>9449.8462500000005</v>
      </c>
      <c r="M1798" s="35">
        <v>30</v>
      </c>
    </row>
    <row r="1799" spans="1:13">
      <c r="A1799" s="38">
        <v>1798</v>
      </c>
      <c r="B1799" s="34" t="s">
        <v>1909</v>
      </c>
      <c r="C1799" s="34" t="s">
        <v>3651</v>
      </c>
      <c r="D1799" s="34" t="s">
        <v>29</v>
      </c>
      <c r="E1799" s="36">
        <v>0</v>
      </c>
      <c r="F1799" s="36">
        <v>0</v>
      </c>
      <c r="G1799" s="36">
        <v>0</v>
      </c>
      <c r="H1799" s="36">
        <v>0</v>
      </c>
      <c r="I1799" s="36">
        <v>0</v>
      </c>
      <c r="J1799" s="36">
        <v>0</v>
      </c>
      <c r="K1799" s="36">
        <v>5</v>
      </c>
      <c r="L1799" s="36">
        <v>294.10000000000002</v>
      </c>
      <c r="M1799" s="35">
        <v>1.05</v>
      </c>
    </row>
    <row r="1800" spans="1:13">
      <c r="A1800" s="38">
        <v>1799</v>
      </c>
      <c r="B1800" s="34" t="s">
        <v>1910</v>
      </c>
      <c r="C1800" s="34" t="s">
        <v>3651</v>
      </c>
      <c r="D1800" s="34" t="s">
        <v>29</v>
      </c>
      <c r="F1800" s="36">
        <v>0</v>
      </c>
      <c r="H1800" s="36">
        <v>0</v>
      </c>
      <c r="J1800" s="36">
        <v>0</v>
      </c>
      <c r="L1800" s="36">
        <v>0</v>
      </c>
      <c r="M1800" s="35">
        <v>0.4</v>
      </c>
    </row>
    <row r="1801" spans="1:13">
      <c r="A1801" s="38">
        <v>1800</v>
      </c>
      <c r="B1801" s="34" t="s">
        <v>1911</v>
      </c>
      <c r="C1801" s="34" t="s">
        <v>3651</v>
      </c>
      <c r="D1801" s="34" t="s">
        <v>29</v>
      </c>
      <c r="E1801" s="36">
        <v>0</v>
      </c>
      <c r="F1801" s="36">
        <v>0</v>
      </c>
      <c r="G1801" s="36">
        <v>0</v>
      </c>
      <c r="H1801" s="36">
        <v>0</v>
      </c>
      <c r="I1801" s="36">
        <v>0.5</v>
      </c>
      <c r="J1801" s="36">
        <v>150.66999999999999</v>
      </c>
      <c r="K1801" s="36">
        <v>1</v>
      </c>
      <c r="L1801" s="36">
        <v>146.08000000000001</v>
      </c>
      <c r="M1801" s="35">
        <v>1</v>
      </c>
    </row>
    <row r="1802" spans="1:13">
      <c r="A1802" s="38">
        <v>1801</v>
      </c>
      <c r="B1802" s="34" t="s">
        <v>1912</v>
      </c>
      <c r="C1802" s="34" t="s">
        <v>82</v>
      </c>
      <c r="D1802" s="34" t="s">
        <v>29</v>
      </c>
      <c r="E1802" s="36">
        <v>0</v>
      </c>
      <c r="F1802" s="36">
        <v>0</v>
      </c>
      <c r="G1802" s="36">
        <v>0</v>
      </c>
      <c r="H1802" s="36">
        <v>0</v>
      </c>
      <c r="I1802" s="36">
        <v>16</v>
      </c>
      <c r="J1802" s="36">
        <v>712.16</v>
      </c>
      <c r="K1802" s="36">
        <v>16</v>
      </c>
      <c r="L1802" s="36">
        <v>2165.7600000000002</v>
      </c>
      <c r="M1802" s="35">
        <v>16</v>
      </c>
    </row>
    <row r="1803" spans="1:13">
      <c r="A1803" s="38">
        <v>1802</v>
      </c>
      <c r="B1803" s="34" t="s">
        <v>1913</v>
      </c>
      <c r="C1803" s="34" t="s">
        <v>3651</v>
      </c>
      <c r="D1803" s="34" t="s">
        <v>29</v>
      </c>
      <c r="E1803" s="36">
        <v>0</v>
      </c>
      <c r="F1803" s="36">
        <v>0</v>
      </c>
      <c r="G1803" s="36">
        <v>27</v>
      </c>
      <c r="H1803" s="36">
        <v>-1419.39</v>
      </c>
      <c r="I1803" s="36">
        <v>0</v>
      </c>
      <c r="J1803" s="36">
        <v>0</v>
      </c>
      <c r="K1803" s="36">
        <v>132.875</v>
      </c>
      <c r="L1803" s="36">
        <v>9107.2525000000005</v>
      </c>
      <c r="M1803" s="35">
        <v>295.67500000000001</v>
      </c>
    </row>
    <row r="1804" spans="1:13">
      <c r="A1804" s="38">
        <v>1803</v>
      </c>
      <c r="B1804" s="34" t="s">
        <v>1914</v>
      </c>
      <c r="C1804" s="34" t="s">
        <v>3651</v>
      </c>
      <c r="D1804" s="34" t="s">
        <v>29</v>
      </c>
      <c r="E1804" s="36">
        <v>0</v>
      </c>
      <c r="F1804" s="36">
        <v>0</v>
      </c>
      <c r="G1804" s="36">
        <v>1</v>
      </c>
      <c r="H1804" s="36">
        <v>46.33</v>
      </c>
      <c r="I1804" s="36">
        <v>0</v>
      </c>
      <c r="J1804" s="36">
        <v>0</v>
      </c>
      <c r="K1804" s="36">
        <v>22.024999999999999</v>
      </c>
      <c r="L1804" s="36">
        <v>2890.5610000000001</v>
      </c>
      <c r="M1804" s="35">
        <v>10.3</v>
      </c>
    </row>
    <row r="1805" spans="1:13">
      <c r="A1805" s="38">
        <v>1804</v>
      </c>
      <c r="B1805" s="34" t="s">
        <v>1915</v>
      </c>
      <c r="C1805" s="34" t="s">
        <v>3651</v>
      </c>
      <c r="D1805" s="34" t="s">
        <v>29</v>
      </c>
      <c r="E1805" s="36">
        <v>19</v>
      </c>
      <c r="F1805" s="36">
        <v>324.70999999999998</v>
      </c>
      <c r="G1805" s="36">
        <v>18</v>
      </c>
      <c r="H1805" s="36">
        <v>1374.1200000000001</v>
      </c>
      <c r="I1805" s="36">
        <v>3</v>
      </c>
      <c r="J1805" s="36">
        <v>178.29</v>
      </c>
      <c r="K1805" s="36">
        <v>13</v>
      </c>
      <c r="L1805" s="36">
        <v>1092.78</v>
      </c>
      <c r="M1805" s="35">
        <v>17</v>
      </c>
    </row>
    <row r="1806" spans="1:13">
      <c r="A1806" s="38">
        <v>1805</v>
      </c>
      <c r="B1806" s="34" t="s">
        <v>1916</v>
      </c>
      <c r="C1806" s="34" t="s">
        <v>3651</v>
      </c>
      <c r="D1806" s="34" t="s">
        <v>29</v>
      </c>
      <c r="F1806" s="36">
        <v>0</v>
      </c>
      <c r="H1806" s="36">
        <v>0</v>
      </c>
      <c r="J1806" s="36">
        <v>0</v>
      </c>
      <c r="L1806" s="36">
        <v>0</v>
      </c>
      <c r="M1806" s="35">
        <v>2.2000000000000002</v>
      </c>
    </row>
    <row r="1807" spans="1:13">
      <c r="A1807" s="38">
        <v>1806</v>
      </c>
      <c r="B1807" s="34" t="s">
        <v>1917</v>
      </c>
      <c r="C1807" s="34" t="s">
        <v>3651</v>
      </c>
      <c r="D1807" s="34" t="s">
        <v>29</v>
      </c>
      <c r="E1807" s="36">
        <v>49.524999999999999</v>
      </c>
      <c r="F1807" s="36">
        <v>3269.6404999999995</v>
      </c>
      <c r="G1807" s="36">
        <v>73.05</v>
      </c>
      <c r="H1807" s="36">
        <v>4715.3774999999996</v>
      </c>
      <c r="I1807" s="36">
        <v>65.525000000000006</v>
      </c>
      <c r="J1807" s="36">
        <v>5155.5070000000005</v>
      </c>
      <c r="K1807" s="36">
        <v>79</v>
      </c>
      <c r="L1807" s="36">
        <v>5353.83</v>
      </c>
      <c r="M1807" s="35">
        <v>20</v>
      </c>
    </row>
    <row r="1808" spans="1:13">
      <c r="A1808" s="38">
        <v>1807</v>
      </c>
      <c r="B1808" s="34" t="s">
        <v>1918</v>
      </c>
      <c r="C1808" s="34" t="s">
        <v>3651</v>
      </c>
      <c r="D1808" s="34" t="s">
        <v>29</v>
      </c>
      <c r="F1808" s="36">
        <v>0</v>
      </c>
      <c r="H1808" s="36">
        <v>0</v>
      </c>
      <c r="J1808" s="36">
        <v>0</v>
      </c>
      <c r="L1808" s="36">
        <v>0</v>
      </c>
      <c r="M1808" s="35">
        <v>1.75</v>
      </c>
    </row>
    <row r="1809" spans="1:13">
      <c r="A1809" s="38">
        <v>1808</v>
      </c>
      <c r="B1809" s="34" t="s">
        <v>1919</v>
      </c>
      <c r="C1809" s="34" t="s">
        <v>3651</v>
      </c>
      <c r="D1809" s="34" t="s">
        <v>29</v>
      </c>
      <c r="E1809" s="36">
        <v>0</v>
      </c>
      <c r="F1809" s="36">
        <v>0</v>
      </c>
      <c r="G1809" s="36">
        <v>0</v>
      </c>
      <c r="H1809" s="36">
        <v>0</v>
      </c>
      <c r="I1809" s="36">
        <v>0</v>
      </c>
      <c r="J1809" s="36">
        <v>0</v>
      </c>
      <c r="K1809" s="36">
        <v>11.675000000000001</v>
      </c>
      <c r="L1809" s="36">
        <v>1055.0697500000001</v>
      </c>
      <c r="M1809" s="35">
        <v>9.5</v>
      </c>
    </row>
    <row r="1810" spans="1:13">
      <c r="A1810" s="38">
        <v>1809</v>
      </c>
      <c r="B1810" s="34" t="s">
        <v>1920</v>
      </c>
      <c r="C1810" s="34" t="s">
        <v>3651</v>
      </c>
      <c r="D1810" s="34" t="s">
        <v>29</v>
      </c>
      <c r="E1810" s="36">
        <v>0</v>
      </c>
      <c r="F1810" s="36">
        <v>0</v>
      </c>
      <c r="G1810" s="36">
        <v>0</v>
      </c>
      <c r="H1810" s="36">
        <v>0</v>
      </c>
      <c r="I1810" s="36">
        <v>0</v>
      </c>
      <c r="J1810" s="36">
        <v>0</v>
      </c>
      <c r="K1810" s="36">
        <v>10</v>
      </c>
      <c r="L1810" s="36">
        <v>595.20000000000005</v>
      </c>
      <c r="M1810" s="35">
        <v>5</v>
      </c>
    </row>
    <row r="1811" spans="1:13">
      <c r="A1811" s="38">
        <v>1810</v>
      </c>
      <c r="B1811" s="34" t="s">
        <v>1921</v>
      </c>
      <c r="C1811" s="34" t="s">
        <v>3651</v>
      </c>
      <c r="D1811" s="34" t="s">
        <v>29</v>
      </c>
      <c r="F1811" s="36">
        <v>0</v>
      </c>
      <c r="H1811" s="36">
        <v>0</v>
      </c>
      <c r="J1811" s="36">
        <v>0</v>
      </c>
      <c r="L1811" s="36">
        <v>0</v>
      </c>
      <c r="M1811" s="35">
        <v>0.1</v>
      </c>
    </row>
    <row r="1812" spans="1:13">
      <c r="A1812" s="38">
        <v>1811</v>
      </c>
      <c r="B1812" s="34" t="s">
        <v>1922</v>
      </c>
      <c r="C1812" s="34" t="s">
        <v>3651</v>
      </c>
      <c r="D1812" s="34" t="s">
        <v>29</v>
      </c>
      <c r="E1812" s="36">
        <v>0</v>
      </c>
      <c r="F1812" s="36">
        <v>0</v>
      </c>
      <c r="G1812" s="36">
        <v>0</v>
      </c>
      <c r="H1812" s="36">
        <v>0</v>
      </c>
      <c r="I1812" s="36">
        <v>0</v>
      </c>
      <c r="J1812" s="36">
        <v>0</v>
      </c>
      <c r="K1812" s="36">
        <v>90</v>
      </c>
      <c r="L1812" s="36">
        <v>5500.8</v>
      </c>
      <c r="M1812" s="35">
        <v>73</v>
      </c>
    </row>
    <row r="1813" spans="1:13">
      <c r="A1813" s="38">
        <v>1812</v>
      </c>
      <c r="B1813" s="34" t="s">
        <v>1923</v>
      </c>
      <c r="C1813" s="34" t="s">
        <v>3651</v>
      </c>
      <c r="D1813" s="34" t="s">
        <v>29</v>
      </c>
      <c r="E1813" s="36">
        <v>0</v>
      </c>
      <c r="F1813" s="36">
        <v>0</v>
      </c>
      <c r="G1813" s="36">
        <v>0</v>
      </c>
      <c r="H1813" s="36">
        <v>0</v>
      </c>
      <c r="I1813" s="36">
        <v>6</v>
      </c>
      <c r="J1813" s="36">
        <v>445.20000000000005</v>
      </c>
      <c r="K1813" s="36">
        <v>34</v>
      </c>
      <c r="L1813" s="36">
        <v>2230.7399999999998</v>
      </c>
      <c r="M1813" s="35">
        <v>15</v>
      </c>
    </row>
    <row r="1814" spans="1:13">
      <c r="A1814" s="38">
        <v>1813</v>
      </c>
      <c r="B1814" s="34" t="s">
        <v>1924</v>
      </c>
      <c r="C1814" s="34" t="s">
        <v>3651</v>
      </c>
      <c r="D1814" s="34" t="s">
        <v>29</v>
      </c>
      <c r="F1814" s="36">
        <v>0</v>
      </c>
      <c r="H1814" s="36">
        <v>0</v>
      </c>
      <c r="J1814" s="36">
        <v>0</v>
      </c>
      <c r="L1814" s="36">
        <v>0</v>
      </c>
      <c r="M1814" s="35">
        <v>0.65</v>
      </c>
    </row>
    <row r="1815" spans="1:13">
      <c r="A1815" s="38">
        <v>1814</v>
      </c>
      <c r="B1815" s="34" t="s">
        <v>1925</v>
      </c>
      <c r="C1815" s="34" t="s">
        <v>3651</v>
      </c>
      <c r="D1815" s="34" t="s">
        <v>29</v>
      </c>
      <c r="E1815" s="36">
        <v>0</v>
      </c>
      <c r="F1815" s="36">
        <v>0</v>
      </c>
      <c r="G1815" s="36">
        <v>0</v>
      </c>
      <c r="H1815" s="36">
        <v>0</v>
      </c>
      <c r="I1815" s="36">
        <v>32</v>
      </c>
      <c r="J1815" s="36">
        <v>2970.24</v>
      </c>
      <c r="K1815" s="36">
        <v>44</v>
      </c>
      <c r="L1815" s="36">
        <v>3435.96</v>
      </c>
      <c r="M1815" s="35">
        <v>15</v>
      </c>
    </row>
    <row r="1816" spans="1:13">
      <c r="A1816" s="38">
        <v>1815</v>
      </c>
      <c r="B1816" s="34" t="s">
        <v>1926</v>
      </c>
      <c r="C1816" s="34" t="s">
        <v>3651</v>
      </c>
      <c r="D1816" s="34" t="s">
        <v>29</v>
      </c>
      <c r="E1816" s="36">
        <v>0</v>
      </c>
      <c r="F1816" s="36">
        <v>0</v>
      </c>
      <c r="G1816" s="36">
        <v>5</v>
      </c>
      <c r="H1816" s="36">
        <v>468.40000000000003</v>
      </c>
      <c r="I1816" s="36">
        <v>2</v>
      </c>
      <c r="J1816" s="36">
        <v>409.7</v>
      </c>
      <c r="K1816" s="36">
        <v>5</v>
      </c>
      <c r="L1816" s="36">
        <v>768.65</v>
      </c>
      <c r="M1816" s="35">
        <v>3</v>
      </c>
    </row>
    <row r="1817" spans="1:13">
      <c r="A1817" s="38">
        <v>1816</v>
      </c>
      <c r="B1817" s="34" t="s">
        <v>1927</v>
      </c>
      <c r="C1817" s="34" t="s">
        <v>3651</v>
      </c>
      <c r="D1817" s="34" t="s">
        <v>29</v>
      </c>
      <c r="E1817" s="36">
        <v>127</v>
      </c>
      <c r="F1817" s="36">
        <v>6762.75</v>
      </c>
      <c r="G1817" s="36">
        <v>129</v>
      </c>
      <c r="H1817" s="36">
        <v>10401.269999999999</v>
      </c>
      <c r="I1817" s="36">
        <v>52</v>
      </c>
      <c r="J1817" s="36">
        <v>3151.2000000000003</v>
      </c>
      <c r="K1817" s="36">
        <v>86.05</v>
      </c>
      <c r="L1817" s="36">
        <v>7670.4969999999994</v>
      </c>
      <c r="M1817" s="35">
        <v>85.5</v>
      </c>
    </row>
    <row r="1818" spans="1:13">
      <c r="A1818" s="38">
        <v>1817</v>
      </c>
      <c r="B1818" s="34" t="s">
        <v>1928</v>
      </c>
      <c r="C1818" s="34" t="s">
        <v>3651</v>
      </c>
      <c r="D1818" s="34" t="s">
        <v>29</v>
      </c>
      <c r="F1818" s="36">
        <v>0</v>
      </c>
      <c r="H1818" s="36">
        <v>0</v>
      </c>
      <c r="J1818" s="36">
        <v>0</v>
      </c>
      <c r="L1818" s="36">
        <v>0</v>
      </c>
      <c r="M1818" s="35">
        <v>4.0750000000000002</v>
      </c>
    </row>
    <row r="1819" spans="1:13">
      <c r="A1819" s="38">
        <v>1818</v>
      </c>
      <c r="B1819" s="34" t="s">
        <v>1929</v>
      </c>
      <c r="C1819" s="34" t="s">
        <v>3651</v>
      </c>
      <c r="D1819" s="34" t="s">
        <v>29</v>
      </c>
      <c r="E1819" s="36">
        <v>0</v>
      </c>
      <c r="F1819" s="36">
        <v>0</v>
      </c>
      <c r="G1819" s="36">
        <v>0</v>
      </c>
      <c r="H1819" s="36">
        <v>0</v>
      </c>
      <c r="I1819" s="36">
        <v>0</v>
      </c>
      <c r="J1819" s="36">
        <v>0</v>
      </c>
      <c r="K1819" s="36">
        <v>1.0249999999999999</v>
      </c>
      <c r="L1819" s="36">
        <v>106.46674999999999</v>
      </c>
      <c r="M1819" s="35">
        <v>1.075</v>
      </c>
    </row>
    <row r="1820" spans="1:13">
      <c r="A1820" s="38">
        <v>1819</v>
      </c>
      <c r="B1820" s="34" t="s">
        <v>1930</v>
      </c>
      <c r="C1820" s="34" t="s">
        <v>3651</v>
      </c>
      <c r="D1820" s="34" t="s">
        <v>29</v>
      </c>
      <c r="E1820" s="36">
        <v>0</v>
      </c>
      <c r="F1820" s="36">
        <v>0</v>
      </c>
      <c r="G1820" s="36">
        <v>0</v>
      </c>
      <c r="H1820" s="36">
        <v>0</v>
      </c>
      <c r="I1820" s="36">
        <v>0</v>
      </c>
      <c r="J1820" s="36">
        <v>0</v>
      </c>
      <c r="K1820" s="36">
        <v>17</v>
      </c>
      <c r="L1820" s="36">
        <v>1632.51</v>
      </c>
      <c r="M1820" s="35">
        <v>80</v>
      </c>
    </row>
    <row r="1821" spans="1:13">
      <c r="A1821" s="38">
        <v>1820</v>
      </c>
      <c r="B1821" s="34" t="s">
        <v>1931</v>
      </c>
      <c r="C1821" s="34" t="s">
        <v>3651</v>
      </c>
      <c r="D1821" s="34" t="s">
        <v>29</v>
      </c>
      <c r="F1821" s="36">
        <v>0</v>
      </c>
      <c r="H1821" s="36">
        <v>0</v>
      </c>
      <c r="J1821" s="36">
        <v>0</v>
      </c>
      <c r="L1821" s="36">
        <v>0</v>
      </c>
      <c r="M1821" s="35">
        <v>32</v>
      </c>
    </row>
    <row r="1822" spans="1:13">
      <c r="A1822" s="38">
        <v>1821</v>
      </c>
      <c r="B1822" s="34" t="s">
        <v>1932</v>
      </c>
      <c r="C1822" s="34" t="s">
        <v>3651</v>
      </c>
      <c r="D1822" s="34" t="s">
        <v>29</v>
      </c>
      <c r="E1822" s="36">
        <v>0</v>
      </c>
      <c r="F1822" s="36">
        <v>0</v>
      </c>
      <c r="G1822" s="36">
        <v>0</v>
      </c>
      <c r="H1822" s="36">
        <v>0</v>
      </c>
      <c r="I1822" s="36">
        <v>0</v>
      </c>
      <c r="J1822" s="36">
        <v>0</v>
      </c>
      <c r="K1822" s="36">
        <v>5</v>
      </c>
      <c r="L1822" s="36">
        <v>367.5</v>
      </c>
      <c r="M1822" s="35">
        <v>10</v>
      </c>
    </row>
    <row r="1823" spans="1:13">
      <c r="A1823" s="38">
        <v>1822</v>
      </c>
      <c r="B1823" s="34" t="s">
        <v>1933</v>
      </c>
      <c r="C1823" s="34" t="s">
        <v>3651</v>
      </c>
      <c r="D1823" s="34" t="s">
        <v>29</v>
      </c>
      <c r="F1823" s="36">
        <v>0</v>
      </c>
      <c r="H1823" s="36">
        <v>0</v>
      </c>
      <c r="J1823" s="36">
        <v>0</v>
      </c>
      <c r="L1823" s="36">
        <v>0</v>
      </c>
      <c r="M1823" s="35">
        <v>69</v>
      </c>
    </row>
    <row r="1824" spans="1:13">
      <c r="A1824" s="38">
        <v>1823</v>
      </c>
      <c r="B1824" s="34" t="s">
        <v>1934</v>
      </c>
      <c r="C1824" s="34" t="s">
        <v>3651</v>
      </c>
      <c r="D1824" s="34" t="s">
        <v>29</v>
      </c>
      <c r="E1824" s="36">
        <v>94.6</v>
      </c>
      <c r="F1824" s="36">
        <v>2959.0879999999997</v>
      </c>
      <c r="G1824" s="36">
        <v>29</v>
      </c>
      <c r="H1824" s="36">
        <v>1384.1699999999998</v>
      </c>
      <c r="I1824" s="36">
        <v>29.5</v>
      </c>
      <c r="J1824" s="36">
        <v>1848.175</v>
      </c>
      <c r="K1824" s="36">
        <v>24</v>
      </c>
      <c r="L1824" s="36">
        <v>2552.88</v>
      </c>
      <c r="M1824" s="35">
        <v>17.5</v>
      </c>
    </row>
    <row r="1825" spans="1:13">
      <c r="A1825" s="38">
        <v>1824</v>
      </c>
      <c r="B1825" s="34" t="s">
        <v>1935</v>
      </c>
      <c r="C1825" s="34" t="s">
        <v>3651</v>
      </c>
      <c r="D1825" s="34" t="s">
        <v>29</v>
      </c>
      <c r="E1825" s="36">
        <v>17</v>
      </c>
      <c r="F1825" s="36">
        <v>549.44000000000005</v>
      </c>
      <c r="G1825" s="36">
        <v>10</v>
      </c>
      <c r="H1825" s="36">
        <v>930.6</v>
      </c>
      <c r="I1825" s="36">
        <v>17.975000000000001</v>
      </c>
      <c r="J1825" s="36">
        <v>1500.0137500000001</v>
      </c>
      <c r="K1825" s="36">
        <v>6</v>
      </c>
      <c r="L1825" s="36">
        <v>403.08000000000004</v>
      </c>
      <c r="M1825" s="35">
        <v>11.025</v>
      </c>
    </row>
    <row r="1826" spans="1:13">
      <c r="A1826" s="38">
        <v>1825</v>
      </c>
      <c r="B1826" s="34" t="s">
        <v>1936</v>
      </c>
      <c r="C1826" s="34" t="s">
        <v>3651</v>
      </c>
      <c r="D1826" s="34" t="s">
        <v>29</v>
      </c>
      <c r="E1826" s="36">
        <v>0</v>
      </c>
      <c r="F1826" s="36">
        <v>0</v>
      </c>
      <c r="G1826" s="36">
        <v>0</v>
      </c>
      <c r="H1826" s="36">
        <v>0</v>
      </c>
      <c r="I1826" s="36">
        <v>0</v>
      </c>
      <c r="J1826" s="36">
        <v>0</v>
      </c>
      <c r="K1826" s="36">
        <v>5</v>
      </c>
      <c r="L1826" s="36">
        <v>475.6</v>
      </c>
      <c r="M1826" s="35">
        <v>162.07500000000002</v>
      </c>
    </row>
    <row r="1827" spans="1:13">
      <c r="A1827" s="38">
        <v>1826</v>
      </c>
      <c r="B1827" s="34" t="s">
        <v>1937</v>
      </c>
      <c r="C1827" s="34" t="s">
        <v>3651</v>
      </c>
      <c r="D1827" s="34" t="s">
        <v>29</v>
      </c>
      <c r="E1827" s="36">
        <v>41.6</v>
      </c>
      <c r="F1827" s="36">
        <v>2513.8879999999999</v>
      </c>
      <c r="G1827" s="36">
        <v>21.25</v>
      </c>
      <c r="H1827" s="36">
        <v>476.63749999999999</v>
      </c>
      <c r="I1827" s="36">
        <v>20</v>
      </c>
      <c r="J1827" s="36">
        <v>2558.1999999999998</v>
      </c>
      <c r="K1827" s="36">
        <v>30</v>
      </c>
      <c r="L1827" s="36">
        <v>1587.6000000000001</v>
      </c>
      <c r="M1827" s="35">
        <v>5</v>
      </c>
    </row>
    <row r="1828" spans="1:13">
      <c r="A1828" s="38">
        <v>1827</v>
      </c>
      <c r="B1828" s="34" t="s">
        <v>1938</v>
      </c>
      <c r="C1828" s="34" t="s">
        <v>3651</v>
      </c>
      <c r="D1828" s="34" t="s">
        <v>29</v>
      </c>
      <c r="F1828" s="36">
        <v>0</v>
      </c>
      <c r="H1828" s="36">
        <v>0</v>
      </c>
      <c r="J1828" s="36">
        <v>0</v>
      </c>
      <c r="L1828" s="36">
        <v>0</v>
      </c>
      <c r="M1828" s="35">
        <v>10</v>
      </c>
    </row>
    <row r="1829" spans="1:13">
      <c r="A1829" s="38">
        <v>1828</v>
      </c>
      <c r="B1829" s="34" t="s">
        <v>1939</v>
      </c>
      <c r="C1829" s="34" t="s">
        <v>3651</v>
      </c>
      <c r="D1829" s="34" t="s">
        <v>29</v>
      </c>
      <c r="F1829" s="36">
        <v>0</v>
      </c>
      <c r="H1829" s="36">
        <v>0</v>
      </c>
      <c r="J1829" s="36">
        <v>0</v>
      </c>
      <c r="L1829" s="36">
        <v>0</v>
      </c>
      <c r="M1829" s="35">
        <v>26</v>
      </c>
    </row>
    <row r="1830" spans="1:13">
      <c r="A1830" s="38">
        <v>1829</v>
      </c>
      <c r="B1830" s="34" t="s">
        <v>1940</v>
      </c>
      <c r="C1830" s="34" t="s">
        <v>3651</v>
      </c>
      <c r="D1830" s="34" t="s">
        <v>29</v>
      </c>
      <c r="E1830" s="36">
        <v>0</v>
      </c>
      <c r="F1830" s="36">
        <v>0</v>
      </c>
      <c r="G1830" s="36">
        <v>0</v>
      </c>
      <c r="H1830" s="36">
        <v>0</v>
      </c>
      <c r="I1830" s="36">
        <v>0</v>
      </c>
      <c r="J1830" s="36">
        <v>0</v>
      </c>
      <c r="K1830" s="36">
        <v>3</v>
      </c>
      <c r="L1830" s="36">
        <v>214.92000000000002</v>
      </c>
      <c r="M1830" s="35">
        <v>3</v>
      </c>
    </row>
    <row r="1831" spans="1:13">
      <c r="A1831" s="38">
        <v>1830</v>
      </c>
      <c r="B1831" s="34" t="s">
        <v>1941</v>
      </c>
      <c r="C1831" s="34" t="s">
        <v>3651</v>
      </c>
      <c r="D1831" s="34" t="s">
        <v>29</v>
      </c>
      <c r="E1831" s="36">
        <v>1</v>
      </c>
      <c r="F1831" s="36">
        <v>132.13</v>
      </c>
      <c r="G1831" s="36">
        <v>0</v>
      </c>
      <c r="H1831" s="36">
        <v>0</v>
      </c>
      <c r="I1831" s="36">
        <v>6</v>
      </c>
      <c r="J1831" s="36">
        <v>278.21999999999997</v>
      </c>
      <c r="K1831" s="36">
        <v>2</v>
      </c>
      <c r="L1831" s="36">
        <v>142.68</v>
      </c>
      <c r="M1831" s="35">
        <v>3</v>
      </c>
    </row>
    <row r="1832" spans="1:13">
      <c r="A1832" s="38">
        <v>1831</v>
      </c>
      <c r="B1832" s="34" t="s">
        <v>1942</v>
      </c>
      <c r="C1832" s="34" t="s">
        <v>3651</v>
      </c>
      <c r="D1832" s="34" t="s">
        <v>29</v>
      </c>
      <c r="E1832" s="36">
        <v>0</v>
      </c>
      <c r="F1832" s="36">
        <v>0</v>
      </c>
      <c r="G1832" s="36">
        <v>0</v>
      </c>
      <c r="H1832" s="36">
        <v>0</v>
      </c>
      <c r="I1832" s="36">
        <v>1</v>
      </c>
      <c r="J1832" s="36">
        <v>-5.66</v>
      </c>
      <c r="K1832" s="36">
        <v>0</v>
      </c>
      <c r="L1832" s="36">
        <v>0</v>
      </c>
      <c r="M1832" s="35">
        <v>2.5000000000000001E-2</v>
      </c>
    </row>
    <row r="1833" spans="1:13">
      <c r="A1833" s="38">
        <v>1832</v>
      </c>
      <c r="B1833" s="34" t="s">
        <v>1943</v>
      </c>
      <c r="C1833" s="34" t="s">
        <v>3651</v>
      </c>
      <c r="D1833" s="34" t="s">
        <v>29</v>
      </c>
      <c r="E1833" s="36">
        <v>0</v>
      </c>
      <c r="F1833" s="36">
        <v>0</v>
      </c>
      <c r="G1833" s="36">
        <v>0</v>
      </c>
      <c r="H1833" s="36">
        <v>0</v>
      </c>
      <c r="I1833" s="36">
        <v>0</v>
      </c>
      <c r="J1833" s="36">
        <v>0</v>
      </c>
      <c r="K1833" s="36">
        <v>52</v>
      </c>
      <c r="L1833" s="36">
        <v>3814.72</v>
      </c>
      <c r="M1833" s="35">
        <v>2</v>
      </c>
    </row>
    <row r="1834" spans="1:13">
      <c r="A1834" s="38">
        <v>1833</v>
      </c>
      <c r="B1834" s="34" t="s">
        <v>1944</v>
      </c>
      <c r="C1834" s="34" t="s">
        <v>3651</v>
      </c>
      <c r="D1834" s="34" t="s">
        <v>29</v>
      </c>
      <c r="F1834" s="36">
        <v>0</v>
      </c>
      <c r="H1834" s="36">
        <v>0</v>
      </c>
      <c r="J1834" s="36">
        <v>0</v>
      </c>
      <c r="L1834" s="36">
        <v>0</v>
      </c>
      <c r="M1834" s="35">
        <v>1</v>
      </c>
    </row>
    <row r="1835" spans="1:13">
      <c r="A1835" s="38">
        <v>1834</v>
      </c>
      <c r="B1835" s="34" t="s">
        <v>1945</v>
      </c>
      <c r="C1835" s="34" t="s">
        <v>82</v>
      </c>
      <c r="D1835" s="34" t="s">
        <v>29</v>
      </c>
      <c r="E1835" s="36">
        <v>0</v>
      </c>
      <c r="F1835" s="36">
        <v>0</v>
      </c>
      <c r="G1835" s="36">
        <v>0.1</v>
      </c>
      <c r="H1835" s="36">
        <v>2.6710000000000003</v>
      </c>
      <c r="I1835" s="36">
        <v>12</v>
      </c>
      <c r="J1835" s="36">
        <v>868.19999999999993</v>
      </c>
      <c r="K1835" s="36">
        <v>2.5</v>
      </c>
      <c r="L1835" s="36">
        <v>181.05</v>
      </c>
      <c r="M1835" s="35">
        <v>5</v>
      </c>
    </row>
    <row r="1836" spans="1:13">
      <c r="A1836" s="38">
        <v>1835</v>
      </c>
      <c r="B1836" s="34" t="s">
        <v>1946</v>
      </c>
      <c r="C1836" s="34" t="s">
        <v>3651</v>
      </c>
      <c r="D1836" s="34" t="s">
        <v>29</v>
      </c>
      <c r="E1836" s="36">
        <v>10</v>
      </c>
      <c r="F1836" s="36">
        <v>140.69999999999999</v>
      </c>
      <c r="G1836" s="36">
        <v>0</v>
      </c>
      <c r="H1836" s="36">
        <v>0</v>
      </c>
      <c r="I1836" s="36">
        <v>77</v>
      </c>
      <c r="J1836" s="36">
        <v>4537.6099999999997</v>
      </c>
      <c r="K1836" s="36">
        <v>40</v>
      </c>
      <c r="L1836" s="36">
        <v>2264.4</v>
      </c>
      <c r="M1836" s="35">
        <v>62</v>
      </c>
    </row>
    <row r="1837" spans="1:13">
      <c r="A1837" s="38">
        <v>1836</v>
      </c>
      <c r="B1837" s="34" t="s">
        <v>1947</v>
      </c>
      <c r="C1837" s="34" t="s">
        <v>3651</v>
      </c>
      <c r="D1837" s="34" t="s">
        <v>29</v>
      </c>
      <c r="F1837" s="36">
        <v>0</v>
      </c>
      <c r="H1837" s="36">
        <v>0</v>
      </c>
      <c r="J1837" s="36">
        <v>0</v>
      </c>
      <c r="L1837" s="36">
        <v>0</v>
      </c>
      <c r="M1837" s="35">
        <v>3</v>
      </c>
    </row>
    <row r="1838" spans="1:13">
      <c r="A1838" s="38">
        <v>1837</v>
      </c>
      <c r="B1838" s="34" t="s">
        <v>1948</v>
      </c>
      <c r="C1838" s="34" t="s">
        <v>3651</v>
      </c>
      <c r="D1838" s="34" t="s">
        <v>29</v>
      </c>
      <c r="E1838" s="36">
        <v>0</v>
      </c>
      <c r="F1838" s="36">
        <v>0</v>
      </c>
      <c r="G1838" s="36">
        <v>0</v>
      </c>
      <c r="H1838" s="36">
        <v>0</v>
      </c>
      <c r="I1838" s="36">
        <v>0</v>
      </c>
      <c r="J1838" s="36">
        <v>0</v>
      </c>
      <c r="K1838" s="36">
        <v>80</v>
      </c>
      <c r="L1838" s="36">
        <v>7193.6</v>
      </c>
      <c r="M1838" s="35">
        <v>20</v>
      </c>
    </row>
    <row r="1839" spans="1:13">
      <c r="A1839" s="38">
        <v>1838</v>
      </c>
      <c r="B1839" s="34" t="s">
        <v>1949</v>
      </c>
      <c r="C1839" s="34" t="s">
        <v>3651</v>
      </c>
      <c r="D1839" s="34" t="s">
        <v>29</v>
      </c>
      <c r="E1839" s="36">
        <v>5</v>
      </c>
      <c r="F1839" s="36">
        <v>497.65</v>
      </c>
      <c r="G1839" s="36">
        <v>9.5</v>
      </c>
      <c r="H1839" s="36">
        <v>1121.095</v>
      </c>
      <c r="I1839" s="36">
        <v>22.8</v>
      </c>
      <c r="J1839" s="36">
        <v>1347.48</v>
      </c>
      <c r="K1839" s="36">
        <v>122.075</v>
      </c>
      <c r="L1839" s="36">
        <v>8111.8837500000009</v>
      </c>
      <c r="M1839" s="35">
        <v>126</v>
      </c>
    </row>
    <row r="1840" spans="1:13">
      <c r="A1840" s="38">
        <v>1839</v>
      </c>
      <c r="B1840" s="34" t="s">
        <v>1950</v>
      </c>
      <c r="C1840" s="34" t="s">
        <v>3651</v>
      </c>
      <c r="D1840" s="34" t="s">
        <v>29</v>
      </c>
      <c r="E1840" s="36">
        <v>0</v>
      </c>
      <c r="F1840" s="36">
        <v>0</v>
      </c>
      <c r="G1840" s="36">
        <v>0</v>
      </c>
      <c r="H1840" s="36">
        <v>0</v>
      </c>
      <c r="I1840" s="36">
        <v>3</v>
      </c>
      <c r="J1840" s="36">
        <v>171.06</v>
      </c>
      <c r="K1840" s="36">
        <v>69.45</v>
      </c>
      <c r="L1840" s="36">
        <v>4581.6165000000001</v>
      </c>
      <c r="M1840" s="35">
        <v>155.25000000000003</v>
      </c>
    </row>
    <row r="1841" spans="1:13">
      <c r="A1841" s="38">
        <v>1840</v>
      </c>
      <c r="B1841" s="34" t="s">
        <v>1951</v>
      </c>
      <c r="C1841" s="34" t="s">
        <v>3651</v>
      </c>
      <c r="D1841" s="34" t="s">
        <v>29</v>
      </c>
      <c r="E1841" s="36">
        <v>0</v>
      </c>
      <c r="F1841" s="36">
        <v>0</v>
      </c>
      <c r="G1841" s="36">
        <v>0</v>
      </c>
      <c r="H1841" s="36">
        <v>0</v>
      </c>
      <c r="I1841" s="36">
        <v>0</v>
      </c>
      <c r="J1841" s="36">
        <v>0</v>
      </c>
      <c r="K1841" s="36">
        <v>1</v>
      </c>
      <c r="L1841" s="36">
        <v>43.21</v>
      </c>
      <c r="M1841" s="35">
        <v>6.45</v>
      </c>
    </row>
    <row r="1842" spans="1:13">
      <c r="A1842" s="38">
        <v>1841</v>
      </c>
      <c r="B1842" s="34" t="s">
        <v>1952</v>
      </c>
      <c r="C1842" s="34" t="s">
        <v>3651</v>
      </c>
      <c r="D1842" s="34" t="s">
        <v>29</v>
      </c>
      <c r="E1842" s="36">
        <v>6</v>
      </c>
      <c r="F1842" s="36">
        <v>405.24</v>
      </c>
      <c r="G1842" s="36">
        <v>2</v>
      </c>
      <c r="H1842" s="36">
        <v>319.52</v>
      </c>
      <c r="I1842" s="36">
        <v>2</v>
      </c>
      <c r="J1842" s="36">
        <v>189.74</v>
      </c>
      <c r="K1842" s="36">
        <v>7</v>
      </c>
      <c r="L1842" s="36">
        <v>627.19999999999993</v>
      </c>
      <c r="M1842" s="35">
        <v>9</v>
      </c>
    </row>
    <row r="1843" spans="1:13">
      <c r="A1843" s="38">
        <v>1842</v>
      </c>
      <c r="B1843" s="34" t="s">
        <v>1953</v>
      </c>
      <c r="C1843" s="34" t="s">
        <v>3651</v>
      </c>
      <c r="D1843" s="34" t="s">
        <v>29</v>
      </c>
      <c r="E1843" s="36">
        <v>2.1</v>
      </c>
      <c r="F1843" s="36">
        <v>136.56300000000002</v>
      </c>
      <c r="G1843" s="36">
        <v>0.1</v>
      </c>
      <c r="H1843" s="36">
        <v>23.740000000000002</v>
      </c>
      <c r="I1843" s="36">
        <v>2.85</v>
      </c>
      <c r="J1843" s="36">
        <v>64.98</v>
      </c>
      <c r="K1843" s="36">
        <v>0.05</v>
      </c>
      <c r="L1843" s="36">
        <v>15.641500000000001</v>
      </c>
      <c r="M1843" s="35">
        <v>11</v>
      </c>
    </row>
    <row r="1844" spans="1:13">
      <c r="A1844" s="38">
        <v>1843</v>
      </c>
      <c r="B1844" s="34" t="s">
        <v>1954</v>
      </c>
      <c r="C1844" s="34" t="s">
        <v>3651</v>
      </c>
      <c r="D1844" s="34" t="s">
        <v>29</v>
      </c>
      <c r="E1844" s="36">
        <v>0</v>
      </c>
      <c r="F1844" s="36">
        <v>0</v>
      </c>
      <c r="G1844" s="36">
        <v>232.5</v>
      </c>
      <c r="H1844" s="36">
        <v>46162.875</v>
      </c>
      <c r="I1844" s="36">
        <v>240.375</v>
      </c>
      <c r="J1844" s="36">
        <v>36426.427499999998</v>
      </c>
      <c r="K1844" s="36">
        <v>224.9</v>
      </c>
      <c r="L1844" s="36">
        <v>23560.524000000001</v>
      </c>
      <c r="M1844" s="35">
        <v>134</v>
      </c>
    </row>
    <row r="1845" spans="1:13">
      <c r="A1845" s="38">
        <v>1844</v>
      </c>
      <c r="B1845" s="34" t="s">
        <v>1955</v>
      </c>
      <c r="C1845" s="34" t="s">
        <v>3651</v>
      </c>
      <c r="D1845" s="34" t="s">
        <v>29</v>
      </c>
      <c r="F1845" s="36">
        <v>0</v>
      </c>
      <c r="H1845" s="36">
        <v>0</v>
      </c>
      <c r="J1845" s="36">
        <v>0</v>
      </c>
      <c r="L1845" s="36">
        <v>0</v>
      </c>
      <c r="M1845" s="35">
        <v>20</v>
      </c>
    </row>
    <row r="1846" spans="1:13">
      <c r="A1846" s="38">
        <v>1845</v>
      </c>
      <c r="B1846" s="34" t="s">
        <v>1956</v>
      </c>
      <c r="C1846" s="34" t="s">
        <v>3651</v>
      </c>
      <c r="D1846" s="34" t="s">
        <v>29</v>
      </c>
      <c r="E1846" s="36">
        <v>0</v>
      </c>
      <c r="F1846" s="36">
        <v>0</v>
      </c>
      <c r="G1846" s="36">
        <v>0</v>
      </c>
      <c r="H1846" s="36">
        <v>0</v>
      </c>
      <c r="I1846" s="36">
        <v>72</v>
      </c>
      <c r="J1846" s="36">
        <v>3836.88</v>
      </c>
      <c r="K1846" s="36">
        <v>168</v>
      </c>
      <c r="L1846" s="36">
        <v>11267.759999999998</v>
      </c>
      <c r="M1846" s="35">
        <v>80</v>
      </c>
    </row>
    <row r="1847" spans="1:13">
      <c r="A1847" s="38">
        <v>1846</v>
      </c>
      <c r="B1847" s="34" t="s">
        <v>1957</v>
      </c>
      <c r="C1847" s="34" t="s">
        <v>3651</v>
      </c>
      <c r="D1847" s="34" t="s">
        <v>29</v>
      </c>
      <c r="F1847" s="36">
        <v>0</v>
      </c>
      <c r="H1847" s="36">
        <v>0</v>
      </c>
      <c r="J1847" s="36">
        <v>0</v>
      </c>
      <c r="L1847" s="36">
        <v>0</v>
      </c>
      <c r="M1847" s="35">
        <v>11.025</v>
      </c>
    </row>
    <row r="1848" spans="1:13">
      <c r="A1848" s="38">
        <v>1847</v>
      </c>
      <c r="B1848" s="34" t="s">
        <v>1958</v>
      </c>
      <c r="C1848" s="34" t="s">
        <v>3651</v>
      </c>
      <c r="D1848" s="34" t="s">
        <v>29</v>
      </c>
      <c r="E1848" s="36">
        <v>0</v>
      </c>
      <c r="F1848" s="36">
        <v>0</v>
      </c>
      <c r="G1848" s="36">
        <v>10</v>
      </c>
      <c r="H1848" s="36">
        <v>2144.1</v>
      </c>
      <c r="I1848" s="36">
        <v>40</v>
      </c>
      <c r="J1848" s="36">
        <v>3810.4</v>
      </c>
      <c r="K1848" s="36">
        <v>10</v>
      </c>
      <c r="L1848" s="36">
        <v>906.4</v>
      </c>
      <c r="M1848" s="35">
        <v>10</v>
      </c>
    </row>
    <row r="1849" spans="1:13">
      <c r="A1849" s="38">
        <v>1848</v>
      </c>
      <c r="B1849" s="34" t="s">
        <v>1959</v>
      </c>
      <c r="C1849" s="34" t="s">
        <v>3651</v>
      </c>
      <c r="D1849" s="34" t="s">
        <v>29</v>
      </c>
      <c r="F1849" s="36">
        <v>0</v>
      </c>
      <c r="H1849" s="36">
        <v>0</v>
      </c>
      <c r="J1849" s="36">
        <v>0</v>
      </c>
      <c r="L1849" s="36">
        <v>0</v>
      </c>
      <c r="M1849" s="35">
        <v>20</v>
      </c>
    </row>
    <row r="1850" spans="1:13">
      <c r="A1850" s="38">
        <v>1849</v>
      </c>
      <c r="B1850" s="34" t="s">
        <v>1960</v>
      </c>
      <c r="C1850" s="34" t="s">
        <v>3651</v>
      </c>
      <c r="D1850" s="34" t="s">
        <v>29</v>
      </c>
      <c r="E1850" s="36">
        <v>25</v>
      </c>
      <c r="F1850" s="36">
        <v>1091</v>
      </c>
      <c r="G1850" s="36">
        <v>0</v>
      </c>
      <c r="H1850" s="36">
        <v>0</v>
      </c>
      <c r="I1850" s="36">
        <v>0</v>
      </c>
      <c r="J1850" s="36">
        <v>0</v>
      </c>
      <c r="K1850" s="36">
        <v>20.024999999999999</v>
      </c>
      <c r="L1850" s="36">
        <v>1833.6892499999997</v>
      </c>
      <c r="M1850" s="35">
        <v>38</v>
      </c>
    </row>
    <row r="1851" spans="1:13">
      <c r="A1851" s="38">
        <v>1850</v>
      </c>
      <c r="B1851" s="34" t="s">
        <v>1961</v>
      </c>
      <c r="C1851" s="34" t="s">
        <v>3651</v>
      </c>
      <c r="D1851" s="34" t="s">
        <v>29</v>
      </c>
      <c r="E1851" s="36">
        <v>0</v>
      </c>
      <c r="F1851" s="36">
        <v>0</v>
      </c>
      <c r="G1851" s="36">
        <v>0</v>
      </c>
      <c r="H1851" s="36">
        <v>0</v>
      </c>
      <c r="I1851" s="36">
        <v>70.400000000000006</v>
      </c>
      <c r="J1851" s="36">
        <v>3887.4880000000003</v>
      </c>
      <c r="K1851" s="36">
        <v>72</v>
      </c>
      <c r="L1851" s="36">
        <v>6850.8</v>
      </c>
      <c r="M1851" s="35">
        <v>95.025000000000006</v>
      </c>
    </row>
    <row r="1852" spans="1:13">
      <c r="A1852" s="38">
        <v>1851</v>
      </c>
      <c r="B1852" s="34" t="s">
        <v>1962</v>
      </c>
      <c r="C1852" s="34" t="s">
        <v>3651</v>
      </c>
      <c r="D1852" s="34" t="s">
        <v>29</v>
      </c>
      <c r="E1852" s="36">
        <v>0</v>
      </c>
      <c r="F1852" s="36">
        <v>0</v>
      </c>
      <c r="G1852" s="36">
        <v>0</v>
      </c>
      <c r="H1852" s="36">
        <v>0</v>
      </c>
      <c r="I1852" s="36">
        <v>0</v>
      </c>
      <c r="J1852" s="36">
        <v>0</v>
      </c>
      <c r="K1852" s="36">
        <v>125.125</v>
      </c>
      <c r="L1852" s="36">
        <v>7802.7950000000001</v>
      </c>
      <c r="M1852" s="35">
        <v>61</v>
      </c>
    </row>
    <row r="1853" spans="1:13">
      <c r="A1853" s="38">
        <v>1852</v>
      </c>
      <c r="B1853" s="34" t="s">
        <v>1963</v>
      </c>
      <c r="C1853" s="34" t="s">
        <v>3658</v>
      </c>
      <c r="D1853" s="34" t="s">
        <v>29</v>
      </c>
      <c r="E1853" s="36">
        <v>5</v>
      </c>
      <c r="F1853" s="36">
        <v>702.45</v>
      </c>
      <c r="G1853" s="36">
        <v>4</v>
      </c>
      <c r="H1853" s="36">
        <v>463.48</v>
      </c>
      <c r="I1853" s="36">
        <v>4</v>
      </c>
      <c r="J1853" s="36">
        <v>554.67999999999995</v>
      </c>
      <c r="K1853" s="36">
        <v>4</v>
      </c>
      <c r="L1853" s="36">
        <v>306.44</v>
      </c>
      <c r="M1853" s="35">
        <v>3</v>
      </c>
    </row>
    <row r="1854" spans="1:13">
      <c r="A1854" s="38">
        <v>1853</v>
      </c>
      <c r="B1854" s="34" t="s">
        <v>1964</v>
      </c>
      <c r="C1854" s="34" t="s">
        <v>3651</v>
      </c>
      <c r="D1854" s="34" t="s">
        <v>29</v>
      </c>
      <c r="E1854" s="36">
        <v>101.4</v>
      </c>
      <c r="F1854" s="36">
        <v>7325.1359999999995</v>
      </c>
      <c r="G1854" s="36">
        <v>5</v>
      </c>
      <c r="H1854" s="36">
        <v>496.2</v>
      </c>
      <c r="I1854" s="36">
        <v>102.675</v>
      </c>
      <c r="J1854" s="36">
        <v>5691.2752499999997</v>
      </c>
      <c r="K1854" s="36">
        <v>61.174999999999997</v>
      </c>
      <c r="L1854" s="36">
        <v>2828.732</v>
      </c>
      <c r="M1854" s="35">
        <v>21.824999999999999</v>
      </c>
    </row>
    <row r="1855" spans="1:13">
      <c r="A1855" s="38">
        <v>1854</v>
      </c>
      <c r="B1855" s="34" t="s">
        <v>1965</v>
      </c>
      <c r="C1855" s="34" t="s">
        <v>3651</v>
      </c>
      <c r="D1855" s="34" t="s">
        <v>29</v>
      </c>
      <c r="F1855" s="36">
        <v>0</v>
      </c>
      <c r="H1855" s="36">
        <v>0</v>
      </c>
      <c r="J1855" s="36">
        <v>0</v>
      </c>
      <c r="L1855" s="36">
        <v>0</v>
      </c>
      <c r="M1855" s="35">
        <v>25</v>
      </c>
    </row>
    <row r="1856" spans="1:13">
      <c r="A1856" s="38">
        <v>1855</v>
      </c>
      <c r="B1856" s="34" t="s">
        <v>1966</v>
      </c>
      <c r="C1856" s="34" t="s">
        <v>3651</v>
      </c>
      <c r="D1856" s="34" t="s">
        <v>29</v>
      </c>
      <c r="E1856" s="36">
        <v>1</v>
      </c>
      <c r="F1856" s="36">
        <v>88.62</v>
      </c>
      <c r="G1856" s="36">
        <v>22.975000000000001</v>
      </c>
      <c r="H1856" s="36">
        <v>822.27525000000003</v>
      </c>
      <c r="I1856" s="36">
        <v>15.45</v>
      </c>
      <c r="J1856" s="36">
        <v>766.01099999999997</v>
      </c>
      <c r="K1856" s="36">
        <v>10.1</v>
      </c>
      <c r="L1856" s="36">
        <v>827.99800000000005</v>
      </c>
      <c r="M1856" s="35">
        <v>72.25</v>
      </c>
    </row>
    <row r="1857" spans="1:13">
      <c r="A1857" s="38">
        <v>1856</v>
      </c>
      <c r="B1857" s="34" t="s">
        <v>1967</v>
      </c>
      <c r="C1857" s="34" t="s">
        <v>3651</v>
      </c>
      <c r="D1857" s="34" t="s">
        <v>29</v>
      </c>
      <c r="F1857" s="36">
        <v>0</v>
      </c>
      <c r="H1857" s="36">
        <v>0</v>
      </c>
      <c r="J1857" s="36">
        <v>0</v>
      </c>
      <c r="L1857" s="36">
        <v>0</v>
      </c>
      <c r="M1857" s="35">
        <v>12</v>
      </c>
    </row>
    <row r="1858" spans="1:13">
      <c r="A1858" s="38">
        <v>1857</v>
      </c>
      <c r="B1858" s="34" t="s">
        <v>1968</v>
      </c>
      <c r="C1858" s="34" t="s">
        <v>3651</v>
      </c>
      <c r="D1858" s="34" t="s">
        <v>29</v>
      </c>
      <c r="F1858" s="36">
        <v>0</v>
      </c>
      <c r="H1858" s="36">
        <v>0</v>
      </c>
      <c r="J1858" s="36">
        <v>0</v>
      </c>
      <c r="L1858" s="36">
        <v>0</v>
      </c>
      <c r="M1858" s="35">
        <v>57.5</v>
      </c>
    </row>
    <row r="1859" spans="1:13">
      <c r="A1859" s="38">
        <v>1858</v>
      </c>
      <c r="B1859" s="34" t="s">
        <v>1969</v>
      </c>
      <c r="C1859" s="34" t="s">
        <v>82</v>
      </c>
      <c r="D1859" s="34" t="s">
        <v>29</v>
      </c>
      <c r="E1859" s="36">
        <v>0</v>
      </c>
      <c r="F1859" s="36">
        <v>0</v>
      </c>
      <c r="G1859" s="36">
        <v>0</v>
      </c>
      <c r="H1859" s="36">
        <v>0</v>
      </c>
      <c r="I1859" s="36">
        <v>0</v>
      </c>
      <c r="J1859" s="36">
        <v>0</v>
      </c>
      <c r="K1859" s="36">
        <v>14.05</v>
      </c>
      <c r="L1859" s="36">
        <v>1039.4190000000001</v>
      </c>
      <c r="M1859" s="35">
        <v>23</v>
      </c>
    </row>
    <row r="1860" spans="1:13">
      <c r="A1860" s="38">
        <v>1859</v>
      </c>
      <c r="B1860" s="34" t="s">
        <v>1970</v>
      </c>
      <c r="C1860" s="34" t="s">
        <v>82</v>
      </c>
      <c r="D1860" s="34" t="s">
        <v>29</v>
      </c>
      <c r="E1860" s="36">
        <v>0</v>
      </c>
      <c r="F1860" s="36">
        <v>0</v>
      </c>
      <c r="G1860" s="36">
        <v>0.125</v>
      </c>
      <c r="H1860" s="36">
        <v>-5.3550000000000004</v>
      </c>
      <c r="I1860" s="36">
        <v>16.425000000000001</v>
      </c>
      <c r="J1860" s="36">
        <v>928.01250000000005</v>
      </c>
      <c r="K1860" s="36">
        <v>0.5</v>
      </c>
      <c r="L1860" s="36">
        <v>72.045000000000002</v>
      </c>
      <c r="M1860" s="35">
        <v>13.4</v>
      </c>
    </row>
    <row r="1861" spans="1:13">
      <c r="A1861" s="38">
        <v>1860</v>
      </c>
      <c r="B1861" s="34" t="s">
        <v>1971</v>
      </c>
      <c r="C1861" s="34" t="s">
        <v>3651</v>
      </c>
      <c r="D1861" s="34" t="s">
        <v>29</v>
      </c>
      <c r="E1861" s="36">
        <v>30</v>
      </c>
      <c r="F1861" s="36">
        <v>2087.7000000000003</v>
      </c>
      <c r="G1861" s="36">
        <v>0</v>
      </c>
      <c r="H1861" s="36">
        <v>0</v>
      </c>
      <c r="I1861" s="36">
        <v>0</v>
      </c>
      <c r="J1861" s="36">
        <v>0</v>
      </c>
      <c r="K1861" s="36">
        <v>0</v>
      </c>
      <c r="L1861" s="36">
        <v>0</v>
      </c>
      <c r="M1861" s="35">
        <v>4.0500000000000007</v>
      </c>
    </row>
    <row r="1862" spans="1:13">
      <c r="A1862" s="38">
        <v>1861</v>
      </c>
      <c r="B1862" s="34" t="s">
        <v>1972</v>
      </c>
      <c r="C1862" s="34" t="s">
        <v>3651</v>
      </c>
      <c r="D1862" s="34" t="s">
        <v>29</v>
      </c>
      <c r="F1862" s="36">
        <v>0</v>
      </c>
      <c r="H1862" s="36">
        <v>0</v>
      </c>
      <c r="J1862" s="36">
        <v>0</v>
      </c>
      <c r="L1862" s="36">
        <v>0</v>
      </c>
      <c r="M1862" s="35">
        <v>1</v>
      </c>
    </row>
    <row r="1863" spans="1:13">
      <c r="A1863" s="38">
        <v>1862</v>
      </c>
      <c r="B1863" s="34" t="s">
        <v>1973</v>
      </c>
      <c r="C1863" s="34" t="s">
        <v>3651</v>
      </c>
      <c r="D1863" s="34" t="s">
        <v>29</v>
      </c>
      <c r="E1863" s="36">
        <v>4.5</v>
      </c>
      <c r="F1863" s="36">
        <v>643.45500000000004</v>
      </c>
      <c r="G1863" s="36">
        <v>32</v>
      </c>
      <c r="H1863" s="36">
        <v>2705.6</v>
      </c>
      <c r="I1863" s="36">
        <v>5</v>
      </c>
      <c r="J1863" s="36">
        <v>651.20000000000005</v>
      </c>
      <c r="K1863" s="36">
        <v>20</v>
      </c>
      <c r="L1863" s="36">
        <v>1334.4</v>
      </c>
      <c r="M1863" s="35">
        <v>76.5</v>
      </c>
    </row>
    <row r="1864" spans="1:13">
      <c r="A1864" s="38">
        <v>1863</v>
      </c>
      <c r="B1864" s="34" t="s">
        <v>1974</v>
      </c>
      <c r="C1864" s="34" t="s">
        <v>3651</v>
      </c>
      <c r="D1864" s="34" t="s">
        <v>29</v>
      </c>
      <c r="E1864" s="36">
        <v>0</v>
      </c>
      <c r="F1864" s="36">
        <v>0</v>
      </c>
      <c r="G1864" s="36">
        <v>0</v>
      </c>
      <c r="H1864" s="36">
        <v>0</v>
      </c>
      <c r="I1864" s="36">
        <v>37</v>
      </c>
      <c r="J1864" s="36">
        <v>7476.22</v>
      </c>
      <c r="K1864" s="36">
        <v>38</v>
      </c>
      <c r="L1864" s="36">
        <v>10440.120000000001</v>
      </c>
      <c r="M1864" s="35">
        <v>5</v>
      </c>
    </row>
    <row r="1865" spans="1:13">
      <c r="A1865" s="38">
        <v>1864</v>
      </c>
      <c r="B1865" s="34" t="s">
        <v>1975</v>
      </c>
      <c r="C1865" s="34" t="s">
        <v>3651</v>
      </c>
      <c r="D1865" s="34" t="s">
        <v>29</v>
      </c>
      <c r="E1865" s="36">
        <v>115</v>
      </c>
      <c r="F1865" s="36">
        <v>-42844.4</v>
      </c>
      <c r="G1865" s="36">
        <v>30</v>
      </c>
      <c r="H1865" s="36">
        <v>4755.6000000000004</v>
      </c>
      <c r="I1865" s="36">
        <v>16</v>
      </c>
      <c r="J1865" s="36">
        <v>1151.8399999999999</v>
      </c>
      <c r="K1865" s="36">
        <v>0</v>
      </c>
      <c r="L1865" s="36">
        <v>0</v>
      </c>
      <c r="M1865" s="35">
        <v>36.5</v>
      </c>
    </row>
    <row r="1866" spans="1:13">
      <c r="A1866" s="38">
        <v>1865</v>
      </c>
      <c r="B1866" s="34" t="s">
        <v>1976</v>
      </c>
      <c r="C1866" s="34" t="s">
        <v>3651</v>
      </c>
      <c r="D1866" s="34" t="s">
        <v>29</v>
      </c>
      <c r="E1866" s="36">
        <v>0</v>
      </c>
      <c r="F1866" s="36">
        <v>0</v>
      </c>
      <c r="G1866" s="36">
        <v>0</v>
      </c>
      <c r="H1866" s="36">
        <v>0</v>
      </c>
      <c r="I1866" s="36">
        <v>0</v>
      </c>
      <c r="J1866" s="36">
        <v>0</v>
      </c>
      <c r="K1866" s="36">
        <v>6</v>
      </c>
      <c r="L1866" s="36">
        <v>788.28</v>
      </c>
      <c r="M1866" s="35">
        <v>14</v>
      </c>
    </row>
    <row r="1867" spans="1:13">
      <c r="A1867" s="38">
        <v>1866</v>
      </c>
      <c r="B1867" s="34" t="s">
        <v>1977</v>
      </c>
      <c r="C1867" s="34" t="s">
        <v>3651</v>
      </c>
      <c r="D1867" s="34" t="s">
        <v>26</v>
      </c>
      <c r="E1867" s="36">
        <v>4.5</v>
      </c>
      <c r="F1867" s="36">
        <v>642.64499999999998</v>
      </c>
      <c r="G1867" s="36">
        <v>5.15</v>
      </c>
      <c r="H1867" s="36">
        <v>241.27750000000003</v>
      </c>
      <c r="I1867" s="36">
        <v>1</v>
      </c>
      <c r="J1867" s="36">
        <v>104.07</v>
      </c>
      <c r="K1867" s="36">
        <v>0</v>
      </c>
      <c r="L1867" s="36">
        <v>0</v>
      </c>
      <c r="M1867" s="35">
        <v>0</v>
      </c>
    </row>
    <row r="1868" spans="1:13">
      <c r="A1868" s="38">
        <v>1867</v>
      </c>
      <c r="B1868" s="34" t="s">
        <v>1978</v>
      </c>
      <c r="C1868" s="34" t="s">
        <v>3651</v>
      </c>
      <c r="D1868" s="34" t="s">
        <v>26</v>
      </c>
      <c r="E1868" s="36">
        <v>1</v>
      </c>
      <c r="F1868" s="36">
        <v>14.68</v>
      </c>
      <c r="G1868" s="36">
        <v>3</v>
      </c>
      <c r="H1868" s="36">
        <v>133.35000000000002</v>
      </c>
      <c r="I1868" s="36">
        <v>5</v>
      </c>
      <c r="J1868" s="36">
        <v>533.95000000000005</v>
      </c>
      <c r="K1868" s="36">
        <v>0</v>
      </c>
      <c r="L1868" s="36">
        <v>0</v>
      </c>
      <c r="M1868" s="35">
        <v>0</v>
      </c>
    </row>
    <row r="1869" spans="1:13">
      <c r="A1869" s="38">
        <v>1868</v>
      </c>
      <c r="B1869" s="34" t="s">
        <v>1979</v>
      </c>
      <c r="C1869" s="34" t="s">
        <v>3651</v>
      </c>
      <c r="D1869" s="34" t="s">
        <v>26</v>
      </c>
      <c r="E1869" s="36">
        <v>0</v>
      </c>
      <c r="F1869" s="36">
        <v>0</v>
      </c>
      <c r="G1869" s="36">
        <v>5</v>
      </c>
      <c r="H1869" s="36">
        <v>344.90000000000003</v>
      </c>
      <c r="I1869" s="36">
        <v>0</v>
      </c>
      <c r="J1869" s="36">
        <v>0</v>
      </c>
      <c r="K1869" s="36">
        <v>6</v>
      </c>
      <c r="L1869" s="36">
        <v>325.98</v>
      </c>
      <c r="M1869" s="35">
        <v>0</v>
      </c>
    </row>
    <row r="1870" spans="1:13">
      <c r="A1870" s="38">
        <v>1869</v>
      </c>
      <c r="B1870" s="34" t="s">
        <v>1980</v>
      </c>
      <c r="C1870" s="34" t="s">
        <v>82</v>
      </c>
      <c r="D1870" s="34" t="s">
        <v>26</v>
      </c>
      <c r="E1870" s="36">
        <v>0</v>
      </c>
      <c r="F1870" s="36">
        <v>0</v>
      </c>
      <c r="G1870" s="36">
        <v>1</v>
      </c>
      <c r="H1870" s="36">
        <v>2470.11</v>
      </c>
      <c r="I1870" s="36">
        <v>0.52500000000000002</v>
      </c>
      <c r="J1870" s="36">
        <v>2140.9079999999999</v>
      </c>
      <c r="K1870" s="36">
        <v>0.52500000000000002</v>
      </c>
      <c r="L1870" s="36">
        <v>2410.8577500000001</v>
      </c>
      <c r="M1870" s="35">
        <v>0</v>
      </c>
    </row>
    <row r="1871" spans="1:13">
      <c r="A1871" s="38">
        <v>1870</v>
      </c>
      <c r="B1871" s="34" t="s">
        <v>1981</v>
      </c>
      <c r="C1871" s="34" t="s">
        <v>3658</v>
      </c>
      <c r="D1871" s="34" t="s">
        <v>26</v>
      </c>
      <c r="F1871" s="36">
        <v>0</v>
      </c>
      <c r="H1871" s="36">
        <v>0</v>
      </c>
      <c r="J1871" s="36">
        <v>0</v>
      </c>
      <c r="L1871" s="36">
        <v>0</v>
      </c>
      <c r="M1871" s="35">
        <v>2E-3</v>
      </c>
    </row>
    <row r="1872" spans="1:13">
      <c r="A1872" s="38">
        <v>1871</v>
      </c>
      <c r="B1872" s="34" t="s">
        <v>1982</v>
      </c>
      <c r="C1872" s="34" t="s">
        <v>3651</v>
      </c>
      <c r="D1872" s="34" t="s">
        <v>26</v>
      </c>
      <c r="E1872" s="36">
        <v>0</v>
      </c>
      <c r="F1872" s="36">
        <v>0</v>
      </c>
      <c r="G1872" s="36">
        <v>0</v>
      </c>
      <c r="H1872" s="36">
        <v>0</v>
      </c>
      <c r="I1872" s="36">
        <v>2.25</v>
      </c>
      <c r="J1872" s="36">
        <v>224.30250000000001</v>
      </c>
      <c r="K1872" s="36">
        <v>1.05</v>
      </c>
      <c r="L1872" s="36">
        <v>855.94950000000006</v>
      </c>
      <c r="M1872" s="35">
        <v>2.85</v>
      </c>
    </row>
    <row r="1873" spans="1:13">
      <c r="A1873" s="38">
        <v>1872</v>
      </c>
      <c r="B1873" s="34" t="s">
        <v>1983</v>
      </c>
      <c r="C1873" s="34" t="s">
        <v>3651</v>
      </c>
      <c r="D1873" s="34" t="s">
        <v>26</v>
      </c>
      <c r="E1873" s="36">
        <v>0</v>
      </c>
      <c r="F1873" s="36">
        <v>0</v>
      </c>
      <c r="G1873" s="36">
        <v>0</v>
      </c>
      <c r="H1873" s="36">
        <v>0</v>
      </c>
      <c r="I1873" s="36">
        <v>0.5</v>
      </c>
      <c r="J1873" s="36">
        <v>108.705</v>
      </c>
      <c r="K1873" s="36">
        <v>8.25</v>
      </c>
      <c r="L1873" s="36">
        <v>1023.495</v>
      </c>
      <c r="M1873" s="35">
        <v>1.5</v>
      </c>
    </row>
    <row r="1874" spans="1:13">
      <c r="A1874" s="38">
        <v>1873</v>
      </c>
      <c r="B1874" s="34" t="s">
        <v>1984</v>
      </c>
      <c r="C1874" s="34" t="s">
        <v>82</v>
      </c>
      <c r="D1874" s="34" t="s">
        <v>26</v>
      </c>
      <c r="E1874" s="36">
        <v>2</v>
      </c>
      <c r="F1874" s="36">
        <v>229.04</v>
      </c>
      <c r="G1874" s="36">
        <v>64</v>
      </c>
      <c r="H1874" s="36">
        <v>4696.96</v>
      </c>
      <c r="I1874" s="36">
        <v>0</v>
      </c>
      <c r="J1874" s="36">
        <v>0</v>
      </c>
      <c r="K1874" s="36">
        <v>21</v>
      </c>
      <c r="L1874" s="36">
        <v>2206.4699999999998</v>
      </c>
      <c r="M1874" s="35">
        <v>23</v>
      </c>
    </row>
    <row r="1875" spans="1:13">
      <c r="A1875" s="38">
        <v>1874</v>
      </c>
      <c r="B1875" s="34" t="s">
        <v>1985</v>
      </c>
      <c r="C1875" s="34" t="s">
        <v>3651</v>
      </c>
      <c r="D1875" s="34" t="s">
        <v>26</v>
      </c>
      <c r="E1875" s="36">
        <v>0</v>
      </c>
      <c r="F1875" s="36">
        <v>0</v>
      </c>
      <c r="G1875" s="36">
        <v>19</v>
      </c>
      <c r="H1875" s="36">
        <v>2097.41</v>
      </c>
      <c r="I1875" s="36">
        <v>32</v>
      </c>
      <c r="J1875" s="36">
        <v>3486.08</v>
      </c>
      <c r="K1875" s="36">
        <v>42</v>
      </c>
      <c r="L1875" s="36">
        <v>8652.84</v>
      </c>
      <c r="M1875" s="35">
        <v>29.024999999999999</v>
      </c>
    </row>
    <row r="1876" spans="1:13">
      <c r="A1876" s="38">
        <v>1875</v>
      </c>
      <c r="B1876" s="34" t="s">
        <v>1986</v>
      </c>
      <c r="C1876" s="34" t="s">
        <v>3651</v>
      </c>
      <c r="D1876" s="34" t="s">
        <v>26</v>
      </c>
      <c r="F1876" s="36">
        <v>0</v>
      </c>
      <c r="H1876" s="36">
        <v>0</v>
      </c>
      <c r="J1876" s="36">
        <v>0</v>
      </c>
      <c r="L1876" s="36">
        <v>0</v>
      </c>
      <c r="M1876" s="35">
        <v>1</v>
      </c>
    </row>
    <row r="1877" spans="1:13">
      <c r="A1877" s="38">
        <v>1876</v>
      </c>
      <c r="B1877" s="34" t="s">
        <v>1987</v>
      </c>
      <c r="C1877" s="34" t="s">
        <v>3651</v>
      </c>
      <c r="D1877" s="34" t="s">
        <v>26</v>
      </c>
      <c r="E1877" s="36">
        <v>0</v>
      </c>
      <c r="F1877" s="36">
        <v>0</v>
      </c>
      <c r="G1877" s="36">
        <v>1.05</v>
      </c>
      <c r="H1877" s="36">
        <v>141.351</v>
      </c>
      <c r="I1877" s="36">
        <v>12</v>
      </c>
      <c r="J1877" s="36">
        <v>1286.8799999999999</v>
      </c>
      <c r="K1877" s="36">
        <v>14</v>
      </c>
      <c r="L1877" s="36">
        <v>2203.8799999999997</v>
      </c>
      <c r="M1877" s="35">
        <v>21.35</v>
      </c>
    </row>
    <row r="1878" spans="1:13">
      <c r="A1878" s="38">
        <v>1877</v>
      </c>
      <c r="B1878" s="34" t="s">
        <v>1988</v>
      </c>
      <c r="C1878" s="34" t="s">
        <v>3651</v>
      </c>
      <c r="D1878" s="34" t="s">
        <v>26</v>
      </c>
      <c r="E1878" s="36">
        <v>5</v>
      </c>
      <c r="F1878" s="36">
        <v>207.65</v>
      </c>
      <c r="G1878" s="36">
        <v>0</v>
      </c>
      <c r="H1878" s="36">
        <v>0</v>
      </c>
      <c r="I1878" s="36">
        <v>19.2</v>
      </c>
      <c r="J1878" s="36">
        <v>1018.944</v>
      </c>
      <c r="K1878" s="36">
        <v>16.100000000000001</v>
      </c>
      <c r="L1878" s="36">
        <v>1550.43</v>
      </c>
      <c r="M1878" s="35">
        <v>5.2</v>
      </c>
    </row>
    <row r="1879" spans="1:13">
      <c r="A1879" s="38">
        <v>1878</v>
      </c>
      <c r="B1879" s="34" t="s">
        <v>1989</v>
      </c>
      <c r="C1879" s="34" t="s">
        <v>3658</v>
      </c>
      <c r="D1879" s="34" t="s">
        <v>26</v>
      </c>
      <c r="F1879" s="36">
        <v>0</v>
      </c>
      <c r="H1879" s="36">
        <v>0</v>
      </c>
      <c r="J1879" s="36">
        <v>0</v>
      </c>
      <c r="L1879" s="36">
        <v>0</v>
      </c>
      <c r="M1879" s="35">
        <v>21</v>
      </c>
    </row>
    <row r="1880" spans="1:13">
      <c r="A1880" s="38">
        <v>1879</v>
      </c>
      <c r="B1880" s="34" t="s">
        <v>1990</v>
      </c>
      <c r="C1880" s="34" t="s">
        <v>3658</v>
      </c>
      <c r="D1880" s="34" t="s">
        <v>26</v>
      </c>
      <c r="E1880" s="36">
        <v>0</v>
      </c>
      <c r="F1880" s="36">
        <v>0</v>
      </c>
      <c r="G1880" s="36">
        <v>0</v>
      </c>
      <c r="H1880" s="36">
        <v>0</v>
      </c>
      <c r="I1880" s="36">
        <v>0</v>
      </c>
      <c r="J1880" s="36">
        <v>0</v>
      </c>
      <c r="K1880" s="36">
        <v>15</v>
      </c>
      <c r="L1880" s="36">
        <v>751.05</v>
      </c>
      <c r="M1880" s="35">
        <v>9.5</v>
      </c>
    </row>
    <row r="1881" spans="1:13">
      <c r="A1881" s="38">
        <v>1880</v>
      </c>
      <c r="B1881" s="34" t="s">
        <v>1991</v>
      </c>
      <c r="C1881" s="34" t="s">
        <v>3651</v>
      </c>
      <c r="D1881" s="34" t="s">
        <v>26</v>
      </c>
      <c r="E1881" s="36">
        <v>0</v>
      </c>
      <c r="F1881" s="36">
        <v>0</v>
      </c>
      <c r="G1881" s="36">
        <v>0</v>
      </c>
      <c r="H1881" s="36">
        <v>0</v>
      </c>
      <c r="I1881" s="36">
        <v>28</v>
      </c>
      <c r="J1881" s="36">
        <v>1233.68</v>
      </c>
      <c r="K1881" s="36">
        <v>38.049999999999997</v>
      </c>
      <c r="L1881" s="36">
        <v>2379.2664999999997</v>
      </c>
      <c r="M1881" s="35">
        <v>41</v>
      </c>
    </row>
    <row r="1882" spans="1:13">
      <c r="A1882" s="38">
        <v>1881</v>
      </c>
      <c r="B1882" s="34" t="s">
        <v>1992</v>
      </c>
      <c r="C1882" s="34" t="s">
        <v>3651</v>
      </c>
      <c r="D1882" s="34" t="s">
        <v>26</v>
      </c>
      <c r="E1882" s="36">
        <v>0</v>
      </c>
      <c r="F1882" s="36">
        <v>0</v>
      </c>
      <c r="G1882" s="36">
        <v>0</v>
      </c>
      <c r="H1882" s="36">
        <v>0</v>
      </c>
      <c r="I1882" s="36">
        <v>27.024999999999999</v>
      </c>
      <c r="J1882" s="36">
        <v>2631.154</v>
      </c>
      <c r="K1882" s="36">
        <v>64</v>
      </c>
      <c r="L1882" s="36">
        <v>5959.68</v>
      </c>
      <c r="M1882" s="35">
        <v>15</v>
      </c>
    </row>
    <row r="1883" spans="1:13">
      <c r="A1883" s="38">
        <v>1882</v>
      </c>
      <c r="B1883" s="34" t="s">
        <v>1993</v>
      </c>
      <c r="C1883" s="34" t="s">
        <v>3651</v>
      </c>
      <c r="D1883" s="34" t="s">
        <v>26</v>
      </c>
      <c r="E1883" s="36">
        <v>15</v>
      </c>
      <c r="F1883" s="36">
        <v>468.45</v>
      </c>
      <c r="G1883" s="36">
        <v>35</v>
      </c>
      <c r="H1883" s="36">
        <v>4649.75</v>
      </c>
      <c r="I1883" s="36">
        <v>35</v>
      </c>
      <c r="J1883" s="36">
        <v>2976.75</v>
      </c>
      <c r="K1883" s="36">
        <v>24</v>
      </c>
      <c r="L1883" s="36">
        <v>1483.92</v>
      </c>
      <c r="M1883" s="35">
        <v>37</v>
      </c>
    </row>
    <row r="1884" spans="1:13">
      <c r="A1884" s="38">
        <v>1883</v>
      </c>
      <c r="B1884" s="34" t="s">
        <v>1994</v>
      </c>
      <c r="C1884" s="34" t="s">
        <v>3661</v>
      </c>
      <c r="D1884" s="34" t="s">
        <v>26</v>
      </c>
      <c r="E1884" s="36">
        <v>0</v>
      </c>
      <c r="F1884" s="36">
        <v>0</v>
      </c>
      <c r="G1884" s="36">
        <v>0</v>
      </c>
      <c r="H1884" s="36">
        <v>0</v>
      </c>
      <c r="I1884" s="36">
        <v>0</v>
      </c>
      <c r="J1884" s="36">
        <v>0</v>
      </c>
      <c r="K1884" s="36">
        <v>13.025</v>
      </c>
      <c r="L1884" s="36">
        <v>954.08125000000007</v>
      </c>
      <c r="M1884" s="35">
        <v>1E-3</v>
      </c>
    </row>
    <row r="1885" spans="1:13">
      <c r="A1885" s="38">
        <v>1884</v>
      </c>
      <c r="B1885" s="34" t="s">
        <v>1995</v>
      </c>
      <c r="C1885" s="34" t="s">
        <v>3658</v>
      </c>
      <c r="D1885" s="34" t="s">
        <v>36</v>
      </c>
      <c r="F1885" s="36">
        <v>0</v>
      </c>
      <c r="H1885" s="36">
        <v>0</v>
      </c>
      <c r="J1885" s="36">
        <v>0</v>
      </c>
      <c r="L1885" s="36">
        <v>0</v>
      </c>
      <c r="M1885" s="35">
        <v>15</v>
      </c>
    </row>
    <row r="1886" spans="1:13">
      <c r="A1886" s="38">
        <v>1885</v>
      </c>
      <c r="B1886" s="34" t="s">
        <v>1996</v>
      </c>
      <c r="C1886" s="34" t="s">
        <v>3658</v>
      </c>
      <c r="D1886" s="34" t="s">
        <v>36</v>
      </c>
      <c r="F1886" s="36">
        <v>0</v>
      </c>
      <c r="H1886" s="36">
        <v>0</v>
      </c>
      <c r="J1886" s="36">
        <v>0</v>
      </c>
      <c r="L1886" s="36">
        <v>0</v>
      </c>
      <c r="M1886" s="35">
        <v>53</v>
      </c>
    </row>
    <row r="1887" spans="1:13">
      <c r="A1887" s="38">
        <v>1886</v>
      </c>
      <c r="B1887" s="34" t="s">
        <v>1997</v>
      </c>
      <c r="C1887" s="34" t="s">
        <v>3651</v>
      </c>
      <c r="D1887" s="34" t="s">
        <v>36</v>
      </c>
      <c r="F1887" s="36">
        <v>0</v>
      </c>
      <c r="H1887" s="36">
        <v>0</v>
      </c>
      <c r="J1887" s="36">
        <v>0</v>
      </c>
      <c r="L1887" s="36">
        <v>0</v>
      </c>
      <c r="M1887" s="35">
        <v>54</v>
      </c>
    </row>
    <row r="1888" spans="1:13">
      <c r="A1888" s="38">
        <v>1887</v>
      </c>
      <c r="B1888" s="34" t="s">
        <v>1998</v>
      </c>
      <c r="C1888" s="34" t="s">
        <v>3658</v>
      </c>
      <c r="D1888" s="34" t="s">
        <v>36</v>
      </c>
      <c r="F1888" s="36">
        <v>0</v>
      </c>
      <c r="H1888" s="36">
        <v>0</v>
      </c>
      <c r="J1888" s="36">
        <v>0</v>
      </c>
      <c r="L1888" s="36">
        <v>0</v>
      </c>
      <c r="M1888" s="35">
        <v>2.5000000000000001E-2</v>
      </c>
    </row>
    <row r="1889" spans="1:13">
      <c r="A1889" s="38">
        <v>1888</v>
      </c>
      <c r="B1889" s="34" t="s">
        <v>1999</v>
      </c>
      <c r="C1889" s="34" t="s">
        <v>3651</v>
      </c>
      <c r="D1889" s="34" t="s">
        <v>36</v>
      </c>
      <c r="F1889" s="36">
        <v>0</v>
      </c>
      <c r="H1889" s="36">
        <v>0</v>
      </c>
      <c r="J1889" s="36">
        <v>0</v>
      </c>
      <c r="L1889" s="36">
        <v>0</v>
      </c>
      <c r="M1889" s="35">
        <v>30</v>
      </c>
    </row>
    <row r="1890" spans="1:13">
      <c r="A1890" s="38">
        <v>1889</v>
      </c>
      <c r="B1890" s="34" t="s">
        <v>2000</v>
      </c>
      <c r="C1890" s="34" t="s">
        <v>3658</v>
      </c>
      <c r="D1890" s="34" t="s">
        <v>36</v>
      </c>
      <c r="F1890" s="36">
        <v>0</v>
      </c>
      <c r="H1890" s="36">
        <v>0</v>
      </c>
      <c r="J1890" s="36">
        <v>0</v>
      </c>
      <c r="L1890" s="36">
        <v>0</v>
      </c>
      <c r="M1890" s="35">
        <v>0.75</v>
      </c>
    </row>
    <row r="1891" spans="1:13">
      <c r="A1891" s="38">
        <v>1890</v>
      </c>
      <c r="B1891" s="34" t="s">
        <v>2001</v>
      </c>
      <c r="C1891" s="34" t="s">
        <v>3651</v>
      </c>
      <c r="D1891" s="34" t="s">
        <v>36</v>
      </c>
      <c r="E1891" s="36">
        <v>0</v>
      </c>
      <c r="F1891" s="36">
        <v>0</v>
      </c>
      <c r="G1891" s="36">
        <v>0</v>
      </c>
      <c r="H1891" s="36">
        <v>0</v>
      </c>
      <c r="I1891" s="36">
        <v>0</v>
      </c>
      <c r="J1891" s="36">
        <v>0</v>
      </c>
      <c r="K1891" s="36">
        <v>13</v>
      </c>
      <c r="L1891" s="36">
        <v>1981.0699999999997</v>
      </c>
      <c r="M1891" s="35">
        <v>38.049999999999997</v>
      </c>
    </row>
    <row r="1892" spans="1:13">
      <c r="A1892" s="38">
        <v>1891</v>
      </c>
      <c r="B1892" s="34" t="s">
        <v>2002</v>
      </c>
      <c r="C1892" s="34" t="s">
        <v>3651</v>
      </c>
      <c r="D1892" s="34" t="s">
        <v>36</v>
      </c>
      <c r="E1892" s="36">
        <v>135.6</v>
      </c>
      <c r="F1892" s="36">
        <v>11726.688</v>
      </c>
      <c r="G1892" s="36">
        <v>403.25</v>
      </c>
      <c r="H1892" s="36">
        <v>40542.755000000005</v>
      </c>
      <c r="I1892" s="36">
        <v>301.64</v>
      </c>
      <c r="J1892" s="36">
        <v>27394.944799999997</v>
      </c>
      <c r="K1892" s="36">
        <v>228</v>
      </c>
      <c r="L1892" s="36">
        <v>22056.719999999998</v>
      </c>
      <c r="M1892" s="35">
        <v>60</v>
      </c>
    </row>
    <row r="1893" spans="1:13">
      <c r="A1893" s="38">
        <v>1892</v>
      </c>
      <c r="B1893" s="34" t="s">
        <v>2003</v>
      </c>
      <c r="C1893" s="34" t="s">
        <v>3651</v>
      </c>
      <c r="D1893" s="34" t="s">
        <v>36</v>
      </c>
      <c r="E1893" s="36">
        <v>0</v>
      </c>
      <c r="F1893" s="36">
        <v>0</v>
      </c>
      <c r="G1893" s="36">
        <v>52</v>
      </c>
      <c r="H1893" s="36">
        <v>3736.2</v>
      </c>
      <c r="I1893" s="36">
        <v>60</v>
      </c>
      <c r="J1893" s="36">
        <v>4017</v>
      </c>
      <c r="K1893" s="36">
        <v>7</v>
      </c>
      <c r="L1893" s="36">
        <v>850.15</v>
      </c>
      <c r="M1893" s="35">
        <v>30.5</v>
      </c>
    </row>
    <row r="1894" spans="1:13">
      <c r="A1894" s="38">
        <v>1893</v>
      </c>
      <c r="B1894" s="34" t="s">
        <v>2004</v>
      </c>
      <c r="C1894" s="34" t="s">
        <v>3658</v>
      </c>
      <c r="D1894" s="34" t="s">
        <v>36</v>
      </c>
      <c r="E1894" s="36">
        <v>0</v>
      </c>
      <c r="F1894" s="36">
        <v>0</v>
      </c>
      <c r="G1894" s="36">
        <v>70.05</v>
      </c>
      <c r="H1894" s="36">
        <v>3251.0204999999996</v>
      </c>
      <c r="I1894" s="36">
        <v>94.95</v>
      </c>
      <c r="J1894" s="36">
        <v>7240.8870000000006</v>
      </c>
      <c r="K1894" s="36">
        <v>123.575</v>
      </c>
      <c r="L1894" s="36">
        <v>11842.19225</v>
      </c>
      <c r="M1894" s="35">
        <v>59.475000000000001</v>
      </c>
    </row>
    <row r="1895" spans="1:13">
      <c r="A1895" s="38">
        <v>1894</v>
      </c>
      <c r="B1895" s="34" t="s">
        <v>2005</v>
      </c>
      <c r="C1895" s="34" t="s">
        <v>3658</v>
      </c>
      <c r="D1895" s="34" t="s">
        <v>36</v>
      </c>
      <c r="E1895" s="36">
        <v>0</v>
      </c>
      <c r="F1895" s="36">
        <v>0</v>
      </c>
      <c r="G1895" s="36">
        <v>0</v>
      </c>
      <c r="H1895" s="36">
        <v>0</v>
      </c>
      <c r="I1895" s="36">
        <v>0</v>
      </c>
      <c r="J1895" s="36">
        <v>0</v>
      </c>
      <c r="K1895" s="36">
        <v>4.9000000000000004</v>
      </c>
      <c r="L1895" s="36">
        <v>535.03100000000006</v>
      </c>
      <c r="M1895" s="35">
        <v>13.825000000000001</v>
      </c>
    </row>
    <row r="1896" spans="1:13">
      <c r="A1896" s="38">
        <v>1895</v>
      </c>
      <c r="B1896" s="34" t="s">
        <v>2006</v>
      </c>
      <c r="C1896" s="34" t="s">
        <v>3658</v>
      </c>
      <c r="D1896" s="34" t="s">
        <v>36</v>
      </c>
      <c r="E1896" s="36">
        <v>0</v>
      </c>
      <c r="F1896" s="36">
        <v>0</v>
      </c>
      <c r="G1896" s="36">
        <v>30.225000000000001</v>
      </c>
      <c r="H1896" s="36">
        <v>3218.6602499999999</v>
      </c>
      <c r="I1896" s="36">
        <v>95.174999999999997</v>
      </c>
      <c r="J1896" s="36">
        <v>1026.9382499999999</v>
      </c>
      <c r="K1896" s="36">
        <v>260</v>
      </c>
      <c r="L1896" s="36">
        <v>20454.2</v>
      </c>
      <c r="M1896" s="35">
        <v>181.1</v>
      </c>
    </row>
    <row r="1897" spans="1:13">
      <c r="A1897" s="38">
        <v>1896</v>
      </c>
      <c r="B1897" s="34" t="s">
        <v>2007</v>
      </c>
      <c r="C1897" s="34" t="s">
        <v>3651</v>
      </c>
      <c r="D1897" s="34" t="s">
        <v>36</v>
      </c>
      <c r="E1897" s="36">
        <v>0</v>
      </c>
      <c r="F1897" s="36">
        <v>0</v>
      </c>
      <c r="G1897" s="36">
        <v>0</v>
      </c>
      <c r="H1897" s="36">
        <v>0</v>
      </c>
      <c r="I1897" s="36">
        <v>1.4</v>
      </c>
      <c r="J1897" s="36">
        <v>379.95999999999992</v>
      </c>
      <c r="K1897" s="36">
        <v>14.6</v>
      </c>
      <c r="L1897" s="36">
        <v>1971.2920000000001</v>
      </c>
      <c r="M1897" s="35">
        <v>13.799999999999999</v>
      </c>
    </row>
    <row r="1898" spans="1:13">
      <c r="A1898" s="38">
        <v>1897</v>
      </c>
      <c r="B1898" s="34" t="s">
        <v>2008</v>
      </c>
      <c r="C1898" s="34" t="s">
        <v>3651</v>
      </c>
      <c r="D1898" s="34" t="s">
        <v>36</v>
      </c>
      <c r="E1898" s="36">
        <v>0</v>
      </c>
      <c r="F1898" s="36">
        <v>0</v>
      </c>
      <c r="G1898" s="36">
        <v>0</v>
      </c>
      <c r="H1898" s="36">
        <v>0</v>
      </c>
      <c r="I1898" s="36">
        <v>0</v>
      </c>
      <c r="J1898" s="36">
        <v>0</v>
      </c>
      <c r="K1898" s="36">
        <v>17</v>
      </c>
      <c r="L1898" s="36">
        <v>1811.35</v>
      </c>
      <c r="M1898" s="35">
        <v>25</v>
      </c>
    </row>
    <row r="1899" spans="1:13">
      <c r="A1899" s="38">
        <v>1898</v>
      </c>
      <c r="B1899" s="34" t="s">
        <v>2009</v>
      </c>
      <c r="C1899" s="34" t="s">
        <v>3651</v>
      </c>
      <c r="D1899" s="34" t="s">
        <v>36</v>
      </c>
      <c r="E1899" s="36">
        <v>0</v>
      </c>
      <c r="F1899" s="36">
        <v>0</v>
      </c>
      <c r="G1899" s="36">
        <v>0</v>
      </c>
      <c r="H1899" s="36">
        <v>0</v>
      </c>
      <c r="I1899" s="36">
        <v>0</v>
      </c>
      <c r="J1899" s="36">
        <v>0</v>
      </c>
      <c r="K1899" s="36">
        <v>13.2</v>
      </c>
      <c r="L1899" s="36">
        <v>1826.6159999999998</v>
      </c>
      <c r="M1899" s="35">
        <v>21</v>
      </c>
    </row>
    <row r="1900" spans="1:13">
      <c r="A1900" s="38">
        <v>1899</v>
      </c>
      <c r="B1900" s="34" t="s">
        <v>2010</v>
      </c>
      <c r="C1900" s="34" t="s">
        <v>3651</v>
      </c>
      <c r="D1900" s="34" t="s">
        <v>36</v>
      </c>
      <c r="E1900" s="36">
        <v>108.3</v>
      </c>
      <c r="F1900" s="36">
        <v>786.25799999999992</v>
      </c>
      <c r="G1900" s="36">
        <v>57.3</v>
      </c>
      <c r="H1900" s="36">
        <v>3990.9450000000002</v>
      </c>
      <c r="I1900" s="36">
        <v>193.35</v>
      </c>
      <c r="J1900" s="36">
        <v>15798.628499999999</v>
      </c>
      <c r="K1900" s="36">
        <v>121.875</v>
      </c>
      <c r="L1900" s="36">
        <v>13696.3125</v>
      </c>
      <c r="M1900" s="35">
        <v>227.2</v>
      </c>
    </row>
    <row r="1901" spans="1:13">
      <c r="A1901" s="38">
        <v>1900</v>
      </c>
      <c r="B1901" s="34" t="s">
        <v>2011</v>
      </c>
      <c r="C1901" s="34" t="s">
        <v>3651</v>
      </c>
      <c r="D1901" s="34" t="s">
        <v>36</v>
      </c>
      <c r="E1901" s="36">
        <v>6</v>
      </c>
      <c r="F1901" s="36">
        <v>910.19999999999993</v>
      </c>
      <c r="G1901" s="36">
        <v>51.725000000000001</v>
      </c>
      <c r="H1901" s="36">
        <v>4151.4485000000004</v>
      </c>
      <c r="I1901" s="36">
        <v>38.5</v>
      </c>
      <c r="J1901" s="36">
        <v>3361.8199999999997</v>
      </c>
      <c r="K1901" s="36">
        <v>109.52500000000001</v>
      </c>
      <c r="L1901" s="36">
        <v>5774.1580000000004</v>
      </c>
      <c r="M1901" s="35">
        <v>91.450000000000017</v>
      </c>
    </row>
    <row r="1902" spans="1:13">
      <c r="A1902" s="38">
        <v>1901</v>
      </c>
      <c r="B1902" s="34" t="s">
        <v>2012</v>
      </c>
      <c r="C1902" s="34" t="s">
        <v>3651</v>
      </c>
      <c r="D1902" s="34" t="s">
        <v>36</v>
      </c>
      <c r="F1902" s="36">
        <v>0</v>
      </c>
      <c r="H1902" s="36">
        <v>0</v>
      </c>
      <c r="J1902" s="36">
        <v>0</v>
      </c>
      <c r="L1902" s="36">
        <v>0</v>
      </c>
      <c r="M1902" s="35">
        <v>56.674999999999997</v>
      </c>
    </row>
    <row r="1903" spans="1:13">
      <c r="A1903" s="38">
        <v>1902</v>
      </c>
      <c r="B1903" s="34" t="s">
        <v>2013</v>
      </c>
      <c r="C1903" s="34" t="s">
        <v>3658</v>
      </c>
      <c r="D1903" s="34" t="s">
        <v>36</v>
      </c>
      <c r="E1903" s="36">
        <v>0</v>
      </c>
      <c r="F1903" s="36">
        <v>0</v>
      </c>
      <c r="G1903" s="36">
        <v>0</v>
      </c>
      <c r="H1903" s="36">
        <v>0</v>
      </c>
      <c r="I1903" s="36">
        <v>0</v>
      </c>
      <c r="J1903" s="36">
        <v>0</v>
      </c>
      <c r="K1903" s="36">
        <v>10</v>
      </c>
      <c r="L1903" s="36">
        <v>541</v>
      </c>
      <c r="M1903" s="35">
        <v>140.07499999999999</v>
      </c>
    </row>
    <row r="1904" spans="1:13">
      <c r="A1904" s="38">
        <v>1903</v>
      </c>
      <c r="B1904" s="34" t="s">
        <v>2014</v>
      </c>
      <c r="C1904" s="34" t="s">
        <v>3651</v>
      </c>
      <c r="D1904" s="34" t="s">
        <v>36</v>
      </c>
      <c r="E1904" s="36">
        <v>0</v>
      </c>
      <c r="F1904" s="36">
        <v>0</v>
      </c>
      <c r="G1904" s="36">
        <v>0</v>
      </c>
      <c r="H1904" s="36">
        <v>0</v>
      </c>
      <c r="I1904" s="36">
        <v>4.1500000000000004</v>
      </c>
      <c r="J1904" s="36">
        <v>467.91250000000002</v>
      </c>
      <c r="K1904" s="36">
        <v>5.5</v>
      </c>
      <c r="L1904" s="36">
        <v>727.375</v>
      </c>
      <c r="M1904" s="35">
        <v>26.024999999999999</v>
      </c>
    </row>
    <row r="1905" spans="1:13">
      <c r="A1905" s="38">
        <v>1904</v>
      </c>
      <c r="B1905" s="34" t="s">
        <v>2015</v>
      </c>
      <c r="C1905" s="34" t="s">
        <v>3651</v>
      </c>
      <c r="D1905" s="34" t="s">
        <v>36</v>
      </c>
      <c r="F1905" s="36">
        <v>0</v>
      </c>
      <c r="H1905" s="36">
        <v>0</v>
      </c>
      <c r="J1905" s="36">
        <v>0</v>
      </c>
      <c r="L1905" s="36">
        <v>0</v>
      </c>
      <c r="M1905" s="35">
        <v>10</v>
      </c>
    </row>
    <row r="1906" spans="1:13">
      <c r="A1906" s="38">
        <v>1905</v>
      </c>
      <c r="B1906" s="34" t="s">
        <v>2016</v>
      </c>
      <c r="C1906" s="34" t="s">
        <v>3651</v>
      </c>
      <c r="D1906" s="34" t="s">
        <v>36</v>
      </c>
      <c r="E1906" s="36">
        <v>0</v>
      </c>
      <c r="F1906" s="36">
        <v>0</v>
      </c>
      <c r="G1906" s="36">
        <v>64</v>
      </c>
      <c r="H1906" s="36">
        <v>6611.2</v>
      </c>
      <c r="I1906" s="36">
        <v>155.5</v>
      </c>
      <c r="J1906" s="36">
        <v>12062.134999999998</v>
      </c>
      <c r="K1906" s="36">
        <v>149.1</v>
      </c>
      <c r="L1906" s="36">
        <v>9013.0949999999993</v>
      </c>
      <c r="M1906" s="35">
        <v>124</v>
      </c>
    </row>
    <row r="1907" spans="1:13">
      <c r="A1907" s="38">
        <v>1906</v>
      </c>
      <c r="B1907" s="34" t="s">
        <v>2017</v>
      </c>
      <c r="C1907" s="34" t="s">
        <v>3651</v>
      </c>
      <c r="D1907" s="34" t="s">
        <v>36</v>
      </c>
      <c r="E1907" s="36">
        <v>0</v>
      </c>
      <c r="F1907" s="36">
        <v>0</v>
      </c>
      <c r="G1907" s="36">
        <v>0</v>
      </c>
      <c r="H1907" s="36">
        <v>0</v>
      </c>
      <c r="I1907" s="36">
        <v>12.324999999999999</v>
      </c>
      <c r="J1907" s="36">
        <v>2139.8665000000001</v>
      </c>
      <c r="K1907" s="36">
        <v>63.15</v>
      </c>
      <c r="L1907" s="36">
        <v>8700.1755000000012</v>
      </c>
      <c r="M1907" s="35">
        <v>41.9</v>
      </c>
    </row>
    <row r="1908" spans="1:13">
      <c r="A1908" s="38">
        <v>1907</v>
      </c>
      <c r="B1908" s="34" t="s">
        <v>2018</v>
      </c>
      <c r="C1908" s="34" t="s">
        <v>3651</v>
      </c>
      <c r="D1908" s="34" t="s">
        <v>36</v>
      </c>
      <c r="E1908" s="36">
        <v>122.375</v>
      </c>
      <c r="F1908" s="36">
        <v>10011.498750000001</v>
      </c>
      <c r="G1908" s="36">
        <v>51.2</v>
      </c>
      <c r="H1908" s="36">
        <v>7661.0560000000005</v>
      </c>
      <c r="I1908" s="36">
        <v>93.2</v>
      </c>
      <c r="J1908" s="36">
        <v>13351.832</v>
      </c>
      <c r="K1908" s="36">
        <v>172.1</v>
      </c>
      <c r="L1908" s="36">
        <v>15211.919</v>
      </c>
      <c r="M1908" s="35">
        <v>126.675</v>
      </c>
    </row>
    <row r="1909" spans="1:13">
      <c r="A1909" s="38">
        <v>1908</v>
      </c>
      <c r="B1909" s="34" t="s">
        <v>2019</v>
      </c>
      <c r="C1909" s="34" t="s">
        <v>3651</v>
      </c>
      <c r="D1909" s="34" t="s">
        <v>36</v>
      </c>
      <c r="F1909" s="36">
        <v>0</v>
      </c>
      <c r="H1909" s="36">
        <v>0</v>
      </c>
      <c r="J1909" s="36">
        <v>0</v>
      </c>
      <c r="L1909" s="36">
        <v>0</v>
      </c>
      <c r="M1909" s="35">
        <v>12</v>
      </c>
    </row>
    <row r="1910" spans="1:13">
      <c r="A1910" s="38">
        <v>1909</v>
      </c>
      <c r="B1910" s="34" t="s">
        <v>2020</v>
      </c>
      <c r="C1910" s="34" t="s">
        <v>3651</v>
      </c>
      <c r="D1910" s="34" t="s">
        <v>36</v>
      </c>
      <c r="E1910" s="36">
        <v>0</v>
      </c>
      <c r="F1910" s="36">
        <v>0</v>
      </c>
      <c r="G1910" s="36">
        <v>0</v>
      </c>
      <c r="H1910" s="36">
        <v>0</v>
      </c>
      <c r="I1910" s="36">
        <v>0</v>
      </c>
      <c r="J1910" s="36">
        <v>0</v>
      </c>
      <c r="K1910" s="36">
        <v>30.4</v>
      </c>
      <c r="L1910" s="36">
        <v>2387.0079999999998</v>
      </c>
      <c r="M1910" s="35">
        <v>45.05</v>
      </c>
    </row>
    <row r="1911" spans="1:13">
      <c r="A1911" s="38">
        <v>1910</v>
      </c>
      <c r="B1911" s="34" t="s">
        <v>2021</v>
      </c>
      <c r="C1911" s="34" t="s">
        <v>3658</v>
      </c>
      <c r="D1911" s="34" t="s">
        <v>36</v>
      </c>
      <c r="E1911" s="36">
        <v>0</v>
      </c>
      <c r="F1911" s="36">
        <v>0</v>
      </c>
      <c r="G1911" s="36">
        <v>25</v>
      </c>
      <c r="H1911" s="36">
        <v>1208.75</v>
      </c>
      <c r="I1911" s="36">
        <v>183.45</v>
      </c>
      <c r="J1911" s="36">
        <v>9475.1924999999992</v>
      </c>
      <c r="K1911" s="36">
        <v>199.15</v>
      </c>
      <c r="L1911" s="36">
        <v>9903.7294999999995</v>
      </c>
      <c r="M1911" s="35">
        <v>92.55</v>
      </c>
    </row>
    <row r="1912" spans="1:13">
      <c r="A1912" s="38">
        <v>1911</v>
      </c>
      <c r="B1912" s="34" t="s">
        <v>2022</v>
      </c>
      <c r="C1912" s="34" t="s">
        <v>3651</v>
      </c>
      <c r="D1912" s="34" t="s">
        <v>36</v>
      </c>
      <c r="E1912" s="36">
        <v>103.5</v>
      </c>
      <c r="F1912" s="36">
        <v>10825.065000000001</v>
      </c>
      <c r="G1912" s="36">
        <v>3.5</v>
      </c>
      <c r="H1912" s="36">
        <v>590.625</v>
      </c>
      <c r="I1912" s="36">
        <v>10</v>
      </c>
      <c r="J1912" s="36">
        <v>1714.1999999999998</v>
      </c>
      <c r="K1912" s="36">
        <v>75</v>
      </c>
      <c r="L1912" s="36">
        <v>5537.25</v>
      </c>
      <c r="M1912" s="35">
        <v>91</v>
      </c>
    </row>
    <row r="1913" spans="1:13">
      <c r="A1913" s="38">
        <v>1912</v>
      </c>
      <c r="B1913" s="34" t="s">
        <v>2023</v>
      </c>
      <c r="C1913" s="34" t="s">
        <v>3651</v>
      </c>
      <c r="D1913" s="34" t="s">
        <v>36</v>
      </c>
      <c r="E1913" s="36">
        <v>45.875</v>
      </c>
      <c r="F1913" s="36">
        <v>2892.4187499999998</v>
      </c>
      <c r="G1913" s="36">
        <v>70.650000000000006</v>
      </c>
      <c r="H1913" s="36">
        <v>5700.0420000000013</v>
      </c>
      <c r="I1913" s="36">
        <v>122</v>
      </c>
      <c r="J1913" s="36">
        <v>8594.9</v>
      </c>
      <c r="K1913" s="36">
        <v>112.85</v>
      </c>
      <c r="L1913" s="36">
        <v>9483.9140000000007</v>
      </c>
      <c r="M1913" s="35">
        <v>46.325000000000003</v>
      </c>
    </row>
    <row r="1914" spans="1:13">
      <c r="A1914" s="38">
        <v>1913</v>
      </c>
      <c r="B1914" s="34" t="s">
        <v>2024</v>
      </c>
      <c r="C1914" s="34" t="s">
        <v>3658</v>
      </c>
      <c r="D1914" s="34" t="s">
        <v>36</v>
      </c>
      <c r="E1914" s="36">
        <v>0</v>
      </c>
      <c r="F1914" s="36">
        <v>0</v>
      </c>
      <c r="G1914" s="36">
        <v>0</v>
      </c>
      <c r="H1914" s="36">
        <v>0</v>
      </c>
      <c r="I1914" s="36">
        <v>0</v>
      </c>
      <c r="J1914" s="36">
        <v>0</v>
      </c>
      <c r="K1914" s="36">
        <v>10</v>
      </c>
      <c r="L1914" s="36">
        <v>710.69999999999993</v>
      </c>
      <c r="M1914" s="35">
        <v>14</v>
      </c>
    </row>
    <row r="1915" spans="1:13">
      <c r="A1915" s="38">
        <v>1914</v>
      </c>
      <c r="B1915" s="34" t="s">
        <v>2025</v>
      </c>
      <c r="C1915" s="34" t="s">
        <v>3651</v>
      </c>
      <c r="D1915" s="34" t="s">
        <v>36</v>
      </c>
      <c r="E1915" s="36">
        <v>0</v>
      </c>
      <c r="F1915" s="36">
        <v>0</v>
      </c>
      <c r="G1915" s="36">
        <v>0</v>
      </c>
      <c r="H1915" s="36">
        <v>0</v>
      </c>
      <c r="I1915" s="36">
        <v>20</v>
      </c>
      <c r="J1915" s="36">
        <v>2459.4</v>
      </c>
      <c r="K1915" s="36">
        <v>56</v>
      </c>
      <c r="L1915" s="36">
        <v>6711.5999999999995</v>
      </c>
      <c r="M1915" s="35">
        <v>50</v>
      </c>
    </row>
    <row r="1916" spans="1:13">
      <c r="A1916" s="38">
        <v>1915</v>
      </c>
      <c r="B1916" s="34" t="s">
        <v>2026</v>
      </c>
      <c r="C1916" s="34" t="s">
        <v>3651</v>
      </c>
      <c r="D1916" s="34" t="s">
        <v>36</v>
      </c>
      <c r="E1916" s="36">
        <v>35</v>
      </c>
      <c r="F1916" s="36">
        <v>3615.5</v>
      </c>
      <c r="G1916" s="36">
        <v>35.024999999999999</v>
      </c>
      <c r="H1916" s="36">
        <v>3411.08475</v>
      </c>
      <c r="I1916" s="36">
        <v>37</v>
      </c>
      <c r="J1916" s="36">
        <v>2847.15</v>
      </c>
      <c r="K1916" s="36">
        <v>34</v>
      </c>
      <c r="L1916" s="36">
        <v>2035.92</v>
      </c>
      <c r="M1916" s="35">
        <v>15</v>
      </c>
    </row>
    <row r="1917" spans="1:13">
      <c r="A1917" s="38">
        <v>1916</v>
      </c>
      <c r="B1917" s="34" t="s">
        <v>2027</v>
      </c>
      <c r="C1917" s="34" t="s">
        <v>3658</v>
      </c>
      <c r="D1917" s="34" t="s">
        <v>36</v>
      </c>
      <c r="E1917" s="36">
        <v>0</v>
      </c>
      <c r="F1917" s="36">
        <v>0</v>
      </c>
      <c r="G1917" s="36">
        <v>0</v>
      </c>
      <c r="H1917" s="36">
        <v>0</v>
      </c>
      <c r="I1917" s="36">
        <v>0</v>
      </c>
      <c r="J1917" s="36">
        <v>0</v>
      </c>
      <c r="K1917" s="36">
        <v>126</v>
      </c>
      <c r="L1917" s="36">
        <v>7828.38</v>
      </c>
      <c r="M1917" s="35">
        <v>169</v>
      </c>
    </row>
    <row r="1918" spans="1:13">
      <c r="A1918" s="38">
        <v>1917</v>
      </c>
      <c r="B1918" s="34" t="s">
        <v>2028</v>
      </c>
      <c r="C1918" s="34" t="s">
        <v>3651</v>
      </c>
      <c r="D1918" s="34" t="s">
        <v>36</v>
      </c>
      <c r="E1918" s="36">
        <v>0</v>
      </c>
      <c r="F1918" s="36">
        <v>0</v>
      </c>
      <c r="G1918" s="36">
        <v>0</v>
      </c>
      <c r="H1918" s="36">
        <v>0</v>
      </c>
      <c r="I1918" s="36">
        <v>0</v>
      </c>
      <c r="J1918" s="36">
        <v>0</v>
      </c>
      <c r="K1918" s="36">
        <v>60</v>
      </c>
      <c r="L1918" s="36">
        <v>2649.6</v>
      </c>
      <c r="M1918" s="35">
        <v>40.074999999999996</v>
      </c>
    </row>
    <row r="1919" spans="1:13">
      <c r="A1919" s="38">
        <v>1918</v>
      </c>
      <c r="B1919" s="34" t="s">
        <v>2029</v>
      </c>
      <c r="C1919" s="34" t="s">
        <v>3651</v>
      </c>
      <c r="D1919" s="34" t="s">
        <v>36</v>
      </c>
      <c r="E1919" s="36">
        <v>0</v>
      </c>
      <c r="F1919" s="36">
        <v>0</v>
      </c>
      <c r="G1919" s="36">
        <v>0</v>
      </c>
      <c r="H1919" s="36">
        <v>0</v>
      </c>
      <c r="I1919" s="36">
        <v>0</v>
      </c>
      <c r="J1919" s="36">
        <v>0</v>
      </c>
      <c r="K1919" s="36">
        <v>5</v>
      </c>
      <c r="L1919" s="36">
        <v>571.70000000000005</v>
      </c>
      <c r="M1919" s="35">
        <v>50</v>
      </c>
    </row>
    <row r="1920" spans="1:13">
      <c r="A1920" s="38">
        <v>1919</v>
      </c>
      <c r="B1920" s="34" t="s">
        <v>2030</v>
      </c>
      <c r="C1920" s="34" t="s">
        <v>3651</v>
      </c>
      <c r="D1920" s="34" t="s">
        <v>36</v>
      </c>
      <c r="E1920" s="36">
        <v>20</v>
      </c>
      <c r="F1920" s="36">
        <v>2829.6</v>
      </c>
      <c r="G1920" s="36">
        <v>0</v>
      </c>
      <c r="H1920" s="36">
        <v>0</v>
      </c>
      <c r="I1920" s="36">
        <v>0</v>
      </c>
      <c r="J1920" s="36">
        <v>0</v>
      </c>
      <c r="K1920" s="36">
        <v>103.02500000000001</v>
      </c>
      <c r="L1920" s="36">
        <v>7170.54</v>
      </c>
      <c r="M1920" s="35">
        <v>30</v>
      </c>
    </row>
    <row r="1921" spans="1:13">
      <c r="A1921" s="38">
        <v>1920</v>
      </c>
      <c r="B1921" s="34" t="s">
        <v>2031</v>
      </c>
      <c r="C1921" s="34" t="s">
        <v>3651</v>
      </c>
      <c r="D1921" s="34" t="s">
        <v>36</v>
      </c>
      <c r="E1921" s="36">
        <v>0</v>
      </c>
      <c r="F1921" s="36">
        <v>0</v>
      </c>
      <c r="G1921" s="36">
        <v>0</v>
      </c>
      <c r="H1921" s="36">
        <v>0</v>
      </c>
      <c r="I1921" s="36">
        <v>0</v>
      </c>
      <c r="J1921" s="36">
        <v>0</v>
      </c>
      <c r="K1921" s="36">
        <v>24</v>
      </c>
      <c r="L1921" s="36">
        <v>2987.04</v>
      </c>
      <c r="M1921" s="35">
        <v>9</v>
      </c>
    </row>
    <row r="1922" spans="1:13">
      <c r="A1922" s="38">
        <v>1921</v>
      </c>
      <c r="B1922" s="34" t="s">
        <v>2032</v>
      </c>
      <c r="C1922" s="34" t="s">
        <v>3651</v>
      </c>
      <c r="D1922" s="34" t="s">
        <v>36</v>
      </c>
      <c r="E1922" s="36">
        <v>0</v>
      </c>
      <c r="F1922" s="36">
        <v>0</v>
      </c>
      <c r="G1922" s="36">
        <v>909.8</v>
      </c>
      <c r="H1922" s="36">
        <v>29950.616000000002</v>
      </c>
      <c r="I1922" s="36">
        <v>1175.1500000000001</v>
      </c>
      <c r="J1922" s="36">
        <v>89710.951000000015</v>
      </c>
      <c r="K1922" s="36">
        <v>20</v>
      </c>
      <c r="L1922" s="36">
        <v>4509.2</v>
      </c>
      <c r="M1922" s="35">
        <v>82</v>
      </c>
    </row>
    <row r="1923" spans="1:13">
      <c r="A1923" s="38">
        <v>1922</v>
      </c>
      <c r="B1923" s="34" t="s">
        <v>2033</v>
      </c>
      <c r="C1923" s="34" t="s">
        <v>3651</v>
      </c>
      <c r="D1923" s="34" t="s">
        <v>36</v>
      </c>
      <c r="E1923" s="36">
        <v>0</v>
      </c>
      <c r="F1923" s="36">
        <v>0</v>
      </c>
      <c r="G1923" s="36">
        <v>0</v>
      </c>
      <c r="H1923" s="36">
        <v>0</v>
      </c>
      <c r="I1923" s="36">
        <v>0</v>
      </c>
      <c r="J1923" s="36">
        <v>0</v>
      </c>
      <c r="K1923" s="36">
        <v>10</v>
      </c>
      <c r="L1923" s="36">
        <v>444.79999999999995</v>
      </c>
      <c r="M1923" s="35">
        <v>46.9</v>
      </c>
    </row>
    <row r="1924" spans="1:13">
      <c r="A1924" s="38">
        <v>1923</v>
      </c>
      <c r="B1924" s="34" t="s">
        <v>2034</v>
      </c>
      <c r="C1924" s="34" t="s">
        <v>3651</v>
      </c>
      <c r="D1924" s="34" t="s">
        <v>36</v>
      </c>
      <c r="E1924" s="36">
        <v>30</v>
      </c>
      <c r="F1924" s="36">
        <v>4009.2</v>
      </c>
      <c r="G1924" s="36">
        <v>60</v>
      </c>
      <c r="H1924" s="36">
        <v>4138.2</v>
      </c>
      <c r="I1924" s="36">
        <v>80</v>
      </c>
      <c r="J1924" s="36">
        <v>5492.7999999999993</v>
      </c>
      <c r="K1924" s="36">
        <v>40</v>
      </c>
      <c r="L1924" s="36">
        <v>2882.7999999999997</v>
      </c>
      <c r="M1924" s="35">
        <v>10</v>
      </c>
    </row>
    <row r="1925" spans="1:13">
      <c r="A1925" s="38">
        <v>1924</v>
      </c>
      <c r="B1925" s="34" t="s">
        <v>2035</v>
      </c>
      <c r="C1925" s="34" t="s">
        <v>3651</v>
      </c>
      <c r="D1925" s="34" t="s">
        <v>36</v>
      </c>
      <c r="E1925" s="36">
        <v>0</v>
      </c>
      <c r="F1925" s="36">
        <v>0</v>
      </c>
      <c r="G1925" s="36">
        <v>0</v>
      </c>
      <c r="H1925" s="36">
        <v>0</v>
      </c>
      <c r="I1925" s="36">
        <v>0</v>
      </c>
      <c r="J1925" s="36">
        <v>0</v>
      </c>
      <c r="K1925" s="36">
        <v>143.42500000000001</v>
      </c>
      <c r="L1925" s="36">
        <v>9876.2455000000009</v>
      </c>
      <c r="M1925" s="35">
        <v>142.625</v>
      </c>
    </row>
    <row r="1926" spans="1:13">
      <c r="A1926" s="38">
        <v>1925</v>
      </c>
      <c r="B1926" s="34" t="s">
        <v>2036</v>
      </c>
      <c r="C1926" s="34" t="s">
        <v>3651</v>
      </c>
      <c r="D1926" s="34" t="s">
        <v>36</v>
      </c>
      <c r="E1926" s="36">
        <v>0</v>
      </c>
      <c r="F1926" s="36">
        <v>0</v>
      </c>
      <c r="G1926" s="36">
        <v>0</v>
      </c>
      <c r="H1926" s="36">
        <v>0</v>
      </c>
      <c r="I1926" s="36">
        <v>0</v>
      </c>
      <c r="J1926" s="36">
        <v>0</v>
      </c>
      <c r="K1926" s="36">
        <v>338</v>
      </c>
      <c r="L1926" s="36">
        <v>23278.06</v>
      </c>
      <c r="M1926" s="35">
        <v>150</v>
      </c>
    </row>
    <row r="1927" spans="1:13">
      <c r="A1927" s="38">
        <v>1926</v>
      </c>
      <c r="B1927" s="34" t="s">
        <v>2037</v>
      </c>
      <c r="C1927" s="34" t="s">
        <v>3651</v>
      </c>
      <c r="D1927" s="34" t="s">
        <v>36</v>
      </c>
      <c r="E1927" s="36">
        <v>0</v>
      </c>
      <c r="F1927" s="36">
        <v>0</v>
      </c>
      <c r="G1927" s="36">
        <v>0</v>
      </c>
      <c r="H1927" s="36">
        <v>0</v>
      </c>
      <c r="I1927" s="36">
        <v>8.0749999999999993</v>
      </c>
      <c r="J1927" s="36">
        <v>787.31249999999989</v>
      </c>
      <c r="K1927" s="36">
        <v>69</v>
      </c>
      <c r="L1927" s="36">
        <v>4546.41</v>
      </c>
      <c r="M1927" s="35">
        <v>142.25</v>
      </c>
    </row>
    <row r="1928" spans="1:13">
      <c r="A1928" s="38">
        <v>1927</v>
      </c>
      <c r="B1928" s="34" t="s">
        <v>2038</v>
      </c>
      <c r="C1928" s="34" t="s">
        <v>3651</v>
      </c>
      <c r="D1928" s="34" t="s">
        <v>36</v>
      </c>
      <c r="F1928" s="36">
        <v>0</v>
      </c>
      <c r="H1928" s="36">
        <v>0</v>
      </c>
      <c r="J1928" s="36">
        <v>0</v>
      </c>
      <c r="L1928" s="36">
        <v>0</v>
      </c>
      <c r="M1928" s="35">
        <v>48</v>
      </c>
    </row>
    <row r="1929" spans="1:13">
      <c r="A1929" s="38">
        <v>1928</v>
      </c>
      <c r="B1929" s="34" t="s">
        <v>2039</v>
      </c>
      <c r="C1929" s="34" t="s">
        <v>3651</v>
      </c>
      <c r="D1929" s="34" t="s">
        <v>36</v>
      </c>
      <c r="E1929" s="36">
        <v>80.025000000000006</v>
      </c>
      <c r="F1929" s="36">
        <v>7941.6810000000005</v>
      </c>
      <c r="G1929" s="36">
        <v>90</v>
      </c>
      <c r="H1929" s="36">
        <v>8136.0000000000009</v>
      </c>
      <c r="I1929" s="36">
        <v>117.05</v>
      </c>
      <c r="J1929" s="36">
        <v>6426.0450000000001</v>
      </c>
      <c r="K1929" s="36">
        <v>149</v>
      </c>
      <c r="L1929" s="36">
        <v>8174.14</v>
      </c>
      <c r="M1929" s="35">
        <v>20</v>
      </c>
    </row>
    <row r="1930" spans="1:13">
      <c r="A1930" s="38">
        <v>1929</v>
      </c>
      <c r="B1930" s="34" t="s">
        <v>2040</v>
      </c>
      <c r="C1930" s="34" t="s">
        <v>3651</v>
      </c>
      <c r="D1930" s="34" t="s">
        <v>36</v>
      </c>
      <c r="E1930" s="36">
        <v>11.5</v>
      </c>
      <c r="F1930" s="36">
        <v>580.75</v>
      </c>
      <c r="G1930" s="36">
        <v>4.5</v>
      </c>
      <c r="H1930" s="36">
        <v>434.79</v>
      </c>
      <c r="I1930" s="36">
        <v>24.7</v>
      </c>
      <c r="J1930" s="36">
        <v>2104.44</v>
      </c>
      <c r="K1930" s="36">
        <v>28.524999999999999</v>
      </c>
      <c r="L1930" s="36">
        <v>2390.1097500000001</v>
      </c>
      <c r="M1930" s="35">
        <v>64.875</v>
      </c>
    </row>
    <row r="1931" spans="1:13">
      <c r="A1931" s="38">
        <v>1930</v>
      </c>
      <c r="B1931" s="34" t="s">
        <v>2041</v>
      </c>
      <c r="C1931" s="34" t="s">
        <v>3651</v>
      </c>
      <c r="D1931" s="34" t="s">
        <v>36</v>
      </c>
      <c r="E1931" s="36">
        <v>0</v>
      </c>
      <c r="F1931" s="36">
        <v>0</v>
      </c>
      <c r="G1931" s="36">
        <v>0</v>
      </c>
      <c r="H1931" s="36">
        <v>0</v>
      </c>
      <c r="I1931" s="36">
        <v>0</v>
      </c>
      <c r="J1931" s="36">
        <v>0</v>
      </c>
      <c r="K1931" s="36">
        <v>65</v>
      </c>
      <c r="L1931" s="36">
        <v>2869.75</v>
      </c>
      <c r="M1931" s="35">
        <v>205.2</v>
      </c>
    </row>
    <row r="1932" spans="1:13">
      <c r="A1932" s="38">
        <v>1931</v>
      </c>
      <c r="B1932" s="34" t="s">
        <v>2042</v>
      </c>
      <c r="C1932" s="34" t="s">
        <v>3651</v>
      </c>
      <c r="D1932" s="34" t="s">
        <v>36</v>
      </c>
      <c r="E1932" s="36">
        <v>236.15</v>
      </c>
      <c r="F1932" s="36">
        <v>16230.589500000002</v>
      </c>
      <c r="G1932" s="36">
        <v>177.52500000000001</v>
      </c>
      <c r="H1932" s="36">
        <v>22705.447500000002</v>
      </c>
      <c r="I1932" s="36">
        <v>108.52500000000001</v>
      </c>
      <c r="J1932" s="36">
        <v>8146.9717499999997</v>
      </c>
      <c r="K1932" s="36">
        <v>124.7</v>
      </c>
      <c r="L1932" s="36">
        <v>8543.1970000000001</v>
      </c>
      <c r="M1932" s="35">
        <v>151.9</v>
      </c>
    </row>
    <row r="1933" spans="1:13">
      <c r="A1933" s="38">
        <v>1932</v>
      </c>
      <c r="B1933" s="34" t="s">
        <v>2043</v>
      </c>
      <c r="C1933" s="34" t="s">
        <v>3651</v>
      </c>
      <c r="D1933" s="34" t="s">
        <v>36</v>
      </c>
      <c r="E1933" s="36">
        <v>0</v>
      </c>
      <c r="F1933" s="36">
        <v>0</v>
      </c>
      <c r="G1933" s="36">
        <v>0</v>
      </c>
      <c r="H1933" s="36">
        <v>0</v>
      </c>
      <c r="I1933" s="36">
        <v>0</v>
      </c>
      <c r="J1933" s="36">
        <v>0</v>
      </c>
      <c r="K1933" s="36">
        <v>34</v>
      </c>
      <c r="L1933" s="36">
        <v>1747.9399999999998</v>
      </c>
      <c r="M1933" s="35">
        <v>34</v>
      </c>
    </row>
    <row r="1934" spans="1:13">
      <c r="A1934" s="38">
        <v>1933</v>
      </c>
      <c r="B1934" s="34" t="s">
        <v>2044</v>
      </c>
      <c r="C1934" s="34" t="s">
        <v>3651</v>
      </c>
      <c r="D1934" s="34" t="s">
        <v>25</v>
      </c>
      <c r="F1934" s="36">
        <v>0</v>
      </c>
      <c r="H1934" s="36">
        <v>0</v>
      </c>
      <c r="J1934" s="36">
        <v>0</v>
      </c>
      <c r="L1934" s="36">
        <v>0</v>
      </c>
      <c r="M1934" s="35">
        <v>7</v>
      </c>
    </row>
    <row r="1935" spans="1:13">
      <c r="A1935" s="38">
        <v>1934</v>
      </c>
      <c r="B1935" s="34" t="s">
        <v>2045</v>
      </c>
      <c r="C1935" s="34" t="s">
        <v>3651</v>
      </c>
      <c r="D1935" s="34" t="s">
        <v>25</v>
      </c>
      <c r="F1935" s="36">
        <v>0</v>
      </c>
      <c r="H1935" s="36">
        <v>0</v>
      </c>
      <c r="J1935" s="36">
        <v>0</v>
      </c>
      <c r="L1935" s="36">
        <v>0</v>
      </c>
      <c r="M1935" s="35">
        <v>0.25</v>
      </c>
    </row>
    <row r="1936" spans="1:13">
      <c r="A1936" s="38">
        <v>1935</v>
      </c>
      <c r="B1936" s="34" t="s">
        <v>2046</v>
      </c>
      <c r="C1936" s="34" t="s">
        <v>3651</v>
      </c>
      <c r="D1936" s="34" t="s">
        <v>25</v>
      </c>
      <c r="E1936" s="36">
        <v>0</v>
      </c>
      <c r="F1936" s="36">
        <v>0</v>
      </c>
      <c r="G1936" s="36">
        <v>0</v>
      </c>
      <c r="H1936" s="36">
        <v>0</v>
      </c>
      <c r="I1936" s="36">
        <v>36.475000000000001</v>
      </c>
      <c r="J1936" s="36">
        <v>4314.6277500000006</v>
      </c>
      <c r="K1936" s="36">
        <v>13.05</v>
      </c>
      <c r="L1936" s="36">
        <v>1452.7259999999999</v>
      </c>
      <c r="M1936" s="35">
        <v>10.5</v>
      </c>
    </row>
    <row r="1937" spans="1:13">
      <c r="A1937" s="38">
        <v>1936</v>
      </c>
      <c r="B1937" s="34" t="s">
        <v>2047</v>
      </c>
      <c r="C1937" s="34" t="s">
        <v>3651</v>
      </c>
      <c r="D1937" s="34" t="s">
        <v>25</v>
      </c>
      <c r="E1937" s="36">
        <v>0</v>
      </c>
      <c r="F1937" s="36">
        <v>0</v>
      </c>
      <c r="G1937" s="36">
        <v>0</v>
      </c>
      <c r="H1937" s="36">
        <v>0</v>
      </c>
      <c r="I1937" s="36">
        <v>9.25</v>
      </c>
      <c r="J1937" s="36">
        <v>1222.665</v>
      </c>
      <c r="K1937" s="36">
        <v>13</v>
      </c>
      <c r="L1937" s="36">
        <v>1260.48</v>
      </c>
      <c r="M1937" s="35">
        <v>10</v>
      </c>
    </row>
    <row r="1938" spans="1:13">
      <c r="A1938" s="38">
        <v>1937</v>
      </c>
      <c r="B1938" s="34" t="s">
        <v>2048</v>
      </c>
      <c r="C1938" s="34" t="s">
        <v>82</v>
      </c>
      <c r="D1938" s="34" t="s">
        <v>25</v>
      </c>
      <c r="E1938" s="36">
        <v>184.625</v>
      </c>
      <c r="F1938" s="36">
        <v>14762.614999999998</v>
      </c>
      <c r="G1938" s="36">
        <v>210.82499999999999</v>
      </c>
      <c r="H1938" s="36">
        <v>19282.054499999998</v>
      </c>
      <c r="I1938" s="36">
        <v>353.15</v>
      </c>
      <c r="J1938" s="36">
        <v>40954.805499999995</v>
      </c>
      <c r="K1938" s="36">
        <v>171.9</v>
      </c>
      <c r="L1938" s="36">
        <v>31873.698</v>
      </c>
      <c r="M1938" s="35">
        <v>177.5</v>
      </c>
    </row>
    <row r="1939" spans="1:13">
      <c r="A1939" s="38">
        <v>1938</v>
      </c>
      <c r="B1939" s="34" t="s">
        <v>2049</v>
      </c>
      <c r="C1939" s="34" t="s">
        <v>3651</v>
      </c>
      <c r="D1939" s="34" t="s">
        <v>25</v>
      </c>
      <c r="E1939" s="36">
        <v>56.85</v>
      </c>
      <c r="F1939" s="36">
        <v>8158.5434999999998</v>
      </c>
      <c r="G1939" s="36">
        <v>34</v>
      </c>
      <c r="H1939" s="36">
        <v>3366.34</v>
      </c>
      <c r="I1939" s="36">
        <v>24.3</v>
      </c>
      <c r="J1939" s="36">
        <v>2528.9009999999998</v>
      </c>
      <c r="K1939" s="36">
        <v>40.75</v>
      </c>
      <c r="L1939" s="36">
        <v>8312.1849999999995</v>
      </c>
      <c r="M1939" s="35">
        <v>39.650000000000006</v>
      </c>
    </row>
    <row r="1940" spans="1:13">
      <c r="A1940" s="38">
        <v>1939</v>
      </c>
      <c r="B1940" s="34" t="s">
        <v>2050</v>
      </c>
      <c r="C1940" s="34" t="s">
        <v>3651</v>
      </c>
      <c r="D1940" s="34" t="s">
        <v>25</v>
      </c>
      <c r="F1940" s="36">
        <v>0</v>
      </c>
      <c r="H1940" s="36">
        <v>0</v>
      </c>
      <c r="J1940" s="36">
        <v>0</v>
      </c>
      <c r="L1940" s="36">
        <v>0</v>
      </c>
      <c r="M1940" s="35">
        <v>90</v>
      </c>
    </row>
    <row r="1941" spans="1:13">
      <c r="A1941" s="38">
        <v>1940</v>
      </c>
      <c r="B1941" s="34" t="s">
        <v>2051</v>
      </c>
      <c r="C1941" s="34" t="s">
        <v>3651</v>
      </c>
      <c r="D1941" s="34" t="s">
        <v>25</v>
      </c>
      <c r="E1941" s="36">
        <v>51.1</v>
      </c>
      <c r="F1941" s="36">
        <v>4053.252</v>
      </c>
      <c r="G1941" s="36">
        <v>52</v>
      </c>
      <c r="H1941" s="36">
        <v>4512.5600000000004</v>
      </c>
      <c r="I1941" s="36">
        <v>51</v>
      </c>
      <c r="J1941" s="36">
        <v>2840.7000000000003</v>
      </c>
      <c r="K1941" s="36">
        <v>55.725000000000001</v>
      </c>
      <c r="L1941" s="36">
        <v>9069.8009999999995</v>
      </c>
      <c r="M1941" s="35">
        <v>43</v>
      </c>
    </row>
    <row r="1942" spans="1:13">
      <c r="A1942" s="38">
        <v>1941</v>
      </c>
      <c r="B1942" s="34" t="s">
        <v>2052</v>
      </c>
      <c r="C1942" s="34" t="s">
        <v>3651</v>
      </c>
      <c r="D1942" s="34" t="s">
        <v>25</v>
      </c>
      <c r="E1942" s="36">
        <v>0</v>
      </c>
      <c r="F1942" s="36">
        <v>0</v>
      </c>
      <c r="G1942" s="36">
        <v>0</v>
      </c>
      <c r="H1942" s="36">
        <v>0</v>
      </c>
      <c r="I1942" s="36">
        <v>0</v>
      </c>
      <c r="J1942" s="36">
        <v>0</v>
      </c>
      <c r="K1942" s="36">
        <v>24.875</v>
      </c>
      <c r="L1942" s="36">
        <v>2997.6862500000002</v>
      </c>
      <c r="M1942" s="35">
        <v>69</v>
      </c>
    </row>
    <row r="1943" spans="1:13">
      <c r="A1943" s="38">
        <v>1942</v>
      </c>
      <c r="B1943" s="34" t="s">
        <v>2053</v>
      </c>
      <c r="C1943" s="34" t="s">
        <v>3651</v>
      </c>
      <c r="D1943" s="34" t="s">
        <v>25</v>
      </c>
      <c r="E1943" s="36">
        <v>12</v>
      </c>
      <c r="F1943" s="36">
        <v>932.87999999999988</v>
      </c>
      <c r="G1943" s="36">
        <v>0</v>
      </c>
      <c r="H1943" s="36">
        <v>0</v>
      </c>
      <c r="I1943" s="36">
        <v>120.97499999999999</v>
      </c>
      <c r="J1943" s="36">
        <v>5463.2309999999998</v>
      </c>
      <c r="K1943" s="36">
        <v>102</v>
      </c>
      <c r="L1943" s="36">
        <v>8456.82</v>
      </c>
      <c r="M1943" s="35">
        <v>116.52500000000001</v>
      </c>
    </row>
    <row r="1944" spans="1:13">
      <c r="A1944" s="38">
        <v>1943</v>
      </c>
      <c r="B1944" s="34" t="s">
        <v>2054</v>
      </c>
      <c r="C1944" s="34" t="s">
        <v>3651</v>
      </c>
      <c r="D1944" s="34" t="s">
        <v>25</v>
      </c>
      <c r="E1944" s="36">
        <v>0</v>
      </c>
      <c r="F1944" s="36">
        <v>0</v>
      </c>
      <c r="G1944" s="36">
        <v>0</v>
      </c>
      <c r="H1944" s="36">
        <v>0</v>
      </c>
      <c r="I1944" s="36">
        <v>0</v>
      </c>
      <c r="J1944" s="36">
        <v>0</v>
      </c>
      <c r="K1944" s="36">
        <v>9</v>
      </c>
      <c r="L1944" s="36">
        <v>919.98</v>
      </c>
      <c r="M1944" s="35">
        <v>32.5</v>
      </c>
    </row>
    <row r="1945" spans="1:13">
      <c r="A1945" s="38">
        <v>1944</v>
      </c>
      <c r="B1945" s="34" t="s">
        <v>2055</v>
      </c>
      <c r="C1945" s="34" t="s">
        <v>3651</v>
      </c>
      <c r="D1945" s="34" t="s">
        <v>25</v>
      </c>
      <c r="E1945" s="36">
        <v>0</v>
      </c>
      <c r="F1945" s="36">
        <v>0</v>
      </c>
      <c r="G1945" s="36">
        <v>0</v>
      </c>
      <c r="H1945" s="36">
        <v>0</v>
      </c>
      <c r="I1945" s="36">
        <v>0</v>
      </c>
      <c r="J1945" s="36">
        <v>0</v>
      </c>
      <c r="K1945" s="36">
        <v>265.5</v>
      </c>
      <c r="L1945" s="36">
        <v>15914.07</v>
      </c>
      <c r="M1945" s="35">
        <v>5</v>
      </c>
    </row>
    <row r="1946" spans="1:13">
      <c r="A1946" s="38">
        <v>1945</v>
      </c>
      <c r="B1946" s="34" t="s">
        <v>2056</v>
      </c>
      <c r="C1946" s="34" t="s">
        <v>3651</v>
      </c>
      <c r="D1946" s="34" t="s">
        <v>25</v>
      </c>
      <c r="E1946" s="36">
        <v>0</v>
      </c>
      <c r="F1946" s="36">
        <v>0</v>
      </c>
      <c r="G1946" s="36">
        <v>0</v>
      </c>
      <c r="H1946" s="36">
        <v>0</v>
      </c>
      <c r="I1946" s="36">
        <v>4</v>
      </c>
      <c r="J1946" s="36">
        <v>574.52</v>
      </c>
      <c r="K1946" s="36">
        <v>24.55</v>
      </c>
      <c r="L1946" s="36">
        <v>2929.5515</v>
      </c>
      <c r="M1946" s="35">
        <v>14.025</v>
      </c>
    </row>
    <row r="1947" spans="1:13">
      <c r="A1947" s="38">
        <v>1946</v>
      </c>
      <c r="B1947" s="34" t="s">
        <v>2057</v>
      </c>
      <c r="C1947" s="34" t="s">
        <v>3651</v>
      </c>
      <c r="D1947" s="34" t="s">
        <v>25</v>
      </c>
      <c r="F1947" s="36">
        <v>0</v>
      </c>
      <c r="H1947" s="36">
        <v>0</v>
      </c>
      <c r="J1947" s="36">
        <v>0</v>
      </c>
      <c r="L1947" s="36">
        <v>0</v>
      </c>
      <c r="M1947" s="35">
        <v>54</v>
      </c>
    </row>
    <row r="1948" spans="1:13">
      <c r="A1948" s="38">
        <v>1947</v>
      </c>
      <c r="B1948" s="34" t="s">
        <v>2058</v>
      </c>
      <c r="C1948" s="34" t="s">
        <v>3657</v>
      </c>
      <c r="D1948" s="34" t="s">
        <v>25</v>
      </c>
      <c r="E1948" s="36">
        <v>2</v>
      </c>
      <c r="F1948" s="36">
        <v>-725.1</v>
      </c>
      <c r="G1948" s="36">
        <v>8</v>
      </c>
      <c r="H1948" s="36">
        <v>916.16</v>
      </c>
      <c r="I1948" s="36">
        <v>6</v>
      </c>
      <c r="J1948" s="36">
        <v>1248.54</v>
      </c>
      <c r="K1948" s="36">
        <v>11</v>
      </c>
      <c r="L1948" s="36">
        <v>1463.77</v>
      </c>
      <c r="M1948" s="35">
        <v>11</v>
      </c>
    </row>
    <row r="1949" spans="1:13">
      <c r="A1949" s="38">
        <v>1948</v>
      </c>
      <c r="B1949" s="34" t="s">
        <v>2059</v>
      </c>
      <c r="C1949" s="34" t="s">
        <v>3651</v>
      </c>
      <c r="D1949" s="34" t="s">
        <v>25</v>
      </c>
      <c r="E1949" s="36">
        <v>0</v>
      </c>
      <c r="F1949" s="36">
        <v>0</v>
      </c>
      <c r="G1949" s="36">
        <v>271.875</v>
      </c>
      <c r="H1949" s="36">
        <v>20765.8125</v>
      </c>
      <c r="I1949" s="36">
        <v>492.15</v>
      </c>
      <c r="J1949" s="36">
        <v>18795.208499999997</v>
      </c>
      <c r="K1949" s="36">
        <v>489</v>
      </c>
      <c r="L1949" s="36">
        <v>28914.57</v>
      </c>
      <c r="M1949" s="35">
        <v>219.75</v>
      </c>
    </row>
    <row r="1950" spans="1:13">
      <c r="A1950" s="38">
        <v>1949</v>
      </c>
      <c r="B1950" s="34" t="s">
        <v>2060</v>
      </c>
      <c r="C1950" s="34" t="s">
        <v>3651</v>
      </c>
      <c r="D1950" s="34" t="s">
        <v>25</v>
      </c>
      <c r="F1950" s="36">
        <v>0</v>
      </c>
      <c r="H1950" s="36">
        <v>0</v>
      </c>
      <c r="J1950" s="36">
        <v>0</v>
      </c>
      <c r="L1950" s="36">
        <v>0</v>
      </c>
      <c r="M1950" s="35">
        <v>5</v>
      </c>
    </row>
    <row r="1951" spans="1:13">
      <c r="A1951" s="38">
        <v>1950</v>
      </c>
      <c r="B1951" s="34" t="s">
        <v>2061</v>
      </c>
      <c r="C1951" s="34" t="s">
        <v>3651</v>
      </c>
      <c r="D1951" s="34" t="s">
        <v>25</v>
      </c>
      <c r="F1951" s="36">
        <v>0</v>
      </c>
      <c r="H1951" s="36">
        <v>0</v>
      </c>
      <c r="J1951" s="36">
        <v>0</v>
      </c>
      <c r="L1951" s="36">
        <v>0</v>
      </c>
      <c r="M1951" s="35">
        <v>10</v>
      </c>
    </row>
    <row r="1952" spans="1:13">
      <c r="A1952" s="38">
        <v>1951</v>
      </c>
      <c r="B1952" s="34" t="s">
        <v>2062</v>
      </c>
      <c r="C1952" s="34" t="s">
        <v>3651</v>
      </c>
      <c r="D1952" s="34" t="s">
        <v>25</v>
      </c>
      <c r="E1952" s="36">
        <v>0</v>
      </c>
      <c r="F1952" s="36">
        <v>0</v>
      </c>
      <c r="G1952" s="36">
        <v>0</v>
      </c>
      <c r="H1952" s="36">
        <v>0</v>
      </c>
      <c r="I1952" s="36">
        <v>24</v>
      </c>
      <c r="J1952" s="36">
        <v>1004.4000000000001</v>
      </c>
      <c r="K1952" s="36">
        <v>32.5</v>
      </c>
      <c r="L1952" s="36">
        <v>3077.4249999999997</v>
      </c>
      <c r="M1952" s="35">
        <v>20</v>
      </c>
    </row>
    <row r="1953" spans="1:13">
      <c r="A1953" s="38">
        <v>1952</v>
      </c>
      <c r="B1953" s="34" t="s">
        <v>2063</v>
      </c>
      <c r="C1953" s="34" t="s">
        <v>3658</v>
      </c>
      <c r="D1953" s="34" t="s">
        <v>25</v>
      </c>
      <c r="F1953" s="36">
        <v>0</v>
      </c>
      <c r="H1953" s="36">
        <v>0</v>
      </c>
      <c r="J1953" s="36">
        <v>0</v>
      </c>
      <c r="L1953" s="36">
        <v>0</v>
      </c>
      <c r="M1953" s="35">
        <v>10.074999999999999</v>
      </c>
    </row>
    <row r="1954" spans="1:13">
      <c r="A1954" s="38">
        <v>1953</v>
      </c>
      <c r="B1954" s="34" t="s">
        <v>2064</v>
      </c>
      <c r="C1954" s="34" t="s">
        <v>3651</v>
      </c>
      <c r="D1954" s="34" t="s">
        <v>25</v>
      </c>
      <c r="E1954" s="36">
        <v>0</v>
      </c>
      <c r="F1954" s="36">
        <v>0</v>
      </c>
      <c r="G1954" s="36">
        <v>0.55000000000000004</v>
      </c>
      <c r="H1954" s="36">
        <v>44.858000000000004</v>
      </c>
      <c r="I1954" s="36">
        <v>25</v>
      </c>
      <c r="J1954" s="36">
        <v>3353.4999999999995</v>
      </c>
      <c r="K1954" s="36">
        <v>44.5</v>
      </c>
      <c r="L1954" s="36">
        <v>2526.2650000000003</v>
      </c>
      <c r="M1954" s="35">
        <v>9</v>
      </c>
    </row>
    <row r="1955" spans="1:13">
      <c r="A1955" s="38">
        <v>1954</v>
      </c>
      <c r="B1955" s="34" t="s">
        <v>2065</v>
      </c>
      <c r="C1955" s="34" t="s">
        <v>3651</v>
      </c>
      <c r="D1955" s="34" t="s">
        <v>25</v>
      </c>
      <c r="F1955" s="36">
        <v>0</v>
      </c>
      <c r="H1955" s="36">
        <v>0</v>
      </c>
      <c r="J1955" s="36">
        <v>0</v>
      </c>
      <c r="L1955" s="36">
        <v>0</v>
      </c>
      <c r="M1955" s="35">
        <v>29.150000000000002</v>
      </c>
    </row>
    <row r="1956" spans="1:13">
      <c r="A1956" s="38">
        <v>1955</v>
      </c>
      <c r="B1956" s="34" t="s">
        <v>2066</v>
      </c>
      <c r="C1956" s="34" t="s">
        <v>3651</v>
      </c>
      <c r="D1956" s="34" t="s">
        <v>25</v>
      </c>
      <c r="E1956" s="36">
        <v>0</v>
      </c>
      <c r="F1956" s="36">
        <v>0</v>
      </c>
      <c r="G1956" s="36">
        <v>0</v>
      </c>
      <c r="H1956" s="36">
        <v>0</v>
      </c>
      <c r="I1956" s="36">
        <v>0</v>
      </c>
      <c r="J1956" s="36">
        <v>0</v>
      </c>
      <c r="K1956" s="36">
        <v>29</v>
      </c>
      <c r="L1956" s="36">
        <v>2317.1000000000004</v>
      </c>
      <c r="M1956" s="35">
        <v>27</v>
      </c>
    </row>
    <row r="1957" spans="1:13">
      <c r="A1957" s="38">
        <v>1956</v>
      </c>
      <c r="B1957" s="34" t="s">
        <v>2067</v>
      </c>
      <c r="C1957" s="34" t="s">
        <v>3651</v>
      </c>
      <c r="D1957" s="34" t="s">
        <v>25</v>
      </c>
      <c r="E1957" s="36">
        <v>104</v>
      </c>
      <c r="F1957" s="36">
        <v>14282.320000000002</v>
      </c>
      <c r="G1957" s="36">
        <v>81.3</v>
      </c>
      <c r="H1957" s="36">
        <v>7760.8979999999992</v>
      </c>
      <c r="I1957" s="36">
        <v>58</v>
      </c>
      <c r="J1957" s="36">
        <v>6195.5599999999995</v>
      </c>
      <c r="K1957" s="36">
        <v>112.52500000000001</v>
      </c>
      <c r="L1957" s="36">
        <v>12135.821250000001</v>
      </c>
      <c r="M1957" s="35">
        <v>75</v>
      </c>
    </row>
    <row r="1958" spans="1:13">
      <c r="A1958" s="38">
        <v>1957</v>
      </c>
      <c r="B1958" s="34" t="s">
        <v>2068</v>
      </c>
      <c r="C1958" s="34" t="s">
        <v>3651</v>
      </c>
      <c r="D1958" s="34" t="s">
        <v>25</v>
      </c>
      <c r="E1958" s="36">
        <v>0</v>
      </c>
      <c r="F1958" s="36">
        <v>0</v>
      </c>
      <c r="G1958" s="36">
        <v>0</v>
      </c>
      <c r="H1958" s="36">
        <v>0</v>
      </c>
      <c r="I1958" s="36">
        <v>0</v>
      </c>
      <c r="J1958" s="36">
        <v>0</v>
      </c>
      <c r="K1958" s="36">
        <v>7</v>
      </c>
      <c r="L1958" s="36">
        <v>524.92999999999995</v>
      </c>
      <c r="M1958" s="35">
        <v>21</v>
      </c>
    </row>
    <row r="1959" spans="1:13">
      <c r="A1959" s="38">
        <v>1958</v>
      </c>
      <c r="B1959" s="34" t="s">
        <v>2069</v>
      </c>
      <c r="C1959" s="34" t="s">
        <v>3651</v>
      </c>
      <c r="D1959" s="34" t="s">
        <v>25</v>
      </c>
      <c r="E1959" s="36">
        <v>0</v>
      </c>
      <c r="F1959" s="36">
        <v>0</v>
      </c>
      <c r="G1959" s="36">
        <v>0</v>
      </c>
      <c r="H1959" s="36">
        <v>0</v>
      </c>
      <c r="I1959" s="36">
        <v>62</v>
      </c>
      <c r="J1959" s="36">
        <v>4518.5599999999995</v>
      </c>
      <c r="K1959" s="36">
        <v>25</v>
      </c>
      <c r="L1959" s="36">
        <v>3372.9999999999995</v>
      </c>
      <c r="M1959" s="35">
        <v>29.05</v>
      </c>
    </row>
    <row r="1960" spans="1:13">
      <c r="A1960" s="38">
        <v>1959</v>
      </c>
      <c r="B1960" s="34" t="s">
        <v>2070</v>
      </c>
      <c r="C1960" s="34" t="s">
        <v>3651</v>
      </c>
      <c r="D1960" s="34" t="s">
        <v>25</v>
      </c>
      <c r="E1960" s="36">
        <v>0</v>
      </c>
      <c r="F1960" s="36">
        <v>0</v>
      </c>
      <c r="G1960" s="36">
        <v>0</v>
      </c>
      <c r="H1960" s="36">
        <v>0</v>
      </c>
      <c r="I1960" s="36">
        <v>0</v>
      </c>
      <c r="J1960" s="36">
        <v>0</v>
      </c>
      <c r="K1960" s="36">
        <v>38</v>
      </c>
      <c r="L1960" s="36">
        <v>3019.86</v>
      </c>
      <c r="M1960" s="35">
        <v>35.049999999999997</v>
      </c>
    </row>
    <row r="1961" spans="1:13">
      <c r="A1961" s="38">
        <v>1960</v>
      </c>
      <c r="B1961" s="34" t="s">
        <v>2071</v>
      </c>
      <c r="C1961" s="34" t="s">
        <v>3651</v>
      </c>
      <c r="D1961" s="34" t="s">
        <v>25</v>
      </c>
      <c r="E1961" s="36">
        <v>0</v>
      </c>
      <c r="F1961" s="36">
        <v>0</v>
      </c>
      <c r="G1961" s="36">
        <v>0</v>
      </c>
      <c r="H1961" s="36">
        <v>0</v>
      </c>
      <c r="I1961" s="36">
        <v>38.5</v>
      </c>
      <c r="J1961" s="36">
        <v>2532.5300000000002</v>
      </c>
      <c r="K1961" s="36">
        <v>19</v>
      </c>
      <c r="L1961" s="36">
        <v>1375.0300000000002</v>
      </c>
      <c r="M1961" s="35">
        <v>18.8</v>
      </c>
    </row>
    <row r="1962" spans="1:13">
      <c r="A1962" s="38">
        <v>1961</v>
      </c>
      <c r="B1962" s="34" t="s">
        <v>2072</v>
      </c>
      <c r="C1962" s="34" t="s">
        <v>3651</v>
      </c>
      <c r="D1962" s="34" t="s">
        <v>25</v>
      </c>
      <c r="E1962" s="36">
        <v>95.275000000000006</v>
      </c>
      <c r="F1962" s="36">
        <v>4805.6710000000003</v>
      </c>
      <c r="G1962" s="36">
        <v>341.02499999999998</v>
      </c>
      <c r="H1962" s="36">
        <v>25420.003499999999</v>
      </c>
      <c r="I1962" s="36">
        <v>100</v>
      </c>
      <c r="J1962" s="36">
        <v>2283</v>
      </c>
      <c r="K1962" s="36">
        <v>135</v>
      </c>
      <c r="L1962" s="36">
        <v>6729.75</v>
      </c>
      <c r="M1962" s="35">
        <v>168.05</v>
      </c>
    </row>
    <row r="1963" spans="1:13">
      <c r="A1963" s="38">
        <v>1962</v>
      </c>
      <c r="B1963" s="34" t="s">
        <v>2073</v>
      </c>
      <c r="C1963" s="34" t="s">
        <v>3651</v>
      </c>
      <c r="D1963" s="34" t="s">
        <v>25</v>
      </c>
      <c r="E1963" s="36">
        <v>0</v>
      </c>
      <c r="F1963" s="36">
        <v>0</v>
      </c>
      <c r="G1963" s="36">
        <v>3</v>
      </c>
      <c r="H1963" s="36">
        <v>119.91</v>
      </c>
      <c r="I1963" s="36">
        <v>16.95</v>
      </c>
      <c r="J1963" s="36">
        <v>2372.3220000000001</v>
      </c>
      <c r="K1963" s="36">
        <v>227</v>
      </c>
      <c r="L1963" s="36">
        <v>19635.5</v>
      </c>
      <c r="M1963" s="35">
        <v>278</v>
      </c>
    </row>
    <row r="1964" spans="1:13">
      <c r="A1964" s="38">
        <v>1963</v>
      </c>
      <c r="B1964" s="34" t="s">
        <v>2074</v>
      </c>
      <c r="C1964" s="34" t="s">
        <v>3651</v>
      </c>
      <c r="D1964" s="34" t="s">
        <v>25</v>
      </c>
      <c r="E1964" s="36">
        <v>92.15</v>
      </c>
      <c r="F1964" s="36">
        <v>7271.5564999999997</v>
      </c>
      <c r="G1964" s="36">
        <v>47.75</v>
      </c>
      <c r="H1964" s="36">
        <v>5903.3324999999995</v>
      </c>
      <c r="I1964" s="36">
        <v>10.1</v>
      </c>
      <c r="J1964" s="36">
        <v>1099.385</v>
      </c>
      <c r="K1964" s="36">
        <v>77.099999999999994</v>
      </c>
      <c r="L1964" s="36">
        <v>6269.0009999999993</v>
      </c>
      <c r="M1964" s="35">
        <v>176.1</v>
      </c>
    </row>
    <row r="1965" spans="1:13">
      <c r="A1965" s="38">
        <v>1964</v>
      </c>
      <c r="B1965" s="34" t="s">
        <v>2075</v>
      </c>
      <c r="C1965" s="34" t="s">
        <v>3651</v>
      </c>
      <c r="D1965" s="34" t="s">
        <v>25</v>
      </c>
      <c r="E1965" s="36">
        <v>112.9</v>
      </c>
      <c r="F1965" s="36">
        <v>9350.3779999999988</v>
      </c>
      <c r="G1965" s="36">
        <v>152.125</v>
      </c>
      <c r="H1965" s="36">
        <v>16920.86375</v>
      </c>
      <c r="I1965" s="36">
        <v>81.5</v>
      </c>
      <c r="J1965" s="36">
        <v>8854.16</v>
      </c>
      <c r="K1965" s="36">
        <v>25</v>
      </c>
      <c r="L1965" s="36">
        <v>1491</v>
      </c>
      <c r="M1965" s="35">
        <v>190.77500000000001</v>
      </c>
    </row>
    <row r="1966" spans="1:13">
      <c r="A1966" s="38">
        <v>1965</v>
      </c>
      <c r="B1966" s="34" t="s">
        <v>2076</v>
      </c>
      <c r="C1966" s="34" t="s">
        <v>3651</v>
      </c>
      <c r="D1966" s="34" t="s">
        <v>25</v>
      </c>
      <c r="E1966" s="36">
        <v>58</v>
      </c>
      <c r="F1966" s="36">
        <v>6757.58</v>
      </c>
      <c r="G1966" s="36">
        <v>100</v>
      </c>
      <c r="H1966" s="36">
        <v>15328</v>
      </c>
      <c r="I1966" s="36">
        <v>67.05</v>
      </c>
      <c r="J1966" s="36">
        <v>4571.4690000000001</v>
      </c>
      <c r="K1966" s="36">
        <v>52</v>
      </c>
      <c r="L1966" s="36">
        <v>3544.84</v>
      </c>
      <c r="M1966" s="35">
        <v>52</v>
      </c>
    </row>
    <row r="1967" spans="1:13">
      <c r="A1967" s="38">
        <v>1966</v>
      </c>
      <c r="B1967" s="34" t="s">
        <v>2077</v>
      </c>
      <c r="C1967" s="34" t="s">
        <v>3651</v>
      </c>
      <c r="D1967" s="34" t="s">
        <v>25</v>
      </c>
      <c r="F1967" s="36">
        <v>0</v>
      </c>
      <c r="H1967" s="36">
        <v>0</v>
      </c>
      <c r="J1967" s="36">
        <v>0</v>
      </c>
      <c r="L1967" s="36">
        <v>0</v>
      </c>
      <c r="M1967" s="35">
        <v>71</v>
      </c>
    </row>
    <row r="1968" spans="1:13">
      <c r="A1968" s="38">
        <v>1967</v>
      </c>
      <c r="B1968" s="34" t="s">
        <v>2078</v>
      </c>
      <c r="C1968" s="34" t="s">
        <v>3651</v>
      </c>
      <c r="D1968" s="34" t="s">
        <v>25</v>
      </c>
      <c r="E1968" s="36">
        <v>175</v>
      </c>
      <c r="F1968" s="36">
        <v>5449.5</v>
      </c>
      <c r="G1968" s="36">
        <v>463.125</v>
      </c>
      <c r="H1968" s="36">
        <v>31876.893749999999</v>
      </c>
      <c r="I1968" s="36">
        <v>215.125</v>
      </c>
      <c r="J1968" s="36">
        <v>7686.4162499999993</v>
      </c>
      <c r="K1968" s="36">
        <v>170.02500000000001</v>
      </c>
      <c r="L1968" s="36">
        <v>14827.88025</v>
      </c>
      <c r="M1968" s="35">
        <v>180</v>
      </c>
    </row>
    <row r="1969" spans="1:13">
      <c r="A1969" s="38">
        <v>1968</v>
      </c>
      <c r="B1969" s="34" t="s">
        <v>2079</v>
      </c>
      <c r="C1969" s="34" t="s">
        <v>3657</v>
      </c>
      <c r="D1969" s="34" t="s">
        <v>25</v>
      </c>
      <c r="E1969" s="36">
        <v>5.8</v>
      </c>
      <c r="F1969" s="36">
        <v>556.22</v>
      </c>
      <c r="G1969" s="36">
        <v>2</v>
      </c>
      <c r="H1969" s="36">
        <v>196.66</v>
      </c>
      <c r="I1969" s="36">
        <v>0</v>
      </c>
      <c r="J1969" s="36">
        <v>0</v>
      </c>
      <c r="K1969" s="36">
        <v>0</v>
      </c>
      <c r="L1969" s="36">
        <v>0</v>
      </c>
      <c r="M1969" s="35">
        <v>43.6</v>
      </c>
    </row>
    <row r="1970" spans="1:13">
      <c r="A1970" s="38">
        <v>1969</v>
      </c>
      <c r="B1970" s="34" t="s">
        <v>2080</v>
      </c>
      <c r="C1970" s="34" t="s">
        <v>3651</v>
      </c>
      <c r="D1970" s="34" t="s">
        <v>25</v>
      </c>
      <c r="E1970" s="36">
        <v>240</v>
      </c>
      <c r="F1970" s="36">
        <v>6645.6</v>
      </c>
      <c r="G1970" s="36">
        <v>377</v>
      </c>
      <c r="H1970" s="36">
        <v>22420.19</v>
      </c>
      <c r="I1970" s="36">
        <v>463</v>
      </c>
      <c r="J1970" s="36">
        <v>16580.030000000002</v>
      </c>
      <c r="K1970" s="36">
        <v>350</v>
      </c>
      <c r="L1970" s="36">
        <v>11854.5</v>
      </c>
      <c r="M1970" s="35">
        <v>100</v>
      </c>
    </row>
    <row r="1971" spans="1:13">
      <c r="A1971" s="38">
        <v>1970</v>
      </c>
      <c r="B1971" s="34" t="s">
        <v>2081</v>
      </c>
      <c r="C1971" s="34" t="s">
        <v>3651</v>
      </c>
      <c r="D1971" s="34" t="s">
        <v>25</v>
      </c>
      <c r="E1971" s="36">
        <v>616.82500000000005</v>
      </c>
      <c r="F1971" s="36">
        <v>16654.275000000001</v>
      </c>
      <c r="G1971" s="36">
        <v>680</v>
      </c>
      <c r="H1971" s="36">
        <v>35734</v>
      </c>
      <c r="I1971" s="36">
        <v>638.25</v>
      </c>
      <c r="J1971" s="36">
        <v>7780.2674999999999</v>
      </c>
      <c r="K1971" s="36">
        <v>848.75</v>
      </c>
      <c r="L1971" s="36">
        <v>27109.075000000001</v>
      </c>
      <c r="M1971" s="35">
        <v>455</v>
      </c>
    </row>
    <row r="1972" spans="1:13">
      <c r="A1972" s="38">
        <v>1971</v>
      </c>
      <c r="B1972" s="34" t="s">
        <v>2082</v>
      </c>
      <c r="C1972" s="34" t="s">
        <v>3651</v>
      </c>
      <c r="D1972" s="34" t="s">
        <v>19</v>
      </c>
      <c r="F1972" s="36">
        <v>0</v>
      </c>
      <c r="H1972" s="36">
        <v>0</v>
      </c>
      <c r="J1972" s="36">
        <v>0</v>
      </c>
      <c r="L1972" s="36">
        <v>0</v>
      </c>
      <c r="M1972" s="35">
        <v>2.5000000000000001E-2</v>
      </c>
    </row>
    <row r="1973" spans="1:13">
      <c r="A1973" s="38">
        <v>1972</v>
      </c>
      <c r="B1973" s="34" t="s">
        <v>2083</v>
      </c>
      <c r="C1973" s="34" t="s">
        <v>3651</v>
      </c>
      <c r="D1973" s="34" t="s">
        <v>19</v>
      </c>
      <c r="E1973" s="36">
        <v>0</v>
      </c>
      <c r="F1973" s="36">
        <v>0</v>
      </c>
      <c r="G1973" s="36">
        <v>0</v>
      </c>
      <c r="H1973" s="36">
        <v>0</v>
      </c>
      <c r="I1973" s="36">
        <v>0</v>
      </c>
      <c r="J1973" s="36">
        <v>0</v>
      </c>
      <c r="K1973" s="36">
        <v>15.5</v>
      </c>
      <c r="L1973" s="36">
        <v>4191.9749999999995</v>
      </c>
      <c r="M1973" s="35">
        <v>7</v>
      </c>
    </row>
    <row r="1974" spans="1:13">
      <c r="A1974" s="38">
        <v>1973</v>
      </c>
      <c r="B1974" s="34" t="s">
        <v>2084</v>
      </c>
      <c r="C1974" s="34" t="s">
        <v>3651</v>
      </c>
      <c r="D1974" s="34" t="s">
        <v>19</v>
      </c>
      <c r="E1974" s="36">
        <v>0</v>
      </c>
      <c r="F1974" s="36">
        <v>0</v>
      </c>
      <c r="G1974" s="36">
        <v>0</v>
      </c>
      <c r="H1974" s="36">
        <v>0</v>
      </c>
      <c r="I1974" s="36">
        <v>0</v>
      </c>
      <c r="J1974" s="36">
        <v>0</v>
      </c>
      <c r="K1974" s="36">
        <v>17.05</v>
      </c>
      <c r="L1974" s="36">
        <v>2808.6464999999998</v>
      </c>
      <c r="M1974" s="35">
        <v>28</v>
      </c>
    </row>
    <row r="1975" spans="1:13">
      <c r="A1975" s="38">
        <v>1974</v>
      </c>
      <c r="B1975" s="34" t="s">
        <v>2085</v>
      </c>
      <c r="C1975" s="34" t="s">
        <v>3651</v>
      </c>
      <c r="D1975" s="34" t="s">
        <v>19</v>
      </c>
      <c r="E1975" s="36">
        <v>0</v>
      </c>
      <c r="F1975" s="36">
        <v>0</v>
      </c>
      <c r="G1975" s="36">
        <v>0</v>
      </c>
      <c r="H1975" s="36">
        <v>0</v>
      </c>
      <c r="I1975" s="36">
        <v>108.5</v>
      </c>
      <c r="J1975" s="36">
        <v>9476.3900000000012</v>
      </c>
      <c r="K1975" s="36">
        <v>57.274999999999999</v>
      </c>
      <c r="L1975" s="36">
        <v>5888.4427500000002</v>
      </c>
      <c r="M1975" s="35">
        <v>91.274999999999991</v>
      </c>
    </row>
    <row r="1976" spans="1:13">
      <c r="A1976" s="38">
        <v>1975</v>
      </c>
      <c r="B1976" s="34" t="s">
        <v>2086</v>
      </c>
      <c r="C1976" s="34" t="s">
        <v>3651</v>
      </c>
      <c r="D1976" s="34" t="s">
        <v>19</v>
      </c>
      <c r="E1976" s="36">
        <v>30.1</v>
      </c>
      <c r="F1976" s="36">
        <v>4142.6630000000005</v>
      </c>
      <c r="G1976" s="36">
        <v>18.5</v>
      </c>
      <c r="H1976" s="36">
        <v>1515.52</v>
      </c>
      <c r="I1976" s="36">
        <v>17.8</v>
      </c>
      <c r="J1976" s="36">
        <v>2737.8180000000002</v>
      </c>
      <c r="K1976" s="36">
        <v>47</v>
      </c>
      <c r="L1976" s="36">
        <v>9510.4499999999989</v>
      </c>
      <c r="M1976" s="35">
        <v>29.5</v>
      </c>
    </row>
    <row r="1977" spans="1:13">
      <c r="A1977" s="38">
        <v>1976</v>
      </c>
      <c r="B1977" s="34" t="s">
        <v>2087</v>
      </c>
      <c r="C1977" s="34" t="s">
        <v>3651</v>
      </c>
      <c r="D1977" s="34" t="s">
        <v>19</v>
      </c>
      <c r="E1977" s="36">
        <v>52.05</v>
      </c>
      <c r="F1977" s="36">
        <v>3621.1184999999996</v>
      </c>
      <c r="G1977" s="36">
        <v>133.07499999999999</v>
      </c>
      <c r="H1977" s="36">
        <v>8751.0120000000006</v>
      </c>
      <c r="I1977" s="36">
        <v>410.05</v>
      </c>
      <c r="J1977" s="36">
        <v>30347.800500000001</v>
      </c>
      <c r="K1977" s="36">
        <v>165.55</v>
      </c>
      <c r="L1977" s="36">
        <v>15329.93</v>
      </c>
      <c r="M1977" s="35">
        <v>42.25</v>
      </c>
    </row>
    <row r="1978" spans="1:13">
      <c r="A1978" s="38">
        <v>1977</v>
      </c>
      <c r="B1978" s="34" t="s">
        <v>2088</v>
      </c>
      <c r="C1978" s="34" t="s">
        <v>3651</v>
      </c>
      <c r="D1978" s="34" t="s">
        <v>19</v>
      </c>
      <c r="E1978" s="36">
        <v>0</v>
      </c>
      <c r="F1978" s="36">
        <v>0</v>
      </c>
      <c r="G1978" s="36">
        <v>0</v>
      </c>
      <c r="H1978" s="36">
        <v>0</v>
      </c>
      <c r="I1978" s="36">
        <v>0</v>
      </c>
      <c r="J1978" s="36">
        <v>0</v>
      </c>
      <c r="K1978" s="36">
        <v>44.5</v>
      </c>
      <c r="L1978" s="36">
        <v>5386.2800000000007</v>
      </c>
      <c r="M1978" s="35">
        <v>9</v>
      </c>
    </row>
    <row r="1979" spans="1:13">
      <c r="A1979" s="38">
        <v>1978</v>
      </c>
      <c r="B1979" s="34" t="s">
        <v>2089</v>
      </c>
      <c r="C1979" s="34" t="s">
        <v>3651</v>
      </c>
      <c r="D1979" s="34" t="s">
        <v>19</v>
      </c>
      <c r="E1979" s="36">
        <v>0</v>
      </c>
      <c r="F1979" s="36">
        <v>0</v>
      </c>
      <c r="G1979" s="36">
        <v>0</v>
      </c>
      <c r="H1979" s="36">
        <v>0</v>
      </c>
      <c r="I1979" s="36">
        <v>0</v>
      </c>
      <c r="J1979" s="36">
        <v>0</v>
      </c>
      <c r="K1979" s="36">
        <v>51.5</v>
      </c>
      <c r="L1979" s="36">
        <v>6477.67</v>
      </c>
      <c r="M1979" s="35">
        <v>164.5</v>
      </c>
    </row>
    <row r="1980" spans="1:13">
      <c r="A1980" s="38">
        <v>1979</v>
      </c>
      <c r="B1980" s="34" t="s">
        <v>2090</v>
      </c>
      <c r="C1980" s="34" t="s">
        <v>3651</v>
      </c>
      <c r="D1980" s="34" t="s">
        <v>19</v>
      </c>
      <c r="E1980" s="36">
        <v>0</v>
      </c>
      <c r="F1980" s="36">
        <v>0</v>
      </c>
      <c r="G1980" s="36">
        <v>0</v>
      </c>
      <c r="H1980" s="36">
        <v>0</v>
      </c>
      <c r="I1980" s="36">
        <v>37</v>
      </c>
      <c r="J1980" s="36">
        <v>2497.8700000000003</v>
      </c>
      <c r="K1980" s="36">
        <v>45</v>
      </c>
      <c r="L1980" s="36">
        <v>5603.85</v>
      </c>
      <c r="M1980" s="35">
        <v>244</v>
      </c>
    </row>
    <row r="1981" spans="1:13">
      <c r="A1981" s="38">
        <v>1980</v>
      </c>
      <c r="B1981" s="34" t="s">
        <v>2091</v>
      </c>
      <c r="C1981" s="34" t="s">
        <v>3651</v>
      </c>
      <c r="D1981" s="34" t="s">
        <v>19</v>
      </c>
      <c r="E1981" s="36">
        <v>0</v>
      </c>
      <c r="F1981" s="36">
        <v>0</v>
      </c>
      <c r="G1981" s="36">
        <v>0</v>
      </c>
      <c r="H1981" s="36">
        <v>0</v>
      </c>
      <c r="I1981" s="36">
        <v>0</v>
      </c>
      <c r="J1981" s="36">
        <v>0</v>
      </c>
      <c r="K1981" s="36">
        <v>2.5000000000000001E-2</v>
      </c>
      <c r="L1981" s="36">
        <v>12.852000000000002</v>
      </c>
      <c r="M1981" s="35">
        <v>174.25000000000006</v>
      </c>
    </row>
    <row r="1982" spans="1:13">
      <c r="A1982" s="38">
        <v>1981</v>
      </c>
      <c r="B1982" s="34" t="s">
        <v>2092</v>
      </c>
      <c r="C1982" s="34" t="s">
        <v>82</v>
      </c>
      <c r="D1982" s="34" t="s">
        <v>19</v>
      </c>
      <c r="E1982" s="36">
        <v>0</v>
      </c>
      <c r="F1982" s="36">
        <v>0</v>
      </c>
      <c r="G1982" s="36">
        <v>16.3</v>
      </c>
      <c r="H1982" s="36">
        <v>2712.6459999999997</v>
      </c>
      <c r="I1982" s="36">
        <v>8.5500000000000007</v>
      </c>
      <c r="J1982" s="36">
        <v>1626.5520000000001</v>
      </c>
      <c r="K1982" s="36">
        <v>85.025000000000006</v>
      </c>
      <c r="L1982" s="36">
        <v>7677.7575000000006</v>
      </c>
      <c r="M1982" s="35">
        <v>42.099999999999994</v>
      </c>
    </row>
    <row r="1983" spans="1:13">
      <c r="A1983" s="38">
        <v>1982</v>
      </c>
      <c r="B1983" s="34" t="s">
        <v>2093</v>
      </c>
      <c r="C1983" s="34" t="s">
        <v>3651</v>
      </c>
      <c r="D1983" s="34" t="s">
        <v>19</v>
      </c>
      <c r="E1983" s="36">
        <v>16.5</v>
      </c>
      <c r="F1983" s="36">
        <v>3674.3849999999998</v>
      </c>
      <c r="G1983" s="36">
        <v>72</v>
      </c>
      <c r="H1983" s="36">
        <v>7382.16</v>
      </c>
      <c r="I1983" s="36">
        <v>53.125</v>
      </c>
      <c r="J1983" s="36">
        <v>5060.15625</v>
      </c>
      <c r="K1983" s="36">
        <v>152.5</v>
      </c>
      <c r="L1983" s="36">
        <v>17638.149999999998</v>
      </c>
      <c r="M1983" s="35">
        <v>115</v>
      </c>
    </row>
    <row r="1984" spans="1:13">
      <c r="A1984" s="38">
        <v>1983</v>
      </c>
      <c r="B1984" s="34" t="s">
        <v>2094</v>
      </c>
      <c r="C1984" s="34" t="s">
        <v>3651</v>
      </c>
      <c r="D1984" s="34" t="s">
        <v>19</v>
      </c>
      <c r="E1984" s="36">
        <v>0</v>
      </c>
      <c r="F1984" s="36">
        <v>0</v>
      </c>
      <c r="G1984" s="36">
        <v>0</v>
      </c>
      <c r="H1984" s="36">
        <v>0</v>
      </c>
      <c r="I1984" s="36">
        <v>78</v>
      </c>
      <c r="J1984" s="36">
        <v>1316.6399999999999</v>
      </c>
      <c r="K1984" s="36">
        <v>51</v>
      </c>
      <c r="L1984" s="36">
        <v>4677.21</v>
      </c>
      <c r="M1984" s="35">
        <v>32</v>
      </c>
    </row>
    <row r="1985" spans="1:13">
      <c r="A1985" s="38">
        <v>1984</v>
      </c>
      <c r="B1985" s="34" t="s">
        <v>2095</v>
      </c>
      <c r="C1985" s="34" t="s">
        <v>3651</v>
      </c>
      <c r="D1985" s="34" t="s">
        <v>19</v>
      </c>
      <c r="E1985" s="36">
        <v>1.0249999999999999</v>
      </c>
      <c r="F1985" s="36">
        <v>207.90074999999999</v>
      </c>
      <c r="G1985" s="36">
        <v>82.5</v>
      </c>
      <c r="H1985" s="36">
        <v>5877.2999999999993</v>
      </c>
      <c r="I1985" s="36">
        <v>150.75</v>
      </c>
      <c r="J1985" s="36">
        <v>9337.4549999999999</v>
      </c>
      <c r="K1985" s="36">
        <v>204.3</v>
      </c>
      <c r="L1985" s="36">
        <v>17404.316999999999</v>
      </c>
      <c r="M1985" s="35">
        <v>46.024999999999999</v>
      </c>
    </row>
    <row r="1986" spans="1:13">
      <c r="A1986" s="38">
        <v>1985</v>
      </c>
      <c r="B1986" s="34" t="s">
        <v>2096</v>
      </c>
      <c r="C1986" s="34" t="s">
        <v>3651</v>
      </c>
      <c r="D1986" s="34" t="s">
        <v>19</v>
      </c>
      <c r="E1986" s="36">
        <v>0</v>
      </c>
      <c r="F1986" s="36">
        <v>0</v>
      </c>
      <c r="G1986" s="36">
        <v>0</v>
      </c>
      <c r="H1986" s="36">
        <v>0</v>
      </c>
      <c r="I1986" s="36">
        <v>0</v>
      </c>
      <c r="J1986" s="36">
        <v>0</v>
      </c>
      <c r="K1986" s="36">
        <v>73</v>
      </c>
      <c r="L1986" s="36">
        <v>6359.03</v>
      </c>
      <c r="M1986" s="35">
        <v>10</v>
      </c>
    </row>
    <row r="1987" spans="1:13">
      <c r="A1987" s="38">
        <v>1986</v>
      </c>
      <c r="B1987" s="34" t="s">
        <v>2097</v>
      </c>
      <c r="C1987" s="34" t="s">
        <v>3651</v>
      </c>
      <c r="D1987" s="34" t="s">
        <v>19</v>
      </c>
      <c r="F1987" s="36">
        <v>0</v>
      </c>
      <c r="H1987" s="36">
        <v>0</v>
      </c>
      <c r="J1987" s="36">
        <v>0</v>
      </c>
      <c r="L1987" s="36">
        <v>0</v>
      </c>
      <c r="M1987" s="35">
        <v>24</v>
      </c>
    </row>
    <row r="1988" spans="1:13">
      <c r="A1988" s="38">
        <v>1987</v>
      </c>
      <c r="B1988" s="34" t="s">
        <v>2098</v>
      </c>
      <c r="C1988" s="34" t="s">
        <v>3651</v>
      </c>
      <c r="D1988" s="34" t="s">
        <v>36</v>
      </c>
      <c r="E1988" s="36">
        <v>0</v>
      </c>
      <c r="F1988" s="36">
        <v>0</v>
      </c>
      <c r="G1988" s="36">
        <v>0</v>
      </c>
      <c r="H1988" s="36">
        <v>0</v>
      </c>
      <c r="I1988" s="36">
        <v>5</v>
      </c>
      <c r="J1988" s="36">
        <v>617.5</v>
      </c>
      <c r="K1988" s="36">
        <v>56.5</v>
      </c>
      <c r="L1988" s="36">
        <v>4442.0300000000007</v>
      </c>
      <c r="M1988" s="35">
        <v>0</v>
      </c>
    </row>
    <row r="1989" spans="1:13">
      <c r="A1989" s="38">
        <v>1988</v>
      </c>
      <c r="B1989" s="34" t="s">
        <v>2099</v>
      </c>
      <c r="C1989" s="34" t="s">
        <v>3658</v>
      </c>
      <c r="D1989" s="34" t="s">
        <v>36</v>
      </c>
      <c r="F1989" s="36">
        <v>0</v>
      </c>
      <c r="H1989" s="36">
        <v>0</v>
      </c>
      <c r="J1989" s="36">
        <v>0</v>
      </c>
      <c r="L1989" s="36">
        <v>0</v>
      </c>
      <c r="M1989" s="35">
        <v>22</v>
      </c>
    </row>
    <row r="1990" spans="1:13">
      <c r="A1990" s="38">
        <v>1989</v>
      </c>
      <c r="B1990" s="34" t="s">
        <v>2100</v>
      </c>
      <c r="C1990" s="34" t="s">
        <v>3651</v>
      </c>
      <c r="D1990" s="34" t="s">
        <v>36</v>
      </c>
      <c r="E1990" s="36">
        <v>33.1</v>
      </c>
      <c r="F1990" s="36">
        <v>2162.0919999999996</v>
      </c>
      <c r="G1990" s="36">
        <v>47.05</v>
      </c>
      <c r="H1990" s="36">
        <v>2296.0399999999995</v>
      </c>
      <c r="I1990" s="36">
        <v>350.625</v>
      </c>
      <c r="J1990" s="36">
        <v>21335.53125</v>
      </c>
      <c r="K1990" s="36">
        <v>292.75</v>
      </c>
      <c r="L1990" s="36">
        <v>39556.380000000005</v>
      </c>
      <c r="M1990" s="35">
        <v>458</v>
      </c>
    </row>
    <row r="1991" spans="1:13">
      <c r="A1991" s="38">
        <v>1990</v>
      </c>
      <c r="B1991" s="34" t="s">
        <v>2101</v>
      </c>
      <c r="C1991" s="34" t="s">
        <v>3651</v>
      </c>
      <c r="D1991" s="34" t="s">
        <v>36</v>
      </c>
      <c r="E1991" s="36">
        <v>18.7</v>
      </c>
      <c r="F1991" s="36">
        <v>1302.6419999999998</v>
      </c>
      <c r="G1991" s="36">
        <v>17</v>
      </c>
      <c r="H1991" s="36">
        <v>723.52</v>
      </c>
      <c r="I1991" s="36">
        <v>7</v>
      </c>
      <c r="J1991" s="36">
        <v>399.14000000000004</v>
      </c>
      <c r="K1991" s="36">
        <v>16</v>
      </c>
      <c r="L1991" s="36">
        <v>2008.96</v>
      </c>
      <c r="M1991" s="35">
        <v>17.5</v>
      </c>
    </row>
    <row r="1992" spans="1:13">
      <c r="A1992" s="38">
        <v>1991</v>
      </c>
      <c r="B1992" s="34" t="s">
        <v>2102</v>
      </c>
      <c r="C1992" s="34" t="s">
        <v>3651</v>
      </c>
      <c r="D1992" s="34" t="s">
        <v>36</v>
      </c>
      <c r="E1992" s="36">
        <v>48.55</v>
      </c>
      <c r="F1992" s="36">
        <v>6718.834499999999</v>
      </c>
      <c r="G1992" s="36">
        <v>283</v>
      </c>
      <c r="H1992" s="36">
        <v>28860.34</v>
      </c>
      <c r="I1992" s="36">
        <v>167</v>
      </c>
      <c r="J1992" s="36">
        <v>16083.77</v>
      </c>
      <c r="K1992" s="36">
        <v>250</v>
      </c>
      <c r="L1992" s="36">
        <v>21727.5</v>
      </c>
      <c r="M1992" s="35">
        <v>132</v>
      </c>
    </row>
    <row r="1993" spans="1:13">
      <c r="A1993" s="38">
        <v>1992</v>
      </c>
      <c r="B1993" s="34" t="s">
        <v>2103</v>
      </c>
      <c r="C1993" s="34" t="s">
        <v>3651</v>
      </c>
      <c r="D1993" s="34" t="s">
        <v>36</v>
      </c>
      <c r="E1993" s="36">
        <v>47.2</v>
      </c>
      <c r="F1993" s="36">
        <v>3581.0640000000003</v>
      </c>
      <c r="G1993" s="36">
        <v>337.07499999999999</v>
      </c>
      <c r="H1993" s="36">
        <v>28664.858</v>
      </c>
      <c r="I1993" s="36">
        <v>168.07499999999999</v>
      </c>
      <c r="J1993" s="36">
        <v>16985.659499999998</v>
      </c>
      <c r="K1993" s="36">
        <v>196.875</v>
      </c>
      <c r="L1993" s="36">
        <v>17397.84375</v>
      </c>
      <c r="M1993" s="35">
        <v>500.22499999999997</v>
      </c>
    </row>
    <row r="1994" spans="1:13">
      <c r="A1994" s="38">
        <v>1993</v>
      </c>
      <c r="B1994" s="34" t="s">
        <v>2104</v>
      </c>
      <c r="C1994" s="34" t="s">
        <v>3651</v>
      </c>
      <c r="D1994" s="34" t="s">
        <v>36</v>
      </c>
      <c r="E1994" s="36">
        <v>0</v>
      </c>
      <c r="F1994" s="36">
        <v>0</v>
      </c>
      <c r="G1994" s="36">
        <v>0</v>
      </c>
      <c r="H1994" s="36">
        <v>0</v>
      </c>
      <c r="I1994" s="36">
        <v>6.95</v>
      </c>
      <c r="J1994" s="36">
        <v>785.55849999999998</v>
      </c>
      <c r="K1994" s="36">
        <v>5.2</v>
      </c>
      <c r="L1994" s="36">
        <v>708.7600000000001</v>
      </c>
      <c r="M1994" s="35">
        <v>35.25</v>
      </c>
    </row>
    <row r="1995" spans="1:13">
      <c r="A1995" s="38">
        <v>1994</v>
      </c>
      <c r="B1995" s="34" t="s">
        <v>2105</v>
      </c>
      <c r="C1995" s="34" t="s">
        <v>3651</v>
      </c>
      <c r="D1995" s="34" t="s">
        <v>36</v>
      </c>
      <c r="E1995" s="36">
        <v>51</v>
      </c>
      <c r="F1995" s="36">
        <v>3275.73</v>
      </c>
      <c r="G1995" s="36">
        <v>40.200000000000003</v>
      </c>
      <c r="H1995" s="36">
        <v>4914.4500000000007</v>
      </c>
      <c r="I1995" s="36">
        <v>9.1999999999999993</v>
      </c>
      <c r="J1995" s="36">
        <v>867.00799999999992</v>
      </c>
      <c r="K1995" s="36">
        <v>33.5</v>
      </c>
      <c r="L1995" s="36">
        <v>2803.28</v>
      </c>
      <c r="M1995" s="35">
        <v>28</v>
      </c>
    </row>
    <row r="1996" spans="1:13">
      <c r="A1996" s="38">
        <v>1995</v>
      </c>
      <c r="B1996" s="34" t="s">
        <v>2106</v>
      </c>
      <c r="C1996" s="34" t="s">
        <v>3651</v>
      </c>
      <c r="D1996" s="34" t="s">
        <v>36</v>
      </c>
      <c r="F1996" s="36">
        <v>0</v>
      </c>
      <c r="H1996" s="36">
        <v>0</v>
      </c>
      <c r="J1996" s="36">
        <v>0</v>
      </c>
      <c r="L1996" s="36">
        <v>0</v>
      </c>
      <c r="M1996" s="35">
        <v>31</v>
      </c>
    </row>
    <row r="1997" spans="1:13">
      <c r="A1997" s="38">
        <v>1996</v>
      </c>
      <c r="B1997" s="34" t="s">
        <v>2107</v>
      </c>
      <c r="C1997" s="34" t="s">
        <v>3658</v>
      </c>
      <c r="D1997" s="34" t="s">
        <v>36</v>
      </c>
      <c r="E1997" s="36">
        <v>0</v>
      </c>
      <c r="F1997" s="36">
        <v>0</v>
      </c>
      <c r="G1997" s="36">
        <v>216.07499999999999</v>
      </c>
      <c r="H1997" s="36">
        <v>50967.770999999993</v>
      </c>
      <c r="I1997" s="36">
        <v>158.5</v>
      </c>
      <c r="J1997" s="36">
        <v>31337.035</v>
      </c>
      <c r="K1997" s="36">
        <v>41.4</v>
      </c>
      <c r="L1997" s="36">
        <v>2592.0540000000001</v>
      </c>
      <c r="M1997" s="35">
        <v>306.95</v>
      </c>
    </row>
    <row r="1998" spans="1:13">
      <c r="A1998" s="38">
        <v>1997</v>
      </c>
      <c r="B1998" s="34" t="s">
        <v>2108</v>
      </c>
      <c r="C1998" s="34" t="s">
        <v>3651</v>
      </c>
      <c r="D1998" s="34" t="s">
        <v>36</v>
      </c>
      <c r="E1998" s="36">
        <v>0</v>
      </c>
      <c r="F1998" s="36">
        <v>0</v>
      </c>
      <c r="G1998" s="36">
        <v>26.2</v>
      </c>
      <c r="H1998" s="36">
        <v>3091.3379999999997</v>
      </c>
      <c r="I1998" s="36">
        <v>158.1</v>
      </c>
      <c r="J1998" s="36">
        <v>18135.650999999998</v>
      </c>
      <c r="K1998" s="36">
        <v>81.8</v>
      </c>
      <c r="L1998" s="36">
        <v>7433.9839999999995</v>
      </c>
      <c r="M1998" s="35">
        <v>243.72500000000005</v>
      </c>
    </row>
    <row r="1999" spans="1:13">
      <c r="A1999" s="38">
        <v>1998</v>
      </c>
      <c r="B1999" s="34" t="s">
        <v>2109</v>
      </c>
      <c r="C1999" s="34" t="s">
        <v>3651</v>
      </c>
      <c r="D1999" s="34" t="s">
        <v>36</v>
      </c>
      <c r="E1999" s="36">
        <v>0</v>
      </c>
      <c r="F1999" s="36">
        <v>0</v>
      </c>
      <c r="G1999" s="36">
        <v>9.5</v>
      </c>
      <c r="H1999" s="36">
        <v>737.29499999999996</v>
      </c>
      <c r="I1999" s="36">
        <v>48.55</v>
      </c>
      <c r="J1999" s="36">
        <v>6066.8079999999991</v>
      </c>
      <c r="K1999" s="36">
        <v>49</v>
      </c>
      <c r="L1999" s="36">
        <v>4154.22</v>
      </c>
      <c r="M1999" s="35">
        <v>32.25</v>
      </c>
    </row>
    <row r="2000" spans="1:13">
      <c r="A2000" s="38">
        <v>1999</v>
      </c>
      <c r="B2000" s="34" t="s">
        <v>2110</v>
      </c>
      <c r="C2000" s="34" t="s">
        <v>3651</v>
      </c>
      <c r="D2000" s="34" t="s">
        <v>36</v>
      </c>
      <c r="E2000" s="36">
        <v>61.524999999999999</v>
      </c>
      <c r="F2000" s="36">
        <v>-139.04649999999998</v>
      </c>
      <c r="G2000" s="36">
        <v>28.1</v>
      </c>
      <c r="H2000" s="36">
        <v>1450.241</v>
      </c>
      <c r="I2000" s="36">
        <v>169.6</v>
      </c>
      <c r="J2000" s="36">
        <v>17909.759999999998</v>
      </c>
      <c r="K2000" s="36">
        <v>604.875</v>
      </c>
      <c r="L2000" s="36">
        <v>40901.647499999999</v>
      </c>
      <c r="M2000" s="35">
        <v>500.22499999999997</v>
      </c>
    </row>
    <row r="2001" spans="1:13">
      <c r="A2001" s="38">
        <v>2000</v>
      </c>
      <c r="B2001" s="34" t="s">
        <v>2111</v>
      </c>
      <c r="C2001" s="34" t="s">
        <v>3651</v>
      </c>
      <c r="D2001" s="34" t="s">
        <v>36</v>
      </c>
      <c r="F2001" s="36">
        <v>0</v>
      </c>
      <c r="H2001" s="36">
        <v>0</v>
      </c>
      <c r="J2001" s="36">
        <v>0</v>
      </c>
      <c r="L2001" s="36">
        <v>0</v>
      </c>
      <c r="M2001" s="35">
        <v>15</v>
      </c>
    </row>
    <row r="2002" spans="1:13">
      <c r="A2002" s="38">
        <v>2001</v>
      </c>
      <c r="B2002" s="34" t="s">
        <v>2112</v>
      </c>
      <c r="C2002" s="34" t="s">
        <v>3651</v>
      </c>
      <c r="D2002" s="34" t="s">
        <v>36</v>
      </c>
      <c r="E2002" s="36">
        <v>0</v>
      </c>
      <c r="F2002" s="36">
        <v>0</v>
      </c>
      <c r="G2002" s="36">
        <v>0</v>
      </c>
      <c r="H2002" s="36">
        <v>0</v>
      </c>
      <c r="I2002" s="36">
        <v>5</v>
      </c>
      <c r="J2002" s="36">
        <v>127</v>
      </c>
      <c r="K2002" s="36">
        <v>25.024999999999999</v>
      </c>
      <c r="L2002" s="36">
        <v>1797.0452499999999</v>
      </c>
      <c r="M2002" s="35">
        <v>40</v>
      </c>
    </row>
    <row r="2003" spans="1:13">
      <c r="A2003" s="38">
        <v>2002</v>
      </c>
      <c r="B2003" s="34" t="s">
        <v>2113</v>
      </c>
      <c r="C2003" s="34" t="s">
        <v>3651</v>
      </c>
      <c r="D2003" s="34" t="s">
        <v>36</v>
      </c>
      <c r="E2003" s="36">
        <v>0</v>
      </c>
      <c r="F2003" s="36">
        <v>0</v>
      </c>
      <c r="G2003" s="36">
        <v>0</v>
      </c>
      <c r="H2003" s="36">
        <v>0</v>
      </c>
      <c r="I2003" s="36">
        <v>47.075000000000003</v>
      </c>
      <c r="J2003" s="36">
        <v>3064.5825</v>
      </c>
      <c r="K2003" s="36">
        <v>150.32499999999999</v>
      </c>
      <c r="L2003" s="36">
        <v>8170.1637499999997</v>
      </c>
      <c r="M2003" s="35">
        <v>99</v>
      </c>
    </row>
    <row r="2004" spans="1:13">
      <c r="A2004" s="38">
        <v>2003</v>
      </c>
      <c r="B2004" s="34" t="s">
        <v>2114</v>
      </c>
      <c r="C2004" s="34" t="s">
        <v>3651</v>
      </c>
      <c r="D2004" s="34" t="s">
        <v>36</v>
      </c>
      <c r="E2004" s="36">
        <v>0</v>
      </c>
      <c r="F2004" s="36">
        <v>0</v>
      </c>
      <c r="G2004" s="36">
        <v>49</v>
      </c>
      <c r="H2004" s="36">
        <v>847.20999999999992</v>
      </c>
      <c r="I2004" s="36">
        <v>60</v>
      </c>
      <c r="J2004" s="36">
        <v>4141.8</v>
      </c>
      <c r="K2004" s="36">
        <v>250</v>
      </c>
      <c r="L2004" s="36">
        <v>9615</v>
      </c>
      <c r="M2004" s="35">
        <v>328.25</v>
      </c>
    </row>
    <row r="2005" spans="1:13">
      <c r="A2005" s="38">
        <v>2004</v>
      </c>
      <c r="B2005" s="34" t="s">
        <v>2115</v>
      </c>
      <c r="C2005" s="34" t="s">
        <v>3651</v>
      </c>
      <c r="D2005" s="34" t="s">
        <v>31</v>
      </c>
      <c r="F2005" s="36">
        <v>0</v>
      </c>
      <c r="H2005" s="36">
        <v>0</v>
      </c>
      <c r="J2005" s="36">
        <v>0</v>
      </c>
      <c r="L2005" s="36">
        <v>0</v>
      </c>
      <c r="M2005" s="35">
        <v>84</v>
      </c>
    </row>
    <row r="2006" spans="1:13">
      <c r="A2006" s="38">
        <v>2005</v>
      </c>
      <c r="B2006" s="34" t="s">
        <v>2116</v>
      </c>
      <c r="C2006" s="34" t="s">
        <v>3651</v>
      </c>
      <c r="D2006" s="34" t="s">
        <v>25</v>
      </c>
      <c r="E2006" s="36">
        <v>0</v>
      </c>
      <c r="F2006" s="36">
        <v>0</v>
      </c>
      <c r="G2006" s="36">
        <v>8.1</v>
      </c>
      <c r="H2006" s="36">
        <v>-139.96799999999999</v>
      </c>
      <c r="I2006" s="36">
        <v>1.1499999999999999</v>
      </c>
      <c r="J2006" s="36">
        <v>-27.174499999999998</v>
      </c>
      <c r="K2006" s="36">
        <v>72</v>
      </c>
      <c r="L2006" s="36">
        <v>6129.36</v>
      </c>
      <c r="M2006" s="35">
        <v>80</v>
      </c>
    </row>
    <row r="2007" spans="1:13">
      <c r="A2007" s="38">
        <v>2006</v>
      </c>
      <c r="B2007" s="34" t="s">
        <v>2117</v>
      </c>
      <c r="C2007" s="34" t="s">
        <v>3651</v>
      </c>
      <c r="D2007" s="34" t="s">
        <v>25</v>
      </c>
      <c r="E2007" s="36">
        <v>30</v>
      </c>
      <c r="F2007" s="36">
        <v>883.80000000000007</v>
      </c>
      <c r="G2007" s="36">
        <v>100</v>
      </c>
      <c r="H2007" s="36">
        <v>10897</v>
      </c>
      <c r="I2007" s="36">
        <v>243.15</v>
      </c>
      <c r="J2007" s="36">
        <v>8556.4485000000004</v>
      </c>
      <c r="K2007" s="36">
        <v>307.75</v>
      </c>
      <c r="L2007" s="36">
        <v>21927.1875</v>
      </c>
      <c r="M2007" s="35">
        <v>171</v>
      </c>
    </row>
    <row r="2008" spans="1:13">
      <c r="A2008" s="38">
        <v>2007</v>
      </c>
      <c r="B2008" s="34" t="s">
        <v>2118</v>
      </c>
      <c r="C2008" s="34" t="s">
        <v>3651</v>
      </c>
      <c r="D2008" s="34" t="s">
        <v>25</v>
      </c>
      <c r="F2008" s="36">
        <v>0</v>
      </c>
      <c r="H2008" s="36">
        <v>0</v>
      </c>
      <c r="J2008" s="36">
        <v>0</v>
      </c>
      <c r="L2008" s="36">
        <v>0</v>
      </c>
      <c r="M2008" s="35">
        <v>23</v>
      </c>
    </row>
    <row r="2009" spans="1:13">
      <c r="A2009" s="38">
        <v>2008</v>
      </c>
      <c r="B2009" s="34" t="s">
        <v>2119</v>
      </c>
      <c r="C2009" s="34" t="s">
        <v>3651</v>
      </c>
      <c r="D2009" s="34" t="s">
        <v>19</v>
      </c>
      <c r="F2009" s="36">
        <v>0</v>
      </c>
      <c r="H2009" s="36">
        <v>0</v>
      </c>
      <c r="J2009" s="36">
        <v>0</v>
      </c>
      <c r="L2009" s="36">
        <v>0</v>
      </c>
      <c r="M2009" s="35">
        <v>14.549999999999999</v>
      </c>
    </row>
    <row r="2010" spans="1:13">
      <c r="A2010" s="38">
        <v>2009</v>
      </c>
      <c r="B2010" s="34" t="s">
        <v>2120</v>
      </c>
      <c r="C2010" s="34" t="s">
        <v>3651</v>
      </c>
      <c r="D2010" s="34" t="s">
        <v>19</v>
      </c>
      <c r="F2010" s="36">
        <v>0</v>
      </c>
      <c r="H2010" s="36">
        <v>0</v>
      </c>
      <c r="J2010" s="36">
        <v>0</v>
      </c>
      <c r="L2010" s="36">
        <v>0</v>
      </c>
      <c r="M2010" s="35">
        <v>0</v>
      </c>
    </row>
    <row r="2011" spans="1:13">
      <c r="A2011" s="38">
        <v>2010</v>
      </c>
      <c r="B2011" s="34" t="s">
        <v>2121</v>
      </c>
      <c r="C2011" s="34" t="s">
        <v>3651</v>
      </c>
      <c r="D2011" s="34" t="s">
        <v>19</v>
      </c>
      <c r="F2011" s="36">
        <v>0</v>
      </c>
      <c r="H2011" s="36">
        <v>0</v>
      </c>
      <c r="J2011" s="36">
        <v>0</v>
      </c>
      <c r="L2011" s="36">
        <v>0</v>
      </c>
      <c r="M2011" s="35">
        <v>3</v>
      </c>
    </row>
    <row r="2012" spans="1:13">
      <c r="A2012" s="38">
        <v>2011</v>
      </c>
      <c r="B2012" s="34" t="s">
        <v>2122</v>
      </c>
      <c r="C2012" s="34" t="s">
        <v>3658</v>
      </c>
      <c r="D2012" s="34" t="s">
        <v>19</v>
      </c>
      <c r="F2012" s="36">
        <v>0</v>
      </c>
      <c r="H2012" s="36">
        <v>0</v>
      </c>
      <c r="J2012" s="36">
        <v>0</v>
      </c>
      <c r="L2012" s="36">
        <v>0</v>
      </c>
      <c r="M2012" s="35">
        <v>13.675000000000001</v>
      </c>
    </row>
    <row r="2013" spans="1:13">
      <c r="A2013" s="38">
        <v>2012</v>
      </c>
      <c r="B2013" s="34" t="s">
        <v>2123</v>
      </c>
      <c r="C2013" s="34" t="s">
        <v>3651</v>
      </c>
      <c r="D2013" s="34" t="s">
        <v>19</v>
      </c>
      <c r="E2013" s="36">
        <v>40</v>
      </c>
      <c r="F2013" s="36">
        <v>5246.7999999999993</v>
      </c>
      <c r="G2013" s="36">
        <v>17</v>
      </c>
      <c r="H2013" s="36">
        <v>436.39000000000004</v>
      </c>
      <c r="I2013" s="36">
        <v>28</v>
      </c>
      <c r="J2013" s="36">
        <v>1365</v>
      </c>
      <c r="K2013" s="36">
        <v>17</v>
      </c>
      <c r="L2013" s="36">
        <v>5132.13</v>
      </c>
      <c r="M2013" s="35">
        <v>17</v>
      </c>
    </row>
    <row r="2014" spans="1:13">
      <c r="A2014" s="38">
        <v>2013</v>
      </c>
      <c r="B2014" s="34" t="s">
        <v>2124</v>
      </c>
      <c r="C2014" s="34" t="s">
        <v>3651</v>
      </c>
      <c r="D2014" s="34" t="s">
        <v>19</v>
      </c>
      <c r="E2014" s="36">
        <v>16.5</v>
      </c>
      <c r="F2014" s="36">
        <v>487.73999999999995</v>
      </c>
      <c r="G2014" s="36">
        <v>26</v>
      </c>
      <c r="H2014" s="36">
        <v>1580.28</v>
      </c>
      <c r="I2014" s="36">
        <v>60.825000000000003</v>
      </c>
      <c r="J2014" s="36">
        <v>3894.6247500000004</v>
      </c>
      <c r="K2014" s="36">
        <v>72.849999999999994</v>
      </c>
      <c r="L2014" s="36">
        <v>6721.1409999999996</v>
      </c>
      <c r="M2014" s="35">
        <v>183</v>
      </c>
    </row>
    <row r="2015" spans="1:13">
      <c r="A2015" s="38">
        <v>2014</v>
      </c>
      <c r="B2015" s="34" t="s">
        <v>2125</v>
      </c>
      <c r="C2015" s="34" t="s">
        <v>3651</v>
      </c>
      <c r="D2015" s="34" t="s">
        <v>19</v>
      </c>
      <c r="E2015" s="36">
        <v>10</v>
      </c>
      <c r="F2015" s="36">
        <v>965.5</v>
      </c>
      <c r="G2015" s="36">
        <v>0</v>
      </c>
      <c r="H2015" s="36">
        <v>0</v>
      </c>
      <c r="I2015" s="36">
        <v>85</v>
      </c>
      <c r="J2015" s="36">
        <v>7995.1</v>
      </c>
      <c r="K2015" s="36">
        <v>6</v>
      </c>
      <c r="L2015" s="36">
        <v>599.34</v>
      </c>
      <c r="M2015" s="35">
        <v>40</v>
      </c>
    </row>
    <row r="2016" spans="1:13">
      <c r="A2016" s="38">
        <v>2015</v>
      </c>
      <c r="B2016" s="34" t="s">
        <v>2126</v>
      </c>
      <c r="C2016" s="34" t="s">
        <v>3651</v>
      </c>
      <c r="D2016" s="34" t="s">
        <v>19</v>
      </c>
      <c r="E2016" s="36">
        <v>0</v>
      </c>
      <c r="F2016" s="36">
        <v>0</v>
      </c>
      <c r="G2016" s="36">
        <v>0</v>
      </c>
      <c r="H2016" s="36">
        <v>0</v>
      </c>
      <c r="I2016" s="36">
        <v>615.82500000000005</v>
      </c>
      <c r="J2016" s="36">
        <v>21707.831250000003</v>
      </c>
      <c r="K2016" s="36">
        <v>1124.7750000000001</v>
      </c>
      <c r="L2016" s="36">
        <v>42561.486000000004</v>
      </c>
      <c r="M2016" s="35">
        <v>1885.7249999999995</v>
      </c>
    </row>
    <row r="2017" spans="1:13">
      <c r="A2017" s="38">
        <v>2016</v>
      </c>
      <c r="B2017" s="34" t="s">
        <v>2127</v>
      </c>
      <c r="C2017" s="34" t="s">
        <v>3651</v>
      </c>
      <c r="D2017" s="34" t="s">
        <v>19</v>
      </c>
      <c r="E2017" s="36">
        <v>91.525000000000006</v>
      </c>
      <c r="F2017" s="36">
        <v>-5348.7210000000005</v>
      </c>
      <c r="G2017" s="36">
        <v>66.275000000000006</v>
      </c>
      <c r="H2017" s="36">
        <v>3216.9885000000004</v>
      </c>
      <c r="I2017" s="36">
        <v>2</v>
      </c>
      <c r="J2017" s="36">
        <v>48.96</v>
      </c>
      <c r="K2017" s="36">
        <v>134.55000000000001</v>
      </c>
      <c r="L2017" s="36">
        <v>20979.036</v>
      </c>
      <c r="M2017" s="35">
        <v>136.07500000000002</v>
      </c>
    </row>
    <row r="2018" spans="1:13">
      <c r="A2018" s="38">
        <v>2017</v>
      </c>
      <c r="B2018" s="34" t="s">
        <v>2128</v>
      </c>
      <c r="C2018" s="34" t="s">
        <v>3651</v>
      </c>
      <c r="D2018" s="34" t="s">
        <v>19</v>
      </c>
      <c r="E2018" s="36">
        <v>0</v>
      </c>
      <c r="F2018" s="36">
        <v>0</v>
      </c>
      <c r="G2018" s="36">
        <v>7.4999999999999997E-2</v>
      </c>
      <c r="H2018" s="36">
        <v>-3.4177499999999998</v>
      </c>
      <c r="I2018" s="36">
        <v>0</v>
      </c>
      <c r="J2018" s="36">
        <v>0</v>
      </c>
      <c r="K2018" s="36">
        <v>87.9</v>
      </c>
      <c r="L2018" s="36">
        <v>4853.8380000000006</v>
      </c>
      <c r="M2018" s="35">
        <v>9</v>
      </c>
    </row>
    <row r="2019" spans="1:13">
      <c r="A2019" s="38">
        <v>2018</v>
      </c>
      <c r="B2019" s="34" t="s">
        <v>2129</v>
      </c>
      <c r="C2019" s="34" t="s">
        <v>3651</v>
      </c>
      <c r="D2019" s="34" t="s">
        <v>19</v>
      </c>
      <c r="E2019" s="36">
        <v>0</v>
      </c>
      <c r="F2019" s="36">
        <v>0</v>
      </c>
      <c r="G2019" s="36">
        <v>73</v>
      </c>
      <c r="H2019" s="36">
        <v>1437.3700000000001</v>
      </c>
      <c r="I2019" s="36">
        <v>44</v>
      </c>
      <c r="J2019" s="36">
        <v>929.28000000000009</v>
      </c>
      <c r="K2019" s="36">
        <v>23.8</v>
      </c>
      <c r="L2019" s="36">
        <v>4649.0920000000006</v>
      </c>
      <c r="M2019" s="35">
        <v>26.5</v>
      </c>
    </row>
    <row r="2020" spans="1:13">
      <c r="A2020" s="38">
        <v>2019</v>
      </c>
      <c r="B2020" s="34" t="s">
        <v>2130</v>
      </c>
      <c r="C2020" s="34" t="s">
        <v>3658</v>
      </c>
      <c r="D2020" s="34" t="s">
        <v>19</v>
      </c>
      <c r="E2020" s="36">
        <v>0</v>
      </c>
      <c r="F2020" s="36">
        <v>0</v>
      </c>
      <c r="G2020" s="36">
        <v>0</v>
      </c>
      <c r="H2020" s="36">
        <v>0</v>
      </c>
      <c r="I2020" s="36">
        <v>171</v>
      </c>
      <c r="J2020" s="36">
        <v>27633.599999999999</v>
      </c>
      <c r="K2020" s="36">
        <v>270.72500000000002</v>
      </c>
      <c r="L2020" s="36">
        <v>25104.329250000003</v>
      </c>
      <c r="M2020" s="35">
        <v>101.20000000000003</v>
      </c>
    </row>
    <row r="2021" spans="1:13">
      <c r="A2021" s="38">
        <v>2020</v>
      </c>
      <c r="B2021" s="34" t="s">
        <v>2131</v>
      </c>
      <c r="C2021" s="34" t="s">
        <v>3651</v>
      </c>
      <c r="D2021" s="34" t="s">
        <v>19</v>
      </c>
      <c r="E2021" s="36">
        <v>370.17500000000001</v>
      </c>
      <c r="F2021" s="36">
        <v>31768.4185</v>
      </c>
      <c r="G2021" s="36">
        <v>433.55</v>
      </c>
      <c r="H2021" s="36">
        <v>32767.708999999999</v>
      </c>
      <c r="I2021" s="36">
        <v>355.52499999999998</v>
      </c>
      <c r="J2021" s="36">
        <v>54821.954999999994</v>
      </c>
      <c r="K2021" s="36">
        <v>252.125</v>
      </c>
      <c r="L2021" s="36">
        <v>54643.051249999997</v>
      </c>
      <c r="M2021" s="35">
        <v>158</v>
      </c>
    </row>
    <row r="2022" spans="1:13">
      <c r="A2022" s="38">
        <v>2021</v>
      </c>
      <c r="B2022" s="34" t="s">
        <v>2132</v>
      </c>
      <c r="C2022" s="34" t="s">
        <v>3681</v>
      </c>
      <c r="D2022" s="34" t="s">
        <v>19</v>
      </c>
      <c r="F2022" s="36">
        <v>0</v>
      </c>
      <c r="H2022" s="36">
        <v>0</v>
      </c>
      <c r="J2022" s="36">
        <v>0</v>
      </c>
      <c r="L2022" s="36">
        <v>0</v>
      </c>
      <c r="M2022" s="35">
        <v>11</v>
      </c>
    </row>
    <row r="2023" spans="1:13">
      <c r="A2023" s="38">
        <v>2022</v>
      </c>
      <c r="B2023" s="34" t="s">
        <v>2133</v>
      </c>
      <c r="C2023" s="34" t="s">
        <v>3659</v>
      </c>
      <c r="D2023" s="34" t="s">
        <v>19</v>
      </c>
      <c r="F2023" s="36">
        <v>0</v>
      </c>
      <c r="H2023" s="36">
        <v>0</v>
      </c>
      <c r="J2023" s="36">
        <v>0</v>
      </c>
      <c r="L2023" s="36">
        <v>0</v>
      </c>
      <c r="M2023" s="35">
        <v>15.5</v>
      </c>
    </row>
    <row r="2024" spans="1:13">
      <c r="A2024" s="38">
        <v>2023</v>
      </c>
      <c r="B2024" s="34" t="s">
        <v>2134</v>
      </c>
      <c r="C2024" s="34" t="s">
        <v>3651</v>
      </c>
      <c r="D2024" s="34" t="s">
        <v>19</v>
      </c>
      <c r="E2024" s="36">
        <v>0</v>
      </c>
      <c r="F2024" s="36">
        <v>0</v>
      </c>
      <c r="G2024" s="36">
        <v>26.074999999999999</v>
      </c>
      <c r="H2024" s="36">
        <v>4508.3675000000003</v>
      </c>
      <c r="I2024" s="36">
        <v>131.22499999999999</v>
      </c>
      <c r="J2024" s="36">
        <v>49874.685749999997</v>
      </c>
      <c r="K2024" s="36">
        <v>59.95</v>
      </c>
      <c r="L2024" s="36">
        <v>8093.25</v>
      </c>
      <c r="M2024" s="35">
        <v>103</v>
      </c>
    </row>
    <row r="2025" spans="1:13">
      <c r="A2025" s="38">
        <v>2024</v>
      </c>
      <c r="B2025" s="34" t="s">
        <v>2135</v>
      </c>
      <c r="C2025" s="34" t="s">
        <v>3651</v>
      </c>
      <c r="D2025" s="34" t="s">
        <v>19</v>
      </c>
      <c r="E2025" s="36">
        <v>63.674999999999997</v>
      </c>
      <c r="F2025" s="36">
        <v>2048.4247500000001</v>
      </c>
      <c r="G2025" s="36">
        <v>30.774999999999999</v>
      </c>
      <c r="H2025" s="36">
        <v>1800.3374999999999</v>
      </c>
      <c r="I2025" s="36">
        <v>27.5</v>
      </c>
      <c r="J2025" s="36">
        <v>2048.4749999999999</v>
      </c>
      <c r="K2025" s="36">
        <v>45.45</v>
      </c>
      <c r="L2025" s="36">
        <v>4752.2520000000004</v>
      </c>
      <c r="M2025" s="35">
        <v>51.4</v>
      </c>
    </row>
    <row r="2026" spans="1:13">
      <c r="A2026" s="38">
        <v>2025</v>
      </c>
      <c r="B2026" s="34" t="s">
        <v>2136</v>
      </c>
      <c r="C2026" s="34" t="s">
        <v>3651</v>
      </c>
      <c r="D2026" s="34" t="s">
        <v>19</v>
      </c>
      <c r="E2026" s="36">
        <v>0</v>
      </c>
      <c r="F2026" s="36">
        <v>0</v>
      </c>
      <c r="G2026" s="36">
        <v>45</v>
      </c>
      <c r="H2026" s="36">
        <v>1840.5</v>
      </c>
      <c r="I2026" s="36">
        <v>20</v>
      </c>
      <c r="J2026" s="36">
        <v>2705.6</v>
      </c>
      <c r="K2026" s="36">
        <v>6</v>
      </c>
      <c r="L2026" s="36">
        <v>646.14</v>
      </c>
      <c r="M2026" s="35">
        <v>85.25</v>
      </c>
    </row>
    <row r="2027" spans="1:13">
      <c r="A2027" s="38">
        <v>2026</v>
      </c>
      <c r="B2027" s="34" t="s">
        <v>2137</v>
      </c>
      <c r="C2027" s="34" t="s">
        <v>3651</v>
      </c>
      <c r="D2027" s="34" t="s">
        <v>19</v>
      </c>
      <c r="E2027" s="36">
        <v>0</v>
      </c>
      <c r="F2027" s="36">
        <v>0</v>
      </c>
      <c r="G2027" s="36">
        <v>0</v>
      </c>
      <c r="H2027" s="36">
        <v>0</v>
      </c>
      <c r="I2027" s="36">
        <v>0</v>
      </c>
      <c r="J2027" s="36">
        <v>0</v>
      </c>
      <c r="K2027" s="36">
        <v>127.72499999999999</v>
      </c>
      <c r="L2027" s="36">
        <v>16040.982749999999</v>
      </c>
      <c r="M2027" s="35">
        <v>34.25</v>
      </c>
    </row>
    <row r="2028" spans="1:13">
      <c r="A2028" s="38">
        <v>2027</v>
      </c>
      <c r="B2028" s="34" t="s">
        <v>2138</v>
      </c>
      <c r="C2028" s="34" t="s">
        <v>3651</v>
      </c>
      <c r="D2028" s="34" t="s">
        <v>19</v>
      </c>
      <c r="F2028" s="36">
        <v>0</v>
      </c>
      <c r="H2028" s="36">
        <v>0</v>
      </c>
      <c r="J2028" s="36">
        <v>0</v>
      </c>
      <c r="L2028" s="36">
        <v>0</v>
      </c>
      <c r="M2028" s="35">
        <v>35.099999999999994</v>
      </c>
    </row>
    <row r="2029" spans="1:13">
      <c r="A2029" s="38">
        <v>2028</v>
      </c>
      <c r="B2029" s="34" t="s">
        <v>2139</v>
      </c>
      <c r="C2029" s="34" t="s">
        <v>3651</v>
      </c>
      <c r="D2029" s="34" t="s">
        <v>19</v>
      </c>
      <c r="E2029" s="36">
        <v>0</v>
      </c>
      <c r="F2029" s="36">
        <v>0</v>
      </c>
      <c r="G2029" s="36">
        <v>0</v>
      </c>
      <c r="H2029" s="36">
        <v>0</v>
      </c>
      <c r="I2029" s="36">
        <v>0</v>
      </c>
      <c r="J2029" s="36">
        <v>0</v>
      </c>
      <c r="K2029" s="36">
        <v>3</v>
      </c>
      <c r="L2029" s="36">
        <v>96.960000000000008</v>
      </c>
      <c r="M2029" s="35">
        <v>88.575000000000003</v>
      </c>
    </row>
    <row r="2030" spans="1:13">
      <c r="A2030" s="38">
        <v>2029</v>
      </c>
      <c r="B2030" s="34" t="s">
        <v>2140</v>
      </c>
      <c r="C2030" s="34" t="s">
        <v>3651</v>
      </c>
      <c r="D2030" s="34" t="s">
        <v>19</v>
      </c>
      <c r="E2030" s="36">
        <v>0</v>
      </c>
      <c r="F2030" s="36">
        <v>0</v>
      </c>
      <c r="G2030" s="36">
        <v>8</v>
      </c>
      <c r="H2030" s="36">
        <v>165.44</v>
      </c>
      <c r="I2030" s="36">
        <v>0</v>
      </c>
      <c r="J2030" s="36">
        <v>0</v>
      </c>
      <c r="K2030" s="36">
        <v>31</v>
      </c>
      <c r="L2030" s="36">
        <v>3707.6</v>
      </c>
      <c r="M2030" s="35">
        <v>32</v>
      </c>
    </row>
    <row r="2031" spans="1:13">
      <c r="A2031" s="38">
        <v>2030</v>
      </c>
      <c r="B2031" s="34" t="s">
        <v>2141</v>
      </c>
      <c r="C2031" s="34" t="s">
        <v>3651</v>
      </c>
      <c r="D2031" s="34" t="s">
        <v>19</v>
      </c>
      <c r="E2031" s="36">
        <v>7</v>
      </c>
      <c r="F2031" s="36">
        <v>952.69999999999993</v>
      </c>
      <c r="G2031" s="36">
        <v>0</v>
      </c>
      <c r="H2031" s="36">
        <v>0</v>
      </c>
      <c r="I2031" s="36">
        <v>0</v>
      </c>
      <c r="J2031" s="36">
        <v>0</v>
      </c>
      <c r="K2031" s="36">
        <v>0</v>
      </c>
      <c r="L2031" s="36">
        <v>0</v>
      </c>
      <c r="M2031" s="35">
        <v>60.274999999999991</v>
      </c>
    </row>
    <row r="2032" spans="1:13">
      <c r="A2032" s="38">
        <v>2031</v>
      </c>
      <c r="B2032" s="34" t="s">
        <v>2142</v>
      </c>
      <c r="C2032" s="34" t="s">
        <v>3651</v>
      </c>
      <c r="D2032" s="34" t="s">
        <v>19</v>
      </c>
      <c r="E2032" s="36">
        <v>0</v>
      </c>
      <c r="F2032" s="36">
        <v>0</v>
      </c>
      <c r="G2032" s="36">
        <v>264.60000000000002</v>
      </c>
      <c r="H2032" s="36">
        <v>13780.368</v>
      </c>
      <c r="I2032" s="36">
        <v>67</v>
      </c>
      <c r="J2032" s="36">
        <v>12331.35</v>
      </c>
      <c r="K2032" s="36">
        <v>7.25</v>
      </c>
      <c r="L2032" s="36">
        <v>388.96249999999998</v>
      </c>
      <c r="M2032" s="35">
        <v>20</v>
      </c>
    </row>
    <row r="2033" spans="1:13">
      <c r="A2033" s="38">
        <v>2032</v>
      </c>
      <c r="B2033" s="34" t="s">
        <v>2143</v>
      </c>
      <c r="C2033" s="34" t="s">
        <v>3651</v>
      </c>
      <c r="D2033" s="34" t="s">
        <v>19</v>
      </c>
      <c r="E2033" s="36">
        <v>0</v>
      </c>
      <c r="F2033" s="36">
        <v>0</v>
      </c>
      <c r="G2033" s="36">
        <v>0</v>
      </c>
      <c r="H2033" s="36">
        <v>0</v>
      </c>
      <c r="I2033" s="36">
        <v>0</v>
      </c>
      <c r="J2033" s="36">
        <v>0</v>
      </c>
      <c r="K2033" s="36">
        <v>49</v>
      </c>
      <c r="L2033" s="36">
        <v>5101.88</v>
      </c>
      <c r="M2033" s="35">
        <v>101.54999999999998</v>
      </c>
    </row>
    <row r="2034" spans="1:13">
      <c r="A2034" s="38">
        <v>2033</v>
      </c>
      <c r="B2034" s="34" t="s">
        <v>2144</v>
      </c>
      <c r="C2034" s="34" t="s">
        <v>3651</v>
      </c>
      <c r="D2034" s="34" t="s">
        <v>19</v>
      </c>
      <c r="E2034" s="36">
        <v>0</v>
      </c>
      <c r="F2034" s="36">
        <v>0</v>
      </c>
      <c r="G2034" s="36">
        <v>0</v>
      </c>
      <c r="H2034" s="36">
        <v>0</v>
      </c>
      <c r="I2034" s="36">
        <v>0</v>
      </c>
      <c r="J2034" s="36">
        <v>0</v>
      </c>
      <c r="K2034" s="36">
        <v>58</v>
      </c>
      <c r="L2034" s="36">
        <v>3300.2</v>
      </c>
      <c r="M2034" s="35">
        <v>55.05</v>
      </c>
    </row>
    <row r="2035" spans="1:13">
      <c r="A2035" s="38">
        <v>2034</v>
      </c>
      <c r="B2035" s="34" t="s">
        <v>2145</v>
      </c>
      <c r="C2035" s="34" t="s">
        <v>3651</v>
      </c>
      <c r="D2035" s="34" t="s">
        <v>19</v>
      </c>
      <c r="E2035" s="36">
        <v>2</v>
      </c>
      <c r="F2035" s="36">
        <v>754.76</v>
      </c>
      <c r="G2035" s="36">
        <v>98.75</v>
      </c>
      <c r="H2035" s="36">
        <v>5111.3</v>
      </c>
      <c r="I2035" s="36">
        <v>101.2</v>
      </c>
      <c r="J2035" s="36">
        <v>8071.7120000000004</v>
      </c>
      <c r="K2035" s="36">
        <v>101.5</v>
      </c>
      <c r="L2035" s="36">
        <v>11951.625</v>
      </c>
      <c r="M2035" s="35">
        <v>34</v>
      </c>
    </row>
    <row r="2036" spans="1:13">
      <c r="A2036" s="38">
        <v>2035</v>
      </c>
      <c r="B2036" s="34" t="s">
        <v>2146</v>
      </c>
      <c r="C2036" s="34" t="s">
        <v>3651</v>
      </c>
      <c r="D2036" s="34" t="s">
        <v>19</v>
      </c>
      <c r="E2036" s="36">
        <v>0</v>
      </c>
      <c r="F2036" s="36">
        <v>0</v>
      </c>
      <c r="G2036" s="36">
        <v>42.75</v>
      </c>
      <c r="H2036" s="36">
        <v>1954.9574999999998</v>
      </c>
      <c r="I2036" s="36">
        <v>150.19999999999999</v>
      </c>
      <c r="J2036" s="36">
        <v>6777.0239999999994</v>
      </c>
      <c r="K2036" s="36">
        <v>232.9</v>
      </c>
      <c r="L2036" s="36">
        <v>15788.291000000001</v>
      </c>
      <c r="M2036" s="35">
        <v>183.17500000000001</v>
      </c>
    </row>
    <row r="2037" spans="1:13">
      <c r="A2037" s="38">
        <v>2036</v>
      </c>
      <c r="B2037" s="34" t="s">
        <v>2147</v>
      </c>
      <c r="C2037" s="34" t="s">
        <v>3651</v>
      </c>
      <c r="D2037" s="34" t="s">
        <v>19</v>
      </c>
      <c r="E2037" s="36">
        <v>30.8</v>
      </c>
      <c r="F2037" s="36">
        <v>1329.328</v>
      </c>
      <c r="G2037" s="36">
        <v>168.2</v>
      </c>
      <c r="H2037" s="36">
        <v>14567.802</v>
      </c>
      <c r="I2037" s="36">
        <v>169.17500000000001</v>
      </c>
      <c r="J2037" s="36">
        <v>9742.7882500000014</v>
      </c>
      <c r="K2037" s="36">
        <v>258.64999999999998</v>
      </c>
      <c r="L2037" s="36">
        <v>17774.428</v>
      </c>
      <c r="M2037" s="35">
        <v>15.5</v>
      </c>
    </row>
    <row r="2038" spans="1:13">
      <c r="A2038" s="38">
        <v>2037</v>
      </c>
      <c r="B2038" s="34" t="s">
        <v>2148</v>
      </c>
      <c r="C2038" s="34" t="s">
        <v>3651</v>
      </c>
      <c r="D2038" s="34" t="s">
        <v>36</v>
      </c>
      <c r="E2038" s="36">
        <v>0</v>
      </c>
      <c r="F2038" s="36">
        <v>0</v>
      </c>
      <c r="G2038" s="36">
        <v>0</v>
      </c>
      <c r="H2038" s="36">
        <v>0</v>
      </c>
      <c r="I2038" s="36">
        <v>0</v>
      </c>
      <c r="J2038" s="36">
        <v>0</v>
      </c>
      <c r="K2038" s="36">
        <v>8.0500000000000007</v>
      </c>
      <c r="L2038" s="36">
        <v>809.42750000000001</v>
      </c>
      <c r="M2038" s="35">
        <v>0</v>
      </c>
    </row>
    <row r="2039" spans="1:13">
      <c r="A2039" s="38">
        <v>2038</v>
      </c>
      <c r="B2039" s="34" t="s">
        <v>2149</v>
      </c>
      <c r="C2039" s="34" t="s">
        <v>3651</v>
      </c>
      <c r="D2039" s="34" t="s">
        <v>36</v>
      </c>
      <c r="E2039" s="36">
        <v>0</v>
      </c>
      <c r="F2039" s="36">
        <v>0</v>
      </c>
      <c r="G2039" s="36">
        <v>0</v>
      </c>
      <c r="H2039" s="36">
        <v>0</v>
      </c>
      <c r="I2039" s="36">
        <v>0</v>
      </c>
      <c r="J2039" s="36">
        <v>0</v>
      </c>
      <c r="K2039" s="36">
        <v>4</v>
      </c>
      <c r="L2039" s="36">
        <v>264.04000000000002</v>
      </c>
      <c r="M2039" s="35">
        <v>0</v>
      </c>
    </row>
    <row r="2040" spans="1:13">
      <c r="A2040" s="38">
        <v>2039</v>
      </c>
      <c r="B2040" s="34" t="s">
        <v>2150</v>
      </c>
      <c r="C2040" s="34" t="s">
        <v>3651</v>
      </c>
      <c r="D2040" s="34" t="s">
        <v>36</v>
      </c>
      <c r="E2040" s="36">
        <v>0</v>
      </c>
      <c r="F2040" s="36">
        <v>0</v>
      </c>
      <c r="G2040" s="36">
        <v>0</v>
      </c>
      <c r="H2040" s="36">
        <v>0</v>
      </c>
      <c r="I2040" s="36">
        <v>4.2</v>
      </c>
      <c r="J2040" s="36">
        <v>393.036</v>
      </c>
      <c r="K2040" s="36">
        <v>2</v>
      </c>
      <c r="L2040" s="36">
        <v>735.18</v>
      </c>
      <c r="M2040" s="35">
        <v>0</v>
      </c>
    </row>
    <row r="2041" spans="1:13">
      <c r="A2041" s="38">
        <v>2040</v>
      </c>
      <c r="B2041" s="34" t="s">
        <v>2151</v>
      </c>
      <c r="C2041" s="34" t="s">
        <v>3651</v>
      </c>
      <c r="D2041" s="34" t="s">
        <v>36</v>
      </c>
      <c r="E2041" s="36">
        <v>28.6</v>
      </c>
      <c r="F2041" s="36">
        <v>1053.6240000000003</v>
      </c>
      <c r="G2041" s="36">
        <v>0</v>
      </c>
      <c r="H2041" s="36">
        <v>0</v>
      </c>
      <c r="I2041" s="36">
        <v>628.29999999999995</v>
      </c>
      <c r="J2041" s="36">
        <v>41191.347999999998</v>
      </c>
      <c r="K2041" s="36">
        <v>27</v>
      </c>
      <c r="L2041" s="36">
        <v>1543.86</v>
      </c>
      <c r="M2041" s="35">
        <v>0</v>
      </c>
    </row>
    <row r="2042" spans="1:13">
      <c r="A2042" s="38">
        <v>2041</v>
      </c>
      <c r="B2042" s="34" t="s">
        <v>2152</v>
      </c>
      <c r="C2042" s="34" t="s">
        <v>3651</v>
      </c>
      <c r="D2042" s="34" t="s">
        <v>36</v>
      </c>
      <c r="E2042" s="36">
        <v>0</v>
      </c>
      <c r="F2042" s="36">
        <v>0</v>
      </c>
      <c r="G2042" s="36">
        <v>0</v>
      </c>
      <c r="H2042" s="36">
        <v>0</v>
      </c>
      <c r="I2042" s="36">
        <v>128</v>
      </c>
      <c r="J2042" s="36">
        <v>10757.12</v>
      </c>
      <c r="K2042" s="36">
        <v>38</v>
      </c>
      <c r="L2042" s="36">
        <v>3807.6</v>
      </c>
      <c r="M2042" s="35">
        <v>0</v>
      </c>
    </row>
    <row r="2043" spans="1:13">
      <c r="A2043" s="38">
        <v>2042</v>
      </c>
      <c r="B2043" s="34" t="s">
        <v>2153</v>
      </c>
      <c r="C2043" s="34" t="s">
        <v>3651</v>
      </c>
      <c r="D2043" s="34" t="s">
        <v>36</v>
      </c>
      <c r="E2043" s="36">
        <v>0</v>
      </c>
      <c r="F2043" s="36">
        <v>0</v>
      </c>
      <c r="G2043" s="36">
        <v>0</v>
      </c>
      <c r="H2043" s="36">
        <v>0</v>
      </c>
      <c r="I2043" s="36">
        <v>16.125</v>
      </c>
      <c r="J2043" s="36">
        <v>1530.1012499999999</v>
      </c>
      <c r="K2043" s="36">
        <v>0</v>
      </c>
      <c r="L2043" s="36">
        <v>0</v>
      </c>
      <c r="M2043" s="35">
        <v>0</v>
      </c>
    </row>
    <row r="2044" spans="1:13">
      <c r="A2044" s="38">
        <v>2043</v>
      </c>
      <c r="B2044" s="34" t="s">
        <v>2154</v>
      </c>
      <c r="C2044" s="34" t="s">
        <v>3651</v>
      </c>
      <c r="D2044" s="34" t="s">
        <v>36</v>
      </c>
      <c r="E2044" s="36">
        <v>0</v>
      </c>
      <c r="F2044" s="36">
        <v>0</v>
      </c>
      <c r="G2044" s="36">
        <v>69.900000000000006</v>
      </c>
      <c r="H2044" s="36">
        <v>7089.9570000000012</v>
      </c>
      <c r="I2044" s="36">
        <v>68</v>
      </c>
      <c r="J2044" s="36">
        <v>8431.32</v>
      </c>
      <c r="K2044" s="36">
        <v>0</v>
      </c>
      <c r="L2044" s="36">
        <v>0</v>
      </c>
      <c r="M2044" s="35">
        <v>0</v>
      </c>
    </row>
    <row r="2045" spans="1:13">
      <c r="A2045" s="38">
        <v>2044</v>
      </c>
      <c r="B2045" s="34" t="s">
        <v>2155</v>
      </c>
      <c r="C2045" s="34" t="s">
        <v>3658</v>
      </c>
      <c r="D2045" s="34" t="s">
        <v>36</v>
      </c>
      <c r="F2045" s="36">
        <v>0</v>
      </c>
      <c r="H2045" s="36">
        <v>0</v>
      </c>
      <c r="J2045" s="36">
        <v>0</v>
      </c>
      <c r="L2045" s="36">
        <v>0</v>
      </c>
      <c r="M2045" s="35">
        <v>1</v>
      </c>
    </row>
    <row r="2046" spans="1:13">
      <c r="A2046" s="38">
        <v>2045</v>
      </c>
      <c r="B2046" s="34" t="s">
        <v>2156</v>
      </c>
      <c r="C2046" s="34" t="s">
        <v>3658</v>
      </c>
      <c r="D2046" s="34" t="s">
        <v>36</v>
      </c>
      <c r="E2046" s="36">
        <v>0</v>
      </c>
      <c r="F2046" s="36">
        <v>0</v>
      </c>
      <c r="G2046" s="36">
        <v>0</v>
      </c>
      <c r="H2046" s="36">
        <v>0</v>
      </c>
      <c r="I2046" s="36">
        <v>29.4</v>
      </c>
      <c r="J2046" s="36">
        <v>-6799.6319999999996</v>
      </c>
      <c r="K2046" s="36">
        <v>7.0250000000000004</v>
      </c>
      <c r="L2046" s="36">
        <v>1595.7287500000002</v>
      </c>
      <c r="M2046" s="35">
        <v>0</v>
      </c>
    </row>
    <row r="2047" spans="1:13">
      <c r="A2047" s="38">
        <v>2046</v>
      </c>
      <c r="B2047" s="34" t="s">
        <v>2157</v>
      </c>
      <c r="C2047" s="34" t="s">
        <v>3651</v>
      </c>
      <c r="D2047" s="34" t="s">
        <v>36</v>
      </c>
      <c r="F2047" s="36">
        <v>0</v>
      </c>
      <c r="H2047" s="36">
        <v>0</v>
      </c>
      <c r="J2047" s="36">
        <v>0</v>
      </c>
      <c r="L2047" s="36">
        <v>0</v>
      </c>
      <c r="M2047" s="35">
        <v>1</v>
      </c>
    </row>
    <row r="2048" spans="1:13">
      <c r="A2048" s="38">
        <v>2047</v>
      </c>
      <c r="B2048" s="34" t="s">
        <v>2158</v>
      </c>
      <c r="C2048" s="34" t="s">
        <v>3658</v>
      </c>
      <c r="D2048" s="34" t="s">
        <v>36</v>
      </c>
      <c r="E2048" s="36">
        <v>52.625</v>
      </c>
      <c r="F2048" s="36">
        <v>3079.0887499999999</v>
      </c>
      <c r="G2048" s="36">
        <v>40</v>
      </c>
      <c r="H2048" s="36">
        <v>5010.4000000000005</v>
      </c>
      <c r="I2048" s="36">
        <v>20</v>
      </c>
      <c r="J2048" s="36">
        <v>1715.2</v>
      </c>
      <c r="K2048" s="36">
        <v>0</v>
      </c>
      <c r="L2048" s="36">
        <v>0</v>
      </c>
      <c r="M2048" s="35">
        <v>0</v>
      </c>
    </row>
    <row r="2049" spans="1:13">
      <c r="A2049" s="38">
        <v>2048</v>
      </c>
      <c r="B2049" s="34" t="s">
        <v>2159</v>
      </c>
      <c r="C2049" s="34" t="s">
        <v>3651</v>
      </c>
      <c r="D2049" s="34" t="s">
        <v>36</v>
      </c>
      <c r="E2049" s="36">
        <v>0</v>
      </c>
      <c r="F2049" s="36">
        <v>0</v>
      </c>
      <c r="G2049" s="36">
        <v>70</v>
      </c>
      <c r="H2049" s="36">
        <v>9876.3000000000011</v>
      </c>
      <c r="I2049" s="36">
        <v>236.5</v>
      </c>
      <c r="J2049" s="36">
        <v>15840.77</v>
      </c>
      <c r="K2049" s="36">
        <v>116</v>
      </c>
      <c r="L2049" s="36">
        <v>11695.119999999999</v>
      </c>
      <c r="M2049" s="35">
        <v>0</v>
      </c>
    </row>
    <row r="2050" spans="1:13">
      <c r="A2050" s="38">
        <v>2049</v>
      </c>
      <c r="B2050" s="34" t="s">
        <v>2160</v>
      </c>
      <c r="C2050" s="34" t="s">
        <v>3651</v>
      </c>
      <c r="D2050" s="34" t="s">
        <v>36</v>
      </c>
      <c r="E2050" s="36">
        <v>0</v>
      </c>
      <c r="F2050" s="36">
        <v>0</v>
      </c>
      <c r="G2050" s="36">
        <v>0</v>
      </c>
      <c r="H2050" s="36">
        <v>0</v>
      </c>
      <c r="I2050" s="36">
        <v>15</v>
      </c>
      <c r="J2050" s="36">
        <v>1058.1000000000001</v>
      </c>
      <c r="K2050" s="36">
        <v>0</v>
      </c>
      <c r="L2050" s="36">
        <v>0</v>
      </c>
      <c r="M2050" s="35">
        <v>0</v>
      </c>
    </row>
    <row r="2051" spans="1:13">
      <c r="A2051" s="38">
        <v>2050</v>
      </c>
      <c r="B2051" s="34" t="s">
        <v>2161</v>
      </c>
      <c r="C2051" s="34" t="s">
        <v>3651</v>
      </c>
      <c r="D2051" s="34" t="s">
        <v>36</v>
      </c>
      <c r="F2051" s="36">
        <v>0</v>
      </c>
      <c r="H2051" s="36">
        <v>0</v>
      </c>
      <c r="J2051" s="36">
        <v>0</v>
      </c>
      <c r="L2051" s="36">
        <v>0</v>
      </c>
      <c r="M2051" s="35">
        <v>2</v>
      </c>
    </row>
    <row r="2052" spans="1:13">
      <c r="A2052" s="38">
        <v>2051</v>
      </c>
      <c r="B2052" s="34" t="s">
        <v>2162</v>
      </c>
      <c r="C2052" s="34" t="s">
        <v>3651</v>
      </c>
      <c r="D2052" s="34" t="s">
        <v>36</v>
      </c>
      <c r="E2052" s="36">
        <v>0</v>
      </c>
      <c r="F2052" s="36">
        <v>0</v>
      </c>
      <c r="G2052" s="36">
        <v>0</v>
      </c>
      <c r="H2052" s="36">
        <v>0</v>
      </c>
      <c r="I2052" s="36">
        <v>1.05</v>
      </c>
      <c r="J2052" s="36">
        <v>166.06800000000001</v>
      </c>
      <c r="K2052" s="36">
        <v>12.975</v>
      </c>
      <c r="L2052" s="36">
        <v>1185.396</v>
      </c>
      <c r="M2052" s="35">
        <v>0</v>
      </c>
    </row>
    <row r="2053" spans="1:13">
      <c r="A2053" s="38">
        <v>2052</v>
      </c>
      <c r="B2053" s="34" t="s">
        <v>2163</v>
      </c>
      <c r="C2053" s="34" t="s">
        <v>3651</v>
      </c>
      <c r="D2053" s="34" t="s">
        <v>36</v>
      </c>
      <c r="E2053" s="36">
        <v>0</v>
      </c>
      <c r="F2053" s="36">
        <v>0</v>
      </c>
      <c r="G2053" s="36">
        <v>0</v>
      </c>
      <c r="H2053" s="36">
        <v>0</v>
      </c>
      <c r="I2053" s="36">
        <v>15</v>
      </c>
      <c r="J2053" s="36">
        <v>535.65</v>
      </c>
      <c r="K2053" s="36">
        <v>0</v>
      </c>
      <c r="L2053" s="36">
        <v>0</v>
      </c>
      <c r="M2053" s="35">
        <v>0</v>
      </c>
    </row>
    <row r="2054" spans="1:13">
      <c r="A2054" s="38">
        <v>2053</v>
      </c>
      <c r="B2054" s="34" t="s">
        <v>2164</v>
      </c>
      <c r="C2054" s="34" t="s">
        <v>3651</v>
      </c>
      <c r="D2054" s="34" t="s">
        <v>36</v>
      </c>
      <c r="E2054" s="36">
        <v>0</v>
      </c>
      <c r="F2054" s="36">
        <v>0</v>
      </c>
      <c r="G2054" s="36">
        <v>0</v>
      </c>
      <c r="H2054" s="36">
        <v>0</v>
      </c>
      <c r="I2054" s="36">
        <v>7.625</v>
      </c>
      <c r="J2054" s="36">
        <v>1088.3925000000002</v>
      </c>
      <c r="K2054" s="36">
        <v>1.4</v>
      </c>
      <c r="L2054" s="36">
        <v>305.452</v>
      </c>
      <c r="M2054" s="35">
        <v>0</v>
      </c>
    </row>
    <row r="2055" spans="1:13">
      <c r="A2055" s="38">
        <v>2054</v>
      </c>
      <c r="B2055" s="34" t="s">
        <v>2165</v>
      </c>
      <c r="C2055" s="34" t="s">
        <v>3651</v>
      </c>
      <c r="D2055" s="34" t="s">
        <v>36</v>
      </c>
      <c r="E2055" s="36">
        <v>0</v>
      </c>
      <c r="F2055" s="36">
        <v>0</v>
      </c>
      <c r="G2055" s="36">
        <v>0</v>
      </c>
      <c r="H2055" s="36">
        <v>0</v>
      </c>
      <c r="I2055" s="36">
        <v>0</v>
      </c>
      <c r="J2055" s="36">
        <v>0</v>
      </c>
      <c r="K2055" s="36">
        <v>2</v>
      </c>
      <c r="L2055" s="36">
        <v>122.88</v>
      </c>
      <c r="M2055" s="35">
        <v>0</v>
      </c>
    </row>
    <row r="2056" spans="1:13">
      <c r="A2056" s="38">
        <v>2055</v>
      </c>
      <c r="B2056" s="34" t="s">
        <v>2166</v>
      </c>
      <c r="C2056" s="34" t="s">
        <v>3651</v>
      </c>
      <c r="D2056" s="34" t="s">
        <v>36</v>
      </c>
      <c r="E2056" s="36">
        <v>0</v>
      </c>
      <c r="F2056" s="36">
        <v>0</v>
      </c>
      <c r="G2056" s="36">
        <v>0</v>
      </c>
      <c r="H2056" s="36">
        <v>0</v>
      </c>
      <c r="I2056" s="36">
        <v>30</v>
      </c>
      <c r="J2056" s="36">
        <v>906.9</v>
      </c>
      <c r="K2056" s="36">
        <v>75</v>
      </c>
      <c r="L2056" s="36">
        <v>5919.7500000000009</v>
      </c>
      <c r="M2056" s="35">
        <v>0</v>
      </c>
    </row>
    <row r="2057" spans="1:13">
      <c r="A2057" s="38">
        <v>2056</v>
      </c>
      <c r="B2057" s="34" t="s">
        <v>2167</v>
      </c>
      <c r="C2057" s="34" t="s">
        <v>3651</v>
      </c>
      <c r="D2057" s="34" t="s">
        <v>36</v>
      </c>
      <c r="E2057" s="36">
        <v>0.5</v>
      </c>
      <c r="F2057" s="36">
        <v>3.87</v>
      </c>
      <c r="G2057" s="36">
        <v>0</v>
      </c>
      <c r="H2057" s="36">
        <v>0</v>
      </c>
      <c r="I2057" s="36">
        <v>4</v>
      </c>
      <c r="J2057" s="36">
        <v>507.56</v>
      </c>
      <c r="K2057" s="36">
        <v>10</v>
      </c>
      <c r="L2057" s="36">
        <v>967.30000000000007</v>
      </c>
      <c r="M2057" s="35">
        <v>0</v>
      </c>
    </row>
    <row r="2058" spans="1:13">
      <c r="A2058" s="38">
        <v>2057</v>
      </c>
      <c r="B2058" s="34" t="s">
        <v>2168</v>
      </c>
      <c r="C2058" s="34" t="s">
        <v>3658</v>
      </c>
      <c r="D2058" s="34" t="s">
        <v>36</v>
      </c>
      <c r="E2058" s="36">
        <v>95</v>
      </c>
      <c r="F2058" s="36">
        <v>1959.85</v>
      </c>
      <c r="G2058" s="36">
        <v>640</v>
      </c>
      <c r="H2058" s="36">
        <v>49708.800000000003</v>
      </c>
      <c r="I2058" s="36">
        <v>162</v>
      </c>
      <c r="J2058" s="36">
        <v>10311.299999999999</v>
      </c>
      <c r="K2058" s="36">
        <v>47</v>
      </c>
      <c r="L2058" s="36">
        <v>5731.18</v>
      </c>
      <c r="M2058" s="35">
        <v>0</v>
      </c>
    </row>
    <row r="2059" spans="1:13">
      <c r="A2059" s="38">
        <v>2058</v>
      </c>
      <c r="B2059" s="34" t="s">
        <v>2169</v>
      </c>
      <c r="C2059" s="34" t="s">
        <v>3658</v>
      </c>
      <c r="D2059" s="34" t="s">
        <v>36</v>
      </c>
      <c r="E2059" s="36">
        <v>0</v>
      </c>
      <c r="F2059" s="36">
        <v>0</v>
      </c>
      <c r="G2059" s="36">
        <v>0</v>
      </c>
      <c r="H2059" s="36">
        <v>0</v>
      </c>
      <c r="I2059" s="36">
        <v>0</v>
      </c>
      <c r="J2059" s="36">
        <v>0</v>
      </c>
      <c r="K2059" s="36">
        <v>4</v>
      </c>
      <c r="L2059" s="36">
        <v>248.32</v>
      </c>
      <c r="M2059" s="35">
        <v>0</v>
      </c>
    </row>
    <row r="2060" spans="1:13">
      <c r="A2060" s="38">
        <v>2059</v>
      </c>
      <c r="B2060" s="34" t="s">
        <v>2170</v>
      </c>
      <c r="C2060" s="34" t="s">
        <v>3658</v>
      </c>
      <c r="D2060" s="34" t="s">
        <v>36</v>
      </c>
      <c r="E2060" s="36">
        <v>23</v>
      </c>
      <c r="F2060" s="36">
        <v>2194.8900000000003</v>
      </c>
      <c r="G2060" s="36">
        <v>7.4</v>
      </c>
      <c r="H2060" s="36">
        <v>1460.6859999999999</v>
      </c>
      <c r="I2060" s="36">
        <v>0.22500000000000001</v>
      </c>
      <c r="J2060" s="36">
        <v>346.6395</v>
      </c>
      <c r="K2060" s="36">
        <v>0</v>
      </c>
      <c r="L2060" s="36">
        <v>0</v>
      </c>
      <c r="M2060" s="35">
        <v>0</v>
      </c>
    </row>
    <row r="2061" spans="1:13">
      <c r="A2061" s="38">
        <v>2060</v>
      </c>
      <c r="B2061" s="34" t="s">
        <v>2171</v>
      </c>
      <c r="C2061" s="34" t="s">
        <v>3658</v>
      </c>
      <c r="D2061" s="34" t="s">
        <v>36</v>
      </c>
      <c r="E2061" s="36">
        <v>0</v>
      </c>
      <c r="F2061" s="36">
        <v>0</v>
      </c>
      <c r="G2061" s="36">
        <v>0</v>
      </c>
      <c r="H2061" s="36">
        <v>0</v>
      </c>
      <c r="I2061" s="36">
        <v>220</v>
      </c>
      <c r="J2061" s="36">
        <v>17142.400000000001</v>
      </c>
      <c r="K2061" s="36">
        <v>40</v>
      </c>
      <c r="L2061" s="36">
        <v>2809.2000000000003</v>
      </c>
      <c r="M2061" s="35">
        <v>0</v>
      </c>
    </row>
    <row r="2062" spans="1:13">
      <c r="A2062" s="38">
        <v>2061</v>
      </c>
      <c r="B2062" s="34" t="s">
        <v>2172</v>
      </c>
      <c r="C2062" s="34" t="s">
        <v>3651</v>
      </c>
      <c r="D2062" s="34" t="s">
        <v>36</v>
      </c>
      <c r="E2062" s="36">
        <v>5</v>
      </c>
      <c r="F2062" s="36">
        <v>-859.30000000000007</v>
      </c>
      <c r="G2062" s="36">
        <v>10</v>
      </c>
      <c r="H2062" s="36">
        <v>-1164.2</v>
      </c>
      <c r="I2062" s="36">
        <v>5</v>
      </c>
      <c r="J2062" s="36">
        <v>-564.85</v>
      </c>
      <c r="K2062" s="36">
        <v>0</v>
      </c>
      <c r="L2062" s="36">
        <v>0</v>
      </c>
      <c r="M2062" s="35">
        <v>0</v>
      </c>
    </row>
    <row r="2063" spans="1:13">
      <c r="A2063" s="38">
        <v>2062</v>
      </c>
      <c r="B2063" s="34" t="s">
        <v>2173</v>
      </c>
      <c r="C2063" s="34" t="s">
        <v>3651</v>
      </c>
      <c r="D2063" s="34" t="s">
        <v>36</v>
      </c>
      <c r="F2063" s="36">
        <v>0</v>
      </c>
      <c r="H2063" s="36">
        <v>0</v>
      </c>
      <c r="J2063" s="36">
        <v>0</v>
      </c>
      <c r="L2063" s="36">
        <v>0</v>
      </c>
      <c r="M2063" s="35">
        <v>1</v>
      </c>
    </row>
    <row r="2064" spans="1:13">
      <c r="A2064" s="38">
        <v>2063</v>
      </c>
      <c r="B2064" s="34" t="s">
        <v>2174</v>
      </c>
      <c r="C2064" s="34" t="s">
        <v>3658</v>
      </c>
      <c r="D2064" s="34" t="s">
        <v>36</v>
      </c>
      <c r="E2064" s="36">
        <v>0</v>
      </c>
      <c r="F2064" s="36">
        <v>0</v>
      </c>
      <c r="G2064" s="36">
        <v>0</v>
      </c>
      <c r="H2064" s="36">
        <v>0</v>
      </c>
      <c r="I2064" s="36">
        <v>0</v>
      </c>
      <c r="J2064" s="36">
        <v>0</v>
      </c>
      <c r="K2064" s="36">
        <v>3</v>
      </c>
      <c r="L2064" s="36">
        <v>288.63</v>
      </c>
      <c r="M2064" s="35">
        <v>0</v>
      </c>
    </row>
    <row r="2065" spans="1:13">
      <c r="A2065" s="38">
        <v>2064</v>
      </c>
      <c r="B2065" s="34" t="s">
        <v>2175</v>
      </c>
      <c r="C2065" s="34" t="s">
        <v>3658</v>
      </c>
      <c r="D2065" s="34" t="s">
        <v>36</v>
      </c>
      <c r="F2065" s="36">
        <v>0</v>
      </c>
      <c r="H2065" s="36">
        <v>0</v>
      </c>
      <c r="J2065" s="36">
        <v>0</v>
      </c>
      <c r="L2065" s="36">
        <v>0</v>
      </c>
      <c r="M2065" s="35">
        <v>10</v>
      </c>
    </row>
    <row r="2066" spans="1:13">
      <c r="A2066" s="38">
        <v>2065</v>
      </c>
      <c r="B2066" s="34" t="s">
        <v>2176</v>
      </c>
      <c r="C2066" s="34" t="s">
        <v>3658</v>
      </c>
      <c r="D2066" s="34" t="s">
        <v>36</v>
      </c>
      <c r="E2066" s="36">
        <v>0</v>
      </c>
      <c r="F2066" s="36">
        <v>0</v>
      </c>
      <c r="G2066" s="36">
        <v>0</v>
      </c>
      <c r="H2066" s="36">
        <v>0</v>
      </c>
      <c r="I2066" s="36">
        <v>20</v>
      </c>
      <c r="J2066" s="36">
        <v>5747.7999999999993</v>
      </c>
      <c r="K2066" s="36">
        <v>115</v>
      </c>
      <c r="L2066" s="36">
        <v>6686.1</v>
      </c>
      <c r="M2066" s="35">
        <v>0</v>
      </c>
    </row>
    <row r="2067" spans="1:13">
      <c r="A2067" s="38">
        <v>2066</v>
      </c>
      <c r="B2067" s="34" t="s">
        <v>2177</v>
      </c>
      <c r="C2067" s="34" t="s">
        <v>3651</v>
      </c>
      <c r="D2067" s="34" t="s">
        <v>36</v>
      </c>
      <c r="E2067" s="36">
        <v>36.799999999999997</v>
      </c>
      <c r="F2067" s="36">
        <v>3569.9679999999998</v>
      </c>
      <c r="G2067" s="36">
        <v>0</v>
      </c>
      <c r="H2067" s="36">
        <v>0</v>
      </c>
      <c r="I2067" s="36">
        <v>0</v>
      </c>
      <c r="J2067" s="36">
        <v>0</v>
      </c>
      <c r="K2067" s="36">
        <v>30</v>
      </c>
      <c r="L2067" s="36">
        <v>3038.1</v>
      </c>
      <c r="M2067" s="35">
        <v>0</v>
      </c>
    </row>
    <row r="2068" spans="1:13">
      <c r="A2068" s="38">
        <v>2067</v>
      </c>
      <c r="B2068" s="34" t="s">
        <v>2178</v>
      </c>
      <c r="C2068" s="34" t="s">
        <v>3651</v>
      </c>
      <c r="D2068" s="34" t="s">
        <v>36</v>
      </c>
      <c r="F2068" s="36">
        <v>0</v>
      </c>
      <c r="H2068" s="36">
        <v>0</v>
      </c>
      <c r="J2068" s="36">
        <v>0</v>
      </c>
      <c r="L2068" s="36">
        <v>0</v>
      </c>
      <c r="M2068" s="35">
        <v>1</v>
      </c>
    </row>
    <row r="2069" spans="1:13">
      <c r="A2069" s="38">
        <v>2068</v>
      </c>
      <c r="B2069" s="34" t="s">
        <v>2179</v>
      </c>
      <c r="C2069" s="34" t="s">
        <v>3651</v>
      </c>
      <c r="D2069" s="34" t="s">
        <v>36</v>
      </c>
      <c r="E2069" s="36">
        <v>13.025</v>
      </c>
      <c r="F2069" s="36">
        <v>1095.4024999999999</v>
      </c>
      <c r="G2069" s="36">
        <v>11</v>
      </c>
      <c r="H2069" s="36">
        <v>-34.32</v>
      </c>
      <c r="I2069" s="36">
        <v>43</v>
      </c>
      <c r="J2069" s="36">
        <v>4329.2400000000007</v>
      </c>
      <c r="K2069" s="36">
        <v>0</v>
      </c>
      <c r="L2069" s="36">
        <v>0</v>
      </c>
      <c r="M2069" s="35">
        <v>0</v>
      </c>
    </row>
    <row r="2070" spans="1:13">
      <c r="A2070" s="38">
        <v>2069</v>
      </c>
      <c r="B2070" s="34" t="s">
        <v>2180</v>
      </c>
      <c r="C2070" s="34" t="s">
        <v>3651</v>
      </c>
      <c r="D2070" s="34" t="s">
        <v>36</v>
      </c>
      <c r="E2070" s="36">
        <v>0</v>
      </c>
      <c r="F2070" s="36">
        <v>0</v>
      </c>
      <c r="G2070" s="36">
        <v>16.125</v>
      </c>
      <c r="H2070" s="36">
        <v>1505.1075000000001</v>
      </c>
      <c r="I2070" s="36">
        <v>13.5</v>
      </c>
      <c r="J2070" s="36">
        <v>1347.3</v>
      </c>
      <c r="K2070" s="36">
        <v>7</v>
      </c>
      <c r="L2070" s="36">
        <v>1414.7</v>
      </c>
      <c r="M2070" s="35">
        <v>0</v>
      </c>
    </row>
    <row r="2071" spans="1:13">
      <c r="A2071" s="38">
        <v>2070</v>
      </c>
      <c r="B2071" s="34" t="s">
        <v>2181</v>
      </c>
      <c r="C2071" s="34" t="s">
        <v>3651</v>
      </c>
      <c r="D2071" s="34" t="s">
        <v>36</v>
      </c>
      <c r="E2071" s="36">
        <v>0</v>
      </c>
      <c r="F2071" s="36">
        <v>0</v>
      </c>
      <c r="G2071" s="36">
        <v>0</v>
      </c>
      <c r="H2071" s="36">
        <v>0</v>
      </c>
      <c r="I2071" s="36">
        <v>0</v>
      </c>
      <c r="J2071" s="36">
        <v>0</v>
      </c>
      <c r="K2071" s="36">
        <v>1.325</v>
      </c>
      <c r="L2071" s="36">
        <v>145.40549999999999</v>
      </c>
      <c r="M2071" s="35">
        <v>0</v>
      </c>
    </row>
    <row r="2072" spans="1:13">
      <c r="A2072" s="38">
        <v>2071</v>
      </c>
      <c r="B2072" s="34" t="s">
        <v>2182</v>
      </c>
      <c r="C2072" s="34" t="s">
        <v>3651</v>
      </c>
      <c r="D2072" s="34" t="s">
        <v>36</v>
      </c>
      <c r="E2072" s="36">
        <v>0</v>
      </c>
      <c r="F2072" s="36">
        <v>0</v>
      </c>
      <c r="G2072" s="36">
        <v>0</v>
      </c>
      <c r="H2072" s="36">
        <v>0</v>
      </c>
      <c r="I2072" s="36">
        <v>0</v>
      </c>
      <c r="J2072" s="36">
        <v>0</v>
      </c>
      <c r="K2072" s="36">
        <v>1</v>
      </c>
      <c r="L2072" s="36">
        <v>85.36</v>
      </c>
      <c r="M2072" s="35">
        <v>0</v>
      </c>
    </row>
    <row r="2073" spans="1:13">
      <c r="A2073" s="38">
        <v>2072</v>
      </c>
      <c r="B2073" s="34" t="s">
        <v>2183</v>
      </c>
      <c r="C2073" s="34" t="s">
        <v>3651</v>
      </c>
      <c r="D2073" s="34" t="s">
        <v>36</v>
      </c>
      <c r="E2073" s="36">
        <v>0</v>
      </c>
      <c r="F2073" s="36">
        <v>0</v>
      </c>
      <c r="G2073" s="36">
        <v>0</v>
      </c>
      <c r="H2073" s="36">
        <v>0</v>
      </c>
      <c r="I2073" s="36">
        <v>0</v>
      </c>
      <c r="J2073" s="36">
        <v>0</v>
      </c>
      <c r="K2073" s="36">
        <v>30</v>
      </c>
      <c r="L2073" s="36">
        <v>6531.9</v>
      </c>
      <c r="M2073" s="35">
        <v>0</v>
      </c>
    </row>
    <row r="2074" spans="1:13">
      <c r="A2074" s="38">
        <v>2073</v>
      </c>
      <c r="B2074" s="34" t="s">
        <v>2184</v>
      </c>
      <c r="C2074" s="34" t="s">
        <v>3651</v>
      </c>
      <c r="D2074" s="34" t="s">
        <v>36</v>
      </c>
      <c r="E2074" s="36">
        <v>0</v>
      </c>
      <c r="F2074" s="36">
        <v>0</v>
      </c>
      <c r="G2074" s="36">
        <v>0</v>
      </c>
      <c r="H2074" s="36">
        <v>0</v>
      </c>
      <c r="I2074" s="36">
        <v>0</v>
      </c>
      <c r="J2074" s="36">
        <v>0</v>
      </c>
      <c r="K2074" s="36">
        <v>2</v>
      </c>
      <c r="L2074" s="36">
        <v>427.36</v>
      </c>
      <c r="M2074" s="35">
        <v>0</v>
      </c>
    </row>
    <row r="2075" spans="1:13">
      <c r="A2075" s="38">
        <v>2074</v>
      </c>
      <c r="B2075" s="34" t="s">
        <v>2185</v>
      </c>
      <c r="C2075" s="34" t="s">
        <v>3651</v>
      </c>
      <c r="D2075" s="34" t="s">
        <v>36</v>
      </c>
      <c r="E2075" s="36">
        <v>0</v>
      </c>
      <c r="F2075" s="36">
        <v>0</v>
      </c>
      <c r="G2075" s="36">
        <v>0</v>
      </c>
      <c r="H2075" s="36">
        <v>0</v>
      </c>
      <c r="I2075" s="36">
        <v>0</v>
      </c>
      <c r="J2075" s="36">
        <v>0</v>
      </c>
      <c r="K2075" s="36">
        <v>9.7249999999999996</v>
      </c>
      <c r="L2075" s="36">
        <v>775.8605</v>
      </c>
      <c r="M2075" s="35">
        <v>0</v>
      </c>
    </row>
    <row r="2076" spans="1:13">
      <c r="A2076" s="38">
        <v>2075</v>
      </c>
      <c r="B2076" s="34" t="s">
        <v>2186</v>
      </c>
      <c r="C2076" s="34" t="s">
        <v>3651</v>
      </c>
      <c r="D2076" s="34" t="s">
        <v>36</v>
      </c>
      <c r="E2076" s="36">
        <v>0</v>
      </c>
      <c r="F2076" s="36">
        <v>0</v>
      </c>
      <c r="G2076" s="36">
        <v>0</v>
      </c>
      <c r="H2076" s="36">
        <v>0</v>
      </c>
      <c r="I2076" s="36">
        <v>3</v>
      </c>
      <c r="J2076" s="36">
        <v>1076.19</v>
      </c>
      <c r="K2076" s="36">
        <v>1.75</v>
      </c>
      <c r="L2076" s="36">
        <v>1704.3074999999999</v>
      </c>
      <c r="M2076" s="35">
        <v>2.75</v>
      </c>
    </row>
    <row r="2077" spans="1:13">
      <c r="A2077" s="38">
        <v>2076</v>
      </c>
      <c r="B2077" s="34" t="s">
        <v>2187</v>
      </c>
      <c r="C2077" s="34" t="s">
        <v>3658</v>
      </c>
      <c r="D2077" s="34" t="s">
        <v>36</v>
      </c>
      <c r="E2077" s="36">
        <v>17.475000000000001</v>
      </c>
      <c r="F2077" s="36">
        <v>1683.5415000000003</v>
      </c>
      <c r="G2077" s="36">
        <v>9.3249999999999993</v>
      </c>
      <c r="H2077" s="36">
        <v>1251.2284999999999</v>
      </c>
      <c r="I2077" s="36">
        <v>35.424999999999997</v>
      </c>
      <c r="J2077" s="36">
        <v>4844.3687499999996</v>
      </c>
      <c r="K2077" s="36">
        <v>12.95</v>
      </c>
      <c r="L2077" s="36">
        <v>4110.848</v>
      </c>
      <c r="M2077" s="35">
        <v>3.9499999999999997</v>
      </c>
    </row>
    <row r="2078" spans="1:13">
      <c r="A2078" s="38">
        <v>2077</v>
      </c>
      <c r="B2078" s="34" t="s">
        <v>2188</v>
      </c>
      <c r="C2078" s="34" t="s">
        <v>3651</v>
      </c>
      <c r="D2078" s="34" t="s">
        <v>36</v>
      </c>
      <c r="E2078" s="36">
        <v>0</v>
      </c>
      <c r="F2078" s="36">
        <v>0</v>
      </c>
      <c r="G2078" s="36">
        <v>0</v>
      </c>
      <c r="H2078" s="36">
        <v>0</v>
      </c>
      <c r="I2078" s="36">
        <v>0</v>
      </c>
      <c r="J2078" s="36">
        <v>0</v>
      </c>
      <c r="K2078" s="36">
        <v>7.4999999999999997E-2</v>
      </c>
      <c r="L2078" s="36">
        <v>30.992999999999999</v>
      </c>
      <c r="M2078" s="35">
        <v>1.0249999999999999</v>
      </c>
    </row>
    <row r="2079" spans="1:13">
      <c r="A2079" s="38">
        <v>2078</v>
      </c>
      <c r="B2079" s="34" t="s">
        <v>2189</v>
      </c>
      <c r="C2079" s="34" t="s">
        <v>3651</v>
      </c>
      <c r="D2079" s="34" t="s">
        <v>36</v>
      </c>
      <c r="E2079" s="36">
        <v>0</v>
      </c>
      <c r="F2079" s="36">
        <v>0</v>
      </c>
      <c r="G2079" s="36">
        <v>3</v>
      </c>
      <c r="H2079" s="36">
        <v>910.26</v>
      </c>
      <c r="I2079" s="36">
        <v>1</v>
      </c>
      <c r="J2079" s="36">
        <v>153.01</v>
      </c>
      <c r="K2079" s="36">
        <v>1.5</v>
      </c>
      <c r="L2079" s="36">
        <v>218.47500000000002</v>
      </c>
      <c r="M2079" s="35">
        <v>0.5</v>
      </c>
    </row>
    <row r="2080" spans="1:13">
      <c r="A2080" s="38">
        <v>2079</v>
      </c>
      <c r="B2080" s="34" t="s">
        <v>2190</v>
      </c>
      <c r="C2080" s="34" t="s">
        <v>3651</v>
      </c>
      <c r="D2080" s="34" t="s">
        <v>36</v>
      </c>
      <c r="E2080" s="36">
        <v>0.05</v>
      </c>
      <c r="F2080" s="36">
        <v>6.7015000000000002</v>
      </c>
      <c r="G2080" s="36">
        <v>4.125</v>
      </c>
      <c r="H2080" s="36">
        <v>559.63874999999996</v>
      </c>
      <c r="I2080" s="36">
        <v>3.7</v>
      </c>
      <c r="J2080" s="36">
        <v>256.41000000000003</v>
      </c>
      <c r="K2080" s="36">
        <v>1.175</v>
      </c>
      <c r="L2080" s="36">
        <v>93.259750000000011</v>
      </c>
      <c r="M2080" s="35">
        <v>5.625</v>
      </c>
    </row>
    <row r="2081" spans="1:13">
      <c r="A2081" s="38">
        <v>2080</v>
      </c>
      <c r="B2081" s="34" t="s">
        <v>2191</v>
      </c>
      <c r="C2081" s="34" t="s">
        <v>3658</v>
      </c>
      <c r="D2081" s="34" t="s">
        <v>36</v>
      </c>
      <c r="F2081" s="36">
        <v>0</v>
      </c>
      <c r="H2081" s="36">
        <v>0</v>
      </c>
      <c r="J2081" s="36">
        <v>0</v>
      </c>
      <c r="L2081" s="36">
        <v>0</v>
      </c>
      <c r="M2081" s="35">
        <v>2.0499999999999998</v>
      </c>
    </row>
    <row r="2082" spans="1:13">
      <c r="A2082" s="38">
        <v>2081</v>
      </c>
      <c r="B2082" s="34" t="s">
        <v>2192</v>
      </c>
      <c r="C2082" s="34" t="s">
        <v>3651</v>
      </c>
      <c r="D2082" s="34" t="s">
        <v>36</v>
      </c>
      <c r="E2082" s="36">
        <v>42.1</v>
      </c>
      <c r="F2082" s="36">
        <v>5453.2130000000006</v>
      </c>
      <c r="G2082" s="36">
        <v>46</v>
      </c>
      <c r="H2082" s="36">
        <v>6100.52</v>
      </c>
      <c r="I2082" s="36">
        <v>29</v>
      </c>
      <c r="J2082" s="36">
        <v>4806.46</v>
      </c>
      <c r="K2082" s="36">
        <v>18</v>
      </c>
      <c r="L2082" s="36">
        <v>2958.2999999999997</v>
      </c>
      <c r="M2082" s="35">
        <v>6</v>
      </c>
    </row>
    <row r="2083" spans="1:13">
      <c r="A2083" s="38">
        <v>2082</v>
      </c>
      <c r="B2083" s="34" t="s">
        <v>2193</v>
      </c>
      <c r="C2083" s="34" t="s">
        <v>3651</v>
      </c>
      <c r="D2083" s="34" t="s">
        <v>36</v>
      </c>
      <c r="E2083" s="36">
        <v>7</v>
      </c>
      <c r="F2083" s="36">
        <v>351.26</v>
      </c>
      <c r="G2083" s="36">
        <v>0</v>
      </c>
      <c r="H2083" s="36">
        <v>0</v>
      </c>
      <c r="I2083" s="36">
        <v>4.2</v>
      </c>
      <c r="J2083" s="36">
        <v>57.792000000000002</v>
      </c>
      <c r="K2083" s="36">
        <v>5.0999999999999996</v>
      </c>
      <c r="L2083" s="36">
        <v>660.65399999999988</v>
      </c>
      <c r="M2083" s="35">
        <v>8</v>
      </c>
    </row>
    <row r="2084" spans="1:13">
      <c r="A2084" s="38">
        <v>2083</v>
      </c>
      <c r="B2084" s="34" t="s">
        <v>2194</v>
      </c>
      <c r="C2084" s="34" t="s">
        <v>3658</v>
      </c>
      <c r="D2084" s="34" t="s">
        <v>36</v>
      </c>
      <c r="E2084" s="36">
        <v>0</v>
      </c>
      <c r="F2084" s="36">
        <v>0</v>
      </c>
      <c r="G2084" s="36">
        <v>0</v>
      </c>
      <c r="H2084" s="36">
        <v>0</v>
      </c>
      <c r="I2084" s="36">
        <v>0</v>
      </c>
      <c r="J2084" s="36">
        <v>0</v>
      </c>
      <c r="K2084" s="36">
        <v>5</v>
      </c>
      <c r="L2084" s="36">
        <v>302.55</v>
      </c>
      <c r="M2084" s="35">
        <v>2.5000000000000001E-2</v>
      </c>
    </row>
    <row r="2085" spans="1:13">
      <c r="A2085" s="38">
        <v>2084</v>
      </c>
      <c r="B2085" s="34" t="s">
        <v>2195</v>
      </c>
      <c r="C2085" s="34" t="s">
        <v>3651</v>
      </c>
      <c r="D2085" s="34" t="s">
        <v>36</v>
      </c>
      <c r="E2085" s="36">
        <v>0.15</v>
      </c>
      <c r="F2085" s="36">
        <v>26.503499999999999</v>
      </c>
      <c r="G2085" s="36">
        <v>0.6</v>
      </c>
      <c r="H2085" s="36">
        <v>40.547999999999995</v>
      </c>
      <c r="I2085" s="36">
        <v>0</v>
      </c>
      <c r="J2085" s="36">
        <v>0</v>
      </c>
      <c r="K2085" s="36">
        <v>0</v>
      </c>
      <c r="L2085" s="36">
        <v>0</v>
      </c>
      <c r="M2085" s="35">
        <v>6.5750000000000002</v>
      </c>
    </row>
    <row r="2086" spans="1:13">
      <c r="A2086" s="38">
        <v>2085</v>
      </c>
      <c r="B2086" s="34" t="s">
        <v>2196</v>
      </c>
      <c r="C2086" s="34" t="s">
        <v>3651</v>
      </c>
      <c r="D2086" s="34" t="s">
        <v>36</v>
      </c>
      <c r="E2086" s="36">
        <v>0</v>
      </c>
      <c r="F2086" s="36">
        <v>0</v>
      </c>
      <c r="G2086" s="36">
        <v>0</v>
      </c>
      <c r="H2086" s="36">
        <v>0</v>
      </c>
      <c r="I2086" s="36">
        <v>0</v>
      </c>
      <c r="J2086" s="36">
        <v>0</v>
      </c>
      <c r="K2086" s="36">
        <v>0.1</v>
      </c>
      <c r="L2086" s="36">
        <v>14.878</v>
      </c>
      <c r="M2086" s="35">
        <v>7.4999999999999997E-2</v>
      </c>
    </row>
    <row r="2087" spans="1:13">
      <c r="A2087" s="38">
        <v>2086</v>
      </c>
      <c r="B2087" s="34" t="s">
        <v>2197</v>
      </c>
      <c r="C2087" s="34" t="s">
        <v>3651</v>
      </c>
      <c r="D2087" s="34" t="s">
        <v>36</v>
      </c>
      <c r="E2087" s="36">
        <v>0</v>
      </c>
      <c r="F2087" s="36">
        <v>0</v>
      </c>
      <c r="G2087" s="36">
        <v>0</v>
      </c>
      <c r="H2087" s="36">
        <v>0</v>
      </c>
      <c r="I2087" s="36">
        <v>17.5</v>
      </c>
      <c r="J2087" s="36">
        <v>1563.1</v>
      </c>
      <c r="K2087" s="36">
        <v>3.35</v>
      </c>
      <c r="L2087" s="36">
        <v>406.75700000000001</v>
      </c>
      <c r="M2087" s="35">
        <v>0.22500000000000001</v>
      </c>
    </row>
    <row r="2088" spans="1:13">
      <c r="A2088" s="38">
        <v>2087</v>
      </c>
      <c r="B2088" s="34" t="s">
        <v>2198</v>
      </c>
      <c r="C2088" s="34" t="s">
        <v>3657</v>
      </c>
      <c r="D2088" s="34" t="s">
        <v>36</v>
      </c>
      <c r="E2088" s="36">
        <v>15.5</v>
      </c>
      <c r="F2088" s="36">
        <v>1636.8</v>
      </c>
      <c r="G2088" s="36">
        <v>14.5</v>
      </c>
      <c r="H2088" s="36">
        <v>849.84500000000003</v>
      </c>
      <c r="I2088" s="36">
        <v>20.5</v>
      </c>
      <c r="J2088" s="36">
        <v>2110.4749999999999</v>
      </c>
      <c r="K2088" s="36">
        <v>12</v>
      </c>
      <c r="L2088" s="36">
        <v>1954.56</v>
      </c>
      <c r="M2088" s="35">
        <v>9</v>
      </c>
    </row>
    <row r="2089" spans="1:13">
      <c r="A2089" s="38">
        <v>2088</v>
      </c>
      <c r="B2089" s="34" t="s">
        <v>2199</v>
      </c>
      <c r="C2089" s="34" t="s">
        <v>3651</v>
      </c>
      <c r="D2089" s="34" t="s">
        <v>36</v>
      </c>
      <c r="E2089" s="36">
        <v>14.525</v>
      </c>
      <c r="F2089" s="36">
        <v>971.4319999999999</v>
      </c>
      <c r="G2089" s="36">
        <v>2</v>
      </c>
      <c r="H2089" s="36">
        <v>150.91999999999999</v>
      </c>
      <c r="I2089" s="36">
        <v>12</v>
      </c>
      <c r="J2089" s="36">
        <v>677.52</v>
      </c>
      <c r="K2089" s="36">
        <v>12</v>
      </c>
      <c r="L2089" s="36">
        <v>1182.1200000000001</v>
      </c>
      <c r="M2089" s="35">
        <v>9.5</v>
      </c>
    </row>
    <row r="2090" spans="1:13">
      <c r="A2090" s="38">
        <v>2089</v>
      </c>
      <c r="B2090" s="34" t="s">
        <v>2200</v>
      </c>
      <c r="C2090" s="34" t="s">
        <v>3651</v>
      </c>
      <c r="D2090" s="34" t="s">
        <v>36</v>
      </c>
      <c r="F2090" s="36">
        <v>0</v>
      </c>
      <c r="H2090" s="36">
        <v>0</v>
      </c>
      <c r="J2090" s="36">
        <v>0</v>
      </c>
      <c r="L2090" s="36">
        <v>0</v>
      </c>
      <c r="M2090" s="35">
        <v>8</v>
      </c>
    </row>
    <row r="2091" spans="1:13">
      <c r="A2091" s="38">
        <v>2090</v>
      </c>
      <c r="B2091" s="34" t="s">
        <v>2201</v>
      </c>
      <c r="C2091" s="34" t="s">
        <v>3651</v>
      </c>
      <c r="D2091" s="34" t="s">
        <v>36</v>
      </c>
      <c r="E2091" s="36">
        <v>19.5</v>
      </c>
      <c r="F2091" s="36">
        <v>2462.46</v>
      </c>
      <c r="G2091" s="36">
        <v>21.7</v>
      </c>
      <c r="H2091" s="36">
        <v>3646.6849999999999</v>
      </c>
      <c r="I2091" s="36">
        <v>27.3</v>
      </c>
      <c r="J2091" s="36">
        <v>4458.3630000000003</v>
      </c>
      <c r="K2091" s="36">
        <v>10.45</v>
      </c>
      <c r="L2091" s="36">
        <v>1738.6709999999998</v>
      </c>
      <c r="M2091" s="35">
        <v>4</v>
      </c>
    </row>
    <row r="2092" spans="1:13">
      <c r="A2092" s="38">
        <v>2091</v>
      </c>
      <c r="B2092" s="34" t="s">
        <v>2202</v>
      </c>
      <c r="C2092" s="34" t="s">
        <v>3658</v>
      </c>
      <c r="D2092" s="34" t="s">
        <v>36</v>
      </c>
      <c r="E2092" s="36">
        <v>0</v>
      </c>
      <c r="F2092" s="36">
        <v>0</v>
      </c>
      <c r="G2092" s="36">
        <v>10.75</v>
      </c>
      <c r="H2092" s="36">
        <v>754.75749999999994</v>
      </c>
      <c r="I2092" s="36">
        <v>18.8</v>
      </c>
      <c r="J2092" s="36">
        <v>498.952</v>
      </c>
      <c r="K2092" s="36">
        <v>7</v>
      </c>
      <c r="L2092" s="36">
        <v>597.66</v>
      </c>
      <c r="M2092" s="35">
        <v>1.125</v>
      </c>
    </row>
    <row r="2093" spans="1:13">
      <c r="A2093" s="38">
        <v>2092</v>
      </c>
      <c r="B2093" s="34" t="s">
        <v>2203</v>
      </c>
      <c r="C2093" s="34" t="s">
        <v>3651</v>
      </c>
      <c r="D2093" s="34" t="s">
        <v>36</v>
      </c>
      <c r="F2093" s="36">
        <v>0</v>
      </c>
      <c r="H2093" s="36">
        <v>0</v>
      </c>
      <c r="J2093" s="36">
        <v>0</v>
      </c>
      <c r="L2093" s="36">
        <v>0</v>
      </c>
      <c r="M2093" s="35">
        <v>0.4</v>
      </c>
    </row>
    <row r="2094" spans="1:13">
      <c r="A2094" s="38">
        <v>2093</v>
      </c>
      <c r="B2094" s="34" t="s">
        <v>2204</v>
      </c>
      <c r="C2094" s="34" t="s">
        <v>3651</v>
      </c>
      <c r="D2094" s="34" t="s">
        <v>36</v>
      </c>
      <c r="E2094" s="36">
        <v>6</v>
      </c>
      <c r="F2094" s="36">
        <v>772.56</v>
      </c>
      <c r="G2094" s="36">
        <v>10</v>
      </c>
      <c r="H2094" s="36">
        <v>856.7</v>
      </c>
      <c r="I2094" s="36">
        <v>0</v>
      </c>
      <c r="J2094" s="36">
        <v>0</v>
      </c>
      <c r="K2094" s="36">
        <v>0</v>
      </c>
      <c r="L2094" s="36">
        <v>0</v>
      </c>
      <c r="M2094" s="35">
        <v>3.2</v>
      </c>
    </row>
    <row r="2095" spans="1:13">
      <c r="A2095" s="38">
        <v>2094</v>
      </c>
      <c r="B2095" s="34" t="s">
        <v>2205</v>
      </c>
      <c r="C2095" s="34" t="s">
        <v>3651</v>
      </c>
      <c r="D2095" s="34" t="s">
        <v>36</v>
      </c>
      <c r="E2095" s="36">
        <v>5.2</v>
      </c>
      <c r="F2095" s="36">
        <v>336.96</v>
      </c>
      <c r="G2095" s="36">
        <v>2</v>
      </c>
      <c r="H2095" s="36">
        <v>186.26</v>
      </c>
      <c r="I2095" s="36">
        <v>4</v>
      </c>
      <c r="J2095" s="36">
        <v>375.36</v>
      </c>
      <c r="K2095" s="36">
        <v>4</v>
      </c>
      <c r="L2095" s="36">
        <v>692.6</v>
      </c>
      <c r="M2095" s="35">
        <v>1</v>
      </c>
    </row>
    <row r="2096" spans="1:13">
      <c r="A2096" s="38">
        <v>2095</v>
      </c>
      <c r="B2096" s="34" t="s">
        <v>2206</v>
      </c>
      <c r="C2096" s="34" t="s">
        <v>3651</v>
      </c>
      <c r="D2096" s="34" t="s">
        <v>36</v>
      </c>
      <c r="F2096" s="36">
        <v>0</v>
      </c>
      <c r="H2096" s="36">
        <v>0</v>
      </c>
      <c r="J2096" s="36">
        <v>0</v>
      </c>
      <c r="L2096" s="36">
        <v>0</v>
      </c>
      <c r="M2096" s="35">
        <v>0.2</v>
      </c>
    </row>
    <row r="2097" spans="1:13">
      <c r="A2097" s="38">
        <v>2096</v>
      </c>
      <c r="B2097" s="34" t="s">
        <v>2207</v>
      </c>
      <c r="C2097" s="34" t="s">
        <v>3651</v>
      </c>
      <c r="D2097" s="34" t="s">
        <v>36</v>
      </c>
      <c r="F2097" s="36">
        <v>0</v>
      </c>
      <c r="H2097" s="36">
        <v>0</v>
      </c>
      <c r="J2097" s="36">
        <v>0</v>
      </c>
      <c r="L2097" s="36">
        <v>0</v>
      </c>
      <c r="M2097" s="35">
        <v>0.2</v>
      </c>
    </row>
    <row r="2098" spans="1:13">
      <c r="A2098" s="38">
        <v>2097</v>
      </c>
      <c r="B2098" s="34" t="s">
        <v>2208</v>
      </c>
      <c r="C2098" s="34" t="s">
        <v>3651</v>
      </c>
      <c r="D2098" s="34" t="s">
        <v>36</v>
      </c>
      <c r="E2098" s="36">
        <v>0</v>
      </c>
      <c r="F2098" s="36">
        <v>0</v>
      </c>
      <c r="G2098" s="36">
        <v>0</v>
      </c>
      <c r="H2098" s="36">
        <v>0</v>
      </c>
      <c r="I2098" s="36">
        <v>60.95</v>
      </c>
      <c r="J2098" s="36">
        <v>5106.3910000000005</v>
      </c>
      <c r="K2098" s="36">
        <v>13</v>
      </c>
      <c r="L2098" s="36">
        <v>565.63</v>
      </c>
      <c r="M2098" s="35">
        <v>2.5</v>
      </c>
    </row>
    <row r="2099" spans="1:13">
      <c r="A2099" s="38">
        <v>2098</v>
      </c>
      <c r="B2099" s="34" t="s">
        <v>2209</v>
      </c>
      <c r="C2099" s="34" t="s">
        <v>3651</v>
      </c>
      <c r="D2099" s="34" t="s">
        <v>36</v>
      </c>
      <c r="F2099" s="36">
        <v>0</v>
      </c>
      <c r="H2099" s="36">
        <v>0</v>
      </c>
      <c r="J2099" s="36">
        <v>0</v>
      </c>
      <c r="L2099" s="36">
        <v>0</v>
      </c>
      <c r="M2099" s="35">
        <v>0.3</v>
      </c>
    </row>
    <row r="2100" spans="1:13">
      <c r="A2100" s="38">
        <v>2099</v>
      </c>
      <c r="B2100" s="34" t="s">
        <v>2210</v>
      </c>
      <c r="C2100" s="34" t="s">
        <v>3651</v>
      </c>
      <c r="D2100" s="34" t="s">
        <v>36</v>
      </c>
      <c r="F2100" s="36">
        <v>0</v>
      </c>
      <c r="H2100" s="36">
        <v>0</v>
      </c>
      <c r="J2100" s="36">
        <v>0</v>
      </c>
      <c r="L2100" s="36">
        <v>0</v>
      </c>
      <c r="M2100" s="35">
        <v>1.375</v>
      </c>
    </row>
    <row r="2101" spans="1:13">
      <c r="A2101" s="38">
        <v>2100</v>
      </c>
      <c r="B2101" s="34" t="s">
        <v>2211</v>
      </c>
      <c r="C2101" s="34" t="s">
        <v>3651</v>
      </c>
      <c r="D2101" s="34" t="s">
        <v>36</v>
      </c>
      <c r="F2101" s="36">
        <v>0</v>
      </c>
      <c r="H2101" s="36">
        <v>0</v>
      </c>
      <c r="J2101" s="36">
        <v>0</v>
      </c>
      <c r="L2101" s="36">
        <v>0</v>
      </c>
      <c r="M2101" s="35">
        <v>5.5</v>
      </c>
    </row>
    <row r="2102" spans="1:13">
      <c r="A2102" s="38">
        <v>2101</v>
      </c>
      <c r="B2102" s="34" t="s">
        <v>2212</v>
      </c>
      <c r="C2102" s="34" t="s">
        <v>3651</v>
      </c>
      <c r="D2102" s="34" t="s">
        <v>36</v>
      </c>
      <c r="F2102" s="36">
        <v>0</v>
      </c>
      <c r="H2102" s="36">
        <v>0</v>
      </c>
      <c r="J2102" s="36">
        <v>0</v>
      </c>
      <c r="L2102" s="36">
        <v>0</v>
      </c>
      <c r="M2102" s="35">
        <v>1.8</v>
      </c>
    </row>
    <row r="2103" spans="1:13">
      <c r="A2103" s="38">
        <v>2102</v>
      </c>
      <c r="B2103" s="34" t="s">
        <v>2213</v>
      </c>
      <c r="C2103" s="34" t="s">
        <v>3651</v>
      </c>
      <c r="D2103" s="34" t="s">
        <v>36</v>
      </c>
      <c r="F2103" s="36">
        <v>0</v>
      </c>
      <c r="H2103" s="36">
        <v>0</v>
      </c>
      <c r="J2103" s="36">
        <v>0</v>
      </c>
      <c r="L2103" s="36">
        <v>0</v>
      </c>
      <c r="M2103" s="35">
        <v>2</v>
      </c>
    </row>
    <row r="2104" spans="1:13">
      <c r="A2104" s="38">
        <v>2103</v>
      </c>
      <c r="B2104" s="34" t="s">
        <v>2214</v>
      </c>
      <c r="C2104" s="34" t="s">
        <v>3651</v>
      </c>
      <c r="D2104" s="34" t="s">
        <v>36</v>
      </c>
      <c r="F2104" s="36">
        <v>0</v>
      </c>
      <c r="H2104" s="36">
        <v>0</v>
      </c>
      <c r="J2104" s="36">
        <v>0</v>
      </c>
      <c r="L2104" s="36">
        <v>0</v>
      </c>
      <c r="M2104" s="35">
        <v>5</v>
      </c>
    </row>
    <row r="2105" spans="1:13">
      <c r="A2105" s="38">
        <v>2104</v>
      </c>
      <c r="B2105" s="34" t="s">
        <v>2215</v>
      </c>
      <c r="C2105" s="34" t="s">
        <v>3651</v>
      </c>
      <c r="D2105" s="34" t="s">
        <v>36</v>
      </c>
      <c r="E2105" s="36">
        <v>2.4</v>
      </c>
      <c r="F2105" s="36">
        <v>492.45599999999996</v>
      </c>
      <c r="G2105" s="36">
        <v>5.6</v>
      </c>
      <c r="H2105" s="36">
        <v>967.00799999999992</v>
      </c>
      <c r="I2105" s="36">
        <v>1.95</v>
      </c>
      <c r="J2105" s="36">
        <v>255.82049999999998</v>
      </c>
      <c r="K2105" s="36">
        <v>2</v>
      </c>
      <c r="L2105" s="36">
        <v>270.77999999999997</v>
      </c>
      <c r="M2105" s="35">
        <v>10.225</v>
      </c>
    </row>
    <row r="2106" spans="1:13">
      <c r="A2106" s="38">
        <v>2105</v>
      </c>
      <c r="B2106" s="34" t="s">
        <v>2216</v>
      </c>
      <c r="C2106" s="34" t="s">
        <v>3651</v>
      </c>
      <c r="D2106" s="34" t="s">
        <v>36</v>
      </c>
      <c r="F2106" s="36">
        <v>0</v>
      </c>
      <c r="H2106" s="36">
        <v>0</v>
      </c>
      <c r="J2106" s="36">
        <v>0</v>
      </c>
      <c r="L2106" s="36">
        <v>0</v>
      </c>
      <c r="M2106" s="35">
        <v>1</v>
      </c>
    </row>
    <row r="2107" spans="1:13">
      <c r="A2107" s="38">
        <v>2106</v>
      </c>
      <c r="B2107" s="34" t="s">
        <v>2217</v>
      </c>
      <c r="C2107" s="34" t="s">
        <v>3651</v>
      </c>
      <c r="D2107" s="34" t="s">
        <v>36</v>
      </c>
      <c r="E2107" s="36">
        <v>0</v>
      </c>
      <c r="F2107" s="36">
        <v>0</v>
      </c>
      <c r="G2107" s="36">
        <v>0</v>
      </c>
      <c r="H2107" s="36">
        <v>0</v>
      </c>
      <c r="I2107" s="36">
        <v>0.65</v>
      </c>
      <c r="J2107" s="36">
        <v>36.263500000000001</v>
      </c>
      <c r="K2107" s="36">
        <v>0</v>
      </c>
      <c r="L2107" s="36">
        <v>0</v>
      </c>
      <c r="M2107" s="35">
        <v>0.6</v>
      </c>
    </row>
    <row r="2108" spans="1:13">
      <c r="A2108" s="38">
        <v>2107</v>
      </c>
      <c r="B2108" s="34" t="s">
        <v>2218</v>
      </c>
      <c r="C2108" s="34" t="s">
        <v>3651</v>
      </c>
      <c r="D2108" s="34" t="s">
        <v>36</v>
      </c>
      <c r="E2108" s="36">
        <v>0</v>
      </c>
      <c r="F2108" s="36">
        <v>0</v>
      </c>
      <c r="G2108" s="36">
        <v>0</v>
      </c>
      <c r="H2108" s="36">
        <v>0</v>
      </c>
      <c r="I2108" s="36">
        <v>0.4</v>
      </c>
      <c r="J2108" s="36">
        <v>-113.99200000000002</v>
      </c>
      <c r="K2108" s="36">
        <v>0.2</v>
      </c>
      <c r="L2108" s="36">
        <v>29.695999999999998</v>
      </c>
      <c r="M2108" s="35">
        <v>1.05</v>
      </c>
    </row>
    <row r="2109" spans="1:13">
      <c r="A2109" s="38">
        <v>2108</v>
      </c>
      <c r="B2109" s="34" t="s">
        <v>2219</v>
      </c>
      <c r="C2109" s="34" t="s">
        <v>3651</v>
      </c>
      <c r="D2109" s="34" t="s">
        <v>36</v>
      </c>
      <c r="E2109" s="36">
        <v>0</v>
      </c>
      <c r="F2109" s="36">
        <v>0</v>
      </c>
      <c r="G2109" s="36">
        <v>0</v>
      </c>
      <c r="H2109" s="36">
        <v>0</v>
      </c>
      <c r="I2109" s="36">
        <v>0</v>
      </c>
      <c r="J2109" s="36">
        <v>0</v>
      </c>
      <c r="K2109" s="36">
        <v>35</v>
      </c>
      <c r="L2109" s="36">
        <v>2636.2</v>
      </c>
      <c r="M2109" s="35">
        <v>0.1</v>
      </c>
    </row>
    <row r="2110" spans="1:13">
      <c r="A2110" s="38">
        <v>2109</v>
      </c>
      <c r="B2110" s="34" t="s">
        <v>2220</v>
      </c>
      <c r="C2110" s="34" t="s">
        <v>3651</v>
      </c>
      <c r="D2110" s="34" t="s">
        <v>36</v>
      </c>
      <c r="E2110" s="36">
        <v>0</v>
      </c>
      <c r="F2110" s="36">
        <v>0</v>
      </c>
      <c r="G2110" s="36">
        <v>0.2</v>
      </c>
      <c r="H2110" s="36">
        <v>30.704000000000004</v>
      </c>
      <c r="I2110" s="36">
        <v>0</v>
      </c>
      <c r="J2110" s="36">
        <v>0</v>
      </c>
      <c r="K2110" s="36">
        <v>1.825</v>
      </c>
      <c r="L2110" s="36">
        <v>212.13799999999998</v>
      </c>
      <c r="M2110" s="35">
        <v>1.05</v>
      </c>
    </row>
    <row r="2111" spans="1:13">
      <c r="A2111" s="38">
        <v>2110</v>
      </c>
      <c r="B2111" s="34" t="s">
        <v>2221</v>
      </c>
      <c r="C2111" s="34" t="s">
        <v>3651</v>
      </c>
      <c r="D2111" s="34" t="s">
        <v>36</v>
      </c>
      <c r="E2111" s="36">
        <v>2.1</v>
      </c>
      <c r="F2111" s="36">
        <v>175.14000000000001</v>
      </c>
      <c r="G2111" s="36">
        <v>4.1500000000000004</v>
      </c>
      <c r="H2111" s="36">
        <v>545.55900000000008</v>
      </c>
      <c r="I2111" s="36">
        <v>16.524999999999999</v>
      </c>
      <c r="J2111" s="36">
        <v>2278.9627499999997</v>
      </c>
      <c r="K2111" s="36">
        <v>3.7749999999999999</v>
      </c>
      <c r="L2111" s="36">
        <v>424.6875</v>
      </c>
      <c r="M2111" s="35">
        <v>8</v>
      </c>
    </row>
    <row r="2112" spans="1:13">
      <c r="A2112" s="38">
        <v>2111</v>
      </c>
      <c r="B2112" s="34" t="s">
        <v>2222</v>
      </c>
      <c r="C2112" s="34" t="s">
        <v>3651</v>
      </c>
      <c r="D2112" s="34" t="s">
        <v>36</v>
      </c>
      <c r="E2112" s="36">
        <v>12</v>
      </c>
      <c r="F2112" s="36">
        <v>1434.24</v>
      </c>
      <c r="G2112" s="36">
        <v>12.3</v>
      </c>
      <c r="H2112" s="36">
        <v>1922.4900000000002</v>
      </c>
      <c r="I2112" s="36">
        <v>13</v>
      </c>
      <c r="J2112" s="36">
        <v>1566.24</v>
      </c>
      <c r="K2112" s="36">
        <v>8</v>
      </c>
      <c r="L2112" s="36">
        <v>869.84</v>
      </c>
      <c r="M2112" s="35">
        <v>8</v>
      </c>
    </row>
    <row r="2113" spans="1:13">
      <c r="A2113" s="38">
        <v>2112</v>
      </c>
      <c r="B2113" s="34" t="s">
        <v>2223</v>
      </c>
      <c r="C2113" s="34" t="s">
        <v>3651</v>
      </c>
      <c r="D2113" s="34" t="s">
        <v>36</v>
      </c>
      <c r="E2113" s="36">
        <v>0</v>
      </c>
      <c r="F2113" s="36">
        <v>0</v>
      </c>
      <c r="G2113" s="36">
        <v>0.5</v>
      </c>
      <c r="H2113" s="36">
        <v>56.66</v>
      </c>
      <c r="I2113" s="36">
        <v>7.8250000000000002</v>
      </c>
      <c r="J2113" s="36">
        <v>857.77650000000006</v>
      </c>
      <c r="K2113" s="36">
        <v>5</v>
      </c>
      <c r="L2113" s="36">
        <v>666.55</v>
      </c>
      <c r="M2113" s="35">
        <v>9.75</v>
      </c>
    </row>
    <row r="2114" spans="1:13">
      <c r="A2114" s="38">
        <v>2113</v>
      </c>
      <c r="B2114" s="34" t="s">
        <v>2224</v>
      </c>
      <c r="C2114" s="34" t="s">
        <v>3651</v>
      </c>
      <c r="D2114" s="34" t="s">
        <v>36</v>
      </c>
      <c r="E2114" s="36">
        <v>2.1</v>
      </c>
      <c r="F2114" s="36">
        <v>387.66</v>
      </c>
      <c r="G2114" s="36">
        <v>4.4000000000000004</v>
      </c>
      <c r="H2114" s="36">
        <v>431.33200000000005</v>
      </c>
      <c r="I2114" s="36">
        <v>4.45</v>
      </c>
      <c r="J2114" s="36">
        <v>71.378</v>
      </c>
      <c r="K2114" s="36">
        <v>4.5999999999999996</v>
      </c>
      <c r="L2114" s="36">
        <v>524.952</v>
      </c>
      <c r="M2114" s="35">
        <v>3.2</v>
      </c>
    </row>
    <row r="2115" spans="1:13">
      <c r="A2115" s="38">
        <v>2114</v>
      </c>
      <c r="B2115" s="34" t="s">
        <v>2225</v>
      </c>
      <c r="C2115" s="34" t="s">
        <v>3651</v>
      </c>
      <c r="D2115" s="34" t="s">
        <v>36</v>
      </c>
      <c r="F2115" s="36">
        <v>0</v>
      </c>
      <c r="H2115" s="36">
        <v>0</v>
      </c>
      <c r="J2115" s="36">
        <v>0</v>
      </c>
      <c r="L2115" s="36">
        <v>0</v>
      </c>
      <c r="M2115" s="35">
        <v>0.5</v>
      </c>
    </row>
    <row r="2116" spans="1:13">
      <c r="A2116" s="38">
        <v>2115</v>
      </c>
      <c r="B2116" s="34" t="s">
        <v>2226</v>
      </c>
      <c r="C2116" s="34" t="s">
        <v>3651</v>
      </c>
      <c r="D2116" s="34" t="s">
        <v>36</v>
      </c>
      <c r="F2116" s="36">
        <v>0</v>
      </c>
      <c r="H2116" s="36">
        <v>0</v>
      </c>
      <c r="J2116" s="36">
        <v>0</v>
      </c>
      <c r="L2116" s="36">
        <v>0</v>
      </c>
      <c r="M2116" s="35">
        <v>9.5</v>
      </c>
    </row>
    <row r="2117" spans="1:13">
      <c r="A2117" s="38">
        <v>2116</v>
      </c>
      <c r="B2117" s="34" t="s">
        <v>2227</v>
      </c>
      <c r="C2117" s="34" t="s">
        <v>3651</v>
      </c>
      <c r="D2117" s="34" t="s">
        <v>36</v>
      </c>
      <c r="E2117" s="36">
        <v>0</v>
      </c>
      <c r="F2117" s="36">
        <v>0</v>
      </c>
      <c r="G2117" s="36">
        <v>6</v>
      </c>
      <c r="H2117" s="36">
        <v>1217.94</v>
      </c>
      <c r="I2117" s="36">
        <v>6.0750000000000002</v>
      </c>
      <c r="J2117" s="36">
        <v>323.31150000000002</v>
      </c>
      <c r="K2117" s="36">
        <v>13.074999999999999</v>
      </c>
      <c r="L2117" s="36">
        <v>1833.6379999999999</v>
      </c>
      <c r="M2117" s="35">
        <v>5.0250000000000004</v>
      </c>
    </row>
    <row r="2118" spans="1:13">
      <c r="A2118" s="38">
        <v>2117</v>
      </c>
      <c r="B2118" s="34" t="s">
        <v>2228</v>
      </c>
      <c r="C2118" s="34" t="s">
        <v>3651</v>
      </c>
      <c r="D2118" s="34" t="s">
        <v>36</v>
      </c>
      <c r="E2118" s="36">
        <v>30</v>
      </c>
      <c r="F2118" s="36">
        <v>1961.7</v>
      </c>
      <c r="G2118" s="36">
        <v>64</v>
      </c>
      <c r="H2118" s="36">
        <v>3869.44</v>
      </c>
      <c r="I2118" s="36">
        <v>117.175</v>
      </c>
      <c r="J2118" s="36">
        <v>9041.223</v>
      </c>
      <c r="K2118" s="36">
        <v>4</v>
      </c>
      <c r="L2118" s="36">
        <v>247.64</v>
      </c>
      <c r="M2118" s="35">
        <v>11</v>
      </c>
    </row>
    <row r="2119" spans="1:13">
      <c r="A2119" s="38">
        <v>2118</v>
      </c>
      <c r="B2119" s="34" t="s">
        <v>2229</v>
      </c>
      <c r="C2119" s="34" t="s">
        <v>3651</v>
      </c>
      <c r="D2119" s="34" t="s">
        <v>36</v>
      </c>
      <c r="E2119" s="36">
        <v>0</v>
      </c>
      <c r="F2119" s="36">
        <v>0</v>
      </c>
      <c r="G2119" s="36">
        <v>0</v>
      </c>
      <c r="H2119" s="36">
        <v>0</v>
      </c>
      <c r="I2119" s="36">
        <v>0</v>
      </c>
      <c r="J2119" s="36">
        <v>0</v>
      </c>
      <c r="K2119" s="36">
        <v>11</v>
      </c>
      <c r="L2119" s="36">
        <v>733.48</v>
      </c>
      <c r="M2119" s="35">
        <v>12</v>
      </c>
    </row>
    <row r="2120" spans="1:13">
      <c r="A2120" s="38">
        <v>2119</v>
      </c>
      <c r="B2120" s="34" t="s">
        <v>2230</v>
      </c>
      <c r="C2120" s="34" t="s">
        <v>3651</v>
      </c>
      <c r="D2120" s="34" t="s">
        <v>36</v>
      </c>
      <c r="E2120" s="36">
        <v>0</v>
      </c>
      <c r="F2120" s="36">
        <v>0</v>
      </c>
      <c r="G2120" s="36">
        <v>0</v>
      </c>
      <c r="H2120" s="36">
        <v>0</v>
      </c>
      <c r="I2120" s="36">
        <v>5</v>
      </c>
      <c r="J2120" s="36">
        <v>789.15000000000009</v>
      </c>
      <c r="K2120" s="36">
        <v>5</v>
      </c>
      <c r="L2120" s="36">
        <v>696.5</v>
      </c>
      <c r="M2120" s="35">
        <v>10</v>
      </c>
    </row>
    <row r="2121" spans="1:13">
      <c r="A2121" s="38">
        <v>2120</v>
      </c>
      <c r="B2121" s="34" t="s">
        <v>2231</v>
      </c>
      <c r="C2121" s="34" t="s">
        <v>3651</v>
      </c>
      <c r="D2121" s="34" t="s">
        <v>36</v>
      </c>
      <c r="F2121" s="36">
        <v>0</v>
      </c>
      <c r="H2121" s="36">
        <v>0</v>
      </c>
      <c r="J2121" s="36">
        <v>0</v>
      </c>
      <c r="L2121" s="36">
        <v>0</v>
      </c>
      <c r="M2121" s="35">
        <v>7</v>
      </c>
    </row>
    <row r="2122" spans="1:13">
      <c r="A2122" s="38">
        <v>2121</v>
      </c>
      <c r="B2122" s="34" t="s">
        <v>2232</v>
      </c>
      <c r="C2122" s="34" t="s">
        <v>3651</v>
      </c>
      <c r="D2122" s="34" t="s">
        <v>36</v>
      </c>
      <c r="E2122" s="36">
        <v>1</v>
      </c>
      <c r="F2122" s="36">
        <v>182.89</v>
      </c>
      <c r="G2122" s="36">
        <v>0</v>
      </c>
      <c r="H2122" s="36">
        <v>0</v>
      </c>
      <c r="I2122" s="36">
        <v>73.349999999999994</v>
      </c>
      <c r="J2122" s="36">
        <v>5946.4844999999987</v>
      </c>
      <c r="K2122" s="36">
        <v>50.75</v>
      </c>
      <c r="L2122" s="36">
        <v>3780.875</v>
      </c>
      <c r="M2122" s="35">
        <v>5</v>
      </c>
    </row>
    <row r="2123" spans="1:13">
      <c r="A2123" s="38">
        <v>2122</v>
      </c>
      <c r="B2123" s="34" t="s">
        <v>2233</v>
      </c>
      <c r="C2123" s="34" t="s">
        <v>3651</v>
      </c>
      <c r="D2123" s="34" t="s">
        <v>36</v>
      </c>
      <c r="E2123" s="36">
        <v>0</v>
      </c>
      <c r="F2123" s="36">
        <v>0</v>
      </c>
      <c r="G2123" s="36">
        <v>0</v>
      </c>
      <c r="H2123" s="36">
        <v>0</v>
      </c>
      <c r="I2123" s="36">
        <v>0.5</v>
      </c>
      <c r="J2123" s="36">
        <v>10.005000000000001</v>
      </c>
      <c r="K2123" s="36">
        <v>14.6</v>
      </c>
      <c r="L2123" s="36">
        <v>1005.2099999999999</v>
      </c>
      <c r="M2123" s="35">
        <v>4.7</v>
      </c>
    </row>
    <row r="2124" spans="1:13">
      <c r="A2124" s="38">
        <v>2123</v>
      </c>
      <c r="B2124" s="34" t="s">
        <v>2234</v>
      </c>
      <c r="C2124" s="34" t="s">
        <v>3651</v>
      </c>
      <c r="D2124" s="34" t="s">
        <v>36</v>
      </c>
      <c r="E2124" s="36">
        <v>0</v>
      </c>
      <c r="F2124" s="36">
        <v>0</v>
      </c>
      <c r="G2124" s="36">
        <v>0</v>
      </c>
      <c r="H2124" s="36">
        <v>0</v>
      </c>
      <c r="I2124" s="36">
        <v>0</v>
      </c>
      <c r="J2124" s="36">
        <v>0</v>
      </c>
      <c r="K2124" s="36">
        <v>2.2250000000000001</v>
      </c>
      <c r="L2124" s="36">
        <v>22.005250000000004</v>
      </c>
      <c r="M2124" s="35">
        <v>7</v>
      </c>
    </row>
    <row r="2125" spans="1:13">
      <c r="A2125" s="38">
        <v>2124</v>
      </c>
      <c r="B2125" s="34" t="s">
        <v>2235</v>
      </c>
      <c r="C2125" s="34" t="s">
        <v>3651</v>
      </c>
      <c r="D2125" s="34" t="s">
        <v>36</v>
      </c>
      <c r="E2125" s="36">
        <v>0</v>
      </c>
      <c r="F2125" s="36">
        <v>0</v>
      </c>
      <c r="G2125" s="36">
        <v>0</v>
      </c>
      <c r="H2125" s="36">
        <v>0</v>
      </c>
      <c r="I2125" s="36">
        <v>0.3</v>
      </c>
      <c r="J2125" s="36">
        <v>39.945</v>
      </c>
      <c r="K2125" s="36">
        <v>0.8</v>
      </c>
      <c r="L2125" s="36">
        <v>74.176000000000002</v>
      </c>
      <c r="M2125" s="35">
        <v>0.9</v>
      </c>
    </row>
    <row r="2126" spans="1:13">
      <c r="A2126" s="38">
        <v>2125</v>
      </c>
      <c r="B2126" s="34" t="s">
        <v>2236</v>
      </c>
      <c r="C2126" s="34" t="s">
        <v>3651</v>
      </c>
      <c r="D2126" s="34" t="s">
        <v>36</v>
      </c>
      <c r="F2126" s="36">
        <v>0</v>
      </c>
      <c r="H2126" s="36">
        <v>0</v>
      </c>
      <c r="J2126" s="36">
        <v>0</v>
      </c>
      <c r="L2126" s="36">
        <v>0</v>
      </c>
      <c r="M2126" s="35">
        <v>6</v>
      </c>
    </row>
    <row r="2127" spans="1:13">
      <c r="A2127" s="38">
        <v>2126</v>
      </c>
      <c r="B2127" s="34" t="s">
        <v>2237</v>
      </c>
      <c r="C2127" s="34" t="s">
        <v>3651</v>
      </c>
      <c r="D2127" s="34" t="s">
        <v>36</v>
      </c>
      <c r="E2127" s="36">
        <v>0</v>
      </c>
      <c r="F2127" s="36">
        <v>0</v>
      </c>
      <c r="G2127" s="36">
        <v>5.55</v>
      </c>
      <c r="H2127" s="36">
        <v>352.09199999999998</v>
      </c>
      <c r="I2127" s="36">
        <v>4.0999999999999996</v>
      </c>
      <c r="J2127" s="36">
        <v>344.19499999999999</v>
      </c>
      <c r="K2127" s="36">
        <v>0</v>
      </c>
      <c r="L2127" s="36">
        <v>0</v>
      </c>
      <c r="M2127" s="35">
        <v>0.67500000000000004</v>
      </c>
    </row>
    <row r="2128" spans="1:13">
      <c r="A2128" s="38">
        <v>2127</v>
      </c>
      <c r="B2128" s="34" t="s">
        <v>2238</v>
      </c>
      <c r="C2128" s="34" t="s">
        <v>3651</v>
      </c>
      <c r="D2128" s="34" t="s">
        <v>36</v>
      </c>
      <c r="E2128" s="36">
        <v>0</v>
      </c>
      <c r="F2128" s="36">
        <v>0</v>
      </c>
      <c r="G2128" s="36">
        <v>3</v>
      </c>
      <c r="H2128" s="36">
        <v>153.99</v>
      </c>
      <c r="I2128" s="36">
        <v>2</v>
      </c>
      <c r="J2128" s="36">
        <v>143.76</v>
      </c>
      <c r="K2128" s="36">
        <v>0</v>
      </c>
      <c r="L2128" s="36">
        <v>0</v>
      </c>
      <c r="M2128" s="35">
        <v>1</v>
      </c>
    </row>
    <row r="2129" spans="1:13">
      <c r="A2129" s="38">
        <v>2128</v>
      </c>
      <c r="B2129" s="34" t="s">
        <v>2239</v>
      </c>
      <c r="C2129" s="34" t="s">
        <v>3651</v>
      </c>
      <c r="D2129" s="34" t="s">
        <v>36</v>
      </c>
      <c r="E2129" s="36">
        <v>0</v>
      </c>
      <c r="F2129" s="36">
        <v>0</v>
      </c>
      <c r="G2129" s="36">
        <v>0</v>
      </c>
      <c r="H2129" s="36">
        <v>0</v>
      </c>
      <c r="I2129" s="36">
        <v>0</v>
      </c>
      <c r="J2129" s="36">
        <v>0</v>
      </c>
      <c r="K2129" s="36">
        <v>1</v>
      </c>
      <c r="L2129" s="36">
        <v>73.900000000000006</v>
      </c>
      <c r="M2129" s="35">
        <v>2</v>
      </c>
    </row>
    <row r="2130" spans="1:13">
      <c r="A2130" s="38">
        <v>2129</v>
      </c>
      <c r="B2130" s="34" t="s">
        <v>2240</v>
      </c>
      <c r="C2130" s="34" t="s">
        <v>3651</v>
      </c>
      <c r="D2130" s="34" t="s">
        <v>36</v>
      </c>
      <c r="E2130" s="36">
        <v>0</v>
      </c>
      <c r="F2130" s="36">
        <v>0</v>
      </c>
      <c r="G2130" s="36">
        <v>0</v>
      </c>
      <c r="H2130" s="36">
        <v>0</v>
      </c>
      <c r="I2130" s="36">
        <v>0.47499999999999998</v>
      </c>
      <c r="J2130" s="36">
        <v>-48.29325</v>
      </c>
      <c r="K2130" s="36">
        <v>2.15</v>
      </c>
      <c r="L2130" s="36">
        <v>178.3425</v>
      </c>
      <c r="M2130" s="35">
        <v>0.87500000000000011</v>
      </c>
    </row>
    <row r="2131" spans="1:13">
      <c r="A2131" s="38">
        <v>2130</v>
      </c>
      <c r="B2131" s="34" t="s">
        <v>2241</v>
      </c>
      <c r="C2131" s="34" t="s">
        <v>3651</v>
      </c>
      <c r="D2131" s="34" t="s">
        <v>36</v>
      </c>
      <c r="E2131" s="36">
        <v>11.225</v>
      </c>
      <c r="F2131" s="36">
        <v>954.125</v>
      </c>
      <c r="G2131" s="36">
        <v>2.2000000000000002</v>
      </c>
      <c r="H2131" s="36">
        <v>82.213999999999999</v>
      </c>
      <c r="I2131" s="36">
        <v>0</v>
      </c>
      <c r="J2131" s="36">
        <v>0</v>
      </c>
      <c r="K2131" s="36">
        <v>10.1</v>
      </c>
      <c r="L2131" s="36">
        <v>1277.6499999999999</v>
      </c>
      <c r="M2131" s="35">
        <v>8</v>
      </c>
    </row>
    <row r="2132" spans="1:13">
      <c r="A2132" s="38">
        <v>2131</v>
      </c>
      <c r="B2132" s="34" t="s">
        <v>2242</v>
      </c>
      <c r="C2132" s="34" t="s">
        <v>3651</v>
      </c>
      <c r="D2132" s="34" t="s">
        <v>36</v>
      </c>
      <c r="F2132" s="36">
        <v>0</v>
      </c>
      <c r="H2132" s="36">
        <v>0</v>
      </c>
      <c r="J2132" s="36">
        <v>0</v>
      </c>
      <c r="L2132" s="36">
        <v>0</v>
      </c>
      <c r="M2132" s="35">
        <v>5</v>
      </c>
    </row>
    <row r="2133" spans="1:13">
      <c r="A2133" s="38">
        <v>2132</v>
      </c>
      <c r="B2133" s="34" t="s">
        <v>2243</v>
      </c>
      <c r="C2133" s="34" t="s">
        <v>3651</v>
      </c>
      <c r="D2133" s="34" t="s">
        <v>36</v>
      </c>
      <c r="E2133" s="36">
        <v>0</v>
      </c>
      <c r="F2133" s="36">
        <v>0</v>
      </c>
      <c r="G2133" s="36">
        <v>0</v>
      </c>
      <c r="H2133" s="36">
        <v>0</v>
      </c>
      <c r="I2133" s="36">
        <v>0</v>
      </c>
      <c r="J2133" s="36">
        <v>0</v>
      </c>
      <c r="K2133" s="36">
        <v>5.625</v>
      </c>
      <c r="L2133" s="36">
        <v>420.13124999999997</v>
      </c>
      <c r="M2133" s="35">
        <v>3.3</v>
      </c>
    </row>
    <row r="2134" spans="1:13">
      <c r="A2134" s="38">
        <v>2133</v>
      </c>
      <c r="B2134" s="34" t="s">
        <v>2244</v>
      </c>
      <c r="C2134" s="34" t="s">
        <v>3651</v>
      </c>
      <c r="D2134" s="34" t="s">
        <v>36</v>
      </c>
      <c r="F2134" s="36">
        <v>0</v>
      </c>
      <c r="H2134" s="36">
        <v>0</v>
      </c>
      <c r="J2134" s="36">
        <v>0</v>
      </c>
      <c r="L2134" s="36">
        <v>0</v>
      </c>
      <c r="M2134" s="35">
        <v>1</v>
      </c>
    </row>
    <row r="2135" spans="1:13">
      <c r="A2135" s="38">
        <v>2134</v>
      </c>
      <c r="B2135" s="34" t="s">
        <v>2245</v>
      </c>
      <c r="C2135" s="34" t="s">
        <v>3658</v>
      </c>
      <c r="D2135" s="34" t="s">
        <v>36</v>
      </c>
      <c r="F2135" s="36">
        <v>0</v>
      </c>
      <c r="H2135" s="36">
        <v>0</v>
      </c>
      <c r="J2135" s="36">
        <v>0</v>
      </c>
      <c r="L2135" s="36">
        <v>0</v>
      </c>
      <c r="M2135" s="35">
        <v>0.05</v>
      </c>
    </row>
    <row r="2136" spans="1:13">
      <c r="A2136" s="38">
        <v>2135</v>
      </c>
      <c r="B2136" s="34" t="s">
        <v>2246</v>
      </c>
      <c r="C2136" s="34" t="s">
        <v>3651</v>
      </c>
      <c r="D2136" s="34" t="s">
        <v>36</v>
      </c>
      <c r="F2136" s="36">
        <v>0</v>
      </c>
      <c r="H2136" s="36">
        <v>0</v>
      </c>
      <c r="J2136" s="36">
        <v>0</v>
      </c>
      <c r="L2136" s="36">
        <v>0</v>
      </c>
      <c r="M2136" s="35">
        <v>2</v>
      </c>
    </row>
    <row r="2137" spans="1:13">
      <c r="A2137" s="38">
        <v>2136</v>
      </c>
      <c r="B2137" s="34" t="s">
        <v>2247</v>
      </c>
      <c r="C2137" s="34" t="s">
        <v>3651</v>
      </c>
      <c r="D2137" s="34" t="s">
        <v>36</v>
      </c>
      <c r="F2137" s="36">
        <v>0</v>
      </c>
      <c r="H2137" s="36">
        <v>0</v>
      </c>
      <c r="J2137" s="36">
        <v>0</v>
      </c>
      <c r="L2137" s="36">
        <v>0</v>
      </c>
      <c r="M2137" s="35">
        <v>3</v>
      </c>
    </row>
    <row r="2138" spans="1:13">
      <c r="A2138" s="38">
        <v>2137</v>
      </c>
      <c r="B2138" s="34" t="s">
        <v>2248</v>
      </c>
      <c r="C2138" s="34" t="s">
        <v>3651</v>
      </c>
      <c r="D2138" s="34" t="s">
        <v>36</v>
      </c>
      <c r="F2138" s="36">
        <v>0</v>
      </c>
      <c r="H2138" s="36">
        <v>0</v>
      </c>
      <c r="J2138" s="36">
        <v>0</v>
      </c>
      <c r="L2138" s="36">
        <v>0</v>
      </c>
      <c r="M2138" s="35">
        <v>4</v>
      </c>
    </row>
    <row r="2139" spans="1:13">
      <c r="A2139" s="38">
        <v>2138</v>
      </c>
      <c r="B2139" s="34" t="s">
        <v>2249</v>
      </c>
      <c r="C2139" s="34" t="s">
        <v>3651</v>
      </c>
      <c r="D2139" s="34" t="s">
        <v>36</v>
      </c>
      <c r="E2139" s="36">
        <v>0</v>
      </c>
      <c r="F2139" s="36">
        <v>0</v>
      </c>
      <c r="G2139" s="36">
        <v>0</v>
      </c>
      <c r="H2139" s="36">
        <v>0</v>
      </c>
      <c r="I2139" s="36">
        <v>0</v>
      </c>
      <c r="J2139" s="36">
        <v>0</v>
      </c>
      <c r="K2139" s="36">
        <v>6</v>
      </c>
      <c r="L2139" s="36">
        <v>439.02</v>
      </c>
      <c r="M2139" s="35">
        <v>12</v>
      </c>
    </row>
    <row r="2140" spans="1:13">
      <c r="A2140" s="38">
        <v>2139</v>
      </c>
      <c r="B2140" s="34" t="s">
        <v>2250</v>
      </c>
      <c r="C2140" s="34" t="s">
        <v>3651</v>
      </c>
      <c r="D2140" s="34" t="s">
        <v>36</v>
      </c>
      <c r="E2140" s="36">
        <v>0</v>
      </c>
      <c r="F2140" s="36">
        <v>0</v>
      </c>
      <c r="G2140" s="36">
        <v>0</v>
      </c>
      <c r="H2140" s="36">
        <v>0</v>
      </c>
      <c r="I2140" s="36">
        <v>0</v>
      </c>
      <c r="J2140" s="36">
        <v>0</v>
      </c>
      <c r="K2140" s="36">
        <v>10</v>
      </c>
      <c r="L2140" s="36">
        <v>576.4</v>
      </c>
      <c r="M2140" s="35">
        <v>5</v>
      </c>
    </row>
    <row r="2141" spans="1:13">
      <c r="A2141" s="38">
        <v>2140</v>
      </c>
      <c r="B2141" s="34" t="s">
        <v>2251</v>
      </c>
      <c r="C2141" s="34" t="s">
        <v>3651</v>
      </c>
      <c r="D2141" s="34" t="s">
        <v>36</v>
      </c>
      <c r="E2141" s="36">
        <v>0</v>
      </c>
      <c r="F2141" s="36">
        <v>0</v>
      </c>
      <c r="G2141" s="36">
        <v>4.5999999999999996</v>
      </c>
      <c r="H2141" s="36">
        <v>230.36799999999997</v>
      </c>
      <c r="I2141" s="36">
        <v>25</v>
      </c>
      <c r="J2141" s="36">
        <v>2511.25</v>
      </c>
      <c r="K2141" s="36">
        <v>38</v>
      </c>
      <c r="L2141" s="36">
        <v>5804.5</v>
      </c>
      <c r="M2141" s="35">
        <v>5</v>
      </c>
    </row>
    <row r="2142" spans="1:13">
      <c r="A2142" s="38">
        <v>2141</v>
      </c>
      <c r="B2142" s="34" t="s">
        <v>2252</v>
      </c>
      <c r="C2142" s="34" t="s">
        <v>3651</v>
      </c>
      <c r="D2142" s="34" t="s">
        <v>36</v>
      </c>
      <c r="E2142" s="36">
        <v>0</v>
      </c>
      <c r="F2142" s="36">
        <v>0</v>
      </c>
      <c r="G2142" s="36">
        <v>2</v>
      </c>
      <c r="H2142" s="36">
        <v>-179.48</v>
      </c>
      <c r="I2142" s="36">
        <v>1.25</v>
      </c>
      <c r="J2142" s="36">
        <v>40.225000000000001</v>
      </c>
      <c r="K2142" s="36">
        <v>2.2000000000000002</v>
      </c>
      <c r="L2142" s="36">
        <v>273.46000000000004</v>
      </c>
      <c r="M2142" s="35">
        <v>6.5</v>
      </c>
    </row>
    <row r="2143" spans="1:13">
      <c r="A2143" s="38">
        <v>2142</v>
      </c>
      <c r="B2143" s="34" t="s">
        <v>2253</v>
      </c>
      <c r="C2143" s="34" t="s">
        <v>3651</v>
      </c>
      <c r="D2143" s="34" t="s">
        <v>36</v>
      </c>
      <c r="E2143" s="36">
        <v>0</v>
      </c>
      <c r="F2143" s="36">
        <v>0</v>
      </c>
      <c r="G2143" s="36">
        <v>0</v>
      </c>
      <c r="H2143" s="36">
        <v>0</v>
      </c>
      <c r="I2143" s="36">
        <v>0</v>
      </c>
      <c r="J2143" s="36">
        <v>0</v>
      </c>
      <c r="K2143" s="36">
        <v>2.0499999999999998</v>
      </c>
      <c r="L2143" s="36">
        <v>182.96249999999998</v>
      </c>
      <c r="M2143" s="35">
        <v>3.5</v>
      </c>
    </row>
    <row r="2144" spans="1:13">
      <c r="A2144" s="38">
        <v>2143</v>
      </c>
      <c r="B2144" s="34" t="s">
        <v>2254</v>
      </c>
      <c r="C2144" s="34" t="s">
        <v>3651</v>
      </c>
      <c r="D2144" s="34" t="s">
        <v>36</v>
      </c>
      <c r="F2144" s="36">
        <v>0</v>
      </c>
      <c r="H2144" s="36">
        <v>0</v>
      </c>
      <c r="J2144" s="36">
        <v>0</v>
      </c>
      <c r="L2144" s="36">
        <v>0</v>
      </c>
      <c r="M2144" s="35">
        <v>1</v>
      </c>
    </row>
    <row r="2145" spans="1:13">
      <c r="A2145" s="38">
        <v>2144</v>
      </c>
      <c r="B2145" s="34" t="s">
        <v>2255</v>
      </c>
      <c r="C2145" s="34" t="s">
        <v>3651</v>
      </c>
      <c r="D2145" s="34" t="s">
        <v>36</v>
      </c>
      <c r="E2145" s="36">
        <v>55.65</v>
      </c>
      <c r="F2145" s="36">
        <v>4145.9250000000002</v>
      </c>
      <c r="G2145" s="36">
        <v>2.1</v>
      </c>
      <c r="H2145" s="36">
        <v>277.221</v>
      </c>
      <c r="I2145" s="36">
        <v>6.5</v>
      </c>
      <c r="J2145" s="36">
        <v>416.26000000000005</v>
      </c>
      <c r="K2145" s="36">
        <v>18</v>
      </c>
      <c r="L2145" s="36">
        <v>1089.18</v>
      </c>
      <c r="M2145" s="35">
        <v>8.3000000000000007</v>
      </c>
    </row>
    <row r="2146" spans="1:13">
      <c r="A2146" s="38">
        <v>2145</v>
      </c>
      <c r="B2146" s="34" t="s">
        <v>2256</v>
      </c>
      <c r="C2146" s="34" t="s">
        <v>3651</v>
      </c>
      <c r="D2146" s="34" t="s">
        <v>36</v>
      </c>
      <c r="E2146" s="36">
        <v>0</v>
      </c>
      <c r="F2146" s="36">
        <v>0</v>
      </c>
      <c r="G2146" s="36">
        <v>0</v>
      </c>
      <c r="H2146" s="36">
        <v>0</v>
      </c>
      <c r="I2146" s="36">
        <v>0</v>
      </c>
      <c r="J2146" s="36">
        <v>0</v>
      </c>
      <c r="K2146" s="36">
        <v>3.05</v>
      </c>
      <c r="L2146" s="36">
        <v>166.22499999999999</v>
      </c>
      <c r="M2146" s="35">
        <v>2</v>
      </c>
    </row>
    <row r="2147" spans="1:13">
      <c r="A2147" s="38">
        <v>2146</v>
      </c>
      <c r="B2147" s="34" t="s">
        <v>2257</v>
      </c>
      <c r="C2147" s="34" t="s">
        <v>3651</v>
      </c>
      <c r="D2147" s="34" t="s">
        <v>36</v>
      </c>
      <c r="F2147" s="36">
        <v>0</v>
      </c>
      <c r="H2147" s="36">
        <v>0</v>
      </c>
      <c r="J2147" s="36">
        <v>0</v>
      </c>
      <c r="L2147" s="36">
        <v>0</v>
      </c>
      <c r="M2147" s="35">
        <v>2.125</v>
      </c>
    </row>
    <row r="2148" spans="1:13">
      <c r="A2148" s="38">
        <v>2147</v>
      </c>
      <c r="B2148" s="34" t="s">
        <v>2258</v>
      </c>
      <c r="C2148" s="34" t="s">
        <v>3651</v>
      </c>
      <c r="D2148" s="34" t="s">
        <v>36</v>
      </c>
      <c r="E2148" s="36">
        <v>3.5</v>
      </c>
      <c r="F2148" s="36">
        <v>92.96</v>
      </c>
      <c r="G2148" s="36">
        <v>0</v>
      </c>
      <c r="H2148" s="36">
        <v>0</v>
      </c>
      <c r="I2148" s="36">
        <v>0</v>
      </c>
      <c r="J2148" s="36">
        <v>0</v>
      </c>
      <c r="K2148" s="36">
        <v>0</v>
      </c>
      <c r="L2148" s="36">
        <v>0</v>
      </c>
      <c r="M2148" s="35">
        <v>4.3</v>
      </c>
    </row>
    <row r="2149" spans="1:13">
      <c r="A2149" s="38">
        <v>2148</v>
      </c>
      <c r="B2149" s="34" t="s">
        <v>2259</v>
      </c>
      <c r="C2149" s="34" t="s">
        <v>3658</v>
      </c>
      <c r="D2149" s="34" t="s">
        <v>36</v>
      </c>
      <c r="E2149" s="36">
        <v>0</v>
      </c>
      <c r="F2149" s="36">
        <v>0</v>
      </c>
      <c r="G2149" s="36">
        <v>0</v>
      </c>
      <c r="H2149" s="36">
        <v>0</v>
      </c>
      <c r="I2149" s="36">
        <v>21.9</v>
      </c>
      <c r="J2149" s="36">
        <v>1246.329</v>
      </c>
      <c r="K2149" s="36">
        <v>19</v>
      </c>
      <c r="L2149" s="36">
        <v>1018.59</v>
      </c>
      <c r="M2149" s="35">
        <v>12</v>
      </c>
    </row>
    <row r="2150" spans="1:13">
      <c r="A2150" s="38">
        <v>2149</v>
      </c>
      <c r="B2150" s="34" t="s">
        <v>2260</v>
      </c>
      <c r="C2150" s="34" t="s">
        <v>3651</v>
      </c>
      <c r="D2150" s="34" t="s">
        <v>36</v>
      </c>
      <c r="E2150" s="36">
        <v>30</v>
      </c>
      <c r="F2150" s="36">
        <v>2241</v>
      </c>
      <c r="G2150" s="36">
        <v>39</v>
      </c>
      <c r="H2150" s="36">
        <v>4417.92</v>
      </c>
      <c r="I2150" s="36">
        <v>35</v>
      </c>
      <c r="J2150" s="36">
        <v>3612.7</v>
      </c>
      <c r="K2150" s="36">
        <v>45</v>
      </c>
      <c r="L2150" s="36">
        <v>3543.2999999999997</v>
      </c>
      <c r="M2150" s="35">
        <v>5</v>
      </c>
    </row>
    <row r="2151" spans="1:13">
      <c r="A2151" s="38">
        <v>2150</v>
      </c>
      <c r="B2151" s="34" t="s">
        <v>2261</v>
      </c>
      <c r="C2151" s="34" t="s">
        <v>82</v>
      </c>
      <c r="D2151" s="34" t="s">
        <v>36</v>
      </c>
      <c r="F2151" s="36">
        <v>0</v>
      </c>
      <c r="H2151" s="36">
        <v>0</v>
      </c>
      <c r="J2151" s="36">
        <v>0</v>
      </c>
      <c r="L2151" s="36">
        <v>0</v>
      </c>
      <c r="M2151" s="35">
        <v>5</v>
      </c>
    </row>
    <row r="2152" spans="1:13">
      <c r="A2152" s="38">
        <v>2151</v>
      </c>
      <c r="B2152" s="34" t="s">
        <v>2262</v>
      </c>
      <c r="C2152" s="34" t="s">
        <v>3658</v>
      </c>
      <c r="D2152" s="34" t="s">
        <v>36</v>
      </c>
      <c r="F2152" s="36">
        <v>0</v>
      </c>
      <c r="H2152" s="36">
        <v>0</v>
      </c>
      <c r="J2152" s="36">
        <v>0</v>
      </c>
      <c r="L2152" s="36">
        <v>0</v>
      </c>
      <c r="M2152" s="35">
        <v>0</v>
      </c>
    </row>
    <row r="2153" spans="1:13">
      <c r="A2153" s="38">
        <v>2152</v>
      </c>
      <c r="B2153" s="34" t="s">
        <v>2263</v>
      </c>
      <c r="C2153" s="34" t="s">
        <v>3651</v>
      </c>
      <c r="D2153" s="34" t="s">
        <v>36</v>
      </c>
      <c r="E2153" s="36">
        <v>0</v>
      </c>
      <c r="F2153" s="36">
        <v>0</v>
      </c>
      <c r="G2153" s="36">
        <v>0</v>
      </c>
      <c r="H2153" s="36">
        <v>0</v>
      </c>
      <c r="I2153" s="36">
        <v>0</v>
      </c>
      <c r="J2153" s="36">
        <v>0</v>
      </c>
      <c r="K2153" s="36">
        <v>2.0499999999999998</v>
      </c>
      <c r="L2153" s="36">
        <v>256.6395</v>
      </c>
      <c r="M2153" s="35">
        <v>0</v>
      </c>
    </row>
    <row r="2154" spans="1:13">
      <c r="A2154" s="38">
        <v>2153</v>
      </c>
      <c r="B2154" s="34" t="s">
        <v>2264</v>
      </c>
      <c r="C2154" s="34" t="s">
        <v>3651</v>
      </c>
      <c r="D2154" s="34" t="s">
        <v>36</v>
      </c>
      <c r="E2154" s="36">
        <v>0</v>
      </c>
      <c r="F2154" s="36">
        <v>0</v>
      </c>
      <c r="G2154" s="36">
        <v>0</v>
      </c>
      <c r="H2154" s="36">
        <v>0</v>
      </c>
      <c r="I2154" s="36">
        <v>4.5</v>
      </c>
      <c r="J2154" s="36">
        <v>296.68500000000006</v>
      </c>
      <c r="K2154" s="36">
        <v>8.375</v>
      </c>
      <c r="L2154" s="36">
        <v>984.14625000000001</v>
      </c>
      <c r="M2154" s="35">
        <v>2.95</v>
      </c>
    </row>
    <row r="2155" spans="1:13">
      <c r="A2155" s="38">
        <v>2154</v>
      </c>
      <c r="B2155" s="34" t="s">
        <v>2265</v>
      </c>
      <c r="C2155" s="34" t="s">
        <v>3651</v>
      </c>
      <c r="D2155" s="34" t="s">
        <v>25</v>
      </c>
      <c r="E2155" s="36">
        <v>0</v>
      </c>
      <c r="F2155" s="36">
        <v>0</v>
      </c>
      <c r="G2155" s="36">
        <v>0</v>
      </c>
      <c r="H2155" s="36">
        <v>0</v>
      </c>
      <c r="I2155" s="36">
        <v>5</v>
      </c>
      <c r="J2155" s="36">
        <v>340.3</v>
      </c>
      <c r="K2155" s="36">
        <v>0</v>
      </c>
      <c r="L2155" s="36">
        <v>0</v>
      </c>
      <c r="M2155" s="35">
        <v>0</v>
      </c>
    </row>
    <row r="2156" spans="1:13">
      <c r="A2156" s="38">
        <v>2155</v>
      </c>
      <c r="B2156" s="34" t="s">
        <v>2266</v>
      </c>
      <c r="C2156" s="34" t="s">
        <v>3651</v>
      </c>
      <c r="D2156" s="34" t="s">
        <v>25</v>
      </c>
      <c r="E2156" s="36">
        <v>3</v>
      </c>
      <c r="F2156" s="36">
        <v>165.21</v>
      </c>
      <c r="G2156" s="36">
        <v>0</v>
      </c>
      <c r="H2156" s="36">
        <v>0</v>
      </c>
      <c r="I2156" s="36">
        <v>3.85</v>
      </c>
      <c r="J2156" s="36">
        <v>477.90049999999997</v>
      </c>
      <c r="K2156" s="36">
        <v>0</v>
      </c>
      <c r="L2156" s="36">
        <v>0</v>
      </c>
      <c r="M2156" s="35">
        <v>0</v>
      </c>
    </row>
    <row r="2157" spans="1:13">
      <c r="A2157" s="38">
        <v>2156</v>
      </c>
      <c r="B2157" s="34" t="s">
        <v>2267</v>
      </c>
      <c r="C2157" s="34" t="s">
        <v>3651</v>
      </c>
      <c r="D2157" s="34" t="s">
        <v>25</v>
      </c>
      <c r="E2157" s="36">
        <v>0</v>
      </c>
      <c r="F2157" s="36">
        <v>0</v>
      </c>
      <c r="G2157" s="36">
        <v>0</v>
      </c>
      <c r="H2157" s="36">
        <v>0</v>
      </c>
      <c r="I2157" s="36">
        <v>0</v>
      </c>
      <c r="J2157" s="36">
        <v>0</v>
      </c>
      <c r="K2157" s="36">
        <v>22.475000000000001</v>
      </c>
      <c r="L2157" s="36">
        <v>1171.62175</v>
      </c>
      <c r="M2157" s="35">
        <v>0</v>
      </c>
    </row>
    <row r="2158" spans="1:13">
      <c r="A2158" s="38">
        <v>2157</v>
      </c>
      <c r="B2158" s="34" t="s">
        <v>2268</v>
      </c>
      <c r="C2158" s="34" t="s">
        <v>3651</v>
      </c>
      <c r="D2158" s="34" t="s">
        <v>25</v>
      </c>
      <c r="E2158" s="36">
        <v>28</v>
      </c>
      <c r="F2158" s="36">
        <v>1981</v>
      </c>
      <c r="G2158" s="36">
        <v>12</v>
      </c>
      <c r="H2158" s="36">
        <v>1101.48</v>
      </c>
      <c r="I2158" s="36">
        <v>0</v>
      </c>
      <c r="J2158" s="36">
        <v>0</v>
      </c>
      <c r="K2158" s="36">
        <v>7.95</v>
      </c>
      <c r="L2158" s="36">
        <v>544.49549999999999</v>
      </c>
      <c r="M2158" s="35">
        <v>0</v>
      </c>
    </row>
    <row r="2159" spans="1:13">
      <c r="A2159" s="38">
        <v>2158</v>
      </c>
      <c r="B2159" s="34" t="s">
        <v>2269</v>
      </c>
      <c r="C2159" s="34" t="s">
        <v>3651</v>
      </c>
      <c r="D2159" s="34" t="s">
        <v>25</v>
      </c>
      <c r="F2159" s="36">
        <v>0</v>
      </c>
      <c r="H2159" s="36">
        <v>0</v>
      </c>
      <c r="J2159" s="36">
        <v>0</v>
      </c>
      <c r="L2159" s="36">
        <v>0</v>
      </c>
      <c r="M2159" s="35">
        <v>0.3</v>
      </c>
    </row>
    <row r="2160" spans="1:13">
      <c r="A2160" s="38">
        <v>2159</v>
      </c>
      <c r="B2160" s="34" t="s">
        <v>2270</v>
      </c>
      <c r="C2160" s="34" t="s">
        <v>3651</v>
      </c>
      <c r="D2160" s="34" t="s">
        <v>25</v>
      </c>
      <c r="E2160" s="36">
        <v>0</v>
      </c>
      <c r="F2160" s="36">
        <v>0</v>
      </c>
      <c r="G2160" s="36">
        <v>0</v>
      </c>
      <c r="H2160" s="36">
        <v>0</v>
      </c>
      <c r="I2160" s="36">
        <v>0</v>
      </c>
      <c r="J2160" s="36">
        <v>0</v>
      </c>
      <c r="K2160" s="36">
        <v>13</v>
      </c>
      <c r="L2160" s="36">
        <v>1281.28</v>
      </c>
      <c r="M2160" s="35">
        <v>0</v>
      </c>
    </row>
    <row r="2161" spans="1:13">
      <c r="A2161" s="38">
        <v>2160</v>
      </c>
      <c r="B2161" s="34" t="s">
        <v>2271</v>
      </c>
      <c r="C2161" s="34" t="s">
        <v>82</v>
      </c>
      <c r="D2161" s="34" t="s">
        <v>25</v>
      </c>
      <c r="E2161" s="36">
        <v>0</v>
      </c>
      <c r="F2161" s="36">
        <v>0</v>
      </c>
      <c r="G2161" s="36">
        <v>0</v>
      </c>
      <c r="H2161" s="36">
        <v>0</v>
      </c>
      <c r="I2161" s="36">
        <v>0</v>
      </c>
      <c r="J2161" s="36">
        <v>0</v>
      </c>
      <c r="K2161" s="36">
        <v>17</v>
      </c>
      <c r="L2161" s="36">
        <v>774.86</v>
      </c>
      <c r="M2161" s="35">
        <v>0</v>
      </c>
    </row>
    <row r="2162" spans="1:13">
      <c r="A2162" s="38">
        <v>2161</v>
      </c>
      <c r="B2162" s="34" t="s">
        <v>2272</v>
      </c>
      <c r="C2162" s="34" t="s">
        <v>3651</v>
      </c>
      <c r="D2162" s="34" t="s">
        <v>25</v>
      </c>
      <c r="E2162" s="36">
        <v>270</v>
      </c>
      <c r="F2162" s="36">
        <v>-6328.8</v>
      </c>
      <c r="G2162" s="36">
        <v>285</v>
      </c>
      <c r="H2162" s="36">
        <v>19157.7</v>
      </c>
      <c r="I2162" s="36">
        <v>273.52499999999998</v>
      </c>
      <c r="J2162" s="36">
        <v>14042.773499999999</v>
      </c>
      <c r="K2162" s="36">
        <v>138.75</v>
      </c>
      <c r="L2162" s="36">
        <v>9461.3624999999993</v>
      </c>
      <c r="M2162" s="35">
        <v>0</v>
      </c>
    </row>
    <row r="2163" spans="1:13">
      <c r="A2163" s="38">
        <v>2162</v>
      </c>
      <c r="B2163" s="34" t="s">
        <v>2273</v>
      </c>
      <c r="C2163" s="34" t="s">
        <v>3651</v>
      </c>
      <c r="D2163" s="34" t="s">
        <v>25</v>
      </c>
      <c r="F2163" s="36">
        <v>0</v>
      </c>
      <c r="H2163" s="36">
        <v>0</v>
      </c>
      <c r="J2163" s="36">
        <v>0</v>
      </c>
      <c r="L2163" s="36">
        <v>0</v>
      </c>
      <c r="M2163" s="35">
        <v>1</v>
      </c>
    </row>
    <row r="2164" spans="1:13">
      <c r="A2164" s="38">
        <v>2163</v>
      </c>
      <c r="B2164" s="34" t="s">
        <v>2274</v>
      </c>
      <c r="C2164" s="34" t="s">
        <v>3651</v>
      </c>
      <c r="D2164" s="34" t="s">
        <v>25</v>
      </c>
      <c r="F2164" s="36">
        <v>0</v>
      </c>
      <c r="H2164" s="36">
        <v>0</v>
      </c>
      <c r="J2164" s="36">
        <v>0</v>
      </c>
      <c r="L2164" s="36">
        <v>0</v>
      </c>
      <c r="M2164" s="35">
        <v>2</v>
      </c>
    </row>
    <row r="2165" spans="1:13">
      <c r="A2165" s="38">
        <v>2164</v>
      </c>
      <c r="B2165" s="34" t="s">
        <v>2275</v>
      </c>
      <c r="C2165" s="34" t="s">
        <v>3651</v>
      </c>
      <c r="D2165" s="34" t="s">
        <v>25</v>
      </c>
      <c r="F2165" s="36">
        <v>0</v>
      </c>
      <c r="H2165" s="36">
        <v>0</v>
      </c>
      <c r="J2165" s="36">
        <v>0</v>
      </c>
      <c r="L2165" s="36">
        <v>0</v>
      </c>
      <c r="M2165" s="35">
        <v>0.05</v>
      </c>
    </row>
    <row r="2166" spans="1:13">
      <c r="A2166" s="38">
        <v>2165</v>
      </c>
      <c r="B2166" s="34" t="s">
        <v>2276</v>
      </c>
      <c r="C2166" s="34" t="s">
        <v>3651</v>
      </c>
      <c r="D2166" s="34" t="s">
        <v>25</v>
      </c>
      <c r="E2166" s="36">
        <v>0</v>
      </c>
      <c r="F2166" s="36">
        <v>0</v>
      </c>
      <c r="G2166" s="36">
        <v>0</v>
      </c>
      <c r="H2166" s="36">
        <v>0</v>
      </c>
      <c r="I2166" s="36">
        <v>0</v>
      </c>
      <c r="J2166" s="36">
        <v>0</v>
      </c>
      <c r="K2166" s="36">
        <v>31.024999999999999</v>
      </c>
      <c r="L2166" s="36">
        <v>3059.3752500000001</v>
      </c>
      <c r="M2166" s="35">
        <v>0</v>
      </c>
    </row>
    <row r="2167" spans="1:13">
      <c r="A2167" s="38">
        <v>2166</v>
      </c>
      <c r="B2167" s="34" t="s">
        <v>2277</v>
      </c>
      <c r="C2167" s="34" t="s">
        <v>82</v>
      </c>
      <c r="D2167" s="34" t="s">
        <v>25</v>
      </c>
      <c r="E2167" s="36">
        <v>0</v>
      </c>
      <c r="F2167" s="36">
        <v>0</v>
      </c>
      <c r="G2167" s="36">
        <v>0</v>
      </c>
      <c r="H2167" s="36">
        <v>0</v>
      </c>
      <c r="I2167" s="36">
        <v>9.4499999999999993</v>
      </c>
      <c r="J2167" s="36">
        <v>428.08499999999992</v>
      </c>
      <c r="K2167" s="36">
        <v>22.375</v>
      </c>
      <c r="L2167" s="36">
        <v>2694.3975</v>
      </c>
      <c r="M2167" s="35">
        <v>0</v>
      </c>
    </row>
    <row r="2168" spans="1:13">
      <c r="A2168" s="38">
        <v>2167</v>
      </c>
      <c r="B2168" s="34" t="s">
        <v>2278</v>
      </c>
      <c r="C2168" s="34" t="s">
        <v>3651</v>
      </c>
      <c r="D2168" s="34" t="s">
        <v>25</v>
      </c>
      <c r="E2168" s="36">
        <v>0</v>
      </c>
      <c r="F2168" s="36">
        <v>0</v>
      </c>
      <c r="G2168" s="36">
        <v>1.075</v>
      </c>
      <c r="H2168" s="36">
        <v>70.391000000000005</v>
      </c>
      <c r="I2168" s="36">
        <v>0</v>
      </c>
      <c r="J2168" s="36">
        <v>0</v>
      </c>
      <c r="K2168" s="36">
        <v>0.75</v>
      </c>
      <c r="L2168" s="36">
        <v>28.83</v>
      </c>
      <c r="M2168" s="35">
        <v>0.77500000000000002</v>
      </c>
    </row>
    <row r="2169" spans="1:13">
      <c r="A2169" s="38">
        <v>2168</v>
      </c>
      <c r="B2169" s="34" t="s">
        <v>2279</v>
      </c>
      <c r="C2169" s="34" t="s">
        <v>3651</v>
      </c>
      <c r="D2169" s="34" t="s">
        <v>25</v>
      </c>
      <c r="F2169" s="36">
        <v>0</v>
      </c>
      <c r="H2169" s="36">
        <v>0</v>
      </c>
      <c r="J2169" s="36">
        <v>0</v>
      </c>
      <c r="L2169" s="36">
        <v>0</v>
      </c>
      <c r="M2169" s="35">
        <v>0.17500000000000002</v>
      </c>
    </row>
    <row r="2170" spans="1:13">
      <c r="A2170" s="38">
        <v>2169</v>
      </c>
      <c r="B2170" s="34" t="s">
        <v>2280</v>
      </c>
      <c r="C2170" s="34" t="s">
        <v>3651</v>
      </c>
      <c r="D2170" s="34" t="s">
        <v>25</v>
      </c>
      <c r="F2170" s="36">
        <v>0</v>
      </c>
      <c r="H2170" s="36">
        <v>0</v>
      </c>
      <c r="J2170" s="36">
        <v>0</v>
      </c>
      <c r="L2170" s="36">
        <v>0</v>
      </c>
      <c r="M2170" s="35">
        <v>2.0449999999999999</v>
      </c>
    </row>
    <row r="2171" spans="1:13">
      <c r="A2171" s="38">
        <v>2170</v>
      </c>
      <c r="B2171" s="34" t="s">
        <v>2281</v>
      </c>
      <c r="C2171" s="34" t="s">
        <v>3651</v>
      </c>
      <c r="D2171" s="34" t="s">
        <v>25</v>
      </c>
      <c r="E2171" s="36">
        <v>0</v>
      </c>
      <c r="F2171" s="36">
        <v>0</v>
      </c>
      <c r="G2171" s="36">
        <v>50</v>
      </c>
      <c r="H2171" s="36">
        <v>4305</v>
      </c>
      <c r="I2171" s="36">
        <v>126.5</v>
      </c>
      <c r="J2171" s="36">
        <v>14223.66</v>
      </c>
      <c r="K2171" s="36">
        <v>10</v>
      </c>
      <c r="L2171" s="36">
        <v>3350.7</v>
      </c>
      <c r="M2171" s="35">
        <v>4</v>
      </c>
    </row>
    <row r="2172" spans="1:13">
      <c r="A2172" s="38">
        <v>2171</v>
      </c>
      <c r="B2172" s="34" t="s">
        <v>2282</v>
      </c>
      <c r="C2172" s="34" t="s">
        <v>3651</v>
      </c>
      <c r="D2172" s="34" t="s">
        <v>25</v>
      </c>
      <c r="E2172" s="36">
        <v>2.5</v>
      </c>
      <c r="F2172" s="36">
        <v>9.5250000000000004</v>
      </c>
      <c r="G2172" s="36">
        <v>3</v>
      </c>
      <c r="H2172" s="36">
        <v>560.09999999999991</v>
      </c>
      <c r="I2172" s="36">
        <v>4.5</v>
      </c>
      <c r="J2172" s="36">
        <v>415.8</v>
      </c>
      <c r="K2172" s="36">
        <v>1.5</v>
      </c>
      <c r="L2172" s="36">
        <v>329.96999999999997</v>
      </c>
      <c r="M2172" s="35">
        <v>2.2000000000000002</v>
      </c>
    </row>
    <row r="2173" spans="1:13">
      <c r="A2173" s="38">
        <v>2172</v>
      </c>
      <c r="B2173" s="34" t="s">
        <v>2283</v>
      </c>
      <c r="C2173" s="34" t="s">
        <v>3651</v>
      </c>
      <c r="D2173" s="34" t="s">
        <v>25</v>
      </c>
      <c r="E2173" s="36">
        <v>0.25</v>
      </c>
      <c r="F2173" s="36">
        <v>33.942500000000003</v>
      </c>
      <c r="G2173" s="36">
        <v>3.2</v>
      </c>
      <c r="H2173" s="36">
        <v>490.84799999999996</v>
      </c>
      <c r="I2173" s="36">
        <v>4.05</v>
      </c>
      <c r="J2173" s="36">
        <v>426.34349999999995</v>
      </c>
      <c r="K2173" s="36">
        <v>2</v>
      </c>
      <c r="L2173" s="36">
        <v>145.63999999999999</v>
      </c>
      <c r="M2173" s="35">
        <v>2</v>
      </c>
    </row>
    <row r="2174" spans="1:13">
      <c r="A2174" s="38">
        <v>2173</v>
      </c>
      <c r="B2174" s="34" t="s">
        <v>2284</v>
      </c>
      <c r="C2174" s="34" t="s">
        <v>3651</v>
      </c>
      <c r="D2174" s="34" t="s">
        <v>25</v>
      </c>
      <c r="E2174" s="36">
        <v>0</v>
      </c>
      <c r="F2174" s="36">
        <v>0</v>
      </c>
      <c r="G2174" s="36">
        <v>0</v>
      </c>
      <c r="H2174" s="36">
        <v>0</v>
      </c>
      <c r="I2174" s="36">
        <v>12.55</v>
      </c>
      <c r="J2174" s="36">
        <v>1714.9575000000002</v>
      </c>
      <c r="K2174" s="36">
        <v>6.75</v>
      </c>
      <c r="L2174" s="36">
        <v>748.71</v>
      </c>
      <c r="M2174" s="35">
        <v>6.5</v>
      </c>
    </row>
    <row r="2175" spans="1:13">
      <c r="A2175" s="38">
        <v>2174</v>
      </c>
      <c r="B2175" s="34" t="s">
        <v>2285</v>
      </c>
      <c r="C2175" s="34" t="s">
        <v>3651</v>
      </c>
      <c r="D2175" s="34" t="s">
        <v>25</v>
      </c>
      <c r="E2175" s="36">
        <v>0</v>
      </c>
      <c r="F2175" s="36">
        <v>0</v>
      </c>
      <c r="G2175" s="36">
        <v>0</v>
      </c>
      <c r="H2175" s="36">
        <v>0</v>
      </c>
      <c r="I2175" s="36">
        <v>0</v>
      </c>
      <c r="J2175" s="36">
        <v>0</v>
      </c>
      <c r="K2175" s="36">
        <v>5.8</v>
      </c>
      <c r="L2175" s="36">
        <v>309.43</v>
      </c>
      <c r="M2175" s="35">
        <v>10</v>
      </c>
    </row>
    <row r="2176" spans="1:13">
      <c r="A2176" s="38">
        <v>2175</v>
      </c>
      <c r="B2176" s="34" t="s">
        <v>2286</v>
      </c>
      <c r="C2176" s="34" t="s">
        <v>3651</v>
      </c>
      <c r="D2176" s="34" t="s">
        <v>25</v>
      </c>
      <c r="F2176" s="36">
        <v>0</v>
      </c>
      <c r="H2176" s="36">
        <v>0</v>
      </c>
      <c r="J2176" s="36">
        <v>0</v>
      </c>
      <c r="L2176" s="36">
        <v>0</v>
      </c>
      <c r="M2176" s="35">
        <v>1</v>
      </c>
    </row>
    <row r="2177" spans="1:13">
      <c r="A2177" s="38">
        <v>2176</v>
      </c>
      <c r="B2177" s="34" t="s">
        <v>2287</v>
      </c>
      <c r="C2177" s="34" t="s">
        <v>3651</v>
      </c>
      <c r="D2177" s="34" t="s">
        <v>25</v>
      </c>
      <c r="E2177" s="36">
        <v>1.25</v>
      </c>
      <c r="F2177" s="36">
        <v>82.787500000000009</v>
      </c>
      <c r="G2177" s="36">
        <v>0.5</v>
      </c>
      <c r="H2177" s="36">
        <v>125.035</v>
      </c>
      <c r="I2177" s="36">
        <v>0.25</v>
      </c>
      <c r="J2177" s="36">
        <v>16.309999999999999</v>
      </c>
      <c r="K2177" s="36">
        <v>0.1</v>
      </c>
      <c r="L2177" s="36">
        <v>7.2620000000000005</v>
      </c>
      <c r="M2177" s="35">
        <v>1.2250000000000001</v>
      </c>
    </row>
    <row r="2178" spans="1:13">
      <c r="A2178" s="38">
        <v>2177</v>
      </c>
      <c r="B2178" s="34" t="s">
        <v>2288</v>
      </c>
      <c r="C2178" s="34" t="s">
        <v>3651</v>
      </c>
      <c r="D2178" s="34" t="s">
        <v>25</v>
      </c>
      <c r="F2178" s="36">
        <v>0</v>
      </c>
      <c r="H2178" s="36">
        <v>0</v>
      </c>
      <c r="J2178" s="36">
        <v>0</v>
      </c>
      <c r="L2178" s="36">
        <v>0</v>
      </c>
      <c r="M2178" s="35">
        <v>6.1749999999999998</v>
      </c>
    </row>
    <row r="2179" spans="1:13">
      <c r="A2179" s="38">
        <v>2178</v>
      </c>
      <c r="B2179" s="34" t="s">
        <v>2289</v>
      </c>
      <c r="C2179" s="34" t="s">
        <v>3651</v>
      </c>
      <c r="D2179" s="34" t="s">
        <v>25</v>
      </c>
      <c r="E2179" s="36">
        <v>0</v>
      </c>
      <c r="F2179" s="36">
        <v>0</v>
      </c>
      <c r="G2179" s="36">
        <v>0</v>
      </c>
      <c r="H2179" s="36">
        <v>0</v>
      </c>
      <c r="I2179" s="36">
        <v>0</v>
      </c>
      <c r="J2179" s="36">
        <v>0</v>
      </c>
      <c r="K2179" s="36">
        <v>11.25</v>
      </c>
      <c r="L2179" s="36">
        <v>1076.2874999999999</v>
      </c>
      <c r="M2179" s="35">
        <v>13</v>
      </c>
    </row>
    <row r="2180" spans="1:13">
      <c r="A2180" s="38">
        <v>2179</v>
      </c>
      <c r="B2180" s="34" t="s">
        <v>2290</v>
      </c>
      <c r="C2180" s="34" t="s">
        <v>3651</v>
      </c>
      <c r="D2180" s="34" t="s">
        <v>25</v>
      </c>
      <c r="F2180" s="36">
        <v>0</v>
      </c>
      <c r="H2180" s="36">
        <v>0</v>
      </c>
      <c r="J2180" s="36">
        <v>0</v>
      </c>
      <c r="L2180" s="36">
        <v>0</v>
      </c>
      <c r="M2180" s="35">
        <v>2</v>
      </c>
    </row>
    <row r="2181" spans="1:13">
      <c r="A2181" s="38">
        <v>2180</v>
      </c>
      <c r="B2181" s="34" t="s">
        <v>2291</v>
      </c>
      <c r="C2181" s="34" t="s">
        <v>3651</v>
      </c>
      <c r="D2181" s="34" t="s">
        <v>25</v>
      </c>
      <c r="E2181" s="36">
        <v>0</v>
      </c>
      <c r="F2181" s="36">
        <v>0</v>
      </c>
      <c r="G2181" s="36">
        <v>0</v>
      </c>
      <c r="H2181" s="36">
        <v>0</v>
      </c>
      <c r="I2181" s="36">
        <v>0</v>
      </c>
      <c r="J2181" s="36">
        <v>0</v>
      </c>
      <c r="K2181" s="36">
        <v>5</v>
      </c>
      <c r="L2181" s="36">
        <v>220.45000000000002</v>
      </c>
      <c r="M2181" s="35">
        <v>10</v>
      </c>
    </row>
    <row r="2182" spans="1:13">
      <c r="A2182" s="38">
        <v>2181</v>
      </c>
      <c r="B2182" s="34" t="s">
        <v>2292</v>
      </c>
      <c r="C2182" s="34" t="s">
        <v>3651</v>
      </c>
      <c r="D2182" s="34" t="s">
        <v>25</v>
      </c>
      <c r="E2182" s="36">
        <v>0</v>
      </c>
      <c r="F2182" s="36">
        <v>0</v>
      </c>
      <c r="G2182" s="36">
        <v>0</v>
      </c>
      <c r="H2182" s="36">
        <v>0</v>
      </c>
      <c r="I2182" s="36">
        <v>0</v>
      </c>
      <c r="J2182" s="36">
        <v>0</v>
      </c>
      <c r="K2182" s="36">
        <v>1</v>
      </c>
      <c r="L2182" s="36">
        <v>70.319999999999993</v>
      </c>
      <c r="M2182" s="35">
        <v>1</v>
      </c>
    </row>
    <row r="2183" spans="1:13">
      <c r="A2183" s="38">
        <v>2182</v>
      </c>
      <c r="B2183" s="34" t="s">
        <v>2293</v>
      </c>
      <c r="C2183" s="34" t="s">
        <v>3651</v>
      </c>
      <c r="D2183" s="34" t="s">
        <v>25</v>
      </c>
      <c r="E2183" s="36">
        <v>0</v>
      </c>
      <c r="F2183" s="36">
        <v>0</v>
      </c>
      <c r="G2183" s="36">
        <v>0</v>
      </c>
      <c r="H2183" s="36">
        <v>0</v>
      </c>
      <c r="I2183" s="36">
        <v>0</v>
      </c>
      <c r="J2183" s="36">
        <v>0</v>
      </c>
      <c r="K2183" s="36">
        <v>15</v>
      </c>
      <c r="L2183" s="36">
        <v>1821.3</v>
      </c>
      <c r="M2183" s="35">
        <v>5</v>
      </c>
    </row>
    <row r="2184" spans="1:13">
      <c r="A2184" s="38">
        <v>2183</v>
      </c>
      <c r="B2184" s="34" t="s">
        <v>2294</v>
      </c>
      <c r="C2184" s="34" t="s">
        <v>3651</v>
      </c>
      <c r="D2184" s="34" t="s">
        <v>25</v>
      </c>
      <c r="E2184" s="36">
        <v>0</v>
      </c>
      <c r="F2184" s="36">
        <v>0</v>
      </c>
      <c r="G2184" s="36">
        <v>0</v>
      </c>
      <c r="H2184" s="36">
        <v>0</v>
      </c>
      <c r="I2184" s="36">
        <v>0</v>
      </c>
      <c r="J2184" s="36">
        <v>0</v>
      </c>
      <c r="K2184" s="36">
        <v>30</v>
      </c>
      <c r="L2184" s="36">
        <v>2955.9</v>
      </c>
      <c r="M2184" s="35">
        <v>5</v>
      </c>
    </row>
    <row r="2185" spans="1:13">
      <c r="A2185" s="38">
        <v>2184</v>
      </c>
      <c r="B2185" s="34" t="s">
        <v>2295</v>
      </c>
      <c r="C2185" s="34" t="s">
        <v>3651</v>
      </c>
      <c r="D2185" s="34" t="s">
        <v>25</v>
      </c>
      <c r="F2185" s="36">
        <v>0</v>
      </c>
      <c r="H2185" s="36">
        <v>0</v>
      </c>
      <c r="J2185" s="36">
        <v>0</v>
      </c>
      <c r="L2185" s="36">
        <v>0</v>
      </c>
      <c r="M2185" s="35">
        <v>4</v>
      </c>
    </row>
    <row r="2186" spans="1:13">
      <c r="A2186" s="38">
        <v>2185</v>
      </c>
      <c r="B2186" s="34" t="s">
        <v>2296</v>
      </c>
      <c r="C2186" s="34" t="s">
        <v>3651</v>
      </c>
      <c r="D2186" s="34" t="s">
        <v>25</v>
      </c>
      <c r="F2186" s="36">
        <v>0</v>
      </c>
      <c r="H2186" s="36">
        <v>0</v>
      </c>
      <c r="J2186" s="36">
        <v>0</v>
      </c>
      <c r="L2186" s="36">
        <v>0</v>
      </c>
      <c r="M2186" s="35">
        <v>6</v>
      </c>
    </row>
    <row r="2187" spans="1:13">
      <c r="A2187" s="38">
        <v>2186</v>
      </c>
      <c r="B2187" s="34" t="s">
        <v>2297</v>
      </c>
      <c r="C2187" s="34" t="s">
        <v>3651</v>
      </c>
      <c r="D2187" s="34" t="s">
        <v>25</v>
      </c>
      <c r="F2187" s="36">
        <v>0</v>
      </c>
      <c r="H2187" s="36">
        <v>0</v>
      </c>
      <c r="J2187" s="36">
        <v>0</v>
      </c>
      <c r="L2187" s="36">
        <v>0</v>
      </c>
      <c r="M2187" s="35">
        <v>1.325</v>
      </c>
    </row>
    <row r="2188" spans="1:13">
      <c r="A2188" s="38">
        <v>2187</v>
      </c>
      <c r="B2188" s="34" t="s">
        <v>2298</v>
      </c>
      <c r="C2188" s="34" t="s">
        <v>3651</v>
      </c>
      <c r="D2188" s="34" t="s">
        <v>25</v>
      </c>
      <c r="E2188" s="36">
        <v>0</v>
      </c>
      <c r="F2188" s="36">
        <v>0</v>
      </c>
      <c r="G2188" s="36">
        <v>0</v>
      </c>
      <c r="H2188" s="36">
        <v>0</v>
      </c>
      <c r="I2188" s="36">
        <v>0</v>
      </c>
      <c r="J2188" s="36">
        <v>0</v>
      </c>
      <c r="K2188" s="36">
        <v>2</v>
      </c>
      <c r="L2188" s="36">
        <v>233.58</v>
      </c>
      <c r="M2188" s="35">
        <v>1</v>
      </c>
    </row>
    <row r="2189" spans="1:13">
      <c r="A2189" s="38">
        <v>2188</v>
      </c>
      <c r="B2189" s="34" t="s">
        <v>2299</v>
      </c>
      <c r="C2189" s="34" t="s">
        <v>3651</v>
      </c>
      <c r="D2189" s="34" t="s">
        <v>25</v>
      </c>
      <c r="E2189" s="36">
        <v>0</v>
      </c>
      <c r="F2189" s="36">
        <v>0</v>
      </c>
      <c r="G2189" s="36">
        <v>3</v>
      </c>
      <c r="H2189" s="36">
        <v>514.5</v>
      </c>
      <c r="I2189" s="36">
        <v>4.05</v>
      </c>
      <c r="J2189" s="36">
        <v>537.47550000000001</v>
      </c>
      <c r="K2189" s="36">
        <v>2.4249999999999998</v>
      </c>
      <c r="L2189" s="36">
        <v>219.31699999999998</v>
      </c>
      <c r="M2189" s="35">
        <v>4.5</v>
      </c>
    </row>
    <row r="2190" spans="1:13">
      <c r="A2190" s="38">
        <v>2189</v>
      </c>
      <c r="B2190" s="34" t="s">
        <v>2300</v>
      </c>
      <c r="C2190" s="34" t="s">
        <v>3651</v>
      </c>
      <c r="D2190" s="34" t="s">
        <v>25</v>
      </c>
      <c r="E2190" s="36">
        <v>11.925000000000001</v>
      </c>
      <c r="F2190" s="36">
        <v>1342.1587500000001</v>
      </c>
      <c r="G2190" s="36">
        <v>3.5</v>
      </c>
      <c r="H2190" s="36">
        <v>278.74</v>
      </c>
      <c r="I2190" s="36">
        <v>1.0249999999999999</v>
      </c>
      <c r="J2190" s="36">
        <v>141.65499999999997</v>
      </c>
      <c r="K2190" s="36">
        <v>8</v>
      </c>
      <c r="L2190" s="36">
        <v>502.96</v>
      </c>
      <c r="M2190" s="35">
        <v>6</v>
      </c>
    </row>
    <row r="2191" spans="1:13">
      <c r="A2191" s="38">
        <v>2190</v>
      </c>
      <c r="B2191" s="34" t="s">
        <v>2301</v>
      </c>
      <c r="C2191" s="34" t="s">
        <v>82</v>
      </c>
      <c r="D2191" s="34" t="s">
        <v>25</v>
      </c>
      <c r="F2191" s="36">
        <v>0</v>
      </c>
      <c r="H2191" s="36">
        <v>0</v>
      </c>
      <c r="J2191" s="36">
        <v>0</v>
      </c>
      <c r="L2191" s="36">
        <v>0</v>
      </c>
      <c r="M2191" s="35">
        <v>7</v>
      </c>
    </row>
    <row r="2192" spans="1:13">
      <c r="A2192" s="38">
        <v>2191</v>
      </c>
      <c r="B2192" s="34" t="s">
        <v>2302</v>
      </c>
      <c r="C2192" s="34" t="s">
        <v>3651</v>
      </c>
      <c r="D2192" s="34" t="s">
        <v>25</v>
      </c>
      <c r="E2192" s="36">
        <v>0</v>
      </c>
      <c r="F2192" s="36">
        <v>0</v>
      </c>
      <c r="G2192" s="36">
        <v>0</v>
      </c>
      <c r="H2192" s="36">
        <v>0</v>
      </c>
      <c r="I2192" s="36">
        <v>3</v>
      </c>
      <c r="J2192" s="36">
        <v>350.49</v>
      </c>
      <c r="K2192" s="36">
        <v>0</v>
      </c>
      <c r="L2192" s="36">
        <v>0</v>
      </c>
      <c r="M2192" s="35">
        <v>1.2</v>
      </c>
    </row>
    <row r="2193" spans="1:13">
      <c r="A2193" s="38">
        <v>2192</v>
      </c>
      <c r="B2193" s="34" t="s">
        <v>2303</v>
      </c>
      <c r="C2193" s="34" t="s">
        <v>3651</v>
      </c>
      <c r="D2193" s="34" t="s">
        <v>25</v>
      </c>
      <c r="E2193" s="36">
        <v>56</v>
      </c>
      <c r="F2193" s="36">
        <v>1734.88</v>
      </c>
      <c r="G2193" s="36">
        <v>37.5</v>
      </c>
      <c r="H2193" s="36">
        <v>584.25</v>
      </c>
      <c r="I2193" s="36">
        <v>19.100000000000001</v>
      </c>
      <c r="J2193" s="36">
        <v>1048.7809999999999</v>
      </c>
      <c r="K2193" s="36">
        <v>19</v>
      </c>
      <c r="L2193" s="36">
        <v>2475.3200000000002</v>
      </c>
      <c r="M2193" s="35">
        <v>3</v>
      </c>
    </row>
    <row r="2194" spans="1:13">
      <c r="A2194" s="38">
        <v>2193</v>
      </c>
      <c r="B2194" s="34" t="s">
        <v>2304</v>
      </c>
      <c r="C2194" s="34" t="s">
        <v>3651</v>
      </c>
      <c r="D2194" s="34" t="s">
        <v>25</v>
      </c>
      <c r="E2194" s="36">
        <v>0</v>
      </c>
      <c r="F2194" s="36">
        <v>0</v>
      </c>
      <c r="G2194" s="36">
        <v>1.5</v>
      </c>
      <c r="H2194" s="36">
        <v>106.41</v>
      </c>
      <c r="I2194" s="36">
        <v>15</v>
      </c>
      <c r="J2194" s="36">
        <v>2187.9</v>
      </c>
      <c r="K2194" s="36">
        <v>20.625</v>
      </c>
      <c r="L2194" s="36">
        <v>1997.1187499999999</v>
      </c>
      <c r="M2194" s="35">
        <v>12.75</v>
      </c>
    </row>
    <row r="2195" spans="1:13">
      <c r="A2195" s="38">
        <v>2194</v>
      </c>
      <c r="B2195" s="34" t="s">
        <v>2305</v>
      </c>
      <c r="C2195" s="34" t="s">
        <v>3651</v>
      </c>
      <c r="D2195" s="34" t="s">
        <v>25</v>
      </c>
      <c r="E2195" s="36">
        <v>0</v>
      </c>
      <c r="F2195" s="36">
        <v>0</v>
      </c>
      <c r="G2195" s="36">
        <v>0</v>
      </c>
      <c r="H2195" s="36">
        <v>0</v>
      </c>
      <c r="I2195" s="36">
        <v>3</v>
      </c>
      <c r="J2195" s="36">
        <v>175.62</v>
      </c>
      <c r="K2195" s="36">
        <v>10</v>
      </c>
      <c r="L2195" s="36">
        <v>809.80000000000007</v>
      </c>
      <c r="M2195" s="35">
        <v>7</v>
      </c>
    </row>
    <row r="2196" spans="1:13">
      <c r="A2196" s="38">
        <v>2195</v>
      </c>
      <c r="B2196" s="34" t="s">
        <v>2306</v>
      </c>
      <c r="C2196" s="34" t="s">
        <v>3651</v>
      </c>
      <c r="D2196" s="34" t="s">
        <v>25</v>
      </c>
      <c r="F2196" s="36">
        <v>0</v>
      </c>
      <c r="H2196" s="36">
        <v>0</v>
      </c>
      <c r="J2196" s="36">
        <v>0</v>
      </c>
      <c r="L2196" s="36">
        <v>0</v>
      </c>
      <c r="M2196" s="35">
        <v>1</v>
      </c>
    </row>
    <row r="2197" spans="1:13">
      <c r="A2197" s="38">
        <v>2196</v>
      </c>
      <c r="B2197" s="34" t="s">
        <v>2307</v>
      </c>
      <c r="C2197" s="34" t="s">
        <v>3651</v>
      </c>
      <c r="D2197" s="34" t="s">
        <v>25</v>
      </c>
      <c r="F2197" s="36">
        <v>0</v>
      </c>
      <c r="H2197" s="36">
        <v>0</v>
      </c>
      <c r="J2197" s="36">
        <v>0</v>
      </c>
      <c r="L2197" s="36">
        <v>0</v>
      </c>
      <c r="M2197" s="35">
        <v>4</v>
      </c>
    </row>
    <row r="2198" spans="1:13">
      <c r="A2198" s="38">
        <v>2197</v>
      </c>
      <c r="B2198" s="34" t="s">
        <v>2308</v>
      </c>
      <c r="C2198" s="34" t="s">
        <v>3651</v>
      </c>
      <c r="D2198" s="34" t="s">
        <v>25</v>
      </c>
      <c r="E2198" s="36">
        <v>0</v>
      </c>
      <c r="F2198" s="36">
        <v>0</v>
      </c>
      <c r="G2198" s="36">
        <v>2</v>
      </c>
      <c r="H2198" s="36">
        <v>138.46</v>
      </c>
      <c r="I2198" s="36">
        <v>0</v>
      </c>
      <c r="J2198" s="36">
        <v>0</v>
      </c>
      <c r="K2198" s="36">
        <v>49</v>
      </c>
      <c r="L2198" s="36">
        <v>4700.08</v>
      </c>
      <c r="M2198" s="35">
        <v>0</v>
      </c>
    </row>
    <row r="2199" spans="1:13">
      <c r="A2199" s="38">
        <v>2198</v>
      </c>
      <c r="B2199" s="34" t="s">
        <v>2309</v>
      </c>
      <c r="C2199" s="34" t="s">
        <v>3651</v>
      </c>
      <c r="D2199" s="34" t="s">
        <v>19</v>
      </c>
      <c r="E2199" s="36">
        <v>39.625</v>
      </c>
      <c r="F2199" s="36">
        <v>5904.9175000000005</v>
      </c>
      <c r="G2199" s="36">
        <v>11</v>
      </c>
      <c r="H2199" s="36">
        <v>1676.29</v>
      </c>
      <c r="I2199" s="36">
        <v>30.5</v>
      </c>
      <c r="J2199" s="36">
        <v>217.76999999999998</v>
      </c>
      <c r="K2199" s="36">
        <v>11</v>
      </c>
      <c r="L2199" s="36">
        <v>574.64</v>
      </c>
      <c r="M2199" s="35">
        <v>0</v>
      </c>
    </row>
    <row r="2200" spans="1:13">
      <c r="A2200" s="38">
        <v>2199</v>
      </c>
      <c r="B2200" s="34" t="s">
        <v>2310</v>
      </c>
      <c r="C2200" s="34" t="s">
        <v>3651</v>
      </c>
      <c r="D2200" s="34" t="s">
        <v>19</v>
      </c>
      <c r="E2200" s="36">
        <v>0</v>
      </c>
      <c r="F2200" s="36">
        <v>0</v>
      </c>
      <c r="G2200" s="36">
        <v>0</v>
      </c>
      <c r="H2200" s="36">
        <v>0</v>
      </c>
      <c r="I2200" s="36">
        <v>0</v>
      </c>
      <c r="J2200" s="36">
        <v>0</v>
      </c>
      <c r="K2200" s="36">
        <v>5</v>
      </c>
      <c r="L2200" s="36">
        <v>-923.85</v>
      </c>
      <c r="M2200" s="35">
        <v>0</v>
      </c>
    </row>
    <row r="2201" spans="1:13">
      <c r="A2201" s="38">
        <v>2200</v>
      </c>
      <c r="B2201" s="34" t="s">
        <v>2311</v>
      </c>
      <c r="C2201" s="34" t="s">
        <v>3651</v>
      </c>
      <c r="D2201" s="34" t="s">
        <v>19</v>
      </c>
      <c r="E2201" s="36">
        <v>0</v>
      </c>
      <c r="F2201" s="36">
        <v>0</v>
      </c>
      <c r="G2201" s="36">
        <v>0</v>
      </c>
      <c r="H2201" s="36">
        <v>0</v>
      </c>
      <c r="I2201" s="36">
        <v>19.024999999999999</v>
      </c>
      <c r="J2201" s="36">
        <v>1559.0987499999999</v>
      </c>
      <c r="K2201" s="36">
        <v>23</v>
      </c>
      <c r="L2201" s="36">
        <v>2496.19</v>
      </c>
      <c r="M2201" s="35">
        <v>0</v>
      </c>
    </row>
    <row r="2202" spans="1:13">
      <c r="A2202" s="38">
        <v>2201</v>
      </c>
      <c r="B2202" s="34" t="s">
        <v>2312</v>
      </c>
      <c r="C2202" s="34" t="s">
        <v>3651</v>
      </c>
      <c r="D2202" s="34" t="s">
        <v>19</v>
      </c>
      <c r="E2202" s="36">
        <v>0</v>
      </c>
      <c r="F2202" s="36">
        <v>0</v>
      </c>
      <c r="G2202" s="36">
        <v>0</v>
      </c>
      <c r="H2202" s="36">
        <v>0</v>
      </c>
      <c r="I2202" s="36">
        <v>18</v>
      </c>
      <c r="J2202" s="36">
        <v>960.48</v>
      </c>
      <c r="K2202" s="36">
        <v>10</v>
      </c>
      <c r="L2202" s="36">
        <v>1474.9</v>
      </c>
      <c r="M2202" s="35">
        <v>0</v>
      </c>
    </row>
    <row r="2203" spans="1:13">
      <c r="A2203" s="38">
        <v>2202</v>
      </c>
      <c r="B2203" s="34" t="s">
        <v>2313</v>
      </c>
      <c r="C2203" s="34" t="s">
        <v>3651</v>
      </c>
      <c r="D2203" s="34" t="s">
        <v>19</v>
      </c>
      <c r="E2203" s="36">
        <v>0</v>
      </c>
      <c r="F2203" s="36">
        <v>0</v>
      </c>
      <c r="G2203" s="36">
        <v>0</v>
      </c>
      <c r="H2203" s="36">
        <v>0</v>
      </c>
      <c r="I2203" s="36">
        <v>0</v>
      </c>
      <c r="J2203" s="36">
        <v>0</v>
      </c>
      <c r="K2203" s="36">
        <v>5</v>
      </c>
      <c r="L2203" s="36">
        <v>365.55</v>
      </c>
      <c r="M2203" s="35">
        <v>0</v>
      </c>
    </row>
    <row r="2204" spans="1:13">
      <c r="A2204" s="38">
        <v>2203</v>
      </c>
      <c r="B2204" s="34" t="s">
        <v>2314</v>
      </c>
      <c r="C2204" s="34" t="s">
        <v>3651</v>
      </c>
      <c r="D2204" s="34" t="s">
        <v>19</v>
      </c>
      <c r="F2204" s="36">
        <v>0</v>
      </c>
      <c r="H2204" s="36">
        <v>0</v>
      </c>
      <c r="J2204" s="36">
        <v>0</v>
      </c>
      <c r="L2204" s="36">
        <v>0</v>
      </c>
      <c r="M2204" s="35">
        <v>1</v>
      </c>
    </row>
    <row r="2205" spans="1:13">
      <c r="A2205" s="38">
        <v>2204</v>
      </c>
      <c r="B2205" s="34" t="s">
        <v>2315</v>
      </c>
      <c r="C2205" s="34" t="s">
        <v>74</v>
      </c>
      <c r="D2205" s="34" t="s">
        <v>19</v>
      </c>
      <c r="E2205" s="36">
        <v>0</v>
      </c>
      <c r="F2205" s="36">
        <v>0</v>
      </c>
      <c r="G2205" s="36">
        <v>0</v>
      </c>
      <c r="H2205" s="36">
        <v>0</v>
      </c>
      <c r="I2205" s="36">
        <v>0</v>
      </c>
      <c r="J2205" s="36">
        <v>0</v>
      </c>
      <c r="K2205" s="36">
        <v>0.05</v>
      </c>
      <c r="L2205" s="36">
        <v>9.6025000000000009</v>
      </c>
      <c r="M2205" s="35">
        <v>0</v>
      </c>
    </row>
    <row r="2206" spans="1:13">
      <c r="A2206" s="38">
        <v>2205</v>
      </c>
      <c r="B2206" s="34" t="s">
        <v>2316</v>
      </c>
      <c r="C2206" s="34" t="s">
        <v>3651</v>
      </c>
      <c r="D2206" s="34" t="s">
        <v>19</v>
      </c>
      <c r="F2206" s="36">
        <v>0</v>
      </c>
      <c r="H2206" s="36">
        <v>0</v>
      </c>
      <c r="J2206" s="36">
        <v>0</v>
      </c>
      <c r="L2206" s="36">
        <v>0</v>
      </c>
      <c r="M2206" s="35">
        <v>0.5</v>
      </c>
    </row>
    <row r="2207" spans="1:13">
      <c r="A2207" s="38">
        <v>2206</v>
      </c>
      <c r="B2207" s="34" t="s">
        <v>2317</v>
      </c>
      <c r="C2207" s="34" t="s">
        <v>3651</v>
      </c>
      <c r="D2207" s="34" t="s">
        <v>19</v>
      </c>
      <c r="E2207" s="36">
        <v>0</v>
      </c>
      <c r="F2207" s="36">
        <v>0</v>
      </c>
      <c r="G2207" s="36">
        <v>0</v>
      </c>
      <c r="H2207" s="36">
        <v>0</v>
      </c>
      <c r="I2207" s="36">
        <v>62.35</v>
      </c>
      <c r="J2207" s="36">
        <v>6008.6695</v>
      </c>
      <c r="K2207" s="36">
        <v>20.05</v>
      </c>
      <c r="L2207" s="36">
        <v>1356.5830000000001</v>
      </c>
      <c r="M2207" s="35">
        <v>0</v>
      </c>
    </row>
    <row r="2208" spans="1:13">
      <c r="A2208" s="38">
        <v>2207</v>
      </c>
      <c r="B2208" s="34" t="s">
        <v>2318</v>
      </c>
      <c r="C2208" s="34" t="s">
        <v>3651</v>
      </c>
      <c r="D2208" s="34" t="s">
        <v>19</v>
      </c>
      <c r="E2208" s="36">
        <v>5</v>
      </c>
      <c r="F2208" s="36">
        <v>195</v>
      </c>
      <c r="G2208" s="36">
        <v>18.5</v>
      </c>
      <c r="H2208" s="36">
        <v>2133.42</v>
      </c>
      <c r="I2208" s="36">
        <v>0</v>
      </c>
      <c r="J2208" s="36">
        <v>0</v>
      </c>
      <c r="K2208" s="36">
        <v>2.125</v>
      </c>
      <c r="L2208" s="36">
        <v>291.125</v>
      </c>
      <c r="M2208" s="35">
        <v>0</v>
      </c>
    </row>
    <row r="2209" spans="1:13">
      <c r="A2209" s="38">
        <v>2208</v>
      </c>
      <c r="B2209" s="34" t="s">
        <v>2319</v>
      </c>
      <c r="C2209" s="34" t="s">
        <v>3651</v>
      </c>
      <c r="D2209" s="34" t="s">
        <v>19</v>
      </c>
      <c r="E2209" s="36">
        <v>0</v>
      </c>
      <c r="F2209" s="36">
        <v>0</v>
      </c>
      <c r="G2209" s="36">
        <v>0</v>
      </c>
      <c r="H2209" s="36">
        <v>0</v>
      </c>
      <c r="I2209" s="36">
        <v>0</v>
      </c>
      <c r="J2209" s="36">
        <v>0</v>
      </c>
      <c r="K2209" s="36">
        <v>183.17500000000001</v>
      </c>
      <c r="L2209" s="36">
        <v>19009.9015</v>
      </c>
      <c r="M2209" s="35">
        <v>0</v>
      </c>
    </row>
    <row r="2210" spans="1:13">
      <c r="A2210" s="38">
        <v>2209</v>
      </c>
      <c r="B2210" s="34" t="s">
        <v>2320</v>
      </c>
      <c r="C2210" s="34" t="s">
        <v>3651</v>
      </c>
      <c r="D2210" s="34" t="s">
        <v>19</v>
      </c>
      <c r="E2210" s="36">
        <v>0</v>
      </c>
      <c r="F2210" s="36">
        <v>0</v>
      </c>
      <c r="G2210" s="36">
        <v>0</v>
      </c>
      <c r="H2210" s="36">
        <v>0</v>
      </c>
      <c r="I2210" s="36">
        <v>0</v>
      </c>
      <c r="J2210" s="36">
        <v>0</v>
      </c>
      <c r="K2210" s="36">
        <v>2.5000000000000001E-2</v>
      </c>
      <c r="L2210" s="36">
        <v>1.008</v>
      </c>
      <c r="M2210" s="35">
        <v>0</v>
      </c>
    </row>
    <row r="2211" spans="1:13">
      <c r="A2211" s="38">
        <v>2210</v>
      </c>
      <c r="B2211" s="34" t="s">
        <v>2321</v>
      </c>
      <c r="C2211" s="34" t="s">
        <v>3651</v>
      </c>
      <c r="D2211" s="34" t="s">
        <v>19</v>
      </c>
      <c r="F2211" s="36">
        <v>0</v>
      </c>
      <c r="H2211" s="36">
        <v>0</v>
      </c>
      <c r="J2211" s="36">
        <v>0</v>
      </c>
      <c r="L2211" s="36">
        <v>0</v>
      </c>
      <c r="M2211" s="35">
        <v>80.625</v>
      </c>
    </row>
    <row r="2212" spans="1:13">
      <c r="A2212" s="38">
        <v>2211</v>
      </c>
      <c r="B2212" s="34" t="s">
        <v>2322</v>
      </c>
      <c r="C2212" s="34" t="s">
        <v>3651</v>
      </c>
      <c r="D2212" s="34" t="s">
        <v>19</v>
      </c>
      <c r="E2212" s="36">
        <v>0</v>
      </c>
      <c r="F2212" s="36">
        <v>0</v>
      </c>
      <c r="G2212" s="36">
        <v>0</v>
      </c>
      <c r="H2212" s="36">
        <v>0</v>
      </c>
      <c r="I2212" s="36">
        <v>0</v>
      </c>
      <c r="J2212" s="36">
        <v>0</v>
      </c>
      <c r="K2212" s="36">
        <v>39</v>
      </c>
      <c r="L2212" s="36">
        <v>2687.88</v>
      </c>
      <c r="M2212" s="35">
        <v>0</v>
      </c>
    </row>
    <row r="2213" spans="1:13">
      <c r="A2213" s="38">
        <v>2212</v>
      </c>
      <c r="B2213" s="34" t="s">
        <v>2323</v>
      </c>
      <c r="C2213" s="34" t="s">
        <v>3651</v>
      </c>
      <c r="D2213" s="34" t="s">
        <v>19</v>
      </c>
      <c r="E2213" s="36">
        <v>22.5</v>
      </c>
      <c r="F2213" s="36">
        <v>2407.9499999999998</v>
      </c>
      <c r="G2213" s="36">
        <v>29</v>
      </c>
      <c r="H2213" s="36">
        <v>4030.13</v>
      </c>
      <c r="I2213" s="36">
        <v>52</v>
      </c>
      <c r="J2213" s="36">
        <v>2669.16</v>
      </c>
      <c r="K2213" s="36">
        <v>81.7</v>
      </c>
      <c r="L2213" s="36">
        <v>6082.5650000000005</v>
      </c>
      <c r="M2213" s="35">
        <v>0</v>
      </c>
    </row>
    <row r="2214" spans="1:13">
      <c r="A2214" s="38">
        <v>2213</v>
      </c>
      <c r="B2214" s="34" t="s">
        <v>2324</v>
      </c>
      <c r="C2214" s="34" t="s">
        <v>3651</v>
      </c>
      <c r="D2214" s="34" t="s">
        <v>19</v>
      </c>
      <c r="E2214" s="36">
        <v>0</v>
      </c>
      <c r="F2214" s="36">
        <v>0</v>
      </c>
      <c r="G2214" s="36">
        <v>0</v>
      </c>
      <c r="H2214" s="36">
        <v>0</v>
      </c>
      <c r="I2214" s="36">
        <v>0</v>
      </c>
      <c r="J2214" s="36">
        <v>0</v>
      </c>
      <c r="K2214" s="36">
        <v>2.2000000000000002</v>
      </c>
      <c r="L2214" s="36">
        <v>274.07600000000002</v>
      </c>
      <c r="M2214" s="35">
        <v>0</v>
      </c>
    </row>
    <row r="2215" spans="1:13">
      <c r="A2215" s="38">
        <v>2214</v>
      </c>
      <c r="B2215" s="34" t="s">
        <v>2325</v>
      </c>
      <c r="C2215" s="34" t="s">
        <v>3651</v>
      </c>
      <c r="D2215" s="34" t="s">
        <v>19</v>
      </c>
      <c r="E2215" s="36">
        <v>0</v>
      </c>
      <c r="F2215" s="36">
        <v>0</v>
      </c>
      <c r="G2215" s="36">
        <v>0</v>
      </c>
      <c r="H2215" s="36">
        <v>0</v>
      </c>
      <c r="I2215" s="36">
        <v>0</v>
      </c>
      <c r="J2215" s="36">
        <v>0</v>
      </c>
      <c r="K2215" s="36">
        <v>5.7750000000000004</v>
      </c>
      <c r="L2215" s="36">
        <v>737.98725000000013</v>
      </c>
      <c r="M2215" s="35">
        <v>0</v>
      </c>
    </row>
    <row r="2216" spans="1:13">
      <c r="A2216" s="38">
        <v>2215</v>
      </c>
      <c r="B2216" s="34" t="s">
        <v>2326</v>
      </c>
      <c r="C2216" s="34" t="s">
        <v>82</v>
      </c>
      <c r="D2216" s="34" t="s">
        <v>19</v>
      </c>
      <c r="F2216" s="36">
        <v>0</v>
      </c>
      <c r="H2216" s="36">
        <v>0</v>
      </c>
      <c r="J2216" s="36">
        <v>0</v>
      </c>
      <c r="L2216" s="36">
        <v>0</v>
      </c>
      <c r="M2216" s="35">
        <v>0</v>
      </c>
    </row>
    <row r="2217" spans="1:13">
      <c r="A2217" s="38">
        <v>2216</v>
      </c>
      <c r="B2217" s="34" t="s">
        <v>2327</v>
      </c>
      <c r="C2217" s="34" t="s">
        <v>3651</v>
      </c>
      <c r="D2217" s="34" t="s">
        <v>19</v>
      </c>
      <c r="E2217" s="36">
        <v>4.375</v>
      </c>
      <c r="F2217" s="36">
        <v>542.23749999999995</v>
      </c>
      <c r="G2217" s="36">
        <v>0</v>
      </c>
      <c r="H2217" s="36">
        <v>0</v>
      </c>
      <c r="I2217" s="36">
        <v>0</v>
      </c>
      <c r="J2217" s="36">
        <v>0</v>
      </c>
      <c r="K2217" s="36">
        <v>2.125</v>
      </c>
      <c r="L2217" s="36">
        <v>353.83375000000001</v>
      </c>
      <c r="M2217" s="35">
        <v>0</v>
      </c>
    </row>
    <row r="2218" spans="1:13">
      <c r="A2218" s="38">
        <v>2217</v>
      </c>
      <c r="B2218" s="34" t="s">
        <v>2328</v>
      </c>
      <c r="C2218" s="34" t="s">
        <v>3651</v>
      </c>
      <c r="D2218" s="34" t="s">
        <v>19</v>
      </c>
      <c r="E2218" s="36">
        <v>66.2</v>
      </c>
      <c r="F2218" s="36">
        <v>6051.3419999999996</v>
      </c>
      <c r="G2218" s="36">
        <v>0</v>
      </c>
      <c r="H2218" s="36">
        <v>0</v>
      </c>
      <c r="I2218" s="36">
        <v>13.4</v>
      </c>
      <c r="J2218" s="36">
        <v>1106.8399999999999</v>
      </c>
      <c r="K2218" s="36">
        <v>12</v>
      </c>
      <c r="L2218" s="36">
        <v>999</v>
      </c>
      <c r="M2218" s="35">
        <v>0</v>
      </c>
    </row>
    <row r="2219" spans="1:13">
      <c r="A2219" s="38">
        <v>2218</v>
      </c>
      <c r="B2219" s="34" t="s">
        <v>2329</v>
      </c>
      <c r="C2219" s="34" t="s">
        <v>3651</v>
      </c>
      <c r="D2219" s="34" t="s">
        <v>19</v>
      </c>
      <c r="E2219" s="36">
        <v>0</v>
      </c>
      <c r="F2219" s="36">
        <v>0</v>
      </c>
      <c r="G2219" s="36">
        <v>0</v>
      </c>
      <c r="H2219" s="36">
        <v>0</v>
      </c>
      <c r="I2219" s="36">
        <v>0</v>
      </c>
      <c r="J2219" s="36">
        <v>0</v>
      </c>
      <c r="K2219" s="36">
        <v>7.5</v>
      </c>
      <c r="L2219" s="36">
        <v>12.299999999999999</v>
      </c>
      <c r="M2219" s="35">
        <v>0</v>
      </c>
    </row>
    <row r="2220" spans="1:13">
      <c r="A2220" s="38">
        <v>2219</v>
      </c>
      <c r="B2220" s="34" t="s">
        <v>2330</v>
      </c>
      <c r="C2220" s="34" t="s">
        <v>3651</v>
      </c>
      <c r="D2220" s="34" t="s">
        <v>19</v>
      </c>
      <c r="E2220" s="36">
        <v>13</v>
      </c>
      <c r="F2220" s="36">
        <v>5587.53</v>
      </c>
      <c r="G2220" s="36">
        <v>6</v>
      </c>
      <c r="H2220" s="36">
        <v>986.33999999999992</v>
      </c>
      <c r="I2220" s="36">
        <v>20</v>
      </c>
      <c r="J2220" s="36">
        <v>2599.2000000000003</v>
      </c>
      <c r="K2220" s="36">
        <v>3</v>
      </c>
      <c r="L2220" s="36">
        <v>233.61</v>
      </c>
      <c r="M2220" s="35">
        <v>0</v>
      </c>
    </row>
    <row r="2221" spans="1:13">
      <c r="A2221" s="38">
        <v>2220</v>
      </c>
      <c r="B2221" s="34" t="s">
        <v>2331</v>
      </c>
      <c r="C2221" s="34" t="s">
        <v>3659</v>
      </c>
      <c r="D2221" s="34" t="s">
        <v>19</v>
      </c>
      <c r="E2221" s="36">
        <v>0</v>
      </c>
      <c r="F2221" s="36">
        <v>0</v>
      </c>
      <c r="G2221" s="36">
        <v>0</v>
      </c>
      <c r="H2221" s="36">
        <v>0</v>
      </c>
      <c r="I2221" s="36">
        <v>3.05</v>
      </c>
      <c r="J2221" s="36">
        <v>1218.7189999999998</v>
      </c>
      <c r="K2221" s="36">
        <v>5</v>
      </c>
      <c r="L2221" s="36">
        <v>275</v>
      </c>
      <c r="M2221" s="35">
        <v>0</v>
      </c>
    </row>
    <row r="2222" spans="1:13">
      <c r="A2222" s="38">
        <v>2221</v>
      </c>
      <c r="B2222" s="34" t="s">
        <v>2332</v>
      </c>
      <c r="C2222" s="34" t="s">
        <v>3651</v>
      </c>
      <c r="D2222" s="34" t="s">
        <v>19</v>
      </c>
      <c r="F2222" s="36">
        <v>0</v>
      </c>
      <c r="H2222" s="36">
        <v>0</v>
      </c>
      <c r="J2222" s="36">
        <v>0</v>
      </c>
      <c r="L2222" s="36">
        <v>0</v>
      </c>
      <c r="M2222" s="35">
        <v>0.39999999999999997</v>
      </c>
    </row>
    <row r="2223" spans="1:13">
      <c r="A2223" s="38">
        <v>2222</v>
      </c>
      <c r="B2223" s="34" t="s">
        <v>2333</v>
      </c>
      <c r="C2223" s="34" t="s">
        <v>82</v>
      </c>
      <c r="D2223" s="34" t="s">
        <v>19</v>
      </c>
      <c r="F2223" s="36">
        <v>0</v>
      </c>
      <c r="H2223" s="36">
        <v>0</v>
      </c>
      <c r="J2223" s="36">
        <v>0</v>
      </c>
      <c r="L2223" s="36">
        <v>0</v>
      </c>
      <c r="M2223" s="35">
        <v>1.2499999999999996</v>
      </c>
    </row>
    <row r="2224" spans="1:13">
      <c r="A2224" s="38">
        <v>2223</v>
      </c>
      <c r="B2224" s="34" t="s">
        <v>2334</v>
      </c>
      <c r="C2224" s="34" t="s">
        <v>3651</v>
      </c>
      <c r="D2224" s="34" t="s">
        <v>19</v>
      </c>
      <c r="F2224" s="36">
        <v>0</v>
      </c>
      <c r="H2224" s="36">
        <v>0</v>
      </c>
      <c r="J2224" s="36">
        <v>0</v>
      </c>
      <c r="L2224" s="36">
        <v>0</v>
      </c>
      <c r="M2224" s="35">
        <v>0.05</v>
      </c>
    </row>
    <row r="2225" spans="1:13">
      <c r="A2225" s="38">
        <v>2224</v>
      </c>
      <c r="B2225" s="34" t="s">
        <v>2335</v>
      </c>
      <c r="C2225" s="34" t="s">
        <v>3651</v>
      </c>
      <c r="D2225" s="34" t="s">
        <v>19</v>
      </c>
      <c r="F2225" s="36">
        <v>0</v>
      </c>
      <c r="H2225" s="36">
        <v>0</v>
      </c>
      <c r="J2225" s="36">
        <v>0</v>
      </c>
      <c r="L2225" s="36">
        <v>0</v>
      </c>
      <c r="M2225" s="35">
        <v>2.5000000000000001E-2</v>
      </c>
    </row>
    <row r="2226" spans="1:13">
      <c r="A2226" s="38">
        <v>2225</v>
      </c>
      <c r="B2226" s="34" t="s">
        <v>2336</v>
      </c>
      <c r="C2226" s="34" t="s">
        <v>3651</v>
      </c>
      <c r="D2226" s="34" t="s">
        <v>19</v>
      </c>
      <c r="E2226" s="36">
        <v>8</v>
      </c>
      <c r="F2226" s="36">
        <v>172.32</v>
      </c>
      <c r="G2226" s="36">
        <v>18</v>
      </c>
      <c r="H2226" s="36">
        <v>2172.2400000000002</v>
      </c>
      <c r="I2226" s="36">
        <v>14</v>
      </c>
      <c r="J2226" s="36">
        <v>2206.6800000000003</v>
      </c>
      <c r="K2226" s="36">
        <v>1</v>
      </c>
      <c r="L2226" s="36">
        <v>534.9</v>
      </c>
      <c r="M2226" s="35">
        <v>3.0249999999999999</v>
      </c>
    </row>
    <row r="2227" spans="1:13">
      <c r="A2227" s="38">
        <v>2226</v>
      </c>
      <c r="B2227" s="34" t="s">
        <v>2337</v>
      </c>
      <c r="C2227" s="34" t="s">
        <v>3651</v>
      </c>
      <c r="D2227" s="34" t="s">
        <v>19</v>
      </c>
      <c r="F2227" s="36">
        <v>0</v>
      </c>
      <c r="H2227" s="36">
        <v>0</v>
      </c>
      <c r="J2227" s="36">
        <v>0</v>
      </c>
      <c r="L2227" s="36">
        <v>0</v>
      </c>
      <c r="M2227" s="35">
        <v>0.125</v>
      </c>
    </row>
    <row r="2228" spans="1:13">
      <c r="A2228" s="38">
        <v>2227</v>
      </c>
      <c r="B2228" s="34" t="s">
        <v>2338</v>
      </c>
      <c r="C2228" s="34" t="s">
        <v>3651</v>
      </c>
      <c r="D2228" s="34" t="s">
        <v>19</v>
      </c>
      <c r="F2228" s="36">
        <v>0</v>
      </c>
      <c r="H2228" s="36">
        <v>0</v>
      </c>
      <c r="J2228" s="36">
        <v>0</v>
      </c>
      <c r="L2228" s="36">
        <v>0</v>
      </c>
      <c r="M2228" s="35">
        <v>0.375</v>
      </c>
    </row>
    <row r="2229" spans="1:13">
      <c r="A2229" s="38">
        <v>2228</v>
      </c>
      <c r="B2229" s="34" t="s">
        <v>2339</v>
      </c>
      <c r="C2229" s="34" t="s">
        <v>3651</v>
      </c>
      <c r="D2229" s="34" t="s">
        <v>19</v>
      </c>
      <c r="F2229" s="36">
        <v>0</v>
      </c>
      <c r="H2229" s="36">
        <v>0</v>
      </c>
      <c r="J2229" s="36">
        <v>0</v>
      </c>
      <c r="L2229" s="36">
        <v>0</v>
      </c>
      <c r="M2229" s="35">
        <v>0.5</v>
      </c>
    </row>
    <row r="2230" spans="1:13">
      <c r="A2230" s="38">
        <v>2229</v>
      </c>
      <c r="B2230" s="34" t="s">
        <v>2340</v>
      </c>
      <c r="C2230" s="34" t="s">
        <v>3651</v>
      </c>
      <c r="D2230" s="34" t="s">
        <v>19</v>
      </c>
      <c r="E2230" s="36">
        <v>0</v>
      </c>
      <c r="F2230" s="36">
        <v>0</v>
      </c>
      <c r="G2230" s="36">
        <v>18</v>
      </c>
      <c r="H2230" s="36">
        <v>1648.6200000000001</v>
      </c>
      <c r="I2230" s="36">
        <v>8</v>
      </c>
      <c r="J2230" s="36">
        <v>2510.48</v>
      </c>
      <c r="K2230" s="36">
        <v>7.5</v>
      </c>
      <c r="L2230" s="36">
        <v>2830.4249999999997</v>
      </c>
      <c r="M2230" s="35">
        <v>3</v>
      </c>
    </row>
    <row r="2231" spans="1:13">
      <c r="A2231" s="38">
        <v>2230</v>
      </c>
      <c r="B2231" s="34" t="s">
        <v>2341</v>
      </c>
      <c r="C2231" s="34" t="s">
        <v>3651</v>
      </c>
      <c r="D2231" s="34" t="s">
        <v>19</v>
      </c>
      <c r="E2231" s="36">
        <v>2</v>
      </c>
      <c r="F2231" s="36">
        <v>375.92</v>
      </c>
      <c r="G2231" s="36">
        <v>6</v>
      </c>
      <c r="H2231" s="36">
        <v>527.93999999999994</v>
      </c>
      <c r="I2231" s="36">
        <v>11</v>
      </c>
      <c r="J2231" s="36">
        <v>913.88</v>
      </c>
      <c r="K2231" s="36">
        <v>2</v>
      </c>
      <c r="L2231" s="36">
        <v>216.78</v>
      </c>
      <c r="M2231" s="35">
        <v>2</v>
      </c>
    </row>
    <row r="2232" spans="1:13">
      <c r="A2232" s="38">
        <v>2231</v>
      </c>
      <c r="B2232" s="34" t="s">
        <v>2342</v>
      </c>
      <c r="C2232" s="34" t="s">
        <v>3651</v>
      </c>
      <c r="D2232" s="34" t="s">
        <v>19</v>
      </c>
      <c r="F2232" s="36">
        <v>0</v>
      </c>
      <c r="H2232" s="36">
        <v>0</v>
      </c>
      <c r="J2232" s="36">
        <v>0</v>
      </c>
      <c r="L2232" s="36">
        <v>0</v>
      </c>
      <c r="M2232" s="35">
        <v>0.17499999999999999</v>
      </c>
    </row>
    <row r="2233" spans="1:13">
      <c r="A2233" s="38">
        <v>2232</v>
      </c>
      <c r="B2233" s="34" t="s">
        <v>2343</v>
      </c>
      <c r="C2233" s="34" t="s">
        <v>3651</v>
      </c>
      <c r="D2233" s="34" t="s">
        <v>19</v>
      </c>
      <c r="F2233" s="36">
        <v>0</v>
      </c>
      <c r="H2233" s="36">
        <v>0</v>
      </c>
      <c r="J2233" s="36">
        <v>0</v>
      </c>
      <c r="L2233" s="36">
        <v>0</v>
      </c>
      <c r="M2233" s="35">
        <v>6</v>
      </c>
    </row>
    <row r="2234" spans="1:13">
      <c r="A2234" s="38">
        <v>2233</v>
      </c>
      <c r="B2234" s="34" t="s">
        <v>2344</v>
      </c>
      <c r="C2234" s="34" t="s">
        <v>3651</v>
      </c>
      <c r="D2234" s="34" t="s">
        <v>19</v>
      </c>
      <c r="F2234" s="36">
        <v>0</v>
      </c>
      <c r="H2234" s="36">
        <v>0</v>
      </c>
      <c r="J2234" s="36">
        <v>0</v>
      </c>
      <c r="L2234" s="36">
        <v>0</v>
      </c>
      <c r="M2234" s="35">
        <v>0.25</v>
      </c>
    </row>
    <row r="2235" spans="1:13">
      <c r="A2235" s="38">
        <v>2234</v>
      </c>
      <c r="B2235" s="34" t="s">
        <v>2345</v>
      </c>
      <c r="C2235" s="34" t="s">
        <v>3651</v>
      </c>
      <c r="D2235" s="34" t="s">
        <v>19</v>
      </c>
      <c r="E2235" s="36">
        <v>0</v>
      </c>
      <c r="F2235" s="36">
        <v>0</v>
      </c>
      <c r="G2235" s="36">
        <v>0</v>
      </c>
      <c r="H2235" s="36">
        <v>0</v>
      </c>
      <c r="I2235" s="36">
        <v>0</v>
      </c>
      <c r="J2235" s="36">
        <v>0</v>
      </c>
      <c r="K2235" s="36">
        <v>2</v>
      </c>
      <c r="L2235" s="36">
        <v>153.28</v>
      </c>
      <c r="M2235" s="35">
        <v>0.25</v>
      </c>
    </row>
    <row r="2236" spans="1:13">
      <c r="A2236" s="38">
        <v>2235</v>
      </c>
      <c r="B2236" s="34" t="s">
        <v>2346</v>
      </c>
      <c r="C2236" s="34" t="s">
        <v>3651</v>
      </c>
      <c r="D2236" s="34" t="s">
        <v>19</v>
      </c>
      <c r="E2236" s="36">
        <v>0</v>
      </c>
      <c r="F2236" s="36">
        <v>0</v>
      </c>
      <c r="G2236" s="36">
        <v>0.65</v>
      </c>
      <c r="H2236" s="36">
        <v>106.2685</v>
      </c>
      <c r="I2236" s="36">
        <v>0</v>
      </c>
      <c r="J2236" s="36">
        <v>0</v>
      </c>
      <c r="K2236" s="36">
        <v>0</v>
      </c>
      <c r="L2236" s="36">
        <v>0</v>
      </c>
      <c r="M2236" s="35">
        <v>7.4999999999999997E-2</v>
      </c>
    </row>
    <row r="2237" spans="1:13">
      <c r="A2237" s="38">
        <v>2236</v>
      </c>
      <c r="B2237" s="34" t="s">
        <v>2347</v>
      </c>
      <c r="C2237" s="34" t="s">
        <v>3651</v>
      </c>
      <c r="D2237" s="34" t="s">
        <v>19</v>
      </c>
      <c r="E2237" s="36">
        <v>2</v>
      </c>
      <c r="F2237" s="36">
        <v>169.58</v>
      </c>
      <c r="G2237" s="36">
        <v>1</v>
      </c>
      <c r="H2237" s="36">
        <v>139.34</v>
      </c>
      <c r="I2237" s="36">
        <v>1.85</v>
      </c>
      <c r="J2237" s="36">
        <v>256.29899999999998</v>
      </c>
      <c r="K2237" s="36">
        <v>1.65</v>
      </c>
      <c r="L2237" s="36">
        <v>206.547</v>
      </c>
      <c r="M2237" s="35">
        <v>1.625</v>
      </c>
    </row>
    <row r="2238" spans="1:13">
      <c r="A2238" s="38">
        <v>2237</v>
      </c>
      <c r="B2238" s="34" t="s">
        <v>2348</v>
      </c>
      <c r="C2238" s="34" t="s">
        <v>3651</v>
      </c>
      <c r="D2238" s="34" t="s">
        <v>19</v>
      </c>
      <c r="F2238" s="36">
        <v>0</v>
      </c>
      <c r="H2238" s="36">
        <v>0</v>
      </c>
      <c r="J2238" s="36">
        <v>0</v>
      </c>
      <c r="L2238" s="36">
        <v>0</v>
      </c>
      <c r="M2238" s="35">
        <v>0.05</v>
      </c>
    </row>
    <row r="2239" spans="1:13">
      <c r="A2239" s="38">
        <v>2238</v>
      </c>
      <c r="B2239" s="34" t="s">
        <v>2349</v>
      </c>
      <c r="C2239" s="34" t="s">
        <v>3651</v>
      </c>
      <c r="D2239" s="34" t="s">
        <v>19</v>
      </c>
      <c r="E2239" s="36">
        <v>0</v>
      </c>
      <c r="F2239" s="36">
        <v>0</v>
      </c>
      <c r="G2239" s="36">
        <v>0.625</v>
      </c>
      <c r="H2239" s="36">
        <v>85.112500000000011</v>
      </c>
      <c r="I2239" s="36">
        <v>0.3</v>
      </c>
      <c r="J2239" s="36">
        <v>44.529000000000003</v>
      </c>
      <c r="K2239" s="36">
        <v>0</v>
      </c>
      <c r="L2239" s="36">
        <v>0</v>
      </c>
      <c r="M2239" s="35">
        <v>7.4999999999999997E-2</v>
      </c>
    </row>
    <row r="2240" spans="1:13">
      <c r="A2240" s="38">
        <v>2239</v>
      </c>
      <c r="B2240" s="34" t="s">
        <v>2350</v>
      </c>
      <c r="C2240" s="34" t="s">
        <v>3651</v>
      </c>
      <c r="D2240" s="34" t="s">
        <v>19</v>
      </c>
      <c r="F2240" s="36">
        <v>0</v>
      </c>
      <c r="H2240" s="36">
        <v>0</v>
      </c>
      <c r="J2240" s="36">
        <v>0</v>
      </c>
      <c r="L2240" s="36">
        <v>0</v>
      </c>
      <c r="M2240" s="35">
        <v>1</v>
      </c>
    </row>
    <row r="2241" spans="1:13">
      <c r="A2241" s="38">
        <v>2240</v>
      </c>
      <c r="B2241" s="34" t="s">
        <v>2351</v>
      </c>
      <c r="C2241" s="34" t="s">
        <v>3651</v>
      </c>
      <c r="D2241" s="34" t="s">
        <v>19</v>
      </c>
      <c r="F2241" s="36">
        <v>0</v>
      </c>
      <c r="H2241" s="36">
        <v>0</v>
      </c>
      <c r="J2241" s="36">
        <v>0</v>
      </c>
      <c r="L2241" s="36">
        <v>0</v>
      </c>
      <c r="M2241" s="35">
        <v>5</v>
      </c>
    </row>
    <row r="2242" spans="1:13">
      <c r="A2242" s="38">
        <v>2241</v>
      </c>
      <c r="B2242" s="34" t="s">
        <v>2352</v>
      </c>
      <c r="C2242" s="34" t="s">
        <v>3651</v>
      </c>
      <c r="D2242" s="34" t="s">
        <v>19</v>
      </c>
      <c r="E2242" s="36">
        <v>0</v>
      </c>
      <c r="F2242" s="36">
        <v>0</v>
      </c>
      <c r="G2242" s="36">
        <v>0</v>
      </c>
      <c r="H2242" s="36">
        <v>0</v>
      </c>
      <c r="I2242" s="36">
        <v>0</v>
      </c>
      <c r="J2242" s="36">
        <v>0</v>
      </c>
      <c r="K2242" s="36">
        <v>3</v>
      </c>
      <c r="L2242" s="36">
        <v>444.15000000000003</v>
      </c>
      <c r="M2242" s="35">
        <v>18</v>
      </c>
    </row>
    <row r="2243" spans="1:13">
      <c r="A2243" s="38">
        <v>2242</v>
      </c>
      <c r="B2243" s="34" t="s">
        <v>2353</v>
      </c>
      <c r="C2243" s="34" t="s">
        <v>3651</v>
      </c>
      <c r="D2243" s="34" t="s">
        <v>19</v>
      </c>
      <c r="E2243" s="36">
        <v>100</v>
      </c>
      <c r="F2243" s="36">
        <v>-2233</v>
      </c>
      <c r="G2243" s="36">
        <v>0</v>
      </c>
      <c r="H2243" s="36">
        <v>0</v>
      </c>
      <c r="I2243" s="36">
        <v>61.3</v>
      </c>
      <c r="J2243" s="36">
        <v>9467.1719999999987</v>
      </c>
      <c r="K2243" s="36">
        <v>9.5250000000000004</v>
      </c>
      <c r="L2243" s="36">
        <v>733.90125</v>
      </c>
      <c r="M2243" s="35">
        <v>18</v>
      </c>
    </row>
    <row r="2244" spans="1:13">
      <c r="A2244" s="38">
        <v>2243</v>
      </c>
      <c r="B2244" s="34" t="s">
        <v>2354</v>
      </c>
      <c r="C2244" s="34" t="s">
        <v>3651</v>
      </c>
      <c r="D2244" s="34" t="s">
        <v>19</v>
      </c>
      <c r="E2244" s="36">
        <v>47</v>
      </c>
      <c r="F2244" s="36">
        <v>-2891.91</v>
      </c>
      <c r="G2244" s="36">
        <v>0</v>
      </c>
      <c r="H2244" s="36">
        <v>0</v>
      </c>
      <c r="I2244" s="36">
        <v>0</v>
      </c>
      <c r="J2244" s="36">
        <v>0</v>
      </c>
      <c r="K2244" s="36">
        <v>8.65</v>
      </c>
      <c r="L2244" s="36">
        <v>2440.9434999999999</v>
      </c>
      <c r="M2244" s="35">
        <v>12.725</v>
      </c>
    </row>
    <row r="2245" spans="1:13">
      <c r="A2245" s="38">
        <v>2244</v>
      </c>
      <c r="B2245" s="34" t="s">
        <v>2355</v>
      </c>
      <c r="C2245" s="34" t="s">
        <v>3651</v>
      </c>
      <c r="D2245" s="34" t="s">
        <v>19</v>
      </c>
      <c r="F2245" s="36">
        <v>0</v>
      </c>
      <c r="H2245" s="36">
        <v>0</v>
      </c>
      <c r="J2245" s="36">
        <v>0</v>
      </c>
      <c r="L2245" s="36">
        <v>0</v>
      </c>
      <c r="M2245" s="35">
        <v>0.5</v>
      </c>
    </row>
    <row r="2246" spans="1:13">
      <c r="A2246" s="38">
        <v>2245</v>
      </c>
      <c r="B2246" s="34" t="s">
        <v>2356</v>
      </c>
      <c r="C2246" s="34" t="s">
        <v>3651</v>
      </c>
      <c r="D2246" s="34" t="s">
        <v>19</v>
      </c>
      <c r="E2246" s="36">
        <v>0</v>
      </c>
      <c r="F2246" s="36">
        <v>0</v>
      </c>
      <c r="G2246" s="36">
        <v>0</v>
      </c>
      <c r="H2246" s="36">
        <v>0</v>
      </c>
      <c r="I2246" s="36">
        <v>1</v>
      </c>
      <c r="J2246" s="36">
        <v>155.13</v>
      </c>
      <c r="K2246" s="36">
        <v>14.1</v>
      </c>
      <c r="L2246" s="36">
        <v>3000.9030000000002</v>
      </c>
      <c r="M2246" s="35">
        <v>6</v>
      </c>
    </row>
    <row r="2247" spans="1:13">
      <c r="A2247" s="38">
        <v>2246</v>
      </c>
      <c r="B2247" s="34" t="s">
        <v>2357</v>
      </c>
      <c r="C2247" s="34" t="s">
        <v>3651</v>
      </c>
      <c r="D2247" s="34" t="s">
        <v>19</v>
      </c>
      <c r="E2247" s="36">
        <v>5.25</v>
      </c>
      <c r="F2247" s="36">
        <v>603.59249999999997</v>
      </c>
      <c r="G2247" s="36">
        <v>20.100000000000001</v>
      </c>
      <c r="H2247" s="36">
        <v>1628.502</v>
      </c>
      <c r="I2247" s="36">
        <v>42</v>
      </c>
      <c r="J2247" s="36">
        <v>5045.46</v>
      </c>
      <c r="K2247" s="36">
        <v>25.524999999999999</v>
      </c>
      <c r="L2247" s="36">
        <v>4296.3679999999995</v>
      </c>
      <c r="M2247" s="35">
        <v>5</v>
      </c>
    </row>
    <row r="2248" spans="1:13">
      <c r="A2248" s="38">
        <v>2247</v>
      </c>
      <c r="B2248" s="34" t="s">
        <v>2358</v>
      </c>
      <c r="C2248" s="34" t="s">
        <v>3651</v>
      </c>
      <c r="D2248" s="34" t="s">
        <v>19</v>
      </c>
      <c r="F2248" s="36">
        <v>0</v>
      </c>
      <c r="H2248" s="36">
        <v>0</v>
      </c>
      <c r="J2248" s="36">
        <v>0</v>
      </c>
      <c r="L2248" s="36">
        <v>0</v>
      </c>
      <c r="M2248" s="35">
        <v>5.45</v>
      </c>
    </row>
    <row r="2249" spans="1:13">
      <c r="A2249" s="38">
        <v>2248</v>
      </c>
      <c r="B2249" s="34" t="s">
        <v>2359</v>
      </c>
      <c r="C2249" s="34" t="s">
        <v>3651</v>
      </c>
      <c r="D2249" s="34" t="s">
        <v>19</v>
      </c>
      <c r="E2249" s="36">
        <v>0</v>
      </c>
      <c r="F2249" s="36">
        <v>0</v>
      </c>
      <c r="G2249" s="36">
        <v>0</v>
      </c>
      <c r="H2249" s="36">
        <v>0</v>
      </c>
      <c r="I2249" s="36">
        <v>0</v>
      </c>
      <c r="J2249" s="36">
        <v>0</v>
      </c>
      <c r="K2249" s="36">
        <v>0.25</v>
      </c>
      <c r="L2249" s="36">
        <v>18.682500000000001</v>
      </c>
      <c r="M2249" s="35">
        <v>0.45</v>
      </c>
    </row>
    <row r="2250" spans="1:13">
      <c r="A2250" s="38">
        <v>2249</v>
      </c>
      <c r="B2250" s="34" t="s">
        <v>2360</v>
      </c>
      <c r="C2250" s="34" t="s">
        <v>3651</v>
      </c>
      <c r="D2250" s="34" t="s">
        <v>19</v>
      </c>
      <c r="F2250" s="36">
        <v>0</v>
      </c>
      <c r="H2250" s="36">
        <v>0</v>
      </c>
      <c r="J2250" s="36">
        <v>0</v>
      </c>
      <c r="L2250" s="36">
        <v>0</v>
      </c>
      <c r="M2250" s="35">
        <v>2</v>
      </c>
    </row>
    <row r="2251" spans="1:13">
      <c r="A2251" s="38">
        <v>2250</v>
      </c>
      <c r="B2251" s="34" t="s">
        <v>2361</v>
      </c>
      <c r="C2251" s="34" t="s">
        <v>3651</v>
      </c>
      <c r="D2251" s="34" t="s">
        <v>19</v>
      </c>
      <c r="F2251" s="36">
        <v>0</v>
      </c>
      <c r="H2251" s="36">
        <v>0</v>
      </c>
      <c r="J2251" s="36">
        <v>0</v>
      </c>
      <c r="L2251" s="36">
        <v>0</v>
      </c>
      <c r="M2251" s="35">
        <v>4</v>
      </c>
    </row>
    <row r="2252" spans="1:13">
      <c r="A2252" s="38">
        <v>2251</v>
      </c>
      <c r="B2252" s="34" t="s">
        <v>2362</v>
      </c>
      <c r="C2252" s="34" t="s">
        <v>3651</v>
      </c>
      <c r="D2252" s="34" t="s">
        <v>19</v>
      </c>
      <c r="F2252" s="36">
        <v>0</v>
      </c>
      <c r="H2252" s="36">
        <v>0</v>
      </c>
      <c r="J2252" s="36">
        <v>0</v>
      </c>
      <c r="L2252" s="36">
        <v>0</v>
      </c>
      <c r="M2252" s="35">
        <v>6</v>
      </c>
    </row>
    <row r="2253" spans="1:13">
      <c r="A2253" s="38">
        <v>2252</v>
      </c>
      <c r="B2253" s="34" t="s">
        <v>2363</v>
      </c>
      <c r="C2253" s="34" t="s">
        <v>3651</v>
      </c>
      <c r="D2253" s="34" t="s">
        <v>19</v>
      </c>
      <c r="E2253" s="36">
        <v>0</v>
      </c>
      <c r="F2253" s="36">
        <v>0</v>
      </c>
      <c r="G2253" s="36">
        <v>0</v>
      </c>
      <c r="H2253" s="36">
        <v>0</v>
      </c>
      <c r="I2253" s="36">
        <v>3.75</v>
      </c>
      <c r="J2253" s="36">
        <v>427.16249999999997</v>
      </c>
      <c r="K2253" s="36">
        <v>13.925000000000001</v>
      </c>
      <c r="L2253" s="36">
        <v>1594.691</v>
      </c>
      <c r="M2253" s="35">
        <v>1.125</v>
      </c>
    </row>
    <row r="2254" spans="1:13">
      <c r="A2254" s="38">
        <v>2253</v>
      </c>
      <c r="B2254" s="34" t="s">
        <v>2364</v>
      </c>
      <c r="C2254" s="34" t="s">
        <v>3651</v>
      </c>
      <c r="D2254" s="34" t="s">
        <v>19</v>
      </c>
      <c r="E2254" s="36">
        <v>0</v>
      </c>
      <c r="F2254" s="36">
        <v>0</v>
      </c>
      <c r="G2254" s="36">
        <v>0</v>
      </c>
      <c r="H2254" s="36">
        <v>0</v>
      </c>
      <c r="I2254" s="36">
        <v>0</v>
      </c>
      <c r="J2254" s="36">
        <v>0</v>
      </c>
      <c r="K2254" s="36">
        <v>12.3</v>
      </c>
      <c r="L2254" s="36">
        <v>1877.1030000000003</v>
      </c>
      <c r="M2254" s="35">
        <v>3</v>
      </c>
    </row>
    <row r="2255" spans="1:13">
      <c r="A2255" s="38">
        <v>2254</v>
      </c>
      <c r="B2255" s="34" t="s">
        <v>2365</v>
      </c>
      <c r="C2255" s="34" t="s">
        <v>3651</v>
      </c>
      <c r="D2255" s="34" t="s">
        <v>19</v>
      </c>
      <c r="E2255" s="36">
        <v>0</v>
      </c>
      <c r="F2255" s="36">
        <v>0</v>
      </c>
      <c r="G2255" s="36">
        <v>0</v>
      </c>
      <c r="H2255" s="36">
        <v>0</v>
      </c>
      <c r="I2255" s="36">
        <v>3.9750000000000001</v>
      </c>
      <c r="J2255" s="36">
        <v>644.98349999999994</v>
      </c>
      <c r="K2255" s="36">
        <v>0</v>
      </c>
      <c r="L2255" s="36">
        <v>0</v>
      </c>
      <c r="M2255" s="35">
        <v>1.0249999999999999</v>
      </c>
    </row>
    <row r="2256" spans="1:13">
      <c r="A2256" s="38">
        <v>2255</v>
      </c>
      <c r="B2256" s="34" t="s">
        <v>2366</v>
      </c>
      <c r="C2256" s="34" t="s">
        <v>3651</v>
      </c>
      <c r="D2256" s="34" t="s">
        <v>19</v>
      </c>
      <c r="E2256" s="36">
        <v>0</v>
      </c>
      <c r="F2256" s="36">
        <v>0</v>
      </c>
      <c r="G2256" s="36">
        <v>0</v>
      </c>
      <c r="H2256" s="36">
        <v>0</v>
      </c>
      <c r="I2256" s="36">
        <v>2</v>
      </c>
      <c r="J2256" s="36">
        <v>-254.76</v>
      </c>
      <c r="K2256" s="36">
        <v>0</v>
      </c>
      <c r="L2256" s="36">
        <v>0</v>
      </c>
      <c r="M2256" s="35">
        <v>14.05</v>
      </c>
    </row>
    <row r="2257" spans="1:13">
      <c r="A2257" s="38">
        <v>2256</v>
      </c>
      <c r="B2257" s="34" t="s">
        <v>2367</v>
      </c>
      <c r="C2257" s="34" t="s">
        <v>3651</v>
      </c>
      <c r="D2257" s="34" t="s">
        <v>19</v>
      </c>
      <c r="E2257" s="36">
        <v>0</v>
      </c>
      <c r="F2257" s="36">
        <v>0</v>
      </c>
      <c r="G2257" s="36">
        <v>0</v>
      </c>
      <c r="H2257" s="36">
        <v>0</v>
      </c>
      <c r="I2257" s="36">
        <v>0</v>
      </c>
      <c r="J2257" s="36">
        <v>0</v>
      </c>
      <c r="K2257" s="36">
        <v>1</v>
      </c>
      <c r="L2257" s="36">
        <v>82.49</v>
      </c>
      <c r="M2257" s="35">
        <v>2.5000000000000001E-2</v>
      </c>
    </row>
    <row r="2258" spans="1:13">
      <c r="A2258" s="38">
        <v>2257</v>
      </c>
      <c r="B2258" s="34" t="s">
        <v>2368</v>
      </c>
      <c r="C2258" s="34" t="s">
        <v>3651</v>
      </c>
      <c r="D2258" s="34" t="s">
        <v>19</v>
      </c>
      <c r="F2258" s="36">
        <v>0</v>
      </c>
      <c r="H2258" s="36">
        <v>0</v>
      </c>
      <c r="J2258" s="36">
        <v>0</v>
      </c>
      <c r="L2258" s="36">
        <v>0</v>
      </c>
      <c r="M2258" s="35">
        <v>0.05</v>
      </c>
    </row>
    <row r="2259" spans="1:13">
      <c r="A2259" s="38">
        <v>2258</v>
      </c>
      <c r="B2259" s="34" t="s">
        <v>2369</v>
      </c>
      <c r="C2259" s="34" t="s">
        <v>3651</v>
      </c>
      <c r="D2259" s="34" t="s">
        <v>19</v>
      </c>
      <c r="E2259" s="36">
        <v>0</v>
      </c>
      <c r="F2259" s="36">
        <v>0</v>
      </c>
      <c r="G2259" s="36">
        <v>0</v>
      </c>
      <c r="H2259" s="36">
        <v>0</v>
      </c>
      <c r="I2259" s="36">
        <v>0</v>
      </c>
      <c r="J2259" s="36">
        <v>0</v>
      </c>
      <c r="K2259" s="36">
        <v>10</v>
      </c>
      <c r="L2259" s="36">
        <v>728.7</v>
      </c>
      <c r="M2259" s="35">
        <v>18</v>
      </c>
    </row>
    <row r="2260" spans="1:13">
      <c r="A2260" s="38">
        <v>2259</v>
      </c>
      <c r="B2260" s="34" t="s">
        <v>2370</v>
      </c>
      <c r="C2260" s="34" t="s">
        <v>3651</v>
      </c>
      <c r="D2260" s="34" t="s">
        <v>19</v>
      </c>
      <c r="E2260" s="36">
        <v>0</v>
      </c>
      <c r="F2260" s="36">
        <v>0</v>
      </c>
      <c r="G2260" s="36">
        <v>97</v>
      </c>
      <c r="H2260" s="36">
        <v>9304.24</v>
      </c>
      <c r="I2260" s="36">
        <v>148</v>
      </c>
      <c r="J2260" s="36">
        <v>14330.84</v>
      </c>
      <c r="K2260" s="36">
        <v>59.3</v>
      </c>
      <c r="L2260" s="36">
        <v>5242.7129999999997</v>
      </c>
      <c r="M2260" s="35">
        <v>5.9</v>
      </c>
    </row>
    <row r="2261" spans="1:13">
      <c r="A2261" s="38">
        <v>2260</v>
      </c>
      <c r="B2261" s="34" t="s">
        <v>2371</v>
      </c>
      <c r="C2261" s="34" t="s">
        <v>3651</v>
      </c>
      <c r="D2261" s="34" t="s">
        <v>19</v>
      </c>
      <c r="E2261" s="36">
        <v>0</v>
      </c>
      <c r="F2261" s="36">
        <v>0</v>
      </c>
      <c r="G2261" s="36">
        <v>0</v>
      </c>
      <c r="H2261" s="36">
        <v>0</v>
      </c>
      <c r="I2261" s="36">
        <v>0</v>
      </c>
      <c r="J2261" s="36">
        <v>0</v>
      </c>
      <c r="K2261" s="36">
        <v>2</v>
      </c>
      <c r="L2261" s="36">
        <v>145.63999999999999</v>
      </c>
      <c r="M2261" s="35">
        <v>5</v>
      </c>
    </row>
    <row r="2262" spans="1:13">
      <c r="A2262" s="38">
        <v>2261</v>
      </c>
      <c r="B2262" s="34" t="s">
        <v>2372</v>
      </c>
      <c r="C2262" s="34" t="s">
        <v>3651</v>
      </c>
      <c r="D2262" s="34" t="s">
        <v>19</v>
      </c>
      <c r="E2262" s="36">
        <v>0</v>
      </c>
      <c r="F2262" s="36">
        <v>0</v>
      </c>
      <c r="G2262" s="36">
        <v>0</v>
      </c>
      <c r="H2262" s="36">
        <v>0</v>
      </c>
      <c r="I2262" s="36">
        <v>0</v>
      </c>
      <c r="J2262" s="36">
        <v>0</v>
      </c>
      <c r="K2262" s="36">
        <v>3.25</v>
      </c>
      <c r="L2262" s="36">
        <v>1980.94</v>
      </c>
      <c r="M2262" s="35">
        <v>1.6</v>
      </c>
    </row>
    <row r="2263" spans="1:13">
      <c r="A2263" s="38">
        <v>2262</v>
      </c>
      <c r="B2263" s="34" t="s">
        <v>2373</v>
      </c>
      <c r="C2263" s="34" t="s">
        <v>82</v>
      </c>
      <c r="D2263" s="34" t="s">
        <v>19</v>
      </c>
      <c r="F2263" s="36">
        <v>0</v>
      </c>
      <c r="H2263" s="36">
        <v>0</v>
      </c>
      <c r="J2263" s="36">
        <v>0</v>
      </c>
      <c r="L2263" s="36">
        <v>0</v>
      </c>
      <c r="M2263" s="35">
        <v>4.5</v>
      </c>
    </row>
    <row r="2264" spans="1:13">
      <c r="A2264" s="38">
        <v>2263</v>
      </c>
      <c r="B2264" s="34" t="s">
        <v>2374</v>
      </c>
      <c r="C2264" s="34" t="s">
        <v>3651</v>
      </c>
      <c r="D2264" s="34" t="s">
        <v>19</v>
      </c>
      <c r="F2264" s="36">
        <v>0</v>
      </c>
      <c r="H2264" s="36">
        <v>0</v>
      </c>
      <c r="J2264" s="36">
        <v>0</v>
      </c>
      <c r="L2264" s="36">
        <v>0</v>
      </c>
      <c r="M2264" s="35">
        <v>0.5</v>
      </c>
    </row>
    <row r="2265" spans="1:13">
      <c r="A2265" s="38">
        <v>2264</v>
      </c>
      <c r="B2265" s="34" t="s">
        <v>2375</v>
      </c>
      <c r="C2265" s="34" t="s">
        <v>3658</v>
      </c>
      <c r="D2265" s="34" t="s">
        <v>36</v>
      </c>
      <c r="E2265" s="36">
        <v>12</v>
      </c>
      <c r="F2265" s="36">
        <v>1287.96</v>
      </c>
      <c r="G2265" s="36">
        <v>122</v>
      </c>
      <c r="H2265" s="36">
        <v>7335.8600000000006</v>
      </c>
      <c r="I2265" s="36">
        <v>114.25</v>
      </c>
      <c r="J2265" s="36">
        <v>5437.1575000000003</v>
      </c>
      <c r="K2265" s="36">
        <v>115.925</v>
      </c>
      <c r="L2265" s="36">
        <v>6104.6104999999998</v>
      </c>
      <c r="M2265" s="35">
        <v>0</v>
      </c>
    </row>
    <row r="2266" spans="1:13">
      <c r="A2266" s="38">
        <v>2265</v>
      </c>
      <c r="B2266" s="34" t="s">
        <v>2376</v>
      </c>
      <c r="C2266" s="34" t="s">
        <v>3651</v>
      </c>
      <c r="D2266" s="34" t="s">
        <v>36</v>
      </c>
      <c r="F2266" s="36">
        <v>0</v>
      </c>
      <c r="H2266" s="36">
        <v>0</v>
      </c>
      <c r="J2266" s="36">
        <v>0</v>
      </c>
      <c r="L2266" s="36">
        <v>0</v>
      </c>
      <c r="M2266" s="35">
        <v>10.1</v>
      </c>
    </row>
    <row r="2267" spans="1:13">
      <c r="A2267" s="38">
        <v>2266</v>
      </c>
      <c r="B2267" s="34" t="s">
        <v>2377</v>
      </c>
      <c r="C2267" s="34" t="s">
        <v>3651</v>
      </c>
      <c r="D2267" s="34" t="s">
        <v>36</v>
      </c>
      <c r="F2267" s="36">
        <v>0</v>
      </c>
      <c r="H2267" s="36">
        <v>0</v>
      </c>
      <c r="J2267" s="36">
        <v>0</v>
      </c>
      <c r="L2267" s="36">
        <v>0</v>
      </c>
      <c r="M2267" s="35">
        <v>2</v>
      </c>
    </row>
    <row r="2268" spans="1:13">
      <c r="A2268" s="38">
        <v>2267</v>
      </c>
      <c r="B2268" s="34" t="s">
        <v>2378</v>
      </c>
      <c r="C2268" s="34" t="s">
        <v>3651</v>
      </c>
      <c r="D2268" s="34" t="s">
        <v>36</v>
      </c>
      <c r="F2268" s="36">
        <v>0</v>
      </c>
      <c r="H2268" s="36">
        <v>0</v>
      </c>
      <c r="J2268" s="36">
        <v>0</v>
      </c>
      <c r="L2268" s="36">
        <v>0</v>
      </c>
      <c r="M2268" s="35">
        <v>65</v>
      </c>
    </row>
    <row r="2269" spans="1:13">
      <c r="A2269" s="38">
        <v>2268</v>
      </c>
      <c r="B2269" s="34" t="s">
        <v>2379</v>
      </c>
      <c r="C2269" s="34" t="s">
        <v>3651</v>
      </c>
      <c r="D2269" s="34" t="s">
        <v>36</v>
      </c>
      <c r="F2269" s="36">
        <v>0</v>
      </c>
      <c r="H2269" s="36">
        <v>0</v>
      </c>
      <c r="J2269" s="36">
        <v>0</v>
      </c>
      <c r="L2269" s="36">
        <v>0</v>
      </c>
      <c r="M2269" s="35">
        <v>5</v>
      </c>
    </row>
    <row r="2270" spans="1:13">
      <c r="A2270" s="38">
        <v>2269</v>
      </c>
      <c r="B2270" s="34" t="s">
        <v>2380</v>
      </c>
      <c r="C2270" s="34" t="s">
        <v>3651</v>
      </c>
      <c r="D2270" s="34" t="s">
        <v>36</v>
      </c>
      <c r="E2270" s="36">
        <v>60</v>
      </c>
      <c r="F2270" s="36">
        <v>3483.6000000000004</v>
      </c>
      <c r="G2270" s="36">
        <v>40.950000000000003</v>
      </c>
      <c r="H2270" s="36">
        <v>3823.9110000000001</v>
      </c>
      <c r="I2270" s="36">
        <v>87</v>
      </c>
      <c r="J2270" s="36">
        <v>6995.67</v>
      </c>
      <c r="K2270" s="36">
        <v>95.474999999999994</v>
      </c>
      <c r="L2270" s="36">
        <v>9369.9164999999994</v>
      </c>
      <c r="M2270" s="35">
        <v>9.5</v>
      </c>
    </row>
    <row r="2271" spans="1:13">
      <c r="A2271" s="38">
        <v>2270</v>
      </c>
      <c r="B2271" s="34" t="s">
        <v>2381</v>
      </c>
      <c r="C2271" s="34" t="s">
        <v>3651</v>
      </c>
      <c r="D2271" s="34" t="s">
        <v>36</v>
      </c>
      <c r="E2271" s="36">
        <v>0</v>
      </c>
      <c r="F2271" s="36">
        <v>0</v>
      </c>
      <c r="G2271" s="36">
        <v>0</v>
      </c>
      <c r="H2271" s="36">
        <v>0</v>
      </c>
      <c r="I2271" s="36">
        <v>0</v>
      </c>
      <c r="J2271" s="36">
        <v>0</v>
      </c>
      <c r="K2271" s="36">
        <v>19</v>
      </c>
      <c r="L2271" s="36">
        <v>7334</v>
      </c>
      <c r="M2271" s="35">
        <v>36.5</v>
      </c>
    </row>
    <row r="2272" spans="1:13">
      <c r="A2272" s="38">
        <v>2271</v>
      </c>
      <c r="B2272" s="34" t="s">
        <v>2382</v>
      </c>
      <c r="C2272" s="34" t="s">
        <v>82</v>
      </c>
      <c r="D2272" s="34" t="s">
        <v>36</v>
      </c>
      <c r="E2272" s="36">
        <v>0</v>
      </c>
      <c r="F2272" s="36">
        <v>0</v>
      </c>
      <c r="G2272" s="36">
        <v>0</v>
      </c>
      <c r="H2272" s="36">
        <v>0</v>
      </c>
      <c r="I2272" s="36">
        <v>0.45</v>
      </c>
      <c r="J2272" s="36">
        <v>29.069999999999997</v>
      </c>
      <c r="K2272" s="36">
        <v>22.15</v>
      </c>
      <c r="L2272" s="36">
        <v>2223.4169999999999</v>
      </c>
      <c r="M2272" s="35">
        <v>14.65</v>
      </c>
    </row>
    <row r="2273" spans="1:13">
      <c r="A2273" s="38">
        <v>2272</v>
      </c>
      <c r="B2273" s="34" t="s">
        <v>2383</v>
      </c>
      <c r="C2273" s="34" t="s">
        <v>3651</v>
      </c>
      <c r="D2273" s="34" t="s">
        <v>36</v>
      </c>
      <c r="E2273" s="36">
        <v>0</v>
      </c>
      <c r="F2273" s="36">
        <v>0</v>
      </c>
      <c r="G2273" s="36">
        <v>25.475000000000001</v>
      </c>
      <c r="H2273" s="36">
        <v>3046.0457499999998</v>
      </c>
      <c r="I2273" s="36">
        <v>76.825000000000003</v>
      </c>
      <c r="J2273" s="36">
        <v>10604.15475</v>
      </c>
      <c r="K2273" s="36">
        <v>60.375</v>
      </c>
      <c r="L2273" s="36">
        <v>17616.821250000001</v>
      </c>
      <c r="M2273" s="35">
        <v>27.475000000000005</v>
      </c>
    </row>
    <row r="2274" spans="1:13">
      <c r="A2274" s="38">
        <v>2273</v>
      </c>
      <c r="B2274" s="34" t="s">
        <v>2384</v>
      </c>
      <c r="C2274" s="34" t="s">
        <v>3651</v>
      </c>
      <c r="D2274" s="34" t="s">
        <v>36</v>
      </c>
      <c r="E2274" s="36">
        <v>8.25</v>
      </c>
      <c r="F2274" s="36">
        <v>867.73500000000001</v>
      </c>
      <c r="G2274" s="36">
        <v>5.5</v>
      </c>
      <c r="H2274" s="36">
        <v>769.33999999999992</v>
      </c>
      <c r="I2274" s="36">
        <v>11.125</v>
      </c>
      <c r="J2274" s="36">
        <v>1709.2449999999999</v>
      </c>
      <c r="K2274" s="36">
        <v>13</v>
      </c>
      <c r="L2274" s="36">
        <v>1848.73</v>
      </c>
      <c r="M2274" s="35">
        <v>15</v>
      </c>
    </row>
    <row r="2275" spans="1:13">
      <c r="A2275" s="38">
        <v>2274</v>
      </c>
      <c r="B2275" s="34" t="s">
        <v>2385</v>
      </c>
      <c r="C2275" s="34" t="s">
        <v>3651</v>
      </c>
      <c r="D2275" s="34" t="s">
        <v>36</v>
      </c>
      <c r="E2275" s="36">
        <v>94.5</v>
      </c>
      <c r="F2275" s="36">
        <v>11637.675000000001</v>
      </c>
      <c r="G2275" s="36">
        <v>179.55</v>
      </c>
      <c r="H2275" s="36">
        <v>26099.388000000003</v>
      </c>
      <c r="I2275" s="36">
        <v>321.10000000000002</v>
      </c>
      <c r="J2275" s="36">
        <v>32158.165000000005</v>
      </c>
      <c r="K2275" s="36">
        <v>494.22500000000002</v>
      </c>
      <c r="L2275" s="36">
        <v>118460.79025000001</v>
      </c>
      <c r="M2275" s="35">
        <v>516.70000000000005</v>
      </c>
    </row>
    <row r="2276" spans="1:13">
      <c r="A2276" s="38">
        <v>2275</v>
      </c>
      <c r="B2276" s="34" t="s">
        <v>2386</v>
      </c>
      <c r="C2276" s="34" t="s">
        <v>3658</v>
      </c>
      <c r="D2276" s="34" t="s">
        <v>36</v>
      </c>
      <c r="E2276" s="36">
        <v>0</v>
      </c>
      <c r="F2276" s="36">
        <v>0</v>
      </c>
      <c r="G2276" s="36">
        <v>0</v>
      </c>
      <c r="H2276" s="36">
        <v>0</v>
      </c>
      <c r="I2276" s="36">
        <v>0</v>
      </c>
      <c r="J2276" s="36">
        <v>0</v>
      </c>
      <c r="K2276" s="36">
        <v>4</v>
      </c>
      <c r="L2276" s="36">
        <v>583</v>
      </c>
      <c r="M2276" s="35">
        <v>11</v>
      </c>
    </row>
    <row r="2277" spans="1:13">
      <c r="A2277" s="38">
        <v>2276</v>
      </c>
      <c r="B2277" s="34" t="s">
        <v>2387</v>
      </c>
      <c r="C2277" s="34" t="s">
        <v>3651</v>
      </c>
      <c r="D2277" s="34" t="s">
        <v>36</v>
      </c>
      <c r="F2277" s="36">
        <v>0</v>
      </c>
      <c r="H2277" s="36">
        <v>0</v>
      </c>
      <c r="J2277" s="36">
        <v>0</v>
      </c>
      <c r="L2277" s="36">
        <v>0</v>
      </c>
      <c r="M2277" s="35">
        <v>35</v>
      </c>
    </row>
    <row r="2278" spans="1:13">
      <c r="A2278" s="38">
        <v>2277</v>
      </c>
      <c r="B2278" s="34" t="s">
        <v>2388</v>
      </c>
      <c r="C2278" s="34" t="s">
        <v>3651</v>
      </c>
      <c r="D2278" s="34" t="s">
        <v>36</v>
      </c>
      <c r="E2278" s="36">
        <v>16.875</v>
      </c>
      <c r="F2278" s="36">
        <v>-1246.5562500000001</v>
      </c>
      <c r="G2278" s="36">
        <v>17.75</v>
      </c>
      <c r="H2278" s="36">
        <v>-1803.5775000000001</v>
      </c>
      <c r="I2278" s="36">
        <v>27.15</v>
      </c>
      <c r="J2278" s="36">
        <v>-10041.155999999999</v>
      </c>
      <c r="K2278" s="36">
        <v>15.5</v>
      </c>
      <c r="L2278" s="36">
        <v>84.475000000000009</v>
      </c>
      <c r="M2278" s="35">
        <v>17.7</v>
      </c>
    </row>
    <row r="2279" spans="1:13">
      <c r="A2279" s="38">
        <v>2278</v>
      </c>
      <c r="B2279" s="34" t="s">
        <v>2389</v>
      </c>
      <c r="C2279" s="34" t="s">
        <v>3651</v>
      </c>
      <c r="D2279" s="34" t="s">
        <v>36</v>
      </c>
      <c r="E2279" s="36">
        <v>17.25</v>
      </c>
      <c r="F2279" s="36">
        <v>2185.5750000000003</v>
      </c>
      <c r="G2279" s="36">
        <v>9.875</v>
      </c>
      <c r="H2279" s="36">
        <v>976.14374999999995</v>
      </c>
      <c r="I2279" s="36">
        <v>17.55</v>
      </c>
      <c r="J2279" s="36">
        <v>1191.6450000000002</v>
      </c>
      <c r="K2279" s="36">
        <v>31.675000000000001</v>
      </c>
      <c r="L2279" s="36">
        <v>4675.8635000000004</v>
      </c>
      <c r="M2279" s="35">
        <v>30.624999999999996</v>
      </c>
    </row>
    <row r="2280" spans="1:13">
      <c r="A2280" s="38">
        <v>2279</v>
      </c>
      <c r="B2280" s="34" t="s">
        <v>2390</v>
      </c>
      <c r="C2280" s="34" t="s">
        <v>3651</v>
      </c>
      <c r="D2280" s="34" t="s">
        <v>36</v>
      </c>
      <c r="E2280" s="36">
        <v>0</v>
      </c>
      <c r="F2280" s="36">
        <v>0</v>
      </c>
      <c r="G2280" s="36">
        <v>0</v>
      </c>
      <c r="H2280" s="36">
        <v>0</v>
      </c>
      <c r="I2280" s="36">
        <v>0</v>
      </c>
      <c r="J2280" s="36">
        <v>0</v>
      </c>
      <c r="K2280" s="36">
        <v>26</v>
      </c>
      <c r="L2280" s="36">
        <v>2480.4</v>
      </c>
      <c r="M2280" s="35">
        <v>14</v>
      </c>
    </row>
    <row r="2281" spans="1:13">
      <c r="A2281" s="38">
        <v>2280</v>
      </c>
      <c r="B2281" s="34" t="s">
        <v>2391</v>
      </c>
      <c r="C2281" s="34" t="s">
        <v>3651</v>
      </c>
      <c r="D2281" s="34" t="s">
        <v>36</v>
      </c>
      <c r="E2281" s="36">
        <v>41.25</v>
      </c>
      <c r="F2281" s="36">
        <v>2731.1624999999999</v>
      </c>
      <c r="G2281" s="36">
        <v>49</v>
      </c>
      <c r="H2281" s="36">
        <v>3563.2799999999997</v>
      </c>
      <c r="I2281" s="36">
        <v>123.325</v>
      </c>
      <c r="J2281" s="36">
        <v>6358.6370000000006</v>
      </c>
      <c r="K2281" s="36">
        <v>37</v>
      </c>
      <c r="L2281" s="36">
        <v>3384.02</v>
      </c>
      <c r="M2281" s="35">
        <v>81.25</v>
      </c>
    </row>
    <row r="2282" spans="1:13">
      <c r="A2282" s="38">
        <v>2281</v>
      </c>
      <c r="B2282" s="34" t="s">
        <v>2392</v>
      </c>
      <c r="C2282" s="34" t="s">
        <v>3651</v>
      </c>
      <c r="D2282" s="34" t="s">
        <v>36</v>
      </c>
      <c r="E2282" s="36">
        <v>122</v>
      </c>
      <c r="F2282" s="36">
        <v>9347.6400000000012</v>
      </c>
      <c r="G2282" s="36">
        <v>34.5</v>
      </c>
      <c r="H2282" s="36">
        <v>4096.53</v>
      </c>
      <c r="I2282" s="36">
        <v>39.5</v>
      </c>
      <c r="J2282" s="36">
        <v>11355.855</v>
      </c>
      <c r="K2282" s="36">
        <v>87.8</v>
      </c>
      <c r="L2282" s="36">
        <v>9841.5020000000004</v>
      </c>
      <c r="M2282" s="35">
        <v>33</v>
      </c>
    </row>
    <row r="2283" spans="1:13">
      <c r="A2283" s="38">
        <v>2282</v>
      </c>
      <c r="B2283" s="34" t="s">
        <v>2393</v>
      </c>
      <c r="C2283" s="34" t="s">
        <v>3651</v>
      </c>
      <c r="D2283" s="34" t="s">
        <v>36</v>
      </c>
      <c r="E2283" s="36">
        <v>2.5000000000000001E-2</v>
      </c>
      <c r="F2283" s="36">
        <v>-0.75275000000000003</v>
      </c>
      <c r="G2283" s="36">
        <v>0</v>
      </c>
      <c r="H2283" s="36">
        <v>0</v>
      </c>
      <c r="I2283" s="36">
        <v>21</v>
      </c>
      <c r="J2283" s="36">
        <v>3142.65</v>
      </c>
      <c r="K2283" s="36">
        <v>39</v>
      </c>
      <c r="L2283" s="36">
        <v>5332.4699999999993</v>
      </c>
      <c r="M2283" s="35">
        <v>17.5</v>
      </c>
    </row>
    <row r="2284" spans="1:13">
      <c r="A2284" s="38">
        <v>2283</v>
      </c>
      <c r="B2284" s="34" t="s">
        <v>2394</v>
      </c>
      <c r="C2284" s="34" t="s">
        <v>3658</v>
      </c>
      <c r="D2284" s="34" t="s">
        <v>36</v>
      </c>
      <c r="E2284" s="36">
        <v>0</v>
      </c>
      <c r="F2284" s="36">
        <v>0</v>
      </c>
      <c r="G2284" s="36">
        <v>0</v>
      </c>
      <c r="H2284" s="36">
        <v>0</v>
      </c>
      <c r="I2284" s="36">
        <v>0</v>
      </c>
      <c r="J2284" s="36">
        <v>0</v>
      </c>
      <c r="K2284" s="36">
        <v>53</v>
      </c>
      <c r="L2284" s="36">
        <v>3496.94</v>
      </c>
      <c r="M2284" s="35">
        <v>20</v>
      </c>
    </row>
    <row r="2285" spans="1:13">
      <c r="A2285" s="38">
        <v>2284</v>
      </c>
      <c r="B2285" s="34" t="s">
        <v>2395</v>
      </c>
      <c r="C2285" s="34" t="s">
        <v>3651</v>
      </c>
      <c r="D2285" s="34" t="s">
        <v>36</v>
      </c>
      <c r="E2285" s="36">
        <v>0</v>
      </c>
      <c r="F2285" s="36">
        <v>0</v>
      </c>
      <c r="G2285" s="36">
        <v>0</v>
      </c>
      <c r="H2285" s="36">
        <v>0</v>
      </c>
      <c r="I2285" s="36">
        <v>0</v>
      </c>
      <c r="J2285" s="36">
        <v>0</v>
      </c>
      <c r="K2285" s="36">
        <v>3</v>
      </c>
      <c r="L2285" s="36">
        <v>641.93999999999994</v>
      </c>
      <c r="M2285" s="35">
        <v>76.400000000000006</v>
      </c>
    </row>
    <row r="2286" spans="1:13">
      <c r="A2286" s="38">
        <v>2285</v>
      </c>
      <c r="B2286" s="34" t="s">
        <v>2396</v>
      </c>
      <c r="C2286" s="34" t="s">
        <v>3651</v>
      </c>
      <c r="D2286" s="34" t="s">
        <v>36</v>
      </c>
      <c r="E2286" s="36">
        <v>17</v>
      </c>
      <c r="F2286" s="36">
        <v>1974.89</v>
      </c>
      <c r="G2286" s="36">
        <v>7.2</v>
      </c>
      <c r="H2286" s="36">
        <v>793.72799999999995</v>
      </c>
      <c r="I2286" s="36">
        <v>10</v>
      </c>
      <c r="J2286" s="36">
        <v>1100.2</v>
      </c>
      <c r="K2286" s="36">
        <v>25</v>
      </c>
      <c r="L2286" s="36">
        <v>1687.5</v>
      </c>
      <c r="M2286" s="35">
        <v>10</v>
      </c>
    </row>
    <row r="2287" spans="1:13">
      <c r="A2287" s="38">
        <v>2286</v>
      </c>
      <c r="B2287" s="34" t="s">
        <v>2397</v>
      </c>
      <c r="C2287" s="34" t="s">
        <v>3651</v>
      </c>
      <c r="D2287" s="34" t="s">
        <v>36</v>
      </c>
      <c r="E2287" s="36">
        <v>0</v>
      </c>
      <c r="F2287" s="36">
        <v>0</v>
      </c>
      <c r="G2287" s="36">
        <v>0</v>
      </c>
      <c r="H2287" s="36">
        <v>0</v>
      </c>
      <c r="I2287" s="36">
        <v>0</v>
      </c>
      <c r="J2287" s="36">
        <v>0</v>
      </c>
      <c r="K2287" s="36">
        <v>14.525</v>
      </c>
      <c r="L2287" s="36">
        <v>1336.0095000000001</v>
      </c>
      <c r="M2287" s="35">
        <v>40.049999999999997</v>
      </c>
    </row>
    <row r="2288" spans="1:13">
      <c r="A2288" s="38">
        <v>2287</v>
      </c>
      <c r="B2288" s="34" t="s">
        <v>2398</v>
      </c>
      <c r="C2288" s="34" t="s">
        <v>3651</v>
      </c>
      <c r="D2288" s="34" t="s">
        <v>36</v>
      </c>
      <c r="E2288" s="36">
        <v>0</v>
      </c>
      <c r="F2288" s="36">
        <v>0</v>
      </c>
      <c r="G2288" s="36">
        <v>21</v>
      </c>
      <c r="H2288" s="36">
        <v>1634.85</v>
      </c>
      <c r="I2288" s="36">
        <v>207.5</v>
      </c>
      <c r="J2288" s="36">
        <v>25209.174999999999</v>
      </c>
      <c r="K2288" s="36">
        <v>91.625</v>
      </c>
      <c r="L2288" s="36">
        <v>16104.009999999998</v>
      </c>
      <c r="M2288" s="35">
        <v>39.5</v>
      </c>
    </row>
    <row r="2289" spans="1:13">
      <c r="A2289" s="38">
        <v>2288</v>
      </c>
      <c r="B2289" s="34" t="s">
        <v>2399</v>
      </c>
      <c r="C2289" s="34" t="s">
        <v>3651</v>
      </c>
      <c r="D2289" s="34" t="s">
        <v>36</v>
      </c>
      <c r="E2289" s="36">
        <v>25</v>
      </c>
      <c r="F2289" s="36">
        <v>2010.5</v>
      </c>
      <c r="G2289" s="36">
        <v>0</v>
      </c>
      <c r="H2289" s="36">
        <v>0</v>
      </c>
      <c r="I2289" s="36">
        <v>10</v>
      </c>
      <c r="J2289" s="36">
        <v>759.5</v>
      </c>
      <c r="K2289" s="36">
        <v>31</v>
      </c>
      <c r="L2289" s="36">
        <v>3253.7599999999998</v>
      </c>
      <c r="M2289" s="35">
        <v>60</v>
      </c>
    </row>
    <row r="2290" spans="1:13">
      <c r="A2290" s="38">
        <v>2289</v>
      </c>
      <c r="B2290" s="34" t="s">
        <v>2400</v>
      </c>
      <c r="C2290" s="34" t="s">
        <v>3658</v>
      </c>
      <c r="D2290" s="34" t="s">
        <v>36</v>
      </c>
      <c r="F2290" s="36">
        <v>0</v>
      </c>
      <c r="H2290" s="36">
        <v>0</v>
      </c>
      <c r="J2290" s="36">
        <v>0</v>
      </c>
      <c r="L2290" s="36">
        <v>0</v>
      </c>
      <c r="M2290" s="35">
        <v>20</v>
      </c>
    </row>
    <row r="2291" spans="1:13">
      <c r="A2291" s="38">
        <v>2290</v>
      </c>
      <c r="B2291" s="34" t="s">
        <v>2401</v>
      </c>
      <c r="C2291" s="34" t="s">
        <v>3651</v>
      </c>
      <c r="D2291" s="34" t="s">
        <v>36</v>
      </c>
      <c r="E2291" s="36">
        <v>0</v>
      </c>
      <c r="F2291" s="36">
        <v>0</v>
      </c>
      <c r="G2291" s="36">
        <v>3.5</v>
      </c>
      <c r="H2291" s="36">
        <v>490.34999999999997</v>
      </c>
      <c r="I2291" s="36">
        <v>31</v>
      </c>
      <c r="J2291" s="36">
        <v>3152.0800000000004</v>
      </c>
      <c r="K2291" s="36">
        <v>39.5</v>
      </c>
      <c r="L2291" s="36">
        <v>5026.7700000000004</v>
      </c>
      <c r="M2291" s="35">
        <v>68</v>
      </c>
    </row>
    <row r="2292" spans="1:13">
      <c r="A2292" s="38">
        <v>2291</v>
      </c>
      <c r="B2292" s="34" t="s">
        <v>2402</v>
      </c>
      <c r="C2292" s="34" t="s">
        <v>82</v>
      </c>
      <c r="D2292" s="34" t="s">
        <v>36</v>
      </c>
      <c r="F2292" s="36">
        <v>0</v>
      </c>
      <c r="H2292" s="36">
        <v>0</v>
      </c>
      <c r="J2292" s="36">
        <v>0</v>
      </c>
      <c r="L2292" s="36">
        <v>0</v>
      </c>
      <c r="M2292" s="35">
        <v>48</v>
      </c>
    </row>
    <row r="2293" spans="1:13">
      <c r="A2293" s="38">
        <v>2292</v>
      </c>
      <c r="B2293" s="34" t="s">
        <v>2403</v>
      </c>
      <c r="C2293" s="34" t="s">
        <v>3651</v>
      </c>
      <c r="D2293" s="34" t="s">
        <v>36</v>
      </c>
      <c r="E2293" s="36">
        <v>0</v>
      </c>
      <c r="F2293" s="36">
        <v>0</v>
      </c>
      <c r="G2293" s="36">
        <v>0</v>
      </c>
      <c r="H2293" s="36">
        <v>0</v>
      </c>
      <c r="I2293" s="36">
        <v>0</v>
      </c>
      <c r="J2293" s="36">
        <v>0</v>
      </c>
      <c r="K2293" s="36">
        <v>1</v>
      </c>
      <c r="L2293" s="36">
        <v>127.97</v>
      </c>
      <c r="M2293" s="35">
        <v>10.55</v>
      </c>
    </row>
    <row r="2294" spans="1:13">
      <c r="A2294" s="38">
        <v>2293</v>
      </c>
      <c r="B2294" s="34" t="s">
        <v>2404</v>
      </c>
      <c r="C2294" s="34" t="s">
        <v>3651</v>
      </c>
      <c r="D2294" s="34" t="s">
        <v>36</v>
      </c>
      <c r="F2294" s="36">
        <v>0</v>
      </c>
      <c r="H2294" s="36">
        <v>0</v>
      </c>
      <c r="J2294" s="36">
        <v>0</v>
      </c>
      <c r="L2294" s="36">
        <v>0</v>
      </c>
      <c r="M2294" s="35">
        <v>209.05</v>
      </c>
    </row>
    <row r="2295" spans="1:13">
      <c r="A2295" s="38">
        <v>2294</v>
      </c>
      <c r="B2295" s="34" t="s">
        <v>2405</v>
      </c>
      <c r="C2295" s="34" t="s">
        <v>3658</v>
      </c>
      <c r="D2295" s="34" t="s">
        <v>36</v>
      </c>
      <c r="E2295" s="36">
        <v>0</v>
      </c>
      <c r="F2295" s="36">
        <v>0</v>
      </c>
      <c r="G2295" s="36">
        <v>7.0250000000000004</v>
      </c>
      <c r="H2295" s="36">
        <v>787.71325000000002</v>
      </c>
      <c r="I2295" s="36">
        <v>14</v>
      </c>
      <c r="J2295" s="36">
        <v>744.52</v>
      </c>
      <c r="K2295" s="36">
        <v>35.5</v>
      </c>
      <c r="L2295" s="36">
        <v>3770.81</v>
      </c>
      <c r="M2295" s="35">
        <v>20.25</v>
      </c>
    </row>
    <row r="2296" spans="1:13">
      <c r="A2296" s="38">
        <v>2295</v>
      </c>
      <c r="B2296" s="34" t="s">
        <v>2406</v>
      </c>
      <c r="C2296" s="34" t="s">
        <v>3651</v>
      </c>
      <c r="D2296" s="34" t="s">
        <v>36</v>
      </c>
      <c r="E2296" s="36">
        <v>0</v>
      </c>
      <c r="F2296" s="36">
        <v>0</v>
      </c>
      <c r="G2296" s="36">
        <v>0</v>
      </c>
      <c r="H2296" s="36">
        <v>0</v>
      </c>
      <c r="I2296" s="36">
        <v>0</v>
      </c>
      <c r="J2296" s="36">
        <v>0</v>
      </c>
      <c r="K2296" s="36">
        <v>22</v>
      </c>
      <c r="L2296" s="36">
        <v>2092.1999999999998</v>
      </c>
      <c r="M2296" s="35">
        <v>9.5</v>
      </c>
    </row>
    <row r="2297" spans="1:13">
      <c r="A2297" s="38">
        <v>2296</v>
      </c>
      <c r="B2297" s="34" t="s">
        <v>2407</v>
      </c>
      <c r="C2297" s="34" t="s">
        <v>3679</v>
      </c>
      <c r="D2297" s="34" t="s">
        <v>36</v>
      </c>
      <c r="E2297" s="36">
        <v>0</v>
      </c>
      <c r="F2297" s="36">
        <v>0</v>
      </c>
      <c r="G2297" s="36">
        <v>0</v>
      </c>
      <c r="H2297" s="36">
        <v>0</v>
      </c>
      <c r="I2297" s="36">
        <v>0</v>
      </c>
      <c r="J2297" s="36">
        <v>0</v>
      </c>
      <c r="K2297" s="36">
        <v>42</v>
      </c>
      <c r="L2297" s="36">
        <v>3802.26</v>
      </c>
      <c r="M2297" s="35">
        <v>38</v>
      </c>
    </row>
    <row r="2298" spans="1:13">
      <c r="A2298" s="38">
        <v>2297</v>
      </c>
      <c r="B2298" s="34" t="s">
        <v>2408</v>
      </c>
      <c r="C2298" s="34" t="s">
        <v>3651</v>
      </c>
      <c r="D2298" s="34" t="s">
        <v>36</v>
      </c>
      <c r="F2298" s="36">
        <v>0</v>
      </c>
      <c r="H2298" s="36">
        <v>0</v>
      </c>
      <c r="J2298" s="36">
        <v>0</v>
      </c>
      <c r="L2298" s="36">
        <v>0</v>
      </c>
      <c r="M2298" s="35">
        <v>138</v>
      </c>
    </row>
    <row r="2299" spans="1:13">
      <c r="A2299" s="38">
        <v>2298</v>
      </c>
      <c r="B2299" s="34" t="s">
        <v>2409</v>
      </c>
      <c r="C2299" s="34" t="s">
        <v>3657</v>
      </c>
      <c r="D2299" s="34" t="s">
        <v>36</v>
      </c>
      <c r="E2299" s="36">
        <v>25.25</v>
      </c>
      <c r="F2299" s="36">
        <v>2101.3049999999998</v>
      </c>
      <c r="G2299" s="36">
        <v>39.674999999999997</v>
      </c>
      <c r="H2299" s="36">
        <v>4436.0617499999998</v>
      </c>
      <c r="I2299" s="36">
        <v>47.95</v>
      </c>
      <c r="J2299" s="36">
        <v>3991.8375000000001</v>
      </c>
      <c r="K2299" s="36">
        <v>67.849999999999994</v>
      </c>
      <c r="L2299" s="36">
        <v>8315.6959999999999</v>
      </c>
      <c r="M2299" s="35">
        <v>42.674999999999997</v>
      </c>
    </row>
    <row r="2300" spans="1:13">
      <c r="A2300" s="38">
        <v>2299</v>
      </c>
      <c r="B2300" s="34" t="s">
        <v>2410</v>
      </c>
      <c r="C2300" s="34" t="s">
        <v>3651</v>
      </c>
      <c r="D2300" s="34" t="s">
        <v>36</v>
      </c>
      <c r="E2300" s="36">
        <v>0</v>
      </c>
      <c r="F2300" s="36">
        <v>0</v>
      </c>
      <c r="G2300" s="36">
        <v>95</v>
      </c>
      <c r="H2300" s="36">
        <v>5099.6000000000004</v>
      </c>
      <c r="I2300" s="36">
        <v>31</v>
      </c>
      <c r="J2300" s="36">
        <v>508.71</v>
      </c>
      <c r="K2300" s="36">
        <v>0</v>
      </c>
      <c r="L2300" s="36">
        <v>0</v>
      </c>
      <c r="M2300" s="35">
        <v>80</v>
      </c>
    </row>
    <row r="2301" spans="1:13">
      <c r="A2301" s="38">
        <v>2300</v>
      </c>
      <c r="B2301" s="34" t="s">
        <v>2411</v>
      </c>
      <c r="C2301" s="34" t="s">
        <v>3651</v>
      </c>
      <c r="D2301" s="34" t="s">
        <v>36</v>
      </c>
      <c r="E2301" s="36">
        <v>45.1</v>
      </c>
      <c r="F2301" s="36">
        <v>4995.2760000000007</v>
      </c>
      <c r="G2301" s="36">
        <v>45</v>
      </c>
      <c r="H2301" s="36">
        <v>1030.05</v>
      </c>
      <c r="I2301" s="36">
        <v>270.5</v>
      </c>
      <c r="J2301" s="36">
        <v>32354.505000000001</v>
      </c>
      <c r="K2301" s="36">
        <v>349.5</v>
      </c>
      <c r="L2301" s="36">
        <v>32465.055</v>
      </c>
      <c r="M2301" s="35">
        <v>170.2</v>
      </c>
    </row>
    <row r="2302" spans="1:13">
      <c r="A2302" s="38">
        <v>2301</v>
      </c>
      <c r="B2302" s="34" t="s">
        <v>2412</v>
      </c>
      <c r="C2302" s="34" t="s">
        <v>3651</v>
      </c>
      <c r="D2302" s="34" t="s">
        <v>36</v>
      </c>
      <c r="E2302" s="36">
        <v>0</v>
      </c>
      <c r="F2302" s="36">
        <v>0</v>
      </c>
      <c r="G2302" s="36">
        <v>0</v>
      </c>
      <c r="H2302" s="36">
        <v>0</v>
      </c>
      <c r="I2302" s="36">
        <v>1.25</v>
      </c>
      <c r="J2302" s="36">
        <v>170.78749999999999</v>
      </c>
      <c r="K2302" s="36">
        <v>73.099999999999994</v>
      </c>
      <c r="L2302" s="36">
        <v>4583.37</v>
      </c>
      <c r="M2302" s="35">
        <v>75.45</v>
      </c>
    </row>
    <row r="2303" spans="1:13">
      <c r="A2303" s="38">
        <v>2302</v>
      </c>
      <c r="B2303" s="34" t="s">
        <v>2413</v>
      </c>
      <c r="C2303" s="34" t="s">
        <v>3651</v>
      </c>
      <c r="D2303" s="34" t="s">
        <v>36</v>
      </c>
      <c r="F2303" s="36">
        <v>0</v>
      </c>
      <c r="H2303" s="36">
        <v>0</v>
      </c>
      <c r="J2303" s="36">
        <v>0</v>
      </c>
      <c r="L2303" s="36">
        <v>0</v>
      </c>
      <c r="M2303" s="35">
        <v>91</v>
      </c>
    </row>
    <row r="2304" spans="1:13">
      <c r="A2304" s="38">
        <v>2303</v>
      </c>
      <c r="B2304" s="34" t="s">
        <v>2414</v>
      </c>
      <c r="C2304" s="34" t="s">
        <v>3651</v>
      </c>
      <c r="D2304" s="34" t="s">
        <v>36</v>
      </c>
      <c r="E2304" s="36">
        <v>0</v>
      </c>
      <c r="F2304" s="36">
        <v>0</v>
      </c>
      <c r="G2304" s="36">
        <v>45</v>
      </c>
      <c r="H2304" s="36">
        <v>4711.05</v>
      </c>
      <c r="I2304" s="36">
        <v>66.05</v>
      </c>
      <c r="J2304" s="36">
        <v>4210.027</v>
      </c>
      <c r="K2304" s="36">
        <v>58.2</v>
      </c>
      <c r="L2304" s="36">
        <v>4916.7360000000008</v>
      </c>
      <c r="M2304" s="35">
        <v>32.024999999999999</v>
      </c>
    </row>
    <row r="2305" spans="1:13">
      <c r="A2305" s="38">
        <v>2304</v>
      </c>
      <c r="B2305" s="34" t="s">
        <v>2415</v>
      </c>
      <c r="C2305" s="34" t="s">
        <v>3651</v>
      </c>
      <c r="D2305" s="34" t="s">
        <v>36</v>
      </c>
      <c r="E2305" s="36">
        <v>33.200000000000003</v>
      </c>
      <c r="F2305" s="36">
        <v>660.68000000000006</v>
      </c>
      <c r="G2305" s="36">
        <v>0</v>
      </c>
      <c r="H2305" s="36">
        <v>0</v>
      </c>
      <c r="I2305" s="36">
        <v>38</v>
      </c>
      <c r="J2305" s="36">
        <v>1940.2800000000002</v>
      </c>
      <c r="K2305" s="36">
        <v>23.2</v>
      </c>
      <c r="L2305" s="36">
        <v>2053.4320000000002</v>
      </c>
      <c r="M2305" s="35">
        <v>26.5</v>
      </c>
    </row>
    <row r="2306" spans="1:13">
      <c r="A2306" s="38">
        <v>2305</v>
      </c>
      <c r="B2306" s="34" t="s">
        <v>2416</v>
      </c>
      <c r="C2306" s="34" t="s">
        <v>3651</v>
      </c>
      <c r="D2306" s="34" t="s">
        <v>36</v>
      </c>
      <c r="F2306" s="36">
        <v>0</v>
      </c>
      <c r="H2306" s="36">
        <v>0</v>
      </c>
      <c r="J2306" s="36">
        <v>0</v>
      </c>
      <c r="L2306" s="36">
        <v>0</v>
      </c>
      <c r="M2306" s="35">
        <v>25</v>
      </c>
    </row>
    <row r="2307" spans="1:13">
      <c r="A2307" s="38">
        <v>2306</v>
      </c>
      <c r="B2307" s="34" t="s">
        <v>2417</v>
      </c>
      <c r="C2307" s="34" t="s">
        <v>3651</v>
      </c>
      <c r="D2307" s="34" t="s">
        <v>36</v>
      </c>
      <c r="F2307" s="36">
        <v>0</v>
      </c>
      <c r="H2307" s="36">
        <v>0</v>
      </c>
      <c r="J2307" s="36">
        <v>0</v>
      </c>
      <c r="L2307" s="36">
        <v>0</v>
      </c>
      <c r="M2307" s="35">
        <v>31.6</v>
      </c>
    </row>
    <row r="2308" spans="1:13">
      <c r="A2308" s="38">
        <v>2307</v>
      </c>
      <c r="B2308" s="34" t="s">
        <v>2418</v>
      </c>
      <c r="C2308" s="34" t="s">
        <v>3651</v>
      </c>
      <c r="D2308" s="34" t="s">
        <v>36</v>
      </c>
      <c r="E2308" s="36">
        <v>0</v>
      </c>
      <c r="F2308" s="36">
        <v>0</v>
      </c>
      <c r="G2308" s="36">
        <v>0</v>
      </c>
      <c r="H2308" s="36">
        <v>0</v>
      </c>
      <c r="I2308" s="36">
        <v>0</v>
      </c>
      <c r="J2308" s="36">
        <v>0</v>
      </c>
      <c r="K2308" s="36">
        <v>6</v>
      </c>
      <c r="L2308" s="36">
        <v>385.26</v>
      </c>
      <c r="M2308" s="35">
        <v>15</v>
      </c>
    </row>
    <row r="2309" spans="1:13">
      <c r="A2309" s="38">
        <v>2308</v>
      </c>
      <c r="B2309" s="34" t="s">
        <v>2419</v>
      </c>
      <c r="C2309" s="34" t="s">
        <v>3651</v>
      </c>
      <c r="D2309" s="34" t="s">
        <v>36</v>
      </c>
      <c r="E2309" s="36">
        <v>259.7</v>
      </c>
      <c r="F2309" s="36">
        <v>22988.643999999997</v>
      </c>
      <c r="G2309" s="36">
        <v>283</v>
      </c>
      <c r="H2309" s="36">
        <v>32672.350000000002</v>
      </c>
      <c r="I2309" s="36">
        <v>500.4</v>
      </c>
      <c r="J2309" s="36">
        <v>44725.751999999993</v>
      </c>
      <c r="K2309" s="36">
        <v>268</v>
      </c>
      <c r="L2309" s="36">
        <v>26612.399999999998</v>
      </c>
      <c r="M2309" s="35">
        <v>83</v>
      </c>
    </row>
    <row r="2310" spans="1:13">
      <c r="A2310" s="38">
        <v>2309</v>
      </c>
      <c r="B2310" s="34" t="s">
        <v>2420</v>
      </c>
      <c r="C2310" s="34" t="s">
        <v>3651</v>
      </c>
      <c r="D2310" s="34" t="s">
        <v>36</v>
      </c>
      <c r="E2310" s="36">
        <v>34.5</v>
      </c>
      <c r="F2310" s="36">
        <v>1860.9299999999998</v>
      </c>
      <c r="G2310" s="36">
        <v>18</v>
      </c>
      <c r="H2310" s="36">
        <v>1008.9</v>
      </c>
      <c r="I2310" s="36">
        <v>0</v>
      </c>
      <c r="J2310" s="36">
        <v>0</v>
      </c>
      <c r="K2310" s="36">
        <v>0</v>
      </c>
      <c r="L2310" s="36">
        <v>0</v>
      </c>
      <c r="M2310" s="35">
        <v>27.524999999999999</v>
      </c>
    </row>
    <row r="2311" spans="1:13">
      <c r="A2311" s="38">
        <v>2310</v>
      </c>
      <c r="B2311" s="34" t="s">
        <v>2421</v>
      </c>
      <c r="C2311" s="34" t="s">
        <v>3651</v>
      </c>
      <c r="D2311" s="34" t="s">
        <v>36</v>
      </c>
      <c r="F2311" s="36">
        <v>0</v>
      </c>
      <c r="H2311" s="36">
        <v>0</v>
      </c>
      <c r="J2311" s="36">
        <v>0</v>
      </c>
      <c r="L2311" s="36">
        <v>0</v>
      </c>
      <c r="M2311" s="35">
        <v>39.049999999999997</v>
      </c>
    </row>
    <row r="2312" spans="1:13">
      <c r="A2312" s="38">
        <v>2311</v>
      </c>
      <c r="B2312" s="34" t="s">
        <v>2422</v>
      </c>
      <c r="C2312" s="34" t="s">
        <v>3651</v>
      </c>
      <c r="D2312" s="34" t="s">
        <v>36</v>
      </c>
      <c r="F2312" s="36">
        <v>0</v>
      </c>
      <c r="H2312" s="36">
        <v>0</v>
      </c>
      <c r="J2312" s="36">
        <v>0</v>
      </c>
      <c r="L2312" s="36">
        <v>0</v>
      </c>
      <c r="M2312" s="35">
        <v>10</v>
      </c>
    </row>
    <row r="2313" spans="1:13">
      <c r="A2313" s="38">
        <v>2312</v>
      </c>
      <c r="B2313" s="34" t="s">
        <v>2423</v>
      </c>
      <c r="C2313" s="34" t="s">
        <v>3651</v>
      </c>
      <c r="D2313" s="34" t="s">
        <v>36</v>
      </c>
      <c r="E2313" s="36">
        <v>0</v>
      </c>
      <c r="F2313" s="36">
        <v>0</v>
      </c>
      <c r="G2313" s="36">
        <v>0</v>
      </c>
      <c r="H2313" s="36">
        <v>0</v>
      </c>
      <c r="I2313" s="36">
        <v>0</v>
      </c>
      <c r="J2313" s="36">
        <v>0</v>
      </c>
      <c r="K2313" s="36">
        <v>13</v>
      </c>
      <c r="L2313" s="36">
        <v>525.19999999999993</v>
      </c>
      <c r="M2313" s="35">
        <v>18</v>
      </c>
    </row>
    <row r="2314" spans="1:13">
      <c r="A2314" s="38">
        <v>2313</v>
      </c>
      <c r="B2314" s="34" t="s">
        <v>2424</v>
      </c>
      <c r="C2314" s="34" t="s">
        <v>3651</v>
      </c>
      <c r="D2314" s="34" t="s">
        <v>36</v>
      </c>
      <c r="E2314" s="36">
        <v>58.5</v>
      </c>
      <c r="F2314" s="36">
        <v>1370.0700000000002</v>
      </c>
      <c r="G2314" s="36">
        <v>30</v>
      </c>
      <c r="H2314" s="36">
        <v>1997.3999999999999</v>
      </c>
      <c r="I2314" s="36">
        <v>0</v>
      </c>
      <c r="J2314" s="36">
        <v>0</v>
      </c>
      <c r="K2314" s="36">
        <v>20</v>
      </c>
      <c r="L2314" s="36">
        <v>1637.4</v>
      </c>
      <c r="M2314" s="35">
        <v>120</v>
      </c>
    </row>
    <row r="2315" spans="1:13">
      <c r="A2315" s="38">
        <v>2314</v>
      </c>
      <c r="B2315" s="34" t="s">
        <v>2425</v>
      </c>
      <c r="C2315" s="34" t="s">
        <v>82</v>
      </c>
      <c r="D2315" s="34" t="s">
        <v>36</v>
      </c>
      <c r="E2315" s="36">
        <v>0</v>
      </c>
      <c r="F2315" s="36">
        <v>0</v>
      </c>
      <c r="G2315" s="36">
        <v>0</v>
      </c>
      <c r="H2315" s="36">
        <v>0</v>
      </c>
      <c r="I2315" s="36">
        <v>0</v>
      </c>
      <c r="J2315" s="36">
        <v>0</v>
      </c>
      <c r="K2315" s="36">
        <v>1055.125</v>
      </c>
      <c r="L2315" s="36">
        <v>64964.046249999999</v>
      </c>
      <c r="M2315" s="35">
        <v>239</v>
      </c>
    </row>
    <row r="2316" spans="1:13">
      <c r="A2316" s="38">
        <v>2315</v>
      </c>
      <c r="B2316" s="34" t="s">
        <v>2426</v>
      </c>
      <c r="C2316" s="34" t="s">
        <v>3651</v>
      </c>
      <c r="D2316" s="34" t="s">
        <v>36</v>
      </c>
      <c r="E2316" s="36">
        <v>0</v>
      </c>
      <c r="F2316" s="36">
        <v>0</v>
      </c>
      <c r="G2316" s="36">
        <v>0</v>
      </c>
      <c r="H2316" s="36">
        <v>0</v>
      </c>
      <c r="I2316" s="36">
        <v>0</v>
      </c>
      <c r="J2316" s="36">
        <v>0</v>
      </c>
      <c r="K2316" s="36">
        <v>117</v>
      </c>
      <c r="L2316" s="36">
        <v>6614.01</v>
      </c>
      <c r="M2316" s="35">
        <v>35</v>
      </c>
    </row>
    <row r="2317" spans="1:13">
      <c r="A2317" s="38">
        <v>2316</v>
      </c>
      <c r="B2317" s="34" t="s">
        <v>2427</v>
      </c>
      <c r="C2317" s="34" t="s">
        <v>3651</v>
      </c>
      <c r="D2317" s="34" t="s">
        <v>36</v>
      </c>
      <c r="F2317" s="36">
        <v>0</v>
      </c>
      <c r="H2317" s="36">
        <v>0</v>
      </c>
      <c r="J2317" s="36">
        <v>0</v>
      </c>
      <c r="L2317" s="36">
        <v>0</v>
      </c>
      <c r="M2317" s="35">
        <v>10.025</v>
      </c>
    </row>
    <row r="2318" spans="1:13">
      <c r="A2318" s="38">
        <v>2317</v>
      </c>
      <c r="B2318" s="34" t="s">
        <v>2428</v>
      </c>
      <c r="C2318" s="34" t="s">
        <v>3651</v>
      </c>
      <c r="D2318" s="34" t="s">
        <v>36</v>
      </c>
      <c r="E2318" s="36">
        <v>0</v>
      </c>
      <c r="F2318" s="36">
        <v>0</v>
      </c>
      <c r="G2318" s="36">
        <v>0</v>
      </c>
      <c r="H2318" s="36">
        <v>0</v>
      </c>
      <c r="I2318" s="36">
        <v>0</v>
      </c>
      <c r="J2318" s="36">
        <v>0</v>
      </c>
      <c r="K2318" s="36">
        <v>10</v>
      </c>
      <c r="L2318" s="36">
        <v>734.09999999999991</v>
      </c>
      <c r="M2318" s="35">
        <v>22</v>
      </c>
    </row>
    <row r="2319" spans="1:13">
      <c r="A2319" s="38">
        <v>2318</v>
      </c>
      <c r="B2319" s="34" t="s">
        <v>2429</v>
      </c>
      <c r="C2319" s="34" t="s">
        <v>3651</v>
      </c>
      <c r="D2319" s="34" t="s">
        <v>36</v>
      </c>
      <c r="E2319" s="36">
        <v>0</v>
      </c>
      <c r="F2319" s="36">
        <v>0</v>
      </c>
      <c r="G2319" s="36">
        <v>0</v>
      </c>
      <c r="H2319" s="36">
        <v>0</v>
      </c>
      <c r="I2319" s="36">
        <v>0</v>
      </c>
      <c r="J2319" s="36">
        <v>0</v>
      </c>
      <c r="K2319" s="36">
        <v>207.8</v>
      </c>
      <c r="L2319" s="36">
        <v>11387.44</v>
      </c>
      <c r="M2319" s="35">
        <v>447.17500000000001</v>
      </c>
    </row>
    <row r="2320" spans="1:13">
      <c r="A2320" s="38">
        <v>2319</v>
      </c>
      <c r="B2320" s="34" t="s">
        <v>2430</v>
      </c>
      <c r="C2320" s="34" t="s">
        <v>3658</v>
      </c>
      <c r="D2320" s="34" t="s">
        <v>36</v>
      </c>
      <c r="F2320" s="36">
        <v>0</v>
      </c>
      <c r="H2320" s="36">
        <v>0</v>
      </c>
      <c r="J2320" s="36">
        <v>0</v>
      </c>
      <c r="L2320" s="36">
        <v>0</v>
      </c>
      <c r="M2320" s="35">
        <v>21.024999999999999</v>
      </c>
    </row>
    <row r="2321" spans="1:13">
      <c r="A2321" s="38">
        <v>2320</v>
      </c>
      <c r="B2321" s="34" t="s">
        <v>2431</v>
      </c>
      <c r="C2321" s="34" t="s">
        <v>3651</v>
      </c>
      <c r="D2321" s="34" t="s">
        <v>36</v>
      </c>
      <c r="F2321" s="36">
        <v>0</v>
      </c>
      <c r="H2321" s="36">
        <v>0</v>
      </c>
      <c r="J2321" s="36">
        <v>0</v>
      </c>
      <c r="L2321" s="36">
        <v>0</v>
      </c>
      <c r="M2321" s="35">
        <v>83</v>
      </c>
    </row>
    <row r="2322" spans="1:13">
      <c r="A2322" s="38">
        <v>2321</v>
      </c>
      <c r="B2322" s="34" t="s">
        <v>2432</v>
      </c>
      <c r="C2322" s="34" t="s">
        <v>3651</v>
      </c>
      <c r="D2322" s="34" t="s">
        <v>36</v>
      </c>
      <c r="E2322" s="36">
        <v>0</v>
      </c>
      <c r="F2322" s="36">
        <v>0</v>
      </c>
      <c r="G2322" s="36">
        <v>0</v>
      </c>
      <c r="H2322" s="36">
        <v>0</v>
      </c>
      <c r="I2322" s="36">
        <v>45</v>
      </c>
      <c r="J2322" s="36">
        <v>4470.3</v>
      </c>
      <c r="K2322" s="36">
        <v>12</v>
      </c>
      <c r="L2322" s="36">
        <v>803.87999999999988</v>
      </c>
      <c r="M2322" s="35">
        <v>12</v>
      </c>
    </row>
    <row r="2323" spans="1:13">
      <c r="A2323" s="38">
        <v>2322</v>
      </c>
      <c r="B2323" s="34" t="s">
        <v>2433</v>
      </c>
      <c r="C2323" s="34" t="s">
        <v>3651</v>
      </c>
      <c r="D2323" s="34" t="s">
        <v>25</v>
      </c>
      <c r="F2323" s="36">
        <v>0</v>
      </c>
      <c r="H2323" s="36">
        <v>0</v>
      </c>
      <c r="J2323" s="36">
        <v>0</v>
      </c>
      <c r="L2323" s="36">
        <v>0</v>
      </c>
      <c r="M2323" s="35">
        <v>5</v>
      </c>
    </row>
    <row r="2324" spans="1:13">
      <c r="A2324" s="38">
        <v>2323</v>
      </c>
      <c r="B2324" s="34" t="s">
        <v>2434</v>
      </c>
      <c r="C2324" s="34" t="s">
        <v>3651</v>
      </c>
      <c r="D2324" s="34" t="s">
        <v>25</v>
      </c>
      <c r="F2324" s="36">
        <v>0</v>
      </c>
      <c r="H2324" s="36">
        <v>0</v>
      </c>
      <c r="J2324" s="36">
        <v>0</v>
      </c>
      <c r="L2324" s="36">
        <v>0</v>
      </c>
      <c r="M2324" s="35">
        <v>33</v>
      </c>
    </row>
    <row r="2325" spans="1:13">
      <c r="A2325" s="38">
        <v>2324</v>
      </c>
      <c r="B2325" s="34" t="s">
        <v>2435</v>
      </c>
      <c r="C2325" s="34" t="s">
        <v>3651</v>
      </c>
      <c r="D2325" s="34" t="s">
        <v>25</v>
      </c>
      <c r="E2325" s="36">
        <v>109.075</v>
      </c>
      <c r="F2325" s="36">
        <v>5967.4932500000004</v>
      </c>
      <c r="G2325" s="36">
        <v>44.65</v>
      </c>
      <c r="H2325" s="36">
        <v>2082.4760000000001</v>
      </c>
      <c r="I2325" s="36">
        <v>41.25</v>
      </c>
      <c r="J2325" s="36">
        <v>2332.2750000000001</v>
      </c>
      <c r="K2325" s="36">
        <v>37</v>
      </c>
      <c r="L2325" s="36">
        <v>4001.92</v>
      </c>
      <c r="M2325" s="35">
        <v>0.55000000000000004</v>
      </c>
    </row>
    <row r="2326" spans="1:13">
      <c r="A2326" s="38">
        <v>2325</v>
      </c>
      <c r="B2326" s="34" t="s">
        <v>2436</v>
      </c>
      <c r="C2326" s="34" t="s">
        <v>3651</v>
      </c>
      <c r="D2326" s="34" t="s">
        <v>25</v>
      </c>
      <c r="E2326" s="36">
        <v>0</v>
      </c>
      <c r="F2326" s="36">
        <v>0</v>
      </c>
      <c r="G2326" s="36">
        <v>0</v>
      </c>
      <c r="H2326" s="36">
        <v>0</v>
      </c>
      <c r="I2326" s="36">
        <v>0</v>
      </c>
      <c r="J2326" s="36">
        <v>0</v>
      </c>
      <c r="K2326" s="36">
        <v>23.9</v>
      </c>
      <c r="L2326" s="36">
        <v>2766.4249999999997</v>
      </c>
      <c r="M2326" s="35">
        <v>24.524999999999999</v>
      </c>
    </row>
    <row r="2327" spans="1:13">
      <c r="A2327" s="38">
        <v>2326</v>
      </c>
      <c r="B2327" s="34" t="s">
        <v>2437</v>
      </c>
      <c r="C2327" s="34" t="s">
        <v>3651</v>
      </c>
      <c r="D2327" s="34" t="s">
        <v>25</v>
      </c>
      <c r="F2327" s="36">
        <v>0</v>
      </c>
      <c r="H2327" s="36">
        <v>0</v>
      </c>
      <c r="J2327" s="36">
        <v>0</v>
      </c>
      <c r="L2327" s="36">
        <v>0</v>
      </c>
      <c r="M2327" s="35">
        <v>21</v>
      </c>
    </row>
    <row r="2328" spans="1:13">
      <c r="A2328" s="38">
        <v>2327</v>
      </c>
      <c r="B2328" s="34" t="s">
        <v>2438</v>
      </c>
      <c r="C2328" s="34" t="s">
        <v>3651</v>
      </c>
      <c r="D2328" s="34" t="s">
        <v>25</v>
      </c>
      <c r="F2328" s="36">
        <v>0</v>
      </c>
      <c r="H2328" s="36">
        <v>0</v>
      </c>
      <c r="J2328" s="36">
        <v>0</v>
      </c>
      <c r="L2328" s="36">
        <v>0</v>
      </c>
      <c r="M2328" s="35">
        <v>5</v>
      </c>
    </row>
    <row r="2329" spans="1:13">
      <c r="A2329" s="38">
        <v>2328</v>
      </c>
      <c r="B2329" s="34" t="s">
        <v>2439</v>
      </c>
      <c r="C2329" s="34" t="s">
        <v>3651</v>
      </c>
      <c r="D2329" s="34" t="s">
        <v>25</v>
      </c>
      <c r="E2329" s="36">
        <v>115</v>
      </c>
      <c r="F2329" s="36">
        <v>4427.5</v>
      </c>
      <c r="G2329" s="36">
        <v>11</v>
      </c>
      <c r="H2329" s="36">
        <v>1687.4</v>
      </c>
      <c r="I2329" s="36">
        <v>20</v>
      </c>
      <c r="J2329" s="36">
        <v>2372</v>
      </c>
      <c r="K2329" s="36">
        <v>20</v>
      </c>
      <c r="L2329" s="36">
        <v>1223.4000000000001</v>
      </c>
      <c r="M2329" s="35">
        <v>50</v>
      </c>
    </row>
    <row r="2330" spans="1:13">
      <c r="A2330" s="38">
        <v>2329</v>
      </c>
      <c r="B2330" s="34" t="s">
        <v>2440</v>
      </c>
      <c r="C2330" s="34" t="s">
        <v>3651</v>
      </c>
      <c r="D2330" s="34" t="s">
        <v>25</v>
      </c>
      <c r="E2330" s="36">
        <v>0</v>
      </c>
      <c r="F2330" s="36">
        <v>0</v>
      </c>
      <c r="G2330" s="36">
        <v>0</v>
      </c>
      <c r="H2330" s="36">
        <v>0</v>
      </c>
      <c r="I2330" s="36">
        <v>0</v>
      </c>
      <c r="J2330" s="36">
        <v>0</v>
      </c>
      <c r="K2330" s="36">
        <v>10</v>
      </c>
      <c r="L2330" s="36">
        <v>622.29999999999995</v>
      </c>
      <c r="M2330" s="35">
        <v>52</v>
      </c>
    </row>
    <row r="2331" spans="1:13">
      <c r="A2331" s="38">
        <v>2330</v>
      </c>
      <c r="B2331" s="34" t="s">
        <v>2441</v>
      </c>
      <c r="C2331" s="34" t="s">
        <v>3651</v>
      </c>
      <c r="D2331" s="34" t="s">
        <v>25</v>
      </c>
      <c r="E2331" s="36">
        <v>0</v>
      </c>
      <c r="F2331" s="36">
        <v>0</v>
      </c>
      <c r="G2331" s="36">
        <v>7.4999999999999997E-2</v>
      </c>
      <c r="H2331" s="36">
        <v>16.31775</v>
      </c>
      <c r="I2331" s="36">
        <v>0</v>
      </c>
      <c r="J2331" s="36">
        <v>0</v>
      </c>
      <c r="K2331" s="36">
        <v>8.125</v>
      </c>
      <c r="L2331" s="36">
        <v>378.54375000000005</v>
      </c>
      <c r="M2331" s="35">
        <v>30</v>
      </c>
    </row>
    <row r="2332" spans="1:13">
      <c r="A2332" s="38">
        <v>2331</v>
      </c>
      <c r="B2332" s="34" t="s">
        <v>2442</v>
      </c>
      <c r="C2332" s="34" t="s">
        <v>3651</v>
      </c>
      <c r="D2332" s="34" t="s">
        <v>25</v>
      </c>
      <c r="E2332" s="36">
        <v>0</v>
      </c>
      <c r="F2332" s="36">
        <v>0</v>
      </c>
      <c r="G2332" s="36">
        <v>0</v>
      </c>
      <c r="H2332" s="36">
        <v>0</v>
      </c>
      <c r="I2332" s="36">
        <v>0</v>
      </c>
      <c r="J2332" s="36">
        <v>0</v>
      </c>
      <c r="K2332" s="36">
        <v>120</v>
      </c>
      <c r="L2332" s="36">
        <v>10718.4</v>
      </c>
      <c r="M2332" s="35">
        <v>147</v>
      </c>
    </row>
    <row r="2333" spans="1:13">
      <c r="A2333" s="38">
        <v>2332</v>
      </c>
      <c r="B2333" s="34" t="s">
        <v>2443</v>
      </c>
      <c r="C2333" s="34" t="s">
        <v>3651</v>
      </c>
      <c r="D2333" s="34" t="s">
        <v>19</v>
      </c>
      <c r="F2333" s="36">
        <v>0</v>
      </c>
      <c r="H2333" s="36">
        <v>0</v>
      </c>
      <c r="J2333" s="36">
        <v>0</v>
      </c>
      <c r="L2333" s="36">
        <v>0</v>
      </c>
      <c r="M2333" s="35">
        <v>5</v>
      </c>
    </row>
    <row r="2334" spans="1:13">
      <c r="A2334" s="38">
        <v>2333</v>
      </c>
      <c r="B2334" s="34" t="s">
        <v>2444</v>
      </c>
      <c r="C2334" s="34" t="s">
        <v>3651</v>
      </c>
      <c r="D2334" s="34" t="s">
        <v>19</v>
      </c>
      <c r="E2334" s="36">
        <v>0</v>
      </c>
      <c r="F2334" s="36">
        <v>0</v>
      </c>
      <c r="G2334" s="36">
        <v>0</v>
      </c>
      <c r="H2334" s="36">
        <v>0</v>
      </c>
      <c r="I2334" s="36">
        <v>2</v>
      </c>
      <c r="J2334" s="36">
        <v>114.88</v>
      </c>
      <c r="K2334" s="36">
        <v>0</v>
      </c>
      <c r="L2334" s="36">
        <v>0</v>
      </c>
      <c r="M2334" s="35">
        <v>19.600000000000001</v>
      </c>
    </row>
    <row r="2335" spans="1:13">
      <c r="A2335" s="38">
        <v>2334</v>
      </c>
      <c r="B2335" s="34" t="s">
        <v>2445</v>
      </c>
      <c r="C2335" s="34" t="s">
        <v>3651</v>
      </c>
      <c r="D2335" s="34" t="s">
        <v>19</v>
      </c>
      <c r="F2335" s="36">
        <v>0</v>
      </c>
      <c r="H2335" s="36">
        <v>0</v>
      </c>
      <c r="J2335" s="36">
        <v>0</v>
      </c>
      <c r="L2335" s="36">
        <v>0</v>
      </c>
      <c r="M2335" s="35">
        <v>43.099999999999994</v>
      </c>
    </row>
    <row r="2336" spans="1:13">
      <c r="A2336" s="38">
        <v>2335</v>
      </c>
      <c r="B2336" s="34" t="s">
        <v>2446</v>
      </c>
      <c r="C2336" s="34" t="s">
        <v>3651</v>
      </c>
      <c r="D2336" s="34" t="s">
        <v>19</v>
      </c>
      <c r="E2336" s="36">
        <v>0</v>
      </c>
      <c r="F2336" s="36">
        <v>0</v>
      </c>
      <c r="G2336" s="36">
        <v>0</v>
      </c>
      <c r="H2336" s="36">
        <v>0</v>
      </c>
      <c r="I2336" s="36">
        <v>0</v>
      </c>
      <c r="J2336" s="36">
        <v>0</v>
      </c>
      <c r="K2336" s="36">
        <v>9</v>
      </c>
      <c r="L2336" s="36">
        <v>591.39</v>
      </c>
      <c r="M2336" s="35">
        <v>45.05</v>
      </c>
    </row>
    <row r="2337" spans="1:13">
      <c r="A2337" s="38">
        <v>2336</v>
      </c>
      <c r="B2337" s="34" t="s">
        <v>2447</v>
      </c>
      <c r="C2337" s="34" t="s">
        <v>3651</v>
      </c>
      <c r="D2337" s="34" t="s">
        <v>19</v>
      </c>
      <c r="E2337" s="36">
        <v>0</v>
      </c>
      <c r="F2337" s="36">
        <v>0</v>
      </c>
      <c r="G2337" s="36">
        <v>0</v>
      </c>
      <c r="H2337" s="36">
        <v>0</v>
      </c>
      <c r="I2337" s="36">
        <v>0</v>
      </c>
      <c r="J2337" s="36">
        <v>0</v>
      </c>
      <c r="K2337" s="36">
        <v>3</v>
      </c>
      <c r="L2337" s="36">
        <v>195.03000000000003</v>
      </c>
      <c r="M2337" s="35">
        <v>10.025</v>
      </c>
    </row>
    <row r="2338" spans="1:13">
      <c r="A2338" s="38">
        <v>2337</v>
      </c>
      <c r="B2338" s="34" t="s">
        <v>2448</v>
      </c>
      <c r="C2338" s="34" t="s">
        <v>3651</v>
      </c>
      <c r="D2338" s="34" t="s">
        <v>19</v>
      </c>
      <c r="E2338" s="36">
        <v>0</v>
      </c>
      <c r="F2338" s="36">
        <v>0</v>
      </c>
      <c r="G2338" s="36">
        <v>0</v>
      </c>
      <c r="H2338" s="36">
        <v>0</v>
      </c>
      <c r="I2338" s="36">
        <v>0</v>
      </c>
      <c r="J2338" s="36">
        <v>0</v>
      </c>
      <c r="K2338" s="36">
        <v>4</v>
      </c>
      <c r="L2338" s="36">
        <v>171.04</v>
      </c>
      <c r="M2338" s="35">
        <v>14.5</v>
      </c>
    </row>
    <row r="2339" spans="1:13">
      <c r="A2339" s="38">
        <v>2338</v>
      </c>
      <c r="B2339" s="34" t="s">
        <v>2449</v>
      </c>
      <c r="C2339" s="34" t="s">
        <v>3658</v>
      </c>
      <c r="D2339" s="34" t="s">
        <v>36</v>
      </c>
      <c r="E2339" s="36">
        <v>0</v>
      </c>
      <c r="F2339" s="36">
        <v>0</v>
      </c>
      <c r="G2339" s="36">
        <v>0</v>
      </c>
      <c r="H2339" s="36">
        <v>0</v>
      </c>
      <c r="I2339" s="36">
        <v>0</v>
      </c>
      <c r="J2339" s="36">
        <v>0</v>
      </c>
      <c r="K2339" s="36">
        <v>5</v>
      </c>
      <c r="L2339" s="36">
        <v>229</v>
      </c>
      <c r="M2339" s="35">
        <v>0</v>
      </c>
    </row>
    <row r="2340" spans="1:13">
      <c r="A2340" s="38">
        <v>2339</v>
      </c>
      <c r="B2340" s="34" t="s">
        <v>2450</v>
      </c>
      <c r="C2340" s="34" t="s">
        <v>3651</v>
      </c>
      <c r="D2340" s="34" t="s">
        <v>36</v>
      </c>
      <c r="E2340" s="36">
        <v>0</v>
      </c>
      <c r="F2340" s="36">
        <v>0</v>
      </c>
      <c r="G2340" s="36">
        <v>0</v>
      </c>
      <c r="H2340" s="36">
        <v>0</v>
      </c>
      <c r="I2340" s="36">
        <v>774.9</v>
      </c>
      <c r="J2340" s="36">
        <v>65479.049999999996</v>
      </c>
      <c r="K2340" s="36">
        <v>675.95</v>
      </c>
      <c r="L2340" s="36">
        <v>95079.127000000008</v>
      </c>
      <c r="M2340" s="35">
        <v>425.09999999999997</v>
      </c>
    </row>
    <row r="2341" spans="1:13">
      <c r="A2341" s="38">
        <v>2340</v>
      </c>
      <c r="B2341" s="34" t="s">
        <v>2451</v>
      </c>
      <c r="C2341" s="34" t="s">
        <v>3658</v>
      </c>
      <c r="D2341" s="34" t="s">
        <v>36</v>
      </c>
      <c r="E2341" s="36">
        <v>0</v>
      </c>
      <c r="F2341" s="36">
        <v>0</v>
      </c>
      <c r="G2341" s="36">
        <v>0</v>
      </c>
      <c r="H2341" s="36">
        <v>0</v>
      </c>
      <c r="I2341" s="36">
        <v>14.5</v>
      </c>
      <c r="J2341" s="36">
        <v>2081.62</v>
      </c>
      <c r="K2341" s="36">
        <v>112.3</v>
      </c>
      <c r="L2341" s="36">
        <v>13309.795999999998</v>
      </c>
      <c r="M2341" s="35">
        <v>151.15</v>
      </c>
    </row>
    <row r="2342" spans="1:13">
      <c r="A2342" s="38">
        <v>2341</v>
      </c>
      <c r="B2342" s="34" t="s">
        <v>2452</v>
      </c>
      <c r="C2342" s="34" t="s">
        <v>3651</v>
      </c>
      <c r="D2342" s="34" t="s">
        <v>36</v>
      </c>
      <c r="E2342" s="36">
        <v>0</v>
      </c>
      <c r="F2342" s="36">
        <v>0</v>
      </c>
      <c r="G2342" s="36">
        <v>0</v>
      </c>
      <c r="H2342" s="36">
        <v>0</v>
      </c>
      <c r="I2342" s="36">
        <v>76</v>
      </c>
      <c r="J2342" s="36">
        <v>1347.48</v>
      </c>
      <c r="K2342" s="36">
        <v>341.27499999999998</v>
      </c>
      <c r="L2342" s="36">
        <v>24049.649249999999</v>
      </c>
      <c r="M2342" s="35">
        <v>255.8</v>
      </c>
    </row>
    <row r="2343" spans="1:13">
      <c r="A2343" s="38">
        <v>2342</v>
      </c>
      <c r="B2343" s="34" t="s">
        <v>2453</v>
      </c>
      <c r="C2343" s="34" t="s">
        <v>3651</v>
      </c>
      <c r="D2343" s="34" t="s">
        <v>36</v>
      </c>
      <c r="E2343" s="36">
        <v>0</v>
      </c>
      <c r="F2343" s="36">
        <v>0</v>
      </c>
      <c r="G2343" s="36">
        <v>0</v>
      </c>
      <c r="H2343" s="36">
        <v>0</v>
      </c>
      <c r="I2343" s="36">
        <v>0</v>
      </c>
      <c r="J2343" s="36">
        <v>0</v>
      </c>
      <c r="K2343" s="36">
        <v>10.4</v>
      </c>
      <c r="L2343" s="36">
        <v>869.12799999999993</v>
      </c>
      <c r="M2343" s="35">
        <v>18.100000000000001</v>
      </c>
    </row>
    <row r="2344" spans="1:13">
      <c r="A2344" s="38">
        <v>2343</v>
      </c>
      <c r="B2344" s="34" t="s">
        <v>2454</v>
      </c>
      <c r="C2344" s="34" t="s">
        <v>3651</v>
      </c>
      <c r="D2344" s="34" t="s">
        <v>36</v>
      </c>
      <c r="E2344" s="36">
        <v>0</v>
      </c>
      <c r="F2344" s="36">
        <v>0</v>
      </c>
      <c r="G2344" s="36">
        <v>158.55000000000001</v>
      </c>
      <c r="H2344" s="36">
        <v>12996.343500000001</v>
      </c>
      <c r="I2344" s="36">
        <v>195.25</v>
      </c>
      <c r="J2344" s="36">
        <v>11523.655000000001</v>
      </c>
      <c r="K2344" s="36">
        <v>395.27499999999998</v>
      </c>
      <c r="L2344" s="36">
        <v>27143.534250000001</v>
      </c>
      <c r="M2344" s="35">
        <v>557.125</v>
      </c>
    </row>
    <row r="2345" spans="1:13">
      <c r="A2345" s="38">
        <v>2344</v>
      </c>
      <c r="B2345" s="34" t="s">
        <v>2455</v>
      </c>
      <c r="C2345" s="34" t="s">
        <v>3651</v>
      </c>
      <c r="D2345" s="34" t="s">
        <v>36</v>
      </c>
      <c r="E2345" s="36">
        <v>0</v>
      </c>
      <c r="F2345" s="36">
        <v>0</v>
      </c>
      <c r="G2345" s="36">
        <v>0</v>
      </c>
      <c r="H2345" s="36">
        <v>0</v>
      </c>
      <c r="I2345" s="36">
        <v>0</v>
      </c>
      <c r="J2345" s="36">
        <v>0</v>
      </c>
      <c r="K2345" s="36">
        <v>15</v>
      </c>
      <c r="L2345" s="36">
        <v>1493.55</v>
      </c>
      <c r="M2345" s="35">
        <v>35</v>
      </c>
    </row>
    <row r="2346" spans="1:13">
      <c r="A2346" s="38">
        <v>2345</v>
      </c>
      <c r="B2346" s="34" t="s">
        <v>2456</v>
      </c>
      <c r="C2346" s="34" t="s">
        <v>3658</v>
      </c>
      <c r="D2346" s="34" t="s">
        <v>36</v>
      </c>
      <c r="E2346" s="36">
        <v>0</v>
      </c>
      <c r="F2346" s="36">
        <v>0</v>
      </c>
      <c r="G2346" s="36">
        <v>0</v>
      </c>
      <c r="H2346" s="36">
        <v>0</v>
      </c>
      <c r="I2346" s="36">
        <v>42</v>
      </c>
      <c r="J2346" s="36">
        <v>3985.38</v>
      </c>
      <c r="K2346" s="36">
        <v>360.9</v>
      </c>
      <c r="L2346" s="36">
        <v>24992.324999999997</v>
      </c>
      <c r="M2346" s="35">
        <v>255.52500000000001</v>
      </c>
    </row>
    <row r="2347" spans="1:13">
      <c r="A2347" s="38">
        <v>2346</v>
      </c>
      <c r="B2347" s="34" t="s">
        <v>2457</v>
      </c>
      <c r="C2347" s="34" t="s">
        <v>3651</v>
      </c>
      <c r="D2347" s="34" t="s">
        <v>36</v>
      </c>
      <c r="E2347" s="36">
        <v>238.7</v>
      </c>
      <c r="F2347" s="36">
        <v>15823.423000000001</v>
      </c>
      <c r="G2347" s="36">
        <v>450.1</v>
      </c>
      <c r="H2347" s="36">
        <v>30602.298999999999</v>
      </c>
      <c r="I2347" s="36">
        <v>457.82499999999999</v>
      </c>
      <c r="J2347" s="36">
        <v>35206.7425</v>
      </c>
      <c r="K2347" s="36">
        <v>748.05</v>
      </c>
      <c r="L2347" s="36">
        <v>40738.803</v>
      </c>
      <c r="M2347" s="35">
        <v>836.77499999999998</v>
      </c>
    </row>
    <row r="2348" spans="1:13">
      <c r="A2348" s="38">
        <v>2347</v>
      </c>
      <c r="B2348" s="34" t="s">
        <v>2458</v>
      </c>
      <c r="C2348" s="34" t="s">
        <v>3651</v>
      </c>
      <c r="D2348" s="34" t="s">
        <v>36</v>
      </c>
      <c r="E2348" s="36">
        <v>5</v>
      </c>
      <c r="F2348" s="36">
        <v>104.65</v>
      </c>
      <c r="G2348" s="36">
        <v>58</v>
      </c>
      <c r="H2348" s="36">
        <v>2510.2400000000002</v>
      </c>
      <c r="I2348" s="36">
        <v>109</v>
      </c>
      <c r="J2348" s="36">
        <v>10249.27</v>
      </c>
      <c r="K2348" s="36">
        <v>171</v>
      </c>
      <c r="L2348" s="36">
        <v>8912.52</v>
      </c>
      <c r="M2348" s="35">
        <v>145.1</v>
      </c>
    </row>
    <row r="2349" spans="1:13">
      <c r="A2349" s="38">
        <v>2348</v>
      </c>
      <c r="B2349" s="34" t="s">
        <v>2459</v>
      </c>
      <c r="C2349" s="34" t="s">
        <v>3651</v>
      </c>
      <c r="D2349" s="34" t="s">
        <v>19</v>
      </c>
      <c r="E2349" s="36">
        <v>466</v>
      </c>
      <c r="F2349" s="36">
        <v>9445.82</v>
      </c>
      <c r="G2349" s="36">
        <v>671.875</v>
      </c>
      <c r="H2349" s="36">
        <v>26680.15625</v>
      </c>
      <c r="I2349" s="36">
        <v>1219.5999999999999</v>
      </c>
      <c r="J2349" s="36">
        <v>44405.635999999991</v>
      </c>
      <c r="K2349" s="36">
        <v>1532.45</v>
      </c>
      <c r="L2349" s="36">
        <v>197762.67250000002</v>
      </c>
      <c r="M2349" s="35">
        <v>1304.0250000000001</v>
      </c>
    </row>
    <row r="2350" spans="1:13">
      <c r="A2350" s="38">
        <v>2349</v>
      </c>
      <c r="B2350" s="34" t="s">
        <v>2460</v>
      </c>
      <c r="C2350" s="34" t="s">
        <v>3651</v>
      </c>
      <c r="D2350" s="34" t="s">
        <v>19</v>
      </c>
      <c r="E2350" s="36">
        <v>0</v>
      </c>
      <c r="F2350" s="36">
        <v>0</v>
      </c>
      <c r="G2350" s="36">
        <v>44.2</v>
      </c>
      <c r="H2350" s="36">
        <v>1528.8780000000002</v>
      </c>
      <c r="I2350" s="36">
        <v>95.3</v>
      </c>
      <c r="J2350" s="36">
        <v>9307.9509999999991</v>
      </c>
      <c r="K2350" s="36">
        <v>233.5</v>
      </c>
      <c r="L2350" s="36">
        <v>16274.95</v>
      </c>
      <c r="M2350" s="35">
        <v>132.30000000000001</v>
      </c>
    </row>
    <row r="2351" spans="1:13">
      <c r="A2351" s="38">
        <v>2350</v>
      </c>
      <c r="B2351" s="34" t="s">
        <v>2461</v>
      </c>
      <c r="C2351" s="34" t="s">
        <v>3651</v>
      </c>
      <c r="D2351" s="34" t="s">
        <v>19</v>
      </c>
      <c r="E2351" s="36">
        <v>0</v>
      </c>
      <c r="F2351" s="36">
        <v>0</v>
      </c>
      <c r="G2351" s="36">
        <v>26</v>
      </c>
      <c r="H2351" s="36">
        <v>-411.58</v>
      </c>
      <c r="I2351" s="36">
        <v>58</v>
      </c>
      <c r="J2351" s="36">
        <v>2292.1600000000003</v>
      </c>
      <c r="K2351" s="36">
        <v>61</v>
      </c>
      <c r="L2351" s="36">
        <v>7609.1399999999994</v>
      </c>
      <c r="M2351" s="35">
        <v>307.5</v>
      </c>
    </row>
    <row r="2352" spans="1:13">
      <c r="A2352" s="38">
        <v>2351</v>
      </c>
      <c r="B2352" s="34" t="s">
        <v>2462</v>
      </c>
      <c r="C2352" s="34" t="s">
        <v>3651</v>
      </c>
      <c r="D2352" s="34" t="s">
        <v>19</v>
      </c>
      <c r="E2352" s="36">
        <v>0</v>
      </c>
      <c r="F2352" s="36">
        <v>0</v>
      </c>
      <c r="G2352" s="36">
        <v>111.75</v>
      </c>
      <c r="H2352" s="36">
        <v>8229.27</v>
      </c>
      <c r="I2352" s="36">
        <v>98.35</v>
      </c>
      <c r="J2352" s="36">
        <v>10931.602499999999</v>
      </c>
      <c r="K2352" s="36">
        <v>41.3</v>
      </c>
      <c r="L2352" s="36">
        <v>4580.17</v>
      </c>
      <c r="M2352" s="35">
        <v>164.02500000000001</v>
      </c>
    </row>
    <row r="2353" spans="1:13">
      <c r="A2353" s="38">
        <v>2352</v>
      </c>
      <c r="B2353" s="34" t="s">
        <v>2463</v>
      </c>
      <c r="C2353" s="34" t="s">
        <v>3651</v>
      </c>
      <c r="D2353" s="34" t="s">
        <v>19</v>
      </c>
      <c r="E2353" s="36">
        <v>0</v>
      </c>
      <c r="F2353" s="36">
        <v>0</v>
      </c>
      <c r="G2353" s="36">
        <v>0</v>
      </c>
      <c r="H2353" s="36">
        <v>0</v>
      </c>
      <c r="I2353" s="36">
        <v>0</v>
      </c>
      <c r="J2353" s="36">
        <v>0</v>
      </c>
      <c r="K2353" s="36">
        <v>38.524999999999999</v>
      </c>
      <c r="L2353" s="36">
        <v>3145.9514999999997</v>
      </c>
      <c r="M2353" s="35">
        <v>57.5</v>
      </c>
    </row>
    <row r="2354" spans="1:13">
      <c r="A2354" s="38">
        <v>2353</v>
      </c>
      <c r="B2354" s="34" t="s">
        <v>2464</v>
      </c>
      <c r="C2354" s="34" t="s">
        <v>3651</v>
      </c>
      <c r="D2354" s="34" t="s">
        <v>19</v>
      </c>
      <c r="F2354" s="36">
        <v>0</v>
      </c>
      <c r="H2354" s="36">
        <v>0</v>
      </c>
      <c r="J2354" s="36">
        <v>0</v>
      </c>
      <c r="L2354" s="36">
        <v>0</v>
      </c>
      <c r="M2354" s="35">
        <v>31</v>
      </c>
    </row>
    <row r="2355" spans="1:13">
      <c r="A2355" s="38">
        <v>2354</v>
      </c>
      <c r="B2355" s="34" t="s">
        <v>2465</v>
      </c>
      <c r="C2355" s="34" t="s">
        <v>3651</v>
      </c>
      <c r="D2355" s="34" t="s">
        <v>19</v>
      </c>
      <c r="E2355" s="36">
        <v>163.05000000000001</v>
      </c>
      <c r="F2355" s="36">
        <v>13777.725</v>
      </c>
      <c r="G2355" s="36">
        <v>16.05</v>
      </c>
      <c r="H2355" s="36">
        <v>1302.1365000000001</v>
      </c>
      <c r="I2355" s="36">
        <v>20.725000000000001</v>
      </c>
      <c r="J2355" s="36">
        <v>2165.14075</v>
      </c>
      <c r="K2355" s="36">
        <v>27.25</v>
      </c>
      <c r="L2355" s="36">
        <v>2942.1824999999999</v>
      </c>
      <c r="M2355" s="35">
        <v>82.525000000000006</v>
      </c>
    </row>
    <row r="2356" spans="1:13">
      <c r="A2356" s="38">
        <v>2355</v>
      </c>
      <c r="B2356" s="34" t="s">
        <v>2466</v>
      </c>
      <c r="C2356" s="34" t="s">
        <v>3651</v>
      </c>
      <c r="D2356" s="34" t="s">
        <v>19</v>
      </c>
      <c r="E2356" s="36">
        <v>150</v>
      </c>
      <c r="F2356" s="36">
        <v>12609</v>
      </c>
      <c r="G2356" s="36">
        <v>374.5</v>
      </c>
      <c r="H2356" s="36">
        <v>22664.74</v>
      </c>
      <c r="I2356" s="36">
        <v>630.70000000000005</v>
      </c>
      <c r="J2356" s="36">
        <v>52076.898999999998</v>
      </c>
      <c r="K2356" s="36">
        <v>594.4</v>
      </c>
      <c r="L2356" s="36">
        <v>45114.96</v>
      </c>
      <c r="M2356" s="35">
        <v>467.59999999999997</v>
      </c>
    </row>
    <row r="2357" spans="1:13">
      <c r="A2357" s="38">
        <v>2356</v>
      </c>
      <c r="B2357" s="34" t="s">
        <v>2467</v>
      </c>
      <c r="C2357" s="34" t="s">
        <v>3651</v>
      </c>
      <c r="D2357" s="34" t="s">
        <v>19</v>
      </c>
      <c r="F2357" s="36">
        <v>0</v>
      </c>
      <c r="H2357" s="36">
        <v>0</v>
      </c>
      <c r="J2357" s="36">
        <v>0</v>
      </c>
      <c r="L2357" s="36">
        <v>0</v>
      </c>
      <c r="M2357" s="35">
        <v>138</v>
      </c>
    </row>
    <row r="2358" spans="1:13">
      <c r="A2358" s="38">
        <v>2357</v>
      </c>
      <c r="B2358" s="34" t="s">
        <v>2468</v>
      </c>
      <c r="C2358" s="34" t="s">
        <v>3651</v>
      </c>
      <c r="D2358" s="34" t="s">
        <v>19</v>
      </c>
      <c r="E2358" s="36">
        <v>0</v>
      </c>
      <c r="F2358" s="36">
        <v>0</v>
      </c>
      <c r="G2358" s="36">
        <v>0</v>
      </c>
      <c r="H2358" s="36">
        <v>0</v>
      </c>
      <c r="I2358" s="36">
        <v>0</v>
      </c>
      <c r="J2358" s="36">
        <v>0</v>
      </c>
      <c r="K2358" s="36">
        <v>10</v>
      </c>
      <c r="L2358" s="36">
        <v>1262.7</v>
      </c>
      <c r="M2358" s="35">
        <v>0.3</v>
      </c>
    </row>
    <row r="2359" spans="1:13">
      <c r="A2359" s="38">
        <v>2358</v>
      </c>
      <c r="B2359" s="34" t="s">
        <v>2469</v>
      </c>
      <c r="C2359" s="34" t="s">
        <v>3651</v>
      </c>
      <c r="D2359" s="34" t="s">
        <v>19</v>
      </c>
      <c r="E2359" s="36">
        <v>616</v>
      </c>
      <c r="F2359" s="36">
        <v>32247.600000000002</v>
      </c>
      <c r="G2359" s="36">
        <v>1157</v>
      </c>
      <c r="H2359" s="36">
        <v>51150.97</v>
      </c>
      <c r="I2359" s="36">
        <v>1003</v>
      </c>
      <c r="J2359" s="36">
        <v>76920.069999999992</v>
      </c>
      <c r="K2359" s="36">
        <v>1214.75</v>
      </c>
      <c r="L2359" s="36">
        <v>97107.114999999991</v>
      </c>
      <c r="M2359" s="35">
        <v>688.25</v>
      </c>
    </row>
    <row r="2360" spans="1:13">
      <c r="A2360" s="38">
        <v>2359</v>
      </c>
      <c r="B2360" s="34" t="s">
        <v>2470</v>
      </c>
      <c r="C2360" s="34" t="s">
        <v>3651</v>
      </c>
      <c r="D2360" s="34" t="s">
        <v>19</v>
      </c>
      <c r="E2360" s="36">
        <v>0</v>
      </c>
      <c r="F2360" s="36">
        <v>0</v>
      </c>
      <c r="G2360" s="36">
        <v>0</v>
      </c>
      <c r="H2360" s="36">
        <v>0</v>
      </c>
      <c r="I2360" s="36">
        <v>0</v>
      </c>
      <c r="J2360" s="36">
        <v>0</v>
      </c>
      <c r="K2360" s="36">
        <v>6</v>
      </c>
      <c r="L2360" s="36">
        <v>1462.26</v>
      </c>
      <c r="M2360" s="35">
        <v>3</v>
      </c>
    </row>
    <row r="2361" spans="1:13">
      <c r="A2361" s="38">
        <v>2360</v>
      </c>
      <c r="B2361" s="34" t="s">
        <v>2471</v>
      </c>
      <c r="C2361" s="34" t="s">
        <v>3651</v>
      </c>
      <c r="D2361" s="34" t="s">
        <v>19</v>
      </c>
      <c r="F2361" s="36">
        <v>0</v>
      </c>
      <c r="H2361" s="36">
        <v>0</v>
      </c>
      <c r="J2361" s="36">
        <v>0</v>
      </c>
      <c r="L2361" s="36">
        <v>0</v>
      </c>
      <c r="M2361" s="35">
        <v>463</v>
      </c>
    </row>
    <row r="2362" spans="1:13">
      <c r="A2362" s="38">
        <v>2361</v>
      </c>
      <c r="B2362" s="34" t="s">
        <v>2472</v>
      </c>
      <c r="C2362" s="34" t="s">
        <v>3651</v>
      </c>
      <c r="D2362" s="34" t="s">
        <v>19</v>
      </c>
      <c r="F2362" s="36">
        <v>0</v>
      </c>
      <c r="H2362" s="36">
        <v>0</v>
      </c>
      <c r="J2362" s="36">
        <v>0</v>
      </c>
      <c r="L2362" s="36">
        <v>0</v>
      </c>
      <c r="M2362" s="35">
        <v>6</v>
      </c>
    </row>
    <row r="2363" spans="1:13">
      <c r="A2363" s="38">
        <v>2362</v>
      </c>
      <c r="B2363" s="34" t="s">
        <v>2473</v>
      </c>
      <c r="C2363" s="34" t="s">
        <v>3651</v>
      </c>
      <c r="D2363" s="34" t="s">
        <v>19</v>
      </c>
      <c r="E2363" s="36">
        <v>283.45</v>
      </c>
      <c r="F2363" s="36">
        <v>4263.0879999999997</v>
      </c>
      <c r="G2363" s="36">
        <v>206.52500000000001</v>
      </c>
      <c r="H2363" s="36">
        <v>10270.48825</v>
      </c>
      <c r="I2363" s="36">
        <v>603.9</v>
      </c>
      <c r="J2363" s="36">
        <v>46669.392</v>
      </c>
      <c r="K2363" s="36">
        <v>745.77499999999998</v>
      </c>
      <c r="L2363" s="36">
        <v>36789.080750000001</v>
      </c>
      <c r="M2363" s="35">
        <v>611.01499999999999</v>
      </c>
    </row>
    <row r="2364" spans="1:13">
      <c r="A2364" s="38">
        <v>2363</v>
      </c>
      <c r="B2364" s="34" t="s">
        <v>2474</v>
      </c>
      <c r="C2364" s="34" t="s">
        <v>3651</v>
      </c>
      <c r="D2364" s="34" t="s">
        <v>42</v>
      </c>
      <c r="E2364" s="36">
        <v>0</v>
      </c>
      <c r="F2364" s="36">
        <v>0</v>
      </c>
      <c r="G2364" s="36">
        <v>0</v>
      </c>
      <c r="H2364" s="36">
        <v>0</v>
      </c>
      <c r="I2364" s="36">
        <v>2</v>
      </c>
      <c r="J2364" s="36">
        <v>43.78</v>
      </c>
      <c r="K2364" s="36">
        <v>0</v>
      </c>
      <c r="L2364" s="36">
        <v>0</v>
      </c>
      <c r="M2364" s="35">
        <v>0</v>
      </c>
    </row>
    <row r="2365" spans="1:13">
      <c r="A2365" s="38">
        <v>2364</v>
      </c>
      <c r="B2365" s="34" t="s">
        <v>2475</v>
      </c>
      <c r="C2365" s="34" t="s">
        <v>3651</v>
      </c>
      <c r="D2365" s="34" t="s">
        <v>42</v>
      </c>
      <c r="E2365" s="36">
        <v>22.5</v>
      </c>
      <c r="F2365" s="36">
        <v>5568.0749999999998</v>
      </c>
      <c r="G2365" s="36">
        <v>24</v>
      </c>
      <c r="H2365" s="36">
        <v>5248.32</v>
      </c>
      <c r="I2365" s="36">
        <v>59.924999999999997</v>
      </c>
      <c r="J2365" s="36">
        <v>8032.94625</v>
      </c>
      <c r="K2365" s="36">
        <v>82</v>
      </c>
      <c r="L2365" s="36">
        <v>6719.08</v>
      </c>
      <c r="M2365" s="35">
        <v>0</v>
      </c>
    </row>
    <row r="2366" spans="1:13">
      <c r="A2366" s="38">
        <v>2365</v>
      </c>
      <c r="B2366" s="34" t="s">
        <v>2476</v>
      </c>
      <c r="C2366" s="34" t="s">
        <v>3651</v>
      </c>
      <c r="D2366" s="34" t="s">
        <v>42</v>
      </c>
      <c r="F2366" s="36">
        <v>0</v>
      </c>
      <c r="H2366" s="36">
        <v>0</v>
      </c>
      <c r="J2366" s="36">
        <v>0</v>
      </c>
      <c r="L2366" s="36">
        <v>0</v>
      </c>
      <c r="M2366" s="35">
        <v>7</v>
      </c>
    </row>
    <row r="2367" spans="1:13">
      <c r="A2367" s="38">
        <v>2366</v>
      </c>
      <c r="B2367" s="34" t="s">
        <v>2477</v>
      </c>
      <c r="C2367" s="34" t="s">
        <v>3651</v>
      </c>
      <c r="D2367" s="34" t="s">
        <v>42</v>
      </c>
      <c r="E2367" s="36">
        <v>82.3</v>
      </c>
      <c r="F2367" s="36">
        <v>-1038.626</v>
      </c>
      <c r="G2367" s="36">
        <v>99.25</v>
      </c>
      <c r="H2367" s="36">
        <v>4593.29</v>
      </c>
      <c r="I2367" s="36">
        <v>6</v>
      </c>
      <c r="J2367" s="36">
        <v>659.93999999999994</v>
      </c>
      <c r="K2367" s="36">
        <v>41.924999999999997</v>
      </c>
      <c r="L2367" s="36">
        <v>3891.4784999999993</v>
      </c>
      <c r="M2367" s="35">
        <v>48.9</v>
      </c>
    </row>
    <row r="2368" spans="1:13">
      <c r="A2368" s="38">
        <v>2367</v>
      </c>
      <c r="B2368" s="34" t="s">
        <v>2478</v>
      </c>
      <c r="C2368" s="34" t="s">
        <v>3651</v>
      </c>
      <c r="D2368" s="34" t="s">
        <v>42</v>
      </c>
      <c r="E2368" s="36">
        <v>96</v>
      </c>
      <c r="F2368" s="36">
        <v>1286.4000000000001</v>
      </c>
      <c r="G2368" s="36">
        <v>0</v>
      </c>
      <c r="H2368" s="36">
        <v>0</v>
      </c>
      <c r="I2368" s="36">
        <v>0</v>
      </c>
      <c r="J2368" s="36">
        <v>0</v>
      </c>
      <c r="K2368" s="36">
        <v>20</v>
      </c>
      <c r="L2368" s="36">
        <v>2802.7999999999997</v>
      </c>
      <c r="M2368" s="35">
        <v>19</v>
      </c>
    </row>
    <row r="2369" spans="1:13">
      <c r="A2369" s="38">
        <v>2368</v>
      </c>
      <c r="B2369" s="34" t="s">
        <v>2479</v>
      </c>
      <c r="C2369" s="34" t="s">
        <v>3651</v>
      </c>
      <c r="D2369" s="34" t="s">
        <v>42</v>
      </c>
      <c r="E2369" s="36">
        <v>347.375</v>
      </c>
      <c r="F2369" s="36">
        <v>40531.715000000004</v>
      </c>
      <c r="G2369" s="36">
        <v>282.60000000000002</v>
      </c>
      <c r="H2369" s="36">
        <v>41881.32</v>
      </c>
      <c r="I2369" s="36">
        <v>302.2</v>
      </c>
      <c r="J2369" s="36">
        <v>54782.815999999999</v>
      </c>
      <c r="K2369" s="36">
        <v>92</v>
      </c>
      <c r="L2369" s="36">
        <v>28240.32</v>
      </c>
      <c r="M2369" s="35">
        <v>60.475000000000001</v>
      </c>
    </row>
    <row r="2370" spans="1:13">
      <c r="A2370" s="38">
        <v>2369</v>
      </c>
      <c r="B2370" s="34" t="s">
        <v>2480</v>
      </c>
      <c r="C2370" s="34" t="s">
        <v>3651</v>
      </c>
      <c r="D2370" s="34" t="s">
        <v>42</v>
      </c>
      <c r="F2370" s="36">
        <v>0</v>
      </c>
      <c r="H2370" s="36">
        <v>0</v>
      </c>
      <c r="J2370" s="36">
        <v>0</v>
      </c>
      <c r="L2370" s="36">
        <v>0</v>
      </c>
      <c r="M2370" s="35">
        <v>24</v>
      </c>
    </row>
    <row r="2371" spans="1:13">
      <c r="A2371" s="38">
        <v>2370</v>
      </c>
      <c r="B2371" s="34" t="s">
        <v>2481</v>
      </c>
      <c r="C2371" s="34" t="s">
        <v>3651</v>
      </c>
      <c r="D2371" s="34" t="s">
        <v>42</v>
      </c>
      <c r="E2371" s="36">
        <v>0</v>
      </c>
      <c r="F2371" s="36">
        <v>0</v>
      </c>
      <c r="G2371" s="36">
        <v>0</v>
      </c>
      <c r="H2371" s="36">
        <v>0</v>
      </c>
      <c r="I2371" s="36">
        <v>0</v>
      </c>
      <c r="J2371" s="36">
        <v>0</v>
      </c>
      <c r="K2371" s="36">
        <v>0.1</v>
      </c>
      <c r="L2371" s="36">
        <v>11.331000000000001</v>
      </c>
      <c r="M2371" s="35">
        <v>18</v>
      </c>
    </row>
    <row r="2372" spans="1:13">
      <c r="A2372" s="38">
        <v>2371</v>
      </c>
      <c r="B2372" s="34" t="s">
        <v>2482</v>
      </c>
      <c r="C2372" s="34" t="s">
        <v>82</v>
      </c>
      <c r="D2372" s="34" t="s">
        <v>42</v>
      </c>
      <c r="F2372" s="36">
        <v>0</v>
      </c>
      <c r="H2372" s="36">
        <v>0</v>
      </c>
      <c r="J2372" s="36">
        <v>0</v>
      </c>
      <c r="L2372" s="36">
        <v>0</v>
      </c>
      <c r="M2372" s="35">
        <v>42</v>
      </c>
    </row>
    <row r="2373" spans="1:13">
      <c r="A2373" s="38">
        <v>2372</v>
      </c>
      <c r="B2373" s="34" t="s">
        <v>2483</v>
      </c>
      <c r="C2373" s="34" t="s">
        <v>3651</v>
      </c>
      <c r="D2373" s="34" t="s">
        <v>42</v>
      </c>
      <c r="E2373" s="36">
        <v>0</v>
      </c>
      <c r="F2373" s="36">
        <v>0</v>
      </c>
      <c r="G2373" s="36">
        <v>0</v>
      </c>
      <c r="H2373" s="36">
        <v>0</v>
      </c>
      <c r="I2373" s="36">
        <v>18</v>
      </c>
      <c r="J2373" s="36">
        <v>1036.26</v>
      </c>
      <c r="K2373" s="36">
        <v>25</v>
      </c>
      <c r="L2373" s="36">
        <v>2143.25</v>
      </c>
      <c r="M2373" s="35">
        <v>2</v>
      </c>
    </row>
    <row r="2374" spans="1:13">
      <c r="A2374" s="38">
        <v>2373</v>
      </c>
      <c r="B2374" s="34" t="s">
        <v>2484</v>
      </c>
      <c r="C2374" s="34" t="s">
        <v>3651</v>
      </c>
      <c r="D2374" s="34" t="s">
        <v>42</v>
      </c>
      <c r="E2374" s="36">
        <v>119.1</v>
      </c>
      <c r="F2374" s="36">
        <v>-1040.934</v>
      </c>
      <c r="G2374" s="36">
        <v>90</v>
      </c>
      <c r="H2374" s="36">
        <v>8370.9</v>
      </c>
      <c r="I2374" s="36">
        <v>7</v>
      </c>
      <c r="J2374" s="36">
        <v>-904.8900000000001</v>
      </c>
      <c r="K2374" s="36">
        <v>10</v>
      </c>
      <c r="L2374" s="36">
        <v>1085.3</v>
      </c>
      <c r="M2374" s="35">
        <v>4</v>
      </c>
    </row>
    <row r="2375" spans="1:13">
      <c r="A2375" s="38">
        <v>2374</v>
      </c>
      <c r="B2375" s="34" t="s">
        <v>2485</v>
      </c>
      <c r="C2375" s="34" t="s">
        <v>3651</v>
      </c>
      <c r="D2375" s="34" t="s">
        <v>42</v>
      </c>
      <c r="E2375" s="36">
        <v>0</v>
      </c>
      <c r="F2375" s="36">
        <v>0</v>
      </c>
      <c r="G2375" s="36">
        <v>0</v>
      </c>
      <c r="H2375" s="36">
        <v>0</v>
      </c>
      <c r="I2375" s="36">
        <v>13</v>
      </c>
      <c r="J2375" s="36">
        <v>623.61</v>
      </c>
      <c r="K2375" s="36">
        <v>0</v>
      </c>
      <c r="L2375" s="36">
        <v>0</v>
      </c>
      <c r="M2375" s="35">
        <v>3</v>
      </c>
    </row>
    <row r="2376" spans="1:13">
      <c r="A2376" s="38">
        <v>2375</v>
      </c>
      <c r="B2376" s="34" t="s">
        <v>2486</v>
      </c>
      <c r="C2376" s="34" t="s">
        <v>3651</v>
      </c>
      <c r="D2376" s="34" t="s">
        <v>42</v>
      </c>
      <c r="E2376" s="36">
        <v>190.05</v>
      </c>
      <c r="F2376" s="36">
        <v>8972.2605000000003</v>
      </c>
      <c r="G2376" s="36">
        <v>136</v>
      </c>
      <c r="H2376" s="36">
        <v>13817.599999999999</v>
      </c>
      <c r="I2376" s="36">
        <v>342</v>
      </c>
      <c r="J2376" s="36">
        <v>26576.819999999996</v>
      </c>
      <c r="K2376" s="36">
        <v>392</v>
      </c>
      <c r="L2376" s="36">
        <v>18561.2</v>
      </c>
      <c r="M2376" s="35">
        <v>489.07499999999999</v>
      </c>
    </row>
    <row r="2377" spans="1:13">
      <c r="A2377" s="38">
        <v>2376</v>
      </c>
      <c r="B2377" s="34" t="s">
        <v>2487</v>
      </c>
      <c r="C2377" s="34" t="s">
        <v>3651</v>
      </c>
      <c r="D2377" s="34" t="s">
        <v>42</v>
      </c>
      <c r="E2377" s="36">
        <v>366</v>
      </c>
      <c r="F2377" s="36">
        <v>47744.7</v>
      </c>
      <c r="G2377" s="36">
        <v>293.97500000000002</v>
      </c>
      <c r="H2377" s="36">
        <v>25819.824250000001</v>
      </c>
      <c r="I2377" s="36">
        <v>56</v>
      </c>
      <c r="J2377" s="36">
        <v>2164.4</v>
      </c>
      <c r="K2377" s="36">
        <v>26</v>
      </c>
      <c r="L2377" s="36">
        <v>729.04</v>
      </c>
      <c r="M2377" s="35">
        <v>30</v>
      </c>
    </row>
    <row r="2378" spans="1:13">
      <c r="A2378" s="38">
        <v>2377</v>
      </c>
      <c r="B2378" s="34" t="s">
        <v>2488</v>
      </c>
      <c r="C2378" s="34" t="s">
        <v>3651</v>
      </c>
      <c r="D2378" s="34" t="s">
        <v>41</v>
      </c>
      <c r="E2378" s="36">
        <v>0</v>
      </c>
      <c r="F2378" s="36">
        <v>0</v>
      </c>
      <c r="G2378" s="36">
        <v>0</v>
      </c>
      <c r="H2378" s="36">
        <v>0</v>
      </c>
      <c r="I2378" s="36">
        <v>0</v>
      </c>
      <c r="J2378" s="36">
        <v>0</v>
      </c>
      <c r="K2378" s="36">
        <v>4</v>
      </c>
      <c r="L2378" s="36">
        <v>157.12</v>
      </c>
      <c r="M2378" s="35">
        <v>0</v>
      </c>
    </row>
    <row r="2379" spans="1:13">
      <c r="A2379" s="38">
        <v>2378</v>
      </c>
      <c r="B2379" s="34" t="s">
        <v>2489</v>
      </c>
      <c r="C2379" s="34" t="s">
        <v>3651</v>
      </c>
      <c r="D2379" s="34" t="s">
        <v>41</v>
      </c>
      <c r="E2379" s="36">
        <v>0</v>
      </c>
      <c r="F2379" s="36">
        <v>0</v>
      </c>
      <c r="G2379" s="36">
        <v>0</v>
      </c>
      <c r="H2379" s="36">
        <v>0</v>
      </c>
      <c r="I2379" s="36">
        <v>2</v>
      </c>
      <c r="J2379" s="36">
        <v>-109.68</v>
      </c>
      <c r="K2379" s="36">
        <v>20</v>
      </c>
      <c r="L2379" s="36">
        <v>-652.20000000000005</v>
      </c>
      <c r="M2379" s="35">
        <v>0</v>
      </c>
    </row>
    <row r="2380" spans="1:13">
      <c r="A2380" s="38">
        <v>2379</v>
      </c>
      <c r="B2380" s="34" t="s">
        <v>2490</v>
      </c>
      <c r="C2380" s="34" t="s">
        <v>3651</v>
      </c>
      <c r="D2380" s="34" t="s">
        <v>41</v>
      </c>
      <c r="E2380" s="36">
        <v>0</v>
      </c>
      <c r="F2380" s="36">
        <v>0</v>
      </c>
      <c r="G2380" s="36">
        <v>0</v>
      </c>
      <c r="H2380" s="36">
        <v>0</v>
      </c>
      <c r="I2380" s="36">
        <v>35</v>
      </c>
      <c r="J2380" s="36">
        <v>3788.75</v>
      </c>
      <c r="K2380" s="36">
        <v>10</v>
      </c>
      <c r="L2380" s="36">
        <v>316.39999999999998</v>
      </c>
      <c r="M2380" s="35">
        <v>0</v>
      </c>
    </row>
    <row r="2381" spans="1:13">
      <c r="A2381" s="38">
        <v>2380</v>
      </c>
      <c r="B2381" s="34" t="s">
        <v>2491</v>
      </c>
      <c r="C2381" s="34" t="s">
        <v>3651</v>
      </c>
      <c r="D2381" s="34" t="s">
        <v>41</v>
      </c>
      <c r="E2381" s="36">
        <v>0</v>
      </c>
      <c r="F2381" s="36">
        <v>0</v>
      </c>
      <c r="G2381" s="36">
        <v>0</v>
      </c>
      <c r="H2381" s="36">
        <v>0</v>
      </c>
      <c r="I2381" s="36">
        <v>0</v>
      </c>
      <c r="J2381" s="36">
        <v>0</v>
      </c>
      <c r="K2381" s="36">
        <v>20</v>
      </c>
      <c r="L2381" s="36">
        <v>1734.6000000000001</v>
      </c>
      <c r="M2381" s="35">
        <v>0</v>
      </c>
    </row>
    <row r="2382" spans="1:13">
      <c r="A2382" s="38">
        <v>2381</v>
      </c>
      <c r="B2382" s="34" t="s">
        <v>2492</v>
      </c>
      <c r="C2382" s="34" t="s">
        <v>3651</v>
      </c>
      <c r="D2382" s="34" t="s">
        <v>41</v>
      </c>
      <c r="E2382" s="36">
        <v>0</v>
      </c>
      <c r="F2382" s="36">
        <v>0</v>
      </c>
      <c r="G2382" s="36">
        <v>0</v>
      </c>
      <c r="H2382" s="36">
        <v>0</v>
      </c>
      <c r="I2382" s="36">
        <v>0</v>
      </c>
      <c r="J2382" s="36">
        <v>0</v>
      </c>
      <c r="K2382" s="36">
        <v>20</v>
      </c>
      <c r="L2382" s="36">
        <v>2252.4</v>
      </c>
      <c r="M2382" s="35">
        <v>0</v>
      </c>
    </row>
    <row r="2383" spans="1:13">
      <c r="A2383" s="38">
        <v>2382</v>
      </c>
      <c r="B2383" s="34" t="s">
        <v>2493</v>
      </c>
      <c r="C2383" s="34" t="s">
        <v>3651</v>
      </c>
      <c r="D2383" s="34" t="s">
        <v>41</v>
      </c>
      <c r="E2383" s="36">
        <v>0</v>
      </c>
      <c r="F2383" s="36">
        <v>0</v>
      </c>
      <c r="G2383" s="36">
        <v>0.1</v>
      </c>
      <c r="H2383" s="36">
        <v>3.1670000000000003</v>
      </c>
      <c r="I2383" s="36">
        <v>50</v>
      </c>
      <c r="J2383" s="36">
        <v>4551.5</v>
      </c>
      <c r="K2383" s="36">
        <v>0</v>
      </c>
      <c r="L2383" s="36">
        <v>0</v>
      </c>
      <c r="M2383" s="35">
        <v>0</v>
      </c>
    </row>
    <row r="2384" spans="1:13">
      <c r="A2384" s="38">
        <v>2383</v>
      </c>
      <c r="B2384" s="34" t="s">
        <v>2494</v>
      </c>
      <c r="C2384" s="34" t="s">
        <v>3651</v>
      </c>
      <c r="D2384" s="34" t="s">
        <v>41</v>
      </c>
      <c r="E2384" s="36">
        <v>0</v>
      </c>
      <c r="F2384" s="36">
        <v>0</v>
      </c>
      <c r="G2384" s="36">
        <v>0</v>
      </c>
      <c r="H2384" s="36">
        <v>0</v>
      </c>
      <c r="I2384" s="36">
        <v>4</v>
      </c>
      <c r="J2384" s="36">
        <v>458.84</v>
      </c>
      <c r="K2384" s="36">
        <v>0</v>
      </c>
      <c r="L2384" s="36">
        <v>0</v>
      </c>
      <c r="M2384" s="35">
        <v>0</v>
      </c>
    </row>
    <row r="2385" spans="1:13">
      <c r="A2385" s="38">
        <v>2384</v>
      </c>
      <c r="B2385" s="34" t="s">
        <v>2495</v>
      </c>
      <c r="C2385" s="34" t="s">
        <v>3651</v>
      </c>
      <c r="D2385" s="34" t="s">
        <v>41</v>
      </c>
      <c r="E2385" s="36">
        <v>118</v>
      </c>
      <c r="F2385" s="36">
        <v>16262.759999999998</v>
      </c>
      <c r="G2385" s="36">
        <v>25</v>
      </c>
      <c r="H2385" s="36">
        <v>4867</v>
      </c>
      <c r="I2385" s="36">
        <v>0</v>
      </c>
      <c r="J2385" s="36">
        <v>0</v>
      </c>
      <c r="K2385" s="36">
        <v>0</v>
      </c>
      <c r="L2385" s="36">
        <v>0</v>
      </c>
      <c r="M2385" s="35">
        <v>0</v>
      </c>
    </row>
    <row r="2386" spans="1:13">
      <c r="A2386" s="38">
        <v>2385</v>
      </c>
      <c r="B2386" s="34" t="s">
        <v>2496</v>
      </c>
      <c r="C2386" s="34" t="s">
        <v>3651</v>
      </c>
      <c r="D2386" s="34" t="s">
        <v>41</v>
      </c>
      <c r="E2386" s="36">
        <v>0</v>
      </c>
      <c r="F2386" s="36">
        <v>0</v>
      </c>
      <c r="G2386" s="36">
        <v>0</v>
      </c>
      <c r="H2386" s="36">
        <v>0</v>
      </c>
      <c r="I2386" s="36">
        <v>0</v>
      </c>
      <c r="J2386" s="36">
        <v>0</v>
      </c>
      <c r="K2386" s="36">
        <v>5</v>
      </c>
      <c r="L2386" s="36">
        <v>524.09999999999991</v>
      </c>
      <c r="M2386" s="35">
        <v>0</v>
      </c>
    </row>
    <row r="2387" spans="1:13">
      <c r="A2387" s="38">
        <v>2386</v>
      </c>
      <c r="B2387" s="34" t="s">
        <v>2497</v>
      </c>
      <c r="C2387" s="34" t="s">
        <v>3651</v>
      </c>
      <c r="D2387" s="34" t="s">
        <v>41</v>
      </c>
      <c r="E2387" s="36">
        <v>0</v>
      </c>
      <c r="F2387" s="36">
        <v>0</v>
      </c>
      <c r="G2387" s="36">
        <v>0</v>
      </c>
      <c r="H2387" s="36">
        <v>0</v>
      </c>
      <c r="I2387" s="36">
        <v>0</v>
      </c>
      <c r="J2387" s="36">
        <v>0</v>
      </c>
      <c r="K2387" s="36">
        <v>0.17499999999999999</v>
      </c>
      <c r="L2387" s="36">
        <v>35.486499999999999</v>
      </c>
      <c r="M2387" s="35">
        <v>0</v>
      </c>
    </row>
    <row r="2388" spans="1:13">
      <c r="A2388" s="38">
        <v>2387</v>
      </c>
      <c r="B2388" s="34" t="s">
        <v>2498</v>
      </c>
      <c r="C2388" s="34" t="s">
        <v>3651</v>
      </c>
      <c r="D2388" s="34" t="s">
        <v>41</v>
      </c>
      <c r="E2388" s="36">
        <v>0</v>
      </c>
      <c r="F2388" s="36">
        <v>0</v>
      </c>
      <c r="G2388" s="36">
        <v>0</v>
      </c>
      <c r="H2388" s="36">
        <v>0</v>
      </c>
      <c r="I2388" s="36">
        <v>11</v>
      </c>
      <c r="J2388" s="36">
        <v>1206.5899999999999</v>
      </c>
      <c r="K2388" s="36">
        <v>18</v>
      </c>
      <c r="L2388" s="36">
        <v>3156.2999999999997</v>
      </c>
      <c r="M2388" s="35">
        <v>0</v>
      </c>
    </row>
    <row r="2389" spans="1:13">
      <c r="A2389" s="38">
        <v>2388</v>
      </c>
      <c r="B2389" s="34" t="s">
        <v>2499</v>
      </c>
      <c r="C2389" s="34" t="s">
        <v>3651</v>
      </c>
      <c r="D2389" s="34" t="s">
        <v>41</v>
      </c>
      <c r="E2389" s="36">
        <v>0</v>
      </c>
      <c r="F2389" s="36">
        <v>0</v>
      </c>
      <c r="G2389" s="36">
        <v>0</v>
      </c>
      <c r="H2389" s="36">
        <v>0</v>
      </c>
      <c r="I2389" s="36">
        <v>0</v>
      </c>
      <c r="J2389" s="36">
        <v>0</v>
      </c>
      <c r="K2389" s="36">
        <v>9</v>
      </c>
      <c r="L2389" s="36">
        <v>882.44999999999993</v>
      </c>
      <c r="M2389" s="35">
        <v>0</v>
      </c>
    </row>
    <row r="2390" spans="1:13">
      <c r="A2390" s="38">
        <v>2389</v>
      </c>
      <c r="B2390" s="34" t="s">
        <v>2500</v>
      </c>
      <c r="C2390" s="34" t="s">
        <v>3651</v>
      </c>
      <c r="D2390" s="34" t="s">
        <v>41</v>
      </c>
      <c r="F2390" s="36">
        <v>0</v>
      </c>
      <c r="H2390" s="36">
        <v>0</v>
      </c>
      <c r="J2390" s="36">
        <v>0</v>
      </c>
      <c r="L2390" s="36">
        <v>0</v>
      </c>
      <c r="M2390" s="35">
        <v>20</v>
      </c>
    </row>
    <row r="2391" spans="1:13">
      <c r="A2391" s="38">
        <v>2390</v>
      </c>
      <c r="B2391" s="34" t="s">
        <v>2501</v>
      </c>
      <c r="C2391" s="34" t="s">
        <v>3651</v>
      </c>
      <c r="D2391" s="34" t="s">
        <v>41</v>
      </c>
      <c r="E2391" s="36">
        <v>0</v>
      </c>
      <c r="F2391" s="36">
        <v>0</v>
      </c>
      <c r="G2391" s="36">
        <v>0</v>
      </c>
      <c r="H2391" s="36">
        <v>0</v>
      </c>
      <c r="I2391" s="36">
        <v>0.125</v>
      </c>
      <c r="J2391" s="36">
        <v>-67.058750000000003</v>
      </c>
      <c r="K2391" s="36">
        <v>0</v>
      </c>
      <c r="L2391" s="36">
        <v>0</v>
      </c>
      <c r="M2391" s="35">
        <v>0</v>
      </c>
    </row>
    <row r="2392" spans="1:13">
      <c r="A2392" s="38">
        <v>2391</v>
      </c>
      <c r="B2392" s="34" t="s">
        <v>2502</v>
      </c>
      <c r="C2392" s="34" t="s">
        <v>3658</v>
      </c>
      <c r="D2392" s="34" t="s">
        <v>41</v>
      </c>
      <c r="E2392" s="36">
        <v>0</v>
      </c>
      <c r="F2392" s="36">
        <v>0</v>
      </c>
      <c r="G2392" s="36">
        <v>59</v>
      </c>
      <c r="H2392" s="36">
        <v>8964.4599999999991</v>
      </c>
      <c r="I2392" s="36">
        <v>85.674999999999997</v>
      </c>
      <c r="J2392" s="36">
        <v>9222.9137499999997</v>
      </c>
      <c r="K2392" s="36">
        <v>0</v>
      </c>
      <c r="L2392" s="36">
        <v>0</v>
      </c>
      <c r="M2392" s="35">
        <v>0</v>
      </c>
    </row>
    <row r="2393" spans="1:13">
      <c r="A2393" s="38">
        <v>2392</v>
      </c>
      <c r="B2393" s="34" t="s">
        <v>2503</v>
      </c>
      <c r="C2393" s="34" t="s">
        <v>3651</v>
      </c>
      <c r="D2393" s="34" t="s">
        <v>41</v>
      </c>
      <c r="E2393" s="36">
        <v>14.5</v>
      </c>
      <c r="F2393" s="36">
        <v>1018.1899999999999</v>
      </c>
      <c r="G2393" s="36">
        <v>16</v>
      </c>
      <c r="H2393" s="36">
        <v>1185.76</v>
      </c>
      <c r="I2393" s="36">
        <v>2</v>
      </c>
      <c r="J2393" s="36">
        <v>219.18</v>
      </c>
      <c r="K2393" s="36">
        <v>0</v>
      </c>
      <c r="L2393" s="36">
        <v>0</v>
      </c>
      <c r="M2393" s="35">
        <v>0</v>
      </c>
    </row>
    <row r="2394" spans="1:13">
      <c r="A2394" s="38">
        <v>2393</v>
      </c>
      <c r="B2394" s="34" t="s">
        <v>2504</v>
      </c>
      <c r="C2394" s="34" t="s">
        <v>3651</v>
      </c>
      <c r="D2394" s="34" t="s">
        <v>41</v>
      </c>
      <c r="F2394" s="36">
        <v>0</v>
      </c>
      <c r="H2394" s="36">
        <v>0</v>
      </c>
      <c r="J2394" s="36">
        <v>0</v>
      </c>
      <c r="L2394" s="36">
        <v>0</v>
      </c>
      <c r="M2394" s="35">
        <v>16</v>
      </c>
    </row>
    <row r="2395" spans="1:13">
      <c r="A2395" s="38">
        <v>2394</v>
      </c>
      <c r="B2395" s="34" t="s">
        <v>2505</v>
      </c>
      <c r="C2395" s="34" t="s">
        <v>3651</v>
      </c>
      <c r="D2395" s="34" t="s">
        <v>41</v>
      </c>
      <c r="F2395" s="36">
        <v>0</v>
      </c>
      <c r="H2395" s="36">
        <v>0</v>
      </c>
      <c r="J2395" s="36">
        <v>0</v>
      </c>
      <c r="L2395" s="36">
        <v>0</v>
      </c>
      <c r="M2395" s="35">
        <v>6.5</v>
      </c>
    </row>
    <row r="2396" spans="1:13">
      <c r="A2396" s="38">
        <v>2395</v>
      </c>
      <c r="B2396" s="34" t="s">
        <v>2506</v>
      </c>
      <c r="C2396" s="34" t="s">
        <v>3651</v>
      </c>
      <c r="D2396" s="34" t="s">
        <v>41</v>
      </c>
      <c r="F2396" s="36">
        <v>0</v>
      </c>
      <c r="H2396" s="36">
        <v>0</v>
      </c>
      <c r="J2396" s="36">
        <v>0</v>
      </c>
      <c r="L2396" s="36">
        <v>0</v>
      </c>
      <c r="M2396" s="35">
        <v>9</v>
      </c>
    </row>
    <row r="2397" spans="1:13">
      <c r="A2397" s="38">
        <v>2396</v>
      </c>
      <c r="B2397" s="34" t="s">
        <v>2507</v>
      </c>
      <c r="C2397" s="34" t="s">
        <v>3651</v>
      </c>
      <c r="D2397" s="34" t="s">
        <v>41</v>
      </c>
      <c r="F2397" s="36">
        <v>0</v>
      </c>
      <c r="H2397" s="36">
        <v>0</v>
      </c>
      <c r="J2397" s="36">
        <v>0</v>
      </c>
      <c r="L2397" s="36">
        <v>0</v>
      </c>
      <c r="M2397" s="35">
        <v>16.5</v>
      </c>
    </row>
    <row r="2398" spans="1:13">
      <c r="A2398" s="38">
        <v>2397</v>
      </c>
      <c r="B2398" s="34" t="s">
        <v>2508</v>
      </c>
      <c r="C2398" s="34" t="s">
        <v>3651</v>
      </c>
      <c r="D2398" s="34" t="s">
        <v>41</v>
      </c>
      <c r="F2398" s="36">
        <v>0</v>
      </c>
      <c r="H2398" s="36">
        <v>0</v>
      </c>
      <c r="J2398" s="36">
        <v>0</v>
      </c>
      <c r="L2398" s="36">
        <v>0</v>
      </c>
      <c r="M2398" s="35">
        <v>14</v>
      </c>
    </row>
    <row r="2399" spans="1:13">
      <c r="A2399" s="38">
        <v>2398</v>
      </c>
      <c r="B2399" s="34" t="s">
        <v>2509</v>
      </c>
      <c r="C2399" s="34" t="s">
        <v>3651</v>
      </c>
      <c r="D2399" s="34" t="s">
        <v>41</v>
      </c>
      <c r="F2399" s="36">
        <v>0</v>
      </c>
      <c r="H2399" s="36">
        <v>0</v>
      </c>
      <c r="J2399" s="36">
        <v>0</v>
      </c>
      <c r="L2399" s="36">
        <v>0</v>
      </c>
      <c r="M2399" s="35">
        <v>64</v>
      </c>
    </row>
    <row r="2400" spans="1:13">
      <c r="A2400" s="38">
        <v>2399</v>
      </c>
      <c r="B2400" s="34" t="s">
        <v>2510</v>
      </c>
      <c r="C2400" s="34" t="s">
        <v>82</v>
      </c>
      <c r="D2400" s="34" t="s">
        <v>41</v>
      </c>
      <c r="F2400" s="36">
        <v>0</v>
      </c>
      <c r="H2400" s="36">
        <v>0</v>
      </c>
      <c r="J2400" s="36">
        <v>0</v>
      </c>
      <c r="L2400" s="36">
        <v>0</v>
      </c>
      <c r="M2400" s="35">
        <v>25</v>
      </c>
    </row>
    <row r="2401" spans="1:13">
      <c r="A2401" s="38">
        <v>2400</v>
      </c>
      <c r="B2401" s="34" t="s">
        <v>2511</v>
      </c>
      <c r="C2401" s="34" t="s">
        <v>82</v>
      </c>
      <c r="D2401" s="34" t="s">
        <v>41</v>
      </c>
      <c r="F2401" s="36">
        <v>0</v>
      </c>
      <c r="H2401" s="36">
        <v>0</v>
      </c>
      <c r="J2401" s="36">
        <v>0</v>
      </c>
      <c r="L2401" s="36">
        <v>0</v>
      </c>
      <c r="M2401" s="35">
        <v>2</v>
      </c>
    </row>
    <row r="2402" spans="1:13">
      <c r="A2402" s="38">
        <v>2401</v>
      </c>
      <c r="B2402" s="34" t="s">
        <v>2512</v>
      </c>
      <c r="C2402" s="34" t="s">
        <v>82</v>
      </c>
      <c r="D2402" s="34" t="s">
        <v>41</v>
      </c>
      <c r="E2402" s="36">
        <v>0</v>
      </c>
      <c r="F2402" s="36">
        <v>0</v>
      </c>
      <c r="G2402" s="36">
        <v>0</v>
      </c>
      <c r="H2402" s="36">
        <v>0</v>
      </c>
      <c r="I2402" s="36">
        <v>0</v>
      </c>
      <c r="J2402" s="36">
        <v>0</v>
      </c>
      <c r="K2402" s="36">
        <v>2</v>
      </c>
      <c r="L2402" s="36">
        <v>140.69999999999999</v>
      </c>
      <c r="M2402" s="35">
        <v>0</v>
      </c>
    </row>
    <row r="2403" spans="1:13">
      <c r="A2403" s="38">
        <v>2402</v>
      </c>
      <c r="B2403" s="34" t="s">
        <v>2513</v>
      </c>
      <c r="C2403" s="34" t="s">
        <v>82</v>
      </c>
      <c r="D2403" s="34" t="s">
        <v>41</v>
      </c>
      <c r="E2403" s="36">
        <v>14</v>
      </c>
      <c r="F2403" s="36">
        <v>2074.52</v>
      </c>
      <c r="G2403" s="36">
        <v>50</v>
      </c>
      <c r="H2403" s="36">
        <v>4925.5</v>
      </c>
      <c r="I2403" s="36">
        <v>25</v>
      </c>
      <c r="J2403" s="36">
        <v>3297</v>
      </c>
      <c r="K2403" s="36">
        <v>46</v>
      </c>
      <c r="L2403" s="36">
        <v>4200.26</v>
      </c>
      <c r="M2403" s="35">
        <v>0</v>
      </c>
    </row>
    <row r="2404" spans="1:13">
      <c r="A2404" s="38">
        <v>2403</v>
      </c>
      <c r="B2404" s="34" t="s">
        <v>2514</v>
      </c>
      <c r="C2404" s="34" t="s">
        <v>82</v>
      </c>
      <c r="D2404" s="34" t="s">
        <v>41</v>
      </c>
      <c r="E2404" s="36">
        <v>52</v>
      </c>
      <c r="F2404" s="36">
        <v>5330</v>
      </c>
      <c r="G2404" s="36">
        <v>15</v>
      </c>
      <c r="H2404" s="36">
        <v>2523.4499999999998</v>
      </c>
      <c r="I2404" s="36">
        <v>20</v>
      </c>
      <c r="J2404" s="36">
        <v>1174.2</v>
      </c>
      <c r="K2404" s="36">
        <v>0</v>
      </c>
      <c r="L2404" s="36">
        <v>0</v>
      </c>
      <c r="M2404" s="35">
        <v>0</v>
      </c>
    </row>
    <row r="2405" spans="1:13">
      <c r="A2405" s="38">
        <v>2404</v>
      </c>
      <c r="B2405" s="34" t="s">
        <v>2515</v>
      </c>
      <c r="C2405" s="34" t="s">
        <v>82</v>
      </c>
      <c r="D2405" s="34" t="s">
        <v>41</v>
      </c>
      <c r="F2405" s="36">
        <v>0</v>
      </c>
      <c r="H2405" s="36">
        <v>0</v>
      </c>
      <c r="J2405" s="36">
        <v>0</v>
      </c>
      <c r="L2405" s="36">
        <v>0</v>
      </c>
      <c r="M2405" s="35">
        <v>1</v>
      </c>
    </row>
    <row r="2406" spans="1:13">
      <c r="A2406" s="38">
        <v>2405</v>
      </c>
      <c r="B2406" s="34" t="s">
        <v>2516</v>
      </c>
      <c r="C2406" s="34" t="s">
        <v>82</v>
      </c>
      <c r="D2406" s="34" t="s">
        <v>41</v>
      </c>
      <c r="F2406" s="36">
        <v>0</v>
      </c>
      <c r="H2406" s="36">
        <v>0</v>
      </c>
      <c r="J2406" s="36">
        <v>0</v>
      </c>
      <c r="L2406" s="36">
        <v>0</v>
      </c>
      <c r="M2406" s="35">
        <v>2</v>
      </c>
    </row>
    <row r="2407" spans="1:13">
      <c r="A2407" s="38">
        <v>2406</v>
      </c>
      <c r="B2407" s="34" t="s">
        <v>2517</v>
      </c>
      <c r="C2407" s="34" t="s">
        <v>82</v>
      </c>
      <c r="D2407" s="34" t="s">
        <v>41</v>
      </c>
      <c r="E2407" s="36">
        <v>0</v>
      </c>
      <c r="F2407" s="36">
        <v>0</v>
      </c>
      <c r="G2407" s="36">
        <v>198</v>
      </c>
      <c r="H2407" s="36">
        <v>18297.18</v>
      </c>
      <c r="I2407" s="36">
        <v>137</v>
      </c>
      <c r="J2407" s="36">
        <v>15116.58</v>
      </c>
      <c r="K2407" s="36">
        <v>0</v>
      </c>
      <c r="L2407" s="36">
        <v>0</v>
      </c>
      <c r="M2407" s="35">
        <v>0</v>
      </c>
    </row>
    <row r="2408" spans="1:13">
      <c r="A2408" s="38">
        <v>2407</v>
      </c>
      <c r="B2408" s="34" t="s">
        <v>2518</v>
      </c>
      <c r="C2408" s="34" t="s">
        <v>82</v>
      </c>
      <c r="D2408" s="34" t="s">
        <v>41</v>
      </c>
      <c r="E2408" s="36">
        <v>0</v>
      </c>
      <c r="F2408" s="36">
        <v>0</v>
      </c>
      <c r="G2408" s="36">
        <v>0</v>
      </c>
      <c r="H2408" s="36">
        <v>0</v>
      </c>
      <c r="I2408" s="36">
        <v>10</v>
      </c>
      <c r="J2408" s="36">
        <v>617.20000000000005</v>
      </c>
      <c r="K2408" s="36">
        <v>0</v>
      </c>
      <c r="L2408" s="36">
        <v>0</v>
      </c>
      <c r="M2408" s="35">
        <v>0</v>
      </c>
    </row>
    <row r="2409" spans="1:13">
      <c r="A2409" s="38">
        <v>2408</v>
      </c>
      <c r="B2409" s="34" t="s">
        <v>2519</v>
      </c>
      <c r="C2409" s="34" t="s">
        <v>82</v>
      </c>
      <c r="D2409" s="34" t="s">
        <v>41</v>
      </c>
      <c r="E2409" s="36">
        <v>0</v>
      </c>
      <c r="F2409" s="36">
        <v>0</v>
      </c>
      <c r="G2409" s="36">
        <v>5</v>
      </c>
      <c r="H2409" s="36">
        <v>785.95</v>
      </c>
      <c r="I2409" s="36">
        <v>0</v>
      </c>
      <c r="J2409" s="36">
        <v>0</v>
      </c>
      <c r="K2409" s="36">
        <v>10</v>
      </c>
      <c r="L2409" s="36">
        <v>1035.2</v>
      </c>
      <c r="M2409" s="35">
        <v>0</v>
      </c>
    </row>
    <row r="2410" spans="1:13">
      <c r="A2410" s="38">
        <v>2409</v>
      </c>
      <c r="B2410" s="34" t="s">
        <v>2520</v>
      </c>
      <c r="C2410" s="34" t="s">
        <v>3651</v>
      </c>
      <c r="D2410" s="34" t="s">
        <v>41</v>
      </c>
      <c r="E2410" s="36">
        <v>121</v>
      </c>
      <c r="F2410" s="36">
        <v>10103.5</v>
      </c>
      <c r="G2410" s="36">
        <v>274</v>
      </c>
      <c r="H2410" s="36">
        <v>28120.62</v>
      </c>
      <c r="I2410" s="36">
        <v>133</v>
      </c>
      <c r="J2410" s="36">
        <v>9400.44</v>
      </c>
      <c r="K2410" s="36">
        <v>60</v>
      </c>
      <c r="L2410" s="36">
        <v>8803.7999999999993</v>
      </c>
      <c r="M2410" s="35">
        <v>0</v>
      </c>
    </row>
    <row r="2411" spans="1:13">
      <c r="A2411" s="38">
        <v>2410</v>
      </c>
      <c r="B2411" s="34" t="s">
        <v>2521</v>
      </c>
      <c r="C2411" s="34" t="s">
        <v>82</v>
      </c>
      <c r="D2411" s="34" t="s">
        <v>41</v>
      </c>
      <c r="E2411" s="36">
        <v>0</v>
      </c>
      <c r="F2411" s="36">
        <v>0</v>
      </c>
      <c r="G2411" s="36">
        <v>0</v>
      </c>
      <c r="H2411" s="36">
        <v>0</v>
      </c>
      <c r="I2411" s="36">
        <v>0</v>
      </c>
      <c r="J2411" s="36">
        <v>0</v>
      </c>
      <c r="K2411" s="36">
        <v>2.2000000000000002</v>
      </c>
      <c r="L2411" s="36">
        <v>204.42400000000001</v>
      </c>
      <c r="M2411" s="35">
        <v>0</v>
      </c>
    </row>
    <row r="2412" spans="1:13">
      <c r="A2412" s="38">
        <v>2411</v>
      </c>
      <c r="B2412" s="34" t="s">
        <v>2522</v>
      </c>
      <c r="C2412" s="34" t="s">
        <v>3651</v>
      </c>
      <c r="D2412" s="34" t="s">
        <v>41</v>
      </c>
      <c r="E2412" s="36">
        <v>0</v>
      </c>
      <c r="F2412" s="36">
        <v>0</v>
      </c>
      <c r="G2412" s="36">
        <v>0</v>
      </c>
      <c r="H2412" s="36">
        <v>0</v>
      </c>
      <c r="I2412" s="36">
        <v>0</v>
      </c>
      <c r="J2412" s="36">
        <v>0</v>
      </c>
      <c r="K2412" s="36">
        <v>10</v>
      </c>
      <c r="L2412" s="36">
        <v>1509.4</v>
      </c>
      <c r="M2412" s="35">
        <v>0</v>
      </c>
    </row>
    <row r="2413" spans="1:13">
      <c r="A2413" s="38">
        <v>2412</v>
      </c>
      <c r="B2413" s="34" t="s">
        <v>2523</v>
      </c>
      <c r="C2413" s="34" t="s">
        <v>3651</v>
      </c>
      <c r="D2413" s="34" t="s">
        <v>41</v>
      </c>
      <c r="F2413" s="36">
        <v>0</v>
      </c>
      <c r="H2413" s="36">
        <v>0</v>
      </c>
      <c r="J2413" s="36">
        <v>0</v>
      </c>
      <c r="L2413" s="36">
        <v>0</v>
      </c>
      <c r="M2413" s="35">
        <v>9</v>
      </c>
    </row>
    <row r="2414" spans="1:13">
      <c r="A2414" s="38">
        <v>2413</v>
      </c>
      <c r="B2414" s="34" t="s">
        <v>2524</v>
      </c>
      <c r="C2414" s="34" t="s">
        <v>3651</v>
      </c>
      <c r="D2414" s="34" t="s">
        <v>41</v>
      </c>
      <c r="F2414" s="36">
        <v>0</v>
      </c>
      <c r="H2414" s="36">
        <v>0</v>
      </c>
      <c r="J2414" s="36">
        <v>0</v>
      </c>
      <c r="L2414" s="36">
        <v>0</v>
      </c>
      <c r="M2414" s="35">
        <v>9</v>
      </c>
    </row>
    <row r="2415" spans="1:13">
      <c r="A2415" s="38">
        <v>2414</v>
      </c>
      <c r="B2415" s="34" t="s">
        <v>2525</v>
      </c>
      <c r="C2415" s="34" t="s">
        <v>3651</v>
      </c>
      <c r="D2415" s="34" t="s">
        <v>41</v>
      </c>
      <c r="E2415" s="36">
        <v>90</v>
      </c>
      <c r="F2415" s="36">
        <v>11108.7</v>
      </c>
      <c r="G2415" s="36">
        <v>266</v>
      </c>
      <c r="H2415" s="36">
        <v>15451.94</v>
      </c>
      <c r="I2415" s="36">
        <v>282</v>
      </c>
      <c r="J2415" s="36">
        <v>11048.76</v>
      </c>
      <c r="K2415" s="36">
        <v>5</v>
      </c>
      <c r="L2415" s="36">
        <v>545.25</v>
      </c>
      <c r="M2415" s="35">
        <v>0</v>
      </c>
    </row>
    <row r="2416" spans="1:13">
      <c r="A2416" s="38">
        <v>2415</v>
      </c>
      <c r="B2416" s="34" t="s">
        <v>2526</v>
      </c>
      <c r="C2416" s="34" t="s">
        <v>3651</v>
      </c>
      <c r="D2416" s="34" t="s">
        <v>41</v>
      </c>
      <c r="E2416" s="36">
        <v>0</v>
      </c>
      <c r="F2416" s="36">
        <v>0</v>
      </c>
      <c r="G2416" s="36">
        <v>129.80000000000001</v>
      </c>
      <c r="H2416" s="36">
        <v>11017.424000000001</v>
      </c>
      <c r="I2416" s="36">
        <v>175</v>
      </c>
      <c r="J2416" s="36">
        <v>12419.75</v>
      </c>
      <c r="K2416" s="36">
        <v>0</v>
      </c>
      <c r="L2416" s="36">
        <v>0</v>
      </c>
      <c r="M2416" s="35">
        <v>0</v>
      </c>
    </row>
    <row r="2417" spans="1:13">
      <c r="A2417" s="38">
        <v>2416</v>
      </c>
      <c r="B2417" s="34" t="s">
        <v>2527</v>
      </c>
      <c r="C2417" s="34" t="s">
        <v>82</v>
      </c>
      <c r="D2417" s="34" t="s">
        <v>41</v>
      </c>
      <c r="E2417" s="36">
        <v>10</v>
      </c>
      <c r="F2417" s="36">
        <v>1223.5999999999999</v>
      </c>
      <c r="G2417" s="36">
        <v>22</v>
      </c>
      <c r="H2417" s="36">
        <v>2814.46</v>
      </c>
      <c r="I2417" s="36">
        <v>10</v>
      </c>
      <c r="J2417" s="36">
        <v>1149.8</v>
      </c>
      <c r="K2417" s="36">
        <v>0</v>
      </c>
      <c r="L2417" s="36">
        <v>0</v>
      </c>
      <c r="M2417" s="35">
        <v>0</v>
      </c>
    </row>
    <row r="2418" spans="1:13">
      <c r="A2418" s="38">
        <v>2417</v>
      </c>
      <c r="B2418" s="34" t="s">
        <v>2528</v>
      </c>
      <c r="C2418" s="34" t="s">
        <v>82</v>
      </c>
      <c r="D2418" s="34" t="s">
        <v>41</v>
      </c>
      <c r="F2418" s="36">
        <v>0</v>
      </c>
      <c r="H2418" s="36">
        <v>0</v>
      </c>
      <c r="J2418" s="36">
        <v>0</v>
      </c>
      <c r="L2418" s="36">
        <v>0</v>
      </c>
      <c r="M2418" s="35">
        <v>1</v>
      </c>
    </row>
    <row r="2419" spans="1:13">
      <c r="A2419" s="38">
        <v>2418</v>
      </c>
      <c r="B2419" s="34" t="s">
        <v>2529</v>
      </c>
      <c r="C2419" s="34" t="s">
        <v>3651</v>
      </c>
      <c r="D2419" s="34" t="s">
        <v>41</v>
      </c>
      <c r="F2419" s="36">
        <v>0</v>
      </c>
      <c r="H2419" s="36">
        <v>0</v>
      </c>
      <c r="J2419" s="36">
        <v>0</v>
      </c>
      <c r="L2419" s="36">
        <v>0</v>
      </c>
      <c r="M2419" s="35">
        <v>16</v>
      </c>
    </row>
    <row r="2420" spans="1:13">
      <c r="A2420" s="38">
        <v>2419</v>
      </c>
      <c r="B2420" s="34" t="s">
        <v>2530</v>
      </c>
      <c r="C2420" s="34" t="s">
        <v>3651</v>
      </c>
      <c r="D2420" s="34" t="s">
        <v>41</v>
      </c>
      <c r="F2420" s="36">
        <v>0</v>
      </c>
      <c r="H2420" s="36">
        <v>0</v>
      </c>
      <c r="J2420" s="36">
        <v>0</v>
      </c>
      <c r="L2420" s="36">
        <v>0</v>
      </c>
      <c r="M2420" s="35">
        <v>41</v>
      </c>
    </row>
    <row r="2421" spans="1:13">
      <c r="A2421" s="38">
        <v>2420</v>
      </c>
      <c r="B2421" s="34" t="s">
        <v>2531</v>
      </c>
      <c r="C2421" s="34" t="s">
        <v>3651</v>
      </c>
      <c r="D2421" s="34" t="s">
        <v>41</v>
      </c>
      <c r="F2421" s="36">
        <v>0</v>
      </c>
      <c r="H2421" s="36">
        <v>0</v>
      </c>
      <c r="J2421" s="36">
        <v>0</v>
      </c>
      <c r="L2421" s="36">
        <v>0</v>
      </c>
      <c r="M2421" s="35">
        <v>2.02</v>
      </c>
    </row>
    <row r="2422" spans="1:13">
      <c r="A2422" s="38">
        <v>2421</v>
      </c>
      <c r="B2422" s="34" t="s">
        <v>2532</v>
      </c>
      <c r="C2422" s="34" t="s">
        <v>3651</v>
      </c>
      <c r="D2422" s="34" t="s">
        <v>41</v>
      </c>
      <c r="E2422" s="36">
        <v>0</v>
      </c>
      <c r="F2422" s="36">
        <v>0</v>
      </c>
      <c r="G2422" s="36">
        <v>0</v>
      </c>
      <c r="H2422" s="36">
        <v>0</v>
      </c>
      <c r="I2422" s="36">
        <v>318.2</v>
      </c>
      <c r="J2422" s="36">
        <v>62682.218000000001</v>
      </c>
      <c r="K2422" s="36">
        <v>806</v>
      </c>
      <c r="L2422" s="36">
        <v>195366.34</v>
      </c>
      <c r="M2422" s="35">
        <v>614.9</v>
      </c>
    </row>
    <row r="2423" spans="1:13">
      <c r="A2423" s="38">
        <v>2422</v>
      </c>
      <c r="B2423" s="34" t="s">
        <v>2533</v>
      </c>
      <c r="C2423" s="34" t="s">
        <v>82</v>
      </c>
      <c r="D2423" s="34" t="s">
        <v>41</v>
      </c>
      <c r="E2423" s="36">
        <v>777</v>
      </c>
      <c r="F2423" s="36">
        <v>17529.12</v>
      </c>
      <c r="G2423" s="36">
        <v>1538.5</v>
      </c>
      <c r="H2423" s="36">
        <v>95479.31</v>
      </c>
      <c r="I2423" s="36">
        <v>452</v>
      </c>
      <c r="J2423" s="36">
        <v>14332.92</v>
      </c>
      <c r="K2423" s="36">
        <v>94</v>
      </c>
      <c r="L2423" s="36">
        <v>11618.4</v>
      </c>
      <c r="M2423" s="35">
        <v>30</v>
      </c>
    </row>
    <row r="2424" spans="1:13">
      <c r="A2424" s="38">
        <v>2423</v>
      </c>
      <c r="B2424" s="34" t="s">
        <v>2534</v>
      </c>
      <c r="C2424" s="34" t="s">
        <v>82</v>
      </c>
      <c r="D2424" s="34" t="s">
        <v>41</v>
      </c>
      <c r="E2424" s="36">
        <v>0</v>
      </c>
      <c r="F2424" s="36">
        <v>0</v>
      </c>
      <c r="G2424" s="36">
        <v>10</v>
      </c>
      <c r="H2424" s="36">
        <v>1137.0999999999999</v>
      </c>
      <c r="I2424" s="36">
        <v>180</v>
      </c>
      <c r="J2424" s="36">
        <v>22424.400000000001</v>
      </c>
      <c r="K2424" s="36">
        <v>101.2</v>
      </c>
      <c r="L2424" s="36">
        <v>9257.7759999999998</v>
      </c>
      <c r="M2424" s="35">
        <v>15</v>
      </c>
    </row>
    <row r="2425" spans="1:13">
      <c r="A2425" s="38">
        <v>2424</v>
      </c>
      <c r="B2425" s="34" t="s">
        <v>2535</v>
      </c>
      <c r="C2425" s="34" t="s">
        <v>3651</v>
      </c>
      <c r="D2425" s="34" t="s">
        <v>41</v>
      </c>
      <c r="F2425" s="36">
        <v>0</v>
      </c>
      <c r="H2425" s="36">
        <v>0</v>
      </c>
      <c r="J2425" s="36">
        <v>0</v>
      </c>
      <c r="L2425" s="36">
        <v>0</v>
      </c>
      <c r="M2425" s="35">
        <v>30</v>
      </c>
    </row>
    <row r="2426" spans="1:13">
      <c r="A2426" s="38">
        <v>2425</v>
      </c>
      <c r="B2426" s="34" t="s">
        <v>2536</v>
      </c>
      <c r="C2426" s="34" t="s">
        <v>82</v>
      </c>
      <c r="D2426" s="34" t="s">
        <v>41</v>
      </c>
      <c r="F2426" s="36">
        <v>0</v>
      </c>
      <c r="H2426" s="36">
        <v>0</v>
      </c>
      <c r="J2426" s="36">
        <v>0</v>
      </c>
      <c r="L2426" s="36">
        <v>0</v>
      </c>
      <c r="M2426" s="35">
        <v>30</v>
      </c>
    </row>
    <row r="2427" spans="1:13">
      <c r="A2427" s="38">
        <v>2426</v>
      </c>
      <c r="B2427" s="34" t="s">
        <v>2537</v>
      </c>
      <c r="C2427" s="34" t="s">
        <v>3651</v>
      </c>
      <c r="D2427" s="34" t="s">
        <v>41</v>
      </c>
      <c r="E2427" s="36">
        <v>0</v>
      </c>
      <c r="F2427" s="36">
        <v>0</v>
      </c>
      <c r="G2427" s="36">
        <v>227.25</v>
      </c>
      <c r="H2427" s="36">
        <v>20956.994999999999</v>
      </c>
      <c r="I2427" s="36">
        <v>473.5</v>
      </c>
      <c r="J2427" s="36">
        <v>23608.71</v>
      </c>
      <c r="K2427" s="36">
        <v>92</v>
      </c>
      <c r="L2427" s="36">
        <v>16959.28</v>
      </c>
      <c r="M2427" s="35">
        <v>200</v>
      </c>
    </row>
    <row r="2428" spans="1:13">
      <c r="A2428" s="38">
        <v>2427</v>
      </c>
      <c r="B2428" s="34" t="s">
        <v>2538</v>
      </c>
      <c r="C2428" s="34" t="s">
        <v>3651</v>
      </c>
      <c r="D2428" s="34" t="s">
        <v>41</v>
      </c>
      <c r="E2428" s="36">
        <v>22.5</v>
      </c>
      <c r="F2428" s="36">
        <v>5368.7250000000004</v>
      </c>
      <c r="G2428" s="36">
        <v>166.02500000000001</v>
      </c>
      <c r="H2428" s="36">
        <v>40712.650500000003</v>
      </c>
      <c r="I2428" s="36">
        <v>195.15</v>
      </c>
      <c r="J2428" s="36">
        <v>39876.951000000001</v>
      </c>
      <c r="K2428" s="36">
        <v>282.5</v>
      </c>
      <c r="L2428" s="36">
        <v>53290.799999999996</v>
      </c>
      <c r="M2428" s="35">
        <v>233.125</v>
      </c>
    </row>
    <row r="2429" spans="1:13">
      <c r="A2429" s="38">
        <v>2428</v>
      </c>
      <c r="B2429" s="34" t="s">
        <v>2539</v>
      </c>
      <c r="C2429" s="34" t="s">
        <v>3651</v>
      </c>
      <c r="D2429" s="34" t="s">
        <v>41</v>
      </c>
      <c r="E2429" s="36">
        <v>0</v>
      </c>
      <c r="F2429" s="36">
        <v>0</v>
      </c>
      <c r="G2429" s="36">
        <v>40</v>
      </c>
      <c r="H2429" s="36">
        <v>1245.5999999999999</v>
      </c>
      <c r="I2429" s="36">
        <v>164</v>
      </c>
      <c r="J2429" s="36">
        <v>18423.760000000002</v>
      </c>
      <c r="K2429" s="36">
        <v>160.02500000000001</v>
      </c>
      <c r="L2429" s="36">
        <v>29684.637500000001</v>
      </c>
      <c r="M2429" s="35">
        <v>155.02500000000001</v>
      </c>
    </row>
    <row r="2430" spans="1:13">
      <c r="A2430" s="38">
        <v>2429</v>
      </c>
      <c r="B2430" s="34" t="s">
        <v>2540</v>
      </c>
      <c r="C2430" s="34" t="s">
        <v>3651</v>
      </c>
      <c r="D2430" s="34" t="s">
        <v>41</v>
      </c>
      <c r="E2430" s="36">
        <v>0</v>
      </c>
      <c r="F2430" s="36">
        <v>0</v>
      </c>
      <c r="G2430" s="36">
        <v>0</v>
      </c>
      <c r="H2430" s="36">
        <v>0</v>
      </c>
      <c r="I2430" s="36">
        <v>0</v>
      </c>
      <c r="J2430" s="36">
        <v>0</v>
      </c>
      <c r="K2430" s="36">
        <v>68</v>
      </c>
      <c r="L2430" s="36">
        <v>8343.6</v>
      </c>
      <c r="M2430" s="35">
        <v>23</v>
      </c>
    </row>
    <row r="2431" spans="1:13">
      <c r="A2431" s="38">
        <v>2430</v>
      </c>
      <c r="B2431" s="34" t="s">
        <v>2541</v>
      </c>
      <c r="C2431" s="34" t="s">
        <v>82</v>
      </c>
      <c r="D2431" s="34" t="s">
        <v>41</v>
      </c>
      <c r="E2431" s="36">
        <v>15</v>
      </c>
      <c r="F2431" s="36">
        <v>1747.8</v>
      </c>
      <c r="G2431" s="36">
        <v>69</v>
      </c>
      <c r="H2431" s="36">
        <v>4465.68</v>
      </c>
      <c r="I2431" s="36">
        <v>106.15</v>
      </c>
      <c r="J2431" s="36">
        <v>7966.5574999999999</v>
      </c>
      <c r="K2431" s="36">
        <v>194.02500000000001</v>
      </c>
      <c r="L2431" s="36">
        <v>25444.438499999997</v>
      </c>
      <c r="M2431" s="35">
        <v>132</v>
      </c>
    </row>
    <row r="2432" spans="1:13">
      <c r="A2432" s="38">
        <v>2431</v>
      </c>
      <c r="B2432" s="34" t="s">
        <v>2542</v>
      </c>
      <c r="C2432" s="34" t="s">
        <v>3651</v>
      </c>
      <c r="D2432" s="34" t="s">
        <v>41</v>
      </c>
      <c r="E2432" s="36">
        <v>262.02499999999998</v>
      </c>
      <c r="F2432" s="36">
        <v>36636.335499999994</v>
      </c>
      <c r="G2432" s="36">
        <v>166.02500000000001</v>
      </c>
      <c r="H2432" s="36">
        <v>30130.217000000001</v>
      </c>
      <c r="I2432" s="36">
        <v>370.25</v>
      </c>
      <c r="J2432" s="36">
        <v>15646.764999999999</v>
      </c>
      <c r="K2432" s="36">
        <v>199.9</v>
      </c>
      <c r="L2432" s="36">
        <v>32117.932999999997</v>
      </c>
      <c r="M2432" s="35">
        <v>254</v>
      </c>
    </row>
    <row r="2433" spans="1:13">
      <c r="A2433" s="38">
        <v>2432</v>
      </c>
      <c r="B2433" s="34" t="s">
        <v>2543</v>
      </c>
      <c r="C2433" s="34" t="s">
        <v>82</v>
      </c>
      <c r="D2433" s="34" t="s">
        <v>41</v>
      </c>
      <c r="E2433" s="36">
        <v>53</v>
      </c>
      <c r="F2433" s="36">
        <v>5446.2800000000007</v>
      </c>
      <c r="G2433" s="36">
        <v>15</v>
      </c>
      <c r="H2433" s="36">
        <v>3157.6499999999996</v>
      </c>
      <c r="I2433" s="36">
        <v>30</v>
      </c>
      <c r="J2433" s="36">
        <v>4220.4000000000005</v>
      </c>
      <c r="K2433" s="36">
        <v>120</v>
      </c>
      <c r="L2433" s="36">
        <v>9278.4</v>
      </c>
      <c r="M2433" s="35">
        <v>68</v>
      </c>
    </row>
    <row r="2434" spans="1:13">
      <c r="A2434" s="38">
        <v>2433</v>
      </c>
      <c r="B2434" s="34" t="s">
        <v>2544</v>
      </c>
      <c r="C2434" s="34" t="s">
        <v>3651</v>
      </c>
      <c r="D2434" s="34" t="s">
        <v>41</v>
      </c>
      <c r="E2434" s="36">
        <v>0</v>
      </c>
      <c r="F2434" s="36">
        <v>0</v>
      </c>
      <c r="G2434" s="36">
        <v>0</v>
      </c>
      <c r="H2434" s="36">
        <v>0</v>
      </c>
      <c r="I2434" s="36">
        <v>154</v>
      </c>
      <c r="J2434" s="36">
        <v>30304.12</v>
      </c>
      <c r="K2434" s="36">
        <v>0</v>
      </c>
      <c r="L2434" s="36">
        <v>0</v>
      </c>
      <c r="M2434" s="35">
        <v>66</v>
      </c>
    </row>
    <row r="2435" spans="1:13">
      <c r="A2435" s="38">
        <v>2434</v>
      </c>
      <c r="B2435" s="34" t="s">
        <v>2545</v>
      </c>
      <c r="C2435" s="34" t="s">
        <v>3651</v>
      </c>
      <c r="D2435" s="34" t="s">
        <v>41</v>
      </c>
      <c r="E2435" s="36">
        <v>0</v>
      </c>
      <c r="F2435" s="36">
        <v>0</v>
      </c>
      <c r="G2435" s="36">
        <v>0</v>
      </c>
      <c r="H2435" s="36">
        <v>0</v>
      </c>
      <c r="I2435" s="36">
        <v>0</v>
      </c>
      <c r="J2435" s="36">
        <v>0</v>
      </c>
      <c r="K2435" s="36">
        <v>90.2</v>
      </c>
      <c r="L2435" s="36">
        <v>9507.08</v>
      </c>
      <c r="M2435" s="35">
        <v>439.25</v>
      </c>
    </row>
    <row r="2436" spans="1:13">
      <c r="A2436" s="38">
        <v>2435</v>
      </c>
      <c r="B2436" s="34" t="s">
        <v>2546</v>
      </c>
      <c r="C2436" s="34" t="s">
        <v>3651</v>
      </c>
      <c r="D2436" s="34" t="s">
        <v>41</v>
      </c>
      <c r="F2436" s="36">
        <v>0</v>
      </c>
      <c r="H2436" s="36">
        <v>0</v>
      </c>
      <c r="J2436" s="36">
        <v>0</v>
      </c>
      <c r="L2436" s="36">
        <v>0</v>
      </c>
      <c r="M2436" s="35">
        <v>20</v>
      </c>
    </row>
    <row r="2437" spans="1:13">
      <c r="A2437" s="38">
        <v>2436</v>
      </c>
      <c r="B2437" s="34" t="s">
        <v>2547</v>
      </c>
      <c r="C2437" s="34" t="s">
        <v>3651</v>
      </c>
      <c r="D2437" s="34" t="s">
        <v>41</v>
      </c>
      <c r="E2437" s="36">
        <v>0</v>
      </c>
      <c r="F2437" s="36">
        <v>0</v>
      </c>
      <c r="G2437" s="36">
        <v>0</v>
      </c>
      <c r="H2437" s="36">
        <v>0</v>
      </c>
      <c r="I2437" s="36">
        <v>83</v>
      </c>
      <c r="J2437" s="36">
        <v>5633.21</v>
      </c>
      <c r="K2437" s="36">
        <v>619</v>
      </c>
      <c r="L2437" s="36">
        <v>97622.49</v>
      </c>
      <c r="M2437" s="35">
        <v>669</v>
      </c>
    </row>
    <row r="2438" spans="1:13">
      <c r="A2438" s="38">
        <v>2437</v>
      </c>
      <c r="B2438" s="34" t="s">
        <v>2548</v>
      </c>
      <c r="C2438" s="34" t="s">
        <v>3651</v>
      </c>
      <c r="D2438" s="34" t="s">
        <v>41</v>
      </c>
      <c r="E2438" s="36">
        <v>0</v>
      </c>
      <c r="F2438" s="36">
        <v>0</v>
      </c>
      <c r="G2438" s="36">
        <v>0</v>
      </c>
      <c r="H2438" s="36">
        <v>0</v>
      </c>
      <c r="I2438" s="36">
        <v>375</v>
      </c>
      <c r="J2438" s="36">
        <v>14265</v>
      </c>
      <c r="K2438" s="36">
        <v>657</v>
      </c>
      <c r="L2438" s="36">
        <v>100796.93999999999</v>
      </c>
      <c r="M2438" s="35">
        <v>681</v>
      </c>
    </row>
    <row r="2439" spans="1:13">
      <c r="A2439" s="38">
        <v>2438</v>
      </c>
      <c r="B2439" s="34" t="s">
        <v>2549</v>
      </c>
      <c r="C2439" s="34" t="s">
        <v>82</v>
      </c>
      <c r="D2439" s="34" t="s">
        <v>41</v>
      </c>
      <c r="E2439" s="36">
        <v>0</v>
      </c>
      <c r="F2439" s="36">
        <v>0</v>
      </c>
      <c r="G2439" s="36">
        <v>35</v>
      </c>
      <c r="H2439" s="36">
        <v>3316.6000000000004</v>
      </c>
      <c r="I2439" s="36">
        <v>215</v>
      </c>
      <c r="J2439" s="36">
        <v>12519.449999999999</v>
      </c>
      <c r="K2439" s="36">
        <v>630</v>
      </c>
      <c r="L2439" s="36">
        <v>70446.599999999991</v>
      </c>
      <c r="M2439" s="35">
        <v>276</v>
      </c>
    </row>
    <row r="2440" spans="1:13">
      <c r="A2440" s="38">
        <v>2439</v>
      </c>
      <c r="B2440" s="34" t="s">
        <v>2550</v>
      </c>
      <c r="C2440" s="34" t="s">
        <v>82</v>
      </c>
      <c r="D2440" s="34" t="s">
        <v>41</v>
      </c>
      <c r="E2440" s="36">
        <v>0</v>
      </c>
      <c r="F2440" s="36">
        <v>0</v>
      </c>
      <c r="G2440" s="36">
        <v>210</v>
      </c>
      <c r="H2440" s="36">
        <v>12574.800000000001</v>
      </c>
      <c r="I2440" s="36">
        <v>259</v>
      </c>
      <c r="J2440" s="36">
        <v>9583</v>
      </c>
      <c r="K2440" s="36">
        <v>265</v>
      </c>
      <c r="L2440" s="36">
        <v>15282.550000000001</v>
      </c>
      <c r="M2440" s="35">
        <v>267.37500000000006</v>
      </c>
    </row>
    <row r="2441" spans="1:13">
      <c r="A2441" s="38">
        <v>2440</v>
      </c>
      <c r="B2441" s="34" t="s">
        <v>2551</v>
      </c>
      <c r="C2441" s="34" t="s">
        <v>3651</v>
      </c>
      <c r="D2441" s="34" t="s">
        <v>41</v>
      </c>
      <c r="E2441" s="36">
        <v>0</v>
      </c>
      <c r="F2441" s="36">
        <v>0</v>
      </c>
      <c r="G2441" s="36">
        <v>0</v>
      </c>
      <c r="H2441" s="36">
        <v>0</v>
      </c>
      <c r="I2441" s="36">
        <v>36</v>
      </c>
      <c r="J2441" s="36">
        <v>2793.96</v>
      </c>
      <c r="K2441" s="36">
        <v>49.125</v>
      </c>
      <c r="L2441" s="36">
        <v>4671.2962500000003</v>
      </c>
      <c r="M2441" s="35">
        <v>17</v>
      </c>
    </row>
    <row r="2442" spans="1:13">
      <c r="A2442" s="38">
        <v>2441</v>
      </c>
      <c r="B2442" s="34" t="s">
        <v>2552</v>
      </c>
      <c r="C2442" s="34" t="s">
        <v>3651</v>
      </c>
      <c r="D2442" s="34" t="s">
        <v>41</v>
      </c>
      <c r="E2442" s="36">
        <v>0</v>
      </c>
      <c r="F2442" s="36">
        <v>0</v>
      </c>
      <c r="G2442" s="36">
        <v>0</v>
      </c>
      <c r="H2442" s="36">
        <v>0</v>
      </c>
      <c r="I2442" s="36">
        <v>20</v>
      </c>
      <c r="J2442" s="36">
        <v>1452.4</v>
      </c>
      <c r="K2442" s="36">
        <v>50</v>
      </c>
      <c r="L2442" s="36">
        <v>8123.5</v>
      </c>
      <c r="M2442" s="35">
        <v>67</v>
      </c>
    </row>
    <row r="2443" spans="1:13">
      <c r="A2443" s="38">
        <v>2442</v>
      </c>
      <c r="B2443" s="34" t="s">
        <v>2553</v>
      </c>
      <c r="C2443" s="34" t="s">
        <v>3651</v>
      </c>
      <c r="D2443" s="34" t="s">
        <v>41</v>
      </c>
      <c r="F2443" s="36">
        <v>0</v>
      </c>
      <c r="H2443" s="36">
        <v>0</v>
      </c>
      <c r="J2443" s="36">
        <v>0</v>
      </c>
      <c r="L2443" s="36">
        <v>0</v>
      </c>
      <c r="M2443" s="35">
        <v>118.02500000000001</v>
      </c>
    </row>
    <row r="2444" spans="1:13">
      <c r="A2444" s="38">
        <v>2443</v>
      </c>
      <c r="B2444" s="34" t="s">
        <v>2554</v>
      </c>
      <c r="C2444" s="34" t="s">
        <v>3651</v>
      </c>
      <c r="D2444" s="34" t="s">
        <v>41</v>
      </c>
      <c r="E2444" s="36">
        <v>0</v>
      </c>
      <c r="F2444" s="36">
        <v>0</v>
      </c>
      <c r="G2444" s="36">
        <v>0</v>
      </c>
      <c r="H2444" s="36">
        <v>0</v>
      </c>
      <c r="I2444" s="36">
        <v>15</v>
      </c>
      <c r="J2444" s="36">
        <v>1089.3000000000002</v>
      </c>
      <c r="K2444" s="36">
        <v>55</v>
      </c>
      <c r="L2444" s="36">
        <v>9723.4499999999989</v>
      </c>
      <c r="M2444" s="35">
        <v>30</v>
      </c>
    </row>
    <row r="2445" spans="1:13">
      <c r="A2445" s="38">
        <v>2444</v>
      </c>
      <c r="B2445" s="34" t="s">
        <v>2555</v>
      </c>
      <c r="C2445" s="34" t="s">
        <v>82</v>
      </c>
      <c r="D2445" s="34" t="s">
        <v>41</v>
      </c>
      <c r="E2445" s="36">
        <v>227.5</v>
      </c>
      <c r="F2445" s="36">
        <v>3171.35</v>
      </c>
      <c r="G2445" s="36">
        <v>735</v>
      </c>
      <c r="H2445" s="36">
        <v>33185.25</v>
      </c>
      <c r="I2445" s="36">
        <v>613.875</v>
      </c>
      <c r="J2445" s="36">
        <v>47894.527499999997</v>
      </c>
      <c r="K2445" s="36">
        <v>528</v>
      </c>
      <c r="L2445" s="36">
        <v>14372.16</v>
      </c>
      <c r="M2445" s="35">
        <v>86</v>
      </c>
    </row>
    <row r="2446" spans="1:13">
      <c r="A2446" s="38">
        <v>2445</v>
      </c>
      <c r="B2446" s="34" t="s">
        <v>2556</v>
      </c>
      <c r="C2446" s="34" t="s">
        <v>3651</v>
      </c>
      <c r="D2446" s="34" t="s">
        <v>41</v>
      </c>
      <c r="E2446" s="36">
        <v>0</v>
      </c>
      <c r="F2446" s="36">
        <v>0</v>
      </c>
      <c r="G2446" s="36">
        <v>5</v>
      </c>
      <c r="H2446" s="36">
        <v>660.45</v>
      </c>
      <c r="I2446" s="36">
        <v>0</v>
      </c>
      <c r="J2446" s="36">
        <v>0</v>
      </c>
      <c r="K2446" s="36">
        <v>20</v>
      </c>
      <c r="L2446" s="36">
        <v>2170.4</v>
      </c>
      <c r="M2446" s="35">
        <v>35</v>
      </c>
    </row>
    <row r="2447" spans="1:13">
      <c r="A2447" s="38">
        <v>2446</v>
      </c>
      <c r="B2447" s="34" t="s">
        <v>2557</v>
      </c>
      <c r="C2447" s="34" t="s">
        <v>3651</v>
      </c>
      <c r="D2447" s="34" t="s">
        <v>41</v>
      </c>
      <c r="F2447" s="36">
        <v>0</v>
      </c>
      <c r="H2447" s="36">
        <v>0</v>
      </c>
      <c r="J2447" s="36">
        <v>0</v>
      </c>
      <c r="L2447" s="36">
        <v>0</v>
      </c>
      <c r="M2447" s="35">
        <v>10</v>
      </c>
    </row>
    <row r="2448" spans="1:13">
      <c r="A2448" s="38">
        <v>2447</v>
      </c>
      <c r="B2448" s="34" t="s">
        <v>2558</v>
      </c>
      <c r="C2448" s="34" t="s">
        <v>3651</v>
      </c>
      <c r="D2448" s="34" t="s">
        <v>41</v>
      </c>
      <c r="E2448" s="36">
        <v>0</v>
      </c>
      <c r="F2448" s="36">
        <v>0</v>
      </c>
      <c r="G2448" s="36">
        <v>2.2999999999999998</v>
      </c>
      <c r="H2448" s="36">
        <v>552.73599999999999</v>
      </c>
      <c r="I2448" s="36">
        <v>77.275000000000006</v>
      </c>
      <c r="J2448" s="36">
        <v>9454.5962500000005</v>
      </c>
      <c r="K2448" s="36">
        <v>27.524999999999999</v>
      </c>
      <c r="L2448" s="36">
        <v>3451.0844999999995</v>
      </c>
      <c r="M2448" s="35">
        <v>47.8</v>
      </c>
    </row>
    <row r="2449" spans="1:13">
      <c r="A2449" s="38">
        <v>2448</v>
      </c>
      <c r="B2449" s="34" t="s">
        <v>2559</v>
      </c>
      <c r="C2449" s="34" t="s">
        <v>3651</v>
      </c>
      <c r="D2449" s="34" t="s">
        <v>41</v>
      </c>
      <c r="E2449" s="36">
        <v>151</v>
      </c>
      <c r="F2449" s="36">
        <v>10719.49</v>
      </c>
      <c r="G2449" s="36">
        <v>40</v>
      </c>
      <c r="H2449" s="36">
        <v>2310.4</v>
      </c>
      <c r="I2449" s="36">
        <v>329</v>
      </c>
      <c r="J2449" s="36">
        <v>15943.34</v>
      </c>
      <c r="K2449" s="36">
        <v>650</v>
      </c>
      <c r="L2449" s="36">
        <v>54197</v>
      </c>
      <c r="M2449" s="35">
        <v>354</v>
      </c>
    </row>
    <row r="2450" spans="1:13">
      <c r="A2450" s="38">
        <v>2449</v>
      </c>
      <c r="B2450" s="34" t="s">
        <v>2560</v>
      </c>
      <c r="C2450" s="34" t="s">
        <v>3651</v>
      </c>
      <c r="D2450" s="34" t="s">
        <v>41</v>
      </c>
      <c r="E2450" s="36">
        <v>0</v>
      </c>
      <c r="F2450" s="36">
        <v>0</v>
      </c>
      <c r="G2450" s="36">
        <v>0</v>
      </c>
      <c r="H2450" s="36">
        <v>0</v>
      </c>
      <c r="I2450" s="36">
        <v>56</v>
      </c>
      <c r="J2450" s="36">
        <v>6039.5999999999995</v>
      </c>
      <c r="K2450" s="36">
        <v>10</v>
      </c>
      <c r="L2450" s="36">
        <v>1617.3</v>
      </c>
      <c r="M2450" s="35">
        <v>5</v>
      </c>
    </row>
    <row r="2451" spans="1:13">
      <c r="A2451" s="38">
        <v>2450</v>
      </c>
      <c r="B2451" s="34" t="s">
        <v>2561</v>
      </c>
      <c r="C2451" s="34" t="s">
        <v>3651</v>
      </c>
      <c r="D2451" s="34" t="s">
        <v>41</v>
      </c>
      <c r="E2451" s="36">
        <v>0</v>
      </c>
      <c r="F2451" s="36">
        <v>0</v>
      </c>
      <c r="G2451" s="36">
        <v>0</v>
      </c>
      <c r="H2451" s="36">
        <v>0</v>
      </c>
      <c r="I2451" s="36">
        <v>424.92</v>
      </c>
      <c r="J2451" s="36">
        <v>27628.2984</v>
      </c>
      <c r="K2451" s="36">
        <v>370.52499999999998</v>
      </c>
      <c r="L2451" s="36">
        <v>37471.193249999997</v>
      </c>
      <c r="M2451" s="35">
        <v>133.97499999999999</v>
      </c>
    </row>
    <row r="2452" spans="1:13">
      <c r="A2452" s="38">
        <v>2451</v>
      </c>
      <c r="B2452" s="34" t="s">
        <v>2562</v>
      </c>
      <c r="C2452" s="34" t="s">
        <v>3651</v>
      </c>
      <c r="D2452" s="34" t="s">
        <v>41</v>
      </c>
      <c r="E2452" s="36">
        <v>0</v>
      </c>
      <c r="F2452" s="36">
        <v>0</v>
      </c>
      <c r="G2452" s="36">
        <v>0</v>
      </c>
      <c r="H2452" s="36">
        <v>0</v>
      </c>
      <c r="I2452" s="36">
        <v>0</v>
      </c>
      <c r="J2452" s="36">
        <v>0</v>
      </c>
      <c r="K2452" s="36">
        <v>54</v>
      </c>
      <c r="L2452" s="36">
        <v>5161.32</v>
      </c>
      <c r="M2452" s="35">
        <v>39</v>
      </c>
    </row>
    <row r="2453" spans="1:13">
      <c r="A2453" s="38">
        <v>2452</v>
      </c>
      <c r="B2453" s="34" t="s">
        <v>2563</v>
      </c>
      <c r="C2453" s="34" t="s">
        <v>3651</v>
      </c>
      <c r="D2453" s="34" t="s">
        <v>41</v>
      </c>
      <c r="F2453" s="36">
        <v>0</v>
      </c>
      <c r="H2453" s="36">
        <v>0</v>
      </c>
      <c r="J2453" s="36">
        <v>0</v>
      </c>
      <c r="L2453" s="36">
        <v>0</v>
      </c>
      <c r="M2453" s="35">
        <v>10</v>
      </c>
    </row>
    <row r="2454" spans="1:13">
      <c r="A2454" s="38">
        <v>2453</v>
      </c>
      <c r="B2454" s="34" t="s">
        <v>2564</v>
      </c>
      <c r="C2454" s="34" t="s">
        <v>82</v>
      </c>
      <c r="D2454" s="34" t="s">
        <v>41</v>
      </c>
      <c r="E2454" s="36">
        <v>0</v>
      </c>
      <c r="F2454" s="36">
        <v>0</v>
      </c>
      <c r="G2454" s="36">
        <v>0</v>
      </c>
      <c r="H2454" s="36">
        <v>0</v>
      </c>
      <c r="I2454" s="36">
        <v>0</v>
      </c>
      <c r="J2454" s="36">
        <v>0</v>
      </c>
      <c r="K2454" s="36">
        <v>12</v>
      </c>
      <c r="L2454" s="36">
        <v>1012.08</v>
      </c>
      <c r="M2454" s="35">
        <v>2</v>
      </c>
    </row>
    <row r="2455" spans="1:13">
      <c r="A2455" s="38">
        <v>2454</v>
      </c>
      <c r="B2455" s="34" t="s">
        <v>2565</v>
      </c>
      <c r="C2455" s="34" t="s">
        <v>3651</v>
      </c>
      <c r="D2455" s="34" t="s">
        <v>41</v>
      </c>
      <c r="E2455" s="36">
        <v>43.5</v>
      </c>
      <c r="F2455" s="36">
        <v>5671.53</v>
      </c>
      <c r="G2455" s="36">
        <v>68.5</v>
      </c>
      <c r="H2455" s="36">
        <v>8605.6549999999988</v>
      </c>
      <c r="I2455" s="36">
        <v>93</v>
      </c>
      <c r="J2455" s="36">
        <v>11559.9</v>
      </c>
      <c r="K2455" s="36">
        <v>69</v>
      </c>
      <c r="L2455" s="36">
        <v>7212.57</v>
      </c>
      <c r="M2455" s="35">
        <v>30</v>
      </c>
    </row>
    <row r="2456" spans="1:13">
      <c r="A2456" s="38">
        <v>2455</v>
      </c>
      <c r="B2456" s="34" t="s">
        <v>2566</v>
      </c>
      <c r="C2456" s="34" t="s">
        <v>82</v>
      </c>
      <c r="D2456" s="34" t="s">
        <v>41</v>
      </c>
      <c r="E2456" s="36">
        <v>125</v>
      </c>
      <c r="F2456" s="36">
        <v>7403.75</v>
      </c>
      <c r="G2456" s="36">
        <v>302</v>
      </c>
      <c r="H2456" s="36">
        <v>30891.58</v>
      </c>
      <c r="I2456" s="36">
        <v>144</v>
      </c>
      <c r="J2456" s="36">
        <v>14322.24</v>
      </c>
      <c r="K2456" s="36">
        <v>43</v>
      </c>
      <c r="L2456" s="36">
        <v>2285.02</v>
      </c>
      <c r="M2456" s="35">
        <v>462</v>
      </c>
    </row>
    <row r="2457" spans="1:13">
      <c r="A2457" s="38">
        <v>2456</v>
      </c>
      <c r="B2457" s="34" t="s">
        <v>2567</v>
      </c>
      <c r="C2457" s="34" t="s">
        <v>82</v>
      </c>
      <c r="D2457" s="34" t="s">
        <v>41</v>
      </c>
      <c r="E2457" s="36">
        <v>0</v>
      </c>
      <c r="F2457" s="36">
        <v>0</v>
      </c>
      <c r="G2457" s="36">
        <v>0</v>
      </c>
      <c r="H2457" s="36">
        <v>0</v>
      </c>
      <c r="I2457" s="36">
        <v>83.4</v>
      </c>
      <c r="J2457" s="36">
        <v>8420.898000000001</v>
      </c>
      <c r="K2457" s="36">
        <v>31</v>
      </c>
      <c r="L2457" s="36">
        <v>2601.52</v>
      </c>
      <c r="M2457" s="35">
        <v>20</v>
      </c>
    </row>
    <row r="2458" spans="1:13">
      <c r="A2458" s="38">
        <v>2457</v>
      </c>
      <c r="B2458" s="34" t="s">
        <v>2568</v>
      </c>
      <c r="C2458" s="34" t="s">
        <v>3651</v>
      </c>
      <c r="D2458" s="34" t="s">
        <v>41</v>
      </c>
      <c r="E2458" s="36">
        <v>0</v>
      </c>
      <c r="F2458" s="36">
        <v>0</v>
      </c>
      <c r="G2458" s="36">
        <v>0</v>
      </c>
      <c r="H2458" s="36">
        <v>0</v>
      </c>
      <c r="I2458" s="36">
        <v>5</v>
      </c>
      <c r="J2458" s="36">
        <v>550.90000000000009</v>
      </c>
      <c r="K2458" s="36">
        <v>36</v>
      </c>
      <c r="L2458" s="36">
        <v>3555</v>
      </c>
      <c r="M2458" s="35">
        <v>2</v>
      </c>
    </row>
    <row r="2459" spans="1:13">
      <c r="A2459" s="38">
        <v>2458</v>
      </c>
      <c r="B2459" s="34" t="s">
        <v>2569</v>
      </c>
      <c r="C2459" s="34" t="s">
        <v>3651</v>
      </c>
      <c r="D2459" s="34" t="s">
        <v>41</v>
      </c>
      <c r="E2459" s="36">
        <v>0</v>
      </c>
      <c r="F2459" s="36">
        <v>0</v>
      </c>
      <c r="G2459" s="36">
        <v>118</v>
      </c>
      <c r="H2459" s="36">
        <v>12184.68</v>
      </c>
      <c r="I2459" s="36">
        <v>524.79999999999995</v>
      </c>
      <c r="J2459" s="36">
        <v>46224.383999999998</v>
      </c>
      <c r="K2459" s="36">
        <v>165</v>
      </c>
      <c r="L2459" s="36">
        <v>10890</v>
      </c>
      <c r="M2459" s="35">
        <v>85.5</v>
      </c>
    </row>
    <row r="2460" spans="1:13">
      <c r="A2460" s="38">
        <v>2459</v>
      </c>
      <c r="B2460" s="34" t="s">
        <v>2570</v>
      </c>
      <c r="C2460" s="34" t="s">
        <v>3651</v>
      </c>
      <c r="D2460" s="34" t="s">
        <v>41</v>
      </c>
      <c r="E2460" s="36">
        <v>0</v>
      </c>
      <c r="F2460" s="36">
        <v>0</v>
      </c>
      <c r="G2460" s="36">
        <v>38.5</v>
      </c>
      <c r="H2460" s="36">
        <v>4305.07</v>
      </c>
      <c r="I2460" s="36">
        <v>127.15</v>
      </c>
      <c r="J2460" s="36">
        <v>10348.738500000001</v>
      </c>
      <c r="K2460" s="36">
        <v>113.875</v>
      </c>
      <c r="L2460" s="36">
        <v>10322.768750000001</v>
      </c>
      <c r="M2460" s="35">
        <v>236.2</v>
      </c>
    </row>
    <row r="2461" spans="1:13">
      <c r="A2461" s="38">
        <v>2460</v>
      </c>
      <c r="B2461" s="34" t="s">
        <v>2571</v>
      </c>
      <c r="C2461" s="34" t="s">
        <v>3651</v>
      </c>
      <c r="D2461" s="34" t="s">
        <v>41</v>
      </c>
      <c r="E2461" s="36">
        <v>0</v>
      </c>
      <c r="F2461" s="36">
        <v>0</v>
      </c>
      <c r="G2461" s="36">
        <v>0</v>
      </c>
      <c r="H2461" s="36">
        <v>0</v>
      </c>
      <c r="I2461" s="36">
        <v>0</v>
      </c>
      <c r="J2461" s="36">
        <v>0</v>
      </c>
      <c r="K2461" s="36">
        <v>1</v>
      </c>
      <c r="L2461" s="36">
        <v>114.29</v>
      </c>
      <c r="M2461" s="35">
        <v>17</v>
      </c>
    </row>
    <row r="2462" spans="1:13">
      <c r="A2462" s="38">
        <v>2461</v>
      </c>
      <c r="B2462" s="34" t="s">
        <v>2572</v>
      </c>
      <c r="C2462" s="34" t="s">
        <v>82</v>
      </c>
      <c r="D2462" s="34" t="s">
        <v>41</v>
      </c>
      <c r="F2462" s="36">
        <v>0</v>
      </c>
      <c r="H2462" s="36">
        <v>0</v>
      </c>
      <c r="J2462" s="36">
        <v>0</v>
      </c>
      <c r="L2462" s="36">
        <v>0</v>
      </c>
      <c r="M2462" s="35">
        <v>18</v>
      </c>
    </row>
    <row r="2463" spans="1:13">
      <c r="A2463" s="38">
        <v>2462</v>
      </c>
      <c r="B2463" s="34" t="s">
        <v>2573</v>
      </c>
      <c r="C2463" s="34" t="s">
        <v>3651</v>
      </c>
      <c r="D2463" s="34" t="s">
        <v>41</v>
      </c>
      <c r="E2463" s="36">
        <v>400</v>
      </c>
      <c r="F2463" s="36">
        <v>38040</v>
      </c>
      <c r="G2463" s="36">
        <v>325</v>
      </c>
      <c r="H2463" s="36">
        <v>47212.75</v>
      </c>
      <c r="I2463" s="36">
        <v>245.1</v>
      </c>
      <c r="J2463" s="36">
        <v>47257.731</v>
      </c>
      <c r="K2463" s="36">
        <v>10</v>
      </c>
      <c r="L2463" s="36">
        <v>2075.2000000000003</v>
      </c>
      <c r="M2463" s="35">
        <v>80</v>
      </c>
    </row>
    <row r="2464" spans="1:13">
      <c r="A2464" s="38">
        <v>2463</v>
      </c>
      <c r="B2464" s="34" t="s">
        <v>2574</v>
      </c>
      <c r="C2464" s="34" t="s">
        <v>82</v>
      </c>
      <c r="D2464" s="34" t="s">
        <v>41</v>
      </c>
      <c r="E2464" s="36">
        <v>24.25</v>
      </c>
      <c r="F2464" s="36">
        <v>1044.2050000000002</v>
      </c>
      <c r="G2464" s="36">
        <v>5</v>
      </c>
      <c r="H2464" s="36">
        <v>634.75</v>
      </c>
      <c r="I2464" s="36">
        <v>0</v>
      </c>
      <c r="J2464" s="36">
        <v>0</v>
      </c>
      <c r="K2464" s="36">
        <v>31</v>
      </c>
      <c r="L2464" s="36">
        <v>1947.73</v>
      </c>
      <c r="M2464" s="35">
        <v>96.025000000000006</v>
      </c>
    </row>
    <row r="2465" spans="1:13">
      <c r="A2465" s="38">
        <v>2464</v>
      </c>
      <c r="B2465" s="34" t="s">
        <v>2575</v>
      </c>
      <c r="C2465" s="34" t="s">
        <v>3651</v>
      </c>
      <c r="D2465" s="34" t="s">
        <v>41</v>
      </c>
      <c r="F2465" s="36">
        <v>0</v>
      </c>
      <c r="H2465" s="36">
        <v>0</v>
      </c>
      <c r="J2465" s="36">
        <v>0</v>
      </c>
      <c r="L2465" s="36">
        <v>0</v>
      </c>
      <c r="M2465" s="35">
        <v>9</v>
      </c>
    </row>
    <row r="2466" spans="1:13">
      <c r="A2466" s="38">
        <v>2465</v>
      </c>
      <c r="B2466" s="34" t="s">
        <v>2576</v>
      </c>
      <c r="C2466" s="34" t="s">
        <v>82</v>
      </c>
      <c r="D2466" s="34" t="s">
        <v>41</v>
      </c>
      <c r="E2466" s="36">
        <v>78.025000000000006</v>
      </c>
      <c r="F2466" s="36">
        <v>4826.6265000000003</v>
      </c>
      <c r="G2466" s="36">
        <v>76.125</v>
      </c>
      <c r="H2466" s="36">
        <v>6982.1849999999995</v>
      </c>
      <c r="I2466" s="36">
        <v>202.17500000000001</v>
      </c>
      <c r="J2466" s="36">
        <v>25381.049500000001</v>
      </c>
      <c r="K2466" s="36">
        <v>0</v>
      </c>
      <c r="L2466" s="36">
        <v>0</v>
      </c>
      <c r="M2466" s="35">
        <v>30</v>
      </c>
    </row>
    <row r="2467" spans="1:13">
      <c r="A2467" s="38">
        <v>2466</v>
      </c>
      <c r="B2467" s="34" t="s">
        <v>2577</v>
      </c>
      <c r="C2467" s="34" t="s">
        <v>3651</v>
      </c>
      <c r="D2467" s="34" t="s">
        <v>41</v>
      </c>
      <c r="E2467" s="36">
        <v>0</v>
      </c>
      <c r="F2467" s="36">
        <v>0</v>
      </c>
      <c r="G2467" s="36">
        <v>0</v>
      </c>
      <c r="H2467" s="36">
        <v>0</v>
      </c>
      <c r="I2467" s="36">
        <v>55</v>
      </c>
      <c r="J2467" s="36">
        <v>7437.1</v>
      </c>
      <c r="K2467" s="36">
        <v>125</v>
      </c>
      <c r="L2467" s="36">
        <v>10367.5</v>
      </c>
      <c r="M2467" s="35">
        <v>60</v>
      </c>
    </row>
    <row r="2468" spans="1:13">
      <c r="A2468" s="38">
        <v>2467</v>
      </c>
      <c r="B2468" s="34" t="s">
        <v>2578</v>
      </c>
      <c r="C2468" s="34" t="s">
        <v>3651</v>
      </c>
      <c r="D2468" s="34" t="s">
        <v>41</v>
      </c>
      <c r="E2468" s="36">
        <v>0</v>
      </c>
      <c r="F2468" s="36">
        <v>0</v>
      </c>
      <c r="G2468" s="36">
        <v>0</v>
      </c>
      <c r="H2468" s="36">
        <v>0</v>
      </c>
      <c r="I2468" s="36">
        <v>0</v>
      </c>
      <c r="J2468" s="36">
        <v>0</v>
      </c>
      <c r="K2468" s="36">
        <v>5</v>
      </c>
      <c r="L2468" s="36">
        <v>264.89999999999998</v>
      </c>
      <c r="M2468" s="35">
        <v>40</v>
      </c>
    </row>
    <row r="2469" spans="1:13">
      <c r="A2469" s="38">
        <v>2468</v>
      </c>
      <c r="B2469" s="34" t="s">
        <v>2579</v>
      </c>
      <c r="C2469" s="34" t="s">
        <v>82</v>
      </c>
      <c r="D2469" s="34" t="s">
        <v>41</v>
      </c>
      <c r="E2469" s="36">
        <v>0</v>
      </c>
      <c r="F2469" s="36">
        <v>0</v>
      </c>
      <c r="G2469" s="36">
        <v>0</v>
      </c>
      <c r="H2469" s="36">
        <v>0</v>
      </c>
      <c r="I2469" s="36">
        <v>22</v>
      </c>
      <c r="J2469" s="36">
        <v>1266.98</v>
      </c>
      <c r="K2469" s="36">
        <v>30</v>
      </c>
      <c r="L2469" s="36">
        <v>1694.3999999999999</v>
      </c>
      <c r="M2469" s="35">
        <v>95</v>
      </c>
    </row>
    <row r="2470" spans="1:13">
      <c r="A2470" s="38">
        <v>2469</v>
      </c>
      <c r="B2470" s="34" t="s">
        <v>2580</v>
      </c>
      <c r="C2470" s="34" t="s">
        <v>3651</v>
      </c>
      <c r="D2470" s="34" t="s">
        <v>41</v>
      </c>
      <c r="E2470" s="36">
        <v>0</v>
      </c>
      <c r="F2470" s="36">
        <v>0</v>
      </c>
      <c r="G2470" s="36">
        <v>0</v>
      </c>
      <c r="H2470" s="36">
        <v>0</v>
      </c>
      <c r="I2470" s="36">
        <v>0</v>
      </c>
      <c r="J2470" s="36">
        <v>0</v>
      </c>
      <c r="K2470" s="36">
        <v>25</v>
      </c>
      <c r="L2470" s="36">
        <v>1197.25</v>
      </c>
      <c r="M2470" s="35">
        <v>26</v>
      </c>
    </row>
    <row r="2471" spans="1:13">
      <c r="A2471" s="38">
        <v>2470</v>
      </c>
      <c r="B2471" s="34" t="s">
        <v>2581</v>
      </c>
      <c r="C2471" s="34" t="s">
        <v>82</v>
      </c>
      <c r="D2471" s="34" t="s">
        <v>41</v>
      </c>
      <c r="F2471" s="36">
        <v>0</v>
      </c>
      <c r="H2471" s="36">
        <v>0</v>
      </c>
      <c r="J2471" s="36">
        <v>0</v>
      </c>
      <c r="L2471" s="36">
        <v>0</v>
      </c>
      <c r="M2471" s="35">
        <v>95</v>
      </c>
    </row>
    <row r="2472" spans="1:13">
      <c r="A2472" s="38">
        <v>2471</v>
      </c>
      <c r="B2472" s="34" t="s">
        <v>2582</v>
      </c>
      <c r="C2472" s="34" t="s">
        <v>3651</v>
      </c>
      <c r="D2472" s="34" t="s">
        <v>41</v>
      </c>
      <c r="E2472" s="36">
        <v>6</v>
      </c>
      <c r="F2472" s="36">
        <v>534.78</v>
      </c>
      <c r="G2472" s="36">
        <v>7</v>
      </c>
      <c r="H2472" s="36">
        <v>911.26</v>
      </c>
      <c r="I2472" s="36">
        <v>3</v>
      </c>
      <c r="J2472" s="36">
        <v>256.70999999999998</v>
      </c>
      <c r="K2472" s="36">
        <v>6</v>
      </c>
      <c r="L2472" s="36">
        <v>495.24</v>
      </c>
      <c r="M2472" s="35">
        <v>4</v>
      </c>
    </row>
    <row r="2473" spans="1:13">
      <c r="A2473" s="38">
        <v>2472</v>
      </c>
      <c r="B2473" s="34" t="s">
        <v>2583</v>
      </c>
      <c r="C2473" s="34" t="s">
        <v>3651</v>
      </c>
      <c r="D2473" s="34" t="s">
        <v>41</v>
      </c>
      <c r="F2473" s="36">
        <v>0</v>
      </c>
      <c r="H2473" s="36">
        <v>0</v>
      </c>
      <c r="J2473" s="36">
        <v>0</v>
      </c>
      <c r="L2473" s="36">
        <v>0</v>
      </c>
      <c r="M2473" s="35">
        <v>117</v>
      </c>
    </row>
    <row r="2474" spans="1:13">
      <c r="A2474" s="38">
        <v>2473</v>
      </c>
      <c r="B2474" s="34" t="s">
        <v>2584</v>
      </c>
      <c r="C2474" s="34" t="s">
        <v>3651</v>
      </c>
      <c r="D2474" s="34" t="s">
        <v>41</v>
      </c>
      <c r="F2474" s="36">
        <v>0</v>
      </c>
      <c r="H2474" s="36">
        <v>0</v>
      </c>
      <c r="J2474" s="36">
        <v>0</v>
      </c>
      <c r="L2474" s="36">
        <v>0</v>
      </c>
      <c r="M2474" s="35">
        <v>18</v>
      </c>
    </row>
    <row r="2475" spans="1:13">
      <c r="A2475" s="38">
        <v>2474</v>
      </c>
      <c r="B2475" s="34" t="s">
        <v>2585</v>
      </c>
      <c r="C2475" s="34" t="s">
        <v>82</v>
      </c>
      <c r="D2475" s="34" t="s">
        <v>41</v>
      </c>
      <c r="E2475" s="36">
        <v>10</v>
      </c>
      <c r="F2475" s="36">
        <v>1327</v>
      </c>
      <c r="G2475" s="36">
        <v>10</v>
      </c>
      <c r="H2475" s="36">
        <v>2051</v>
      </c>
      <c r="I2475" s="36">
        <v>0</v>
      </c>
      <c r="J2475" s="36">
        <v>0</v>
      </c>
      <c r="K2475" s="36">
        <v>0</v>
      </c>
      <c r="L2475" s="36">
        <v>0</v>
      </c>
      <c r="M2475" s="35">
        <v>6.5</v>
      </c>
    </row>
    <row r="2476" spans="1:13">
      <c r="A2476" s="38">
        <v>2475</v>
      </c>
      <c r="B2476" s="34" t="s">
        <v>2586</v>
      </c>
      <c r="C2476" s="34" t="s">
        <v>3651</v>
      </c>
      <c r="D2476" s="34" t="s">
        <v>41</v>
      </c>
      <c r="E2476" s="36">
        <v>40</v>
      </c>
      <c r="F2476" s="36">
        <v>4829.5999999999995</v>
      </c>
      <c r="G2476" s="36">
        <v>10</v>
      </c>
      <c r="H2476" s="36">
        <v>696.7</v>
      </c>
      <c r="I2476" s="36">
        <v>59.65</v>
      </c>
      <c r="J2476" s="36">
        <v>5282.0074999999997</v>
      </c>
      <c r="K2476" s="36">
        <v>30</v>
      </c>
      <c r="L2476" s="36">
        <v>2014.8</v>
      </c>
      <c r="M2476" s="35">
        <v>117</v>
      </c>
    </row>
    <row r="2477" spans="1:13">
      <c r="A2477" s="38">
        <v>2476</v>
      </c>
      <c r="B2477" s="34" t="s">
        <v>2587</v>
      </c>
      <c r="C2477" s="34" t="s">
        <v>82</v>
      </c>
      <c r="D2477" s="34" t="s">
        <v>41</v>
      </c>
      <c r="E2477" s="36">
        <v>0</v>
      </c>
      <c r="F2477" s="36">
        <v>0</v>
      </c>
      <c r="G2477" s="36">
        <v>0</v>
      </c>
      <c r="H2477" s="36">
        <v>0</v>
      </c>
      <c r="I2477" s="36">
        <v>13</v>
      </c>
      <c r="J2477" s="36">
        <v>980.46</v>
      </c>
      <c r="K2477" s="36">
        <v>21</v>
      </c>
      <c r="L2477" s="36">
        <v>1527.96</v>
      </c>
      <c r="M2477" s="35">
        <v>82</v>
      </c>
    </row>
    <row r="2478" spans="1:13">
      <c r="A2478" s="38">
        <v>2477</v>
      </c>
      <c r="B2478" s="34" t="s">
        <v>2588</v>
      </c>
      <c r="C2478" s="34" t="s">
        <v>3651</v>
      </c>
      <c r="D2478" s="34" t="s">
        <v>41</v>
      </c>
      <c r="E2478" s="36">
        <v>0</v>
      </c>
      <c r="F2478" s="36">
        <v>0</v>
      </c>
      <c r="G2478" s="36">
        <v>0</v>
      </c>
      <c r="H2478" s="36">
        <v>0</v>
      </c>
      <c r="I2478" s="36">
        <v>0</v>
      </c>
      <c r="J2478" s="36">
        <v>0</v>
      </c>
      <c r="K2478" s="36">
        <v>10</v>
      </c>
      <c r="L2478" s="36">
        <v>434.09999999999997</v>
      </c>
      <c r="M2478" s="35">
        <v>50</v>
      </c>
    </row>
    <row r="2479" spans="1:13">
      <c r="A2479" s="38">
        <v>2478</v>
      </c>
      <c r="B2479" s="34" t="s">
        <v>2589</v>
      </c>
      <c r="C2479" s="34" t="s">
        <v>82</v>
      </c>
      <c r="D2479" s="34" t="s">
        <v>41</v>
      </c>
      <c r="F2479" s="36">
        <v>0</v>
      </c>
      <c r="H2479" s="36">
        <v>0</v>
      </c>
      <c r="J2479" s="36">
        <v>0</v>
      </c>
      <c r="L2479" s="36">
        <v>0</v>
      </c>
      <c r="M2479" s="35">
        <v>45</v>
      </c>
    </row>
    <row r="2480" spans="1:13">
      <c r="A2480" s="38">
        <v>2479</v>
      </c>
      <c r="B2480" s="34" t="s">
        <v>2590</v>
      </c>
      <c r="C2480" s="34" t="s">
        <v>82</v>
      </c>
      <c r="D2480" s="34" t="s">
        <v>41</v>
      </c>
      <c r="F2480" s="36">
        <v>0</v>
      </c>
      <c r="H2480" s="36">
        <v>0</v>
      </c>
      <c r="J2480" s="36">
        <v>0</v>
      </c>
      <c r="L2480" s="36">
        <v>0</v>
      </c>
      <c r="M2480" s="35">
        <v>10</v>
      </c>
    </row>
    <row r="2481" spans="1:13">
      <c r="A2481" s="38">
        <v>2480</v>
      </c>
      <c r="B2481" s="34" t="s">
        <v>2591</v>
      </c>
      <c r="C2481" s="34" t="s">
        <v>3657</v>
      </c>
      <c r="D2481" s="34" t="s">
        <v>41</v>
      </c>
      <c r="E2481" s="36">
        <v>0</v>
      </c>
      <c r="F2481" s="36">
        <v>0</v>
      </c>
      <c r="G2481" s="36">
        <v>0</v>
      </c>
      <c r="H2481" s="36">
        <v>0</v>
      </c>
      <c r="I2481" s="36">
        <v>0</v>
      </c>
      <c r="J2481" s="36">
        <v>0</v>
      </c>
      <c r="K2481" s="36">
        <v>130.1</v>
      </c>
      <c r="L2481" s="36">
        <v>31676.747999999996</v>
      </c>
      <c r="M2481" s="35">
        <v>30</v>
      </c>
    </row>
    <row r="2482" spans="1:13">
      <c r="A2482" s="38">
        <v>2481</v>
      </c>
      <c r="B2482" s="34" t="s">
        <v>2592</v>
      </c>
      <c r="C2482" s="34" t="s">
        <v>3658</v>
      </c>
      <c r="D2482" s="34" t="s">
        <v>41</v>
      </c>
      <c r="F2482" s="36">
        <v>0</v>
      </c>
      <c r="H2482" s="36">
        <v>0</v>
      </c>
      <c r="J2482" s="36">
        <v>0</v>
      </c>
      <c r="L2482" s="36">
        <v>0</v>
      </c>
      <c r="M2482" s="35">
        <v>23</v>
      </c>
    </row>
    <row r="2483" spans="1:13">
      <c r="A2483" s="38">
        <v>2482</v>
      </c>
      <c r="B2483" s="34" t="s">
        <v>2593</v>
      </c>
      <c r="C2483" s="34" t="s">
        <v>3651</v>
      </c>
      <c r="D2483" s="34" t="s">
        <v>41</v>
      </c>
      <c r="E2483" s="36">
        <v>0</v>
      </c>
      <c r="F2483" s="36">
        <v>0</v>
      </c>
      <c r="G2483" s="36">
        <v>0</v>
      </c>
      <c r="H2483" s="36">
        <v>0</v>
      </c>
      <c r="I2483" s="36">
        <v>10</v>
      </c>
      <c r="J2483" s="36">
        <v>1625.1</v>
      </c>
      <c r="K2483" s="36">
        <v>110</v>
      </c>
      <c r="L2483" s="36">
        <v>5172.2000000000007</v>
      </c>
      <c r="M2483" s="35">
        <v>30</v>
      </c>
    </row>
    <row r="2484" spans="1:13">
      <c r="A2484" s="38">
        <v>2483</v>
      </c>
      <c r="B2484" s="34" t="s">
        <v>2594</v>
      </c>
      <c r="C2484" s="34" t="s">
        <v>3651</v>
      </c>
      <c r="D2484" s="34" t="s">
        <v>41</v>
      </c>
      <c r="E2484" s="36">
        <v>0</v>
      </c>
      <c r="F2484" s="36">
        <v>0</v>
      </c>
      <c r="G2484" s="36">
        <v>0</v>
      </c>
      <c r="H2484" s="36">
        <v>0</v>
      </c>
      <c r="I2484" s="36">
        <v>10</v>
      </c>
      <c r="J2484" s="36">
        <v>661</v>
      </c>
      <c r="K2484" s="36">
        <v>0</v>
      </c>
      <c r="L2484" s="36">
        <v>0</v>
      </c>
      <c r="M2484" s="35">
        <v>10</v>
      </c>
    </row>
    <row r="2485" spans="1:13">
      <c r="A2485" s="38">
        <v>2484</v>
      </c>
      <c r="B2485" s="34" t="s">
        <v>2595</v>
      </c>
      <c r="C2485" s="34" t="s">
        <v>3651</v>
      </c>
      <c r="D2485" s="34" t="s">
        <v>41</v>
      </c>
      <c r="E2485" s="36">
        <v>51</v>
      </c>
      <c r="F2485" s="36">
        <v>2599.4699999999998</v>
      </c>
      <c r="G2485" s="36">
        <v>55.05</v>
      </c>
      <c r="H2485" s="36">
        <v>3598.0679999999998</v>
      </c>
      <c r="I2485" s="36">
        <v>65</v>
      </c>
      <c r="J2485" s="36">
        <v>904.8</v>
      </c>
      <c r="K2485" s="36">
        <v>155</v>
      </c>
      <c r="L2485" s="36">
        <v>9971.15</v>
      </c>
      <c r="M2485" s="35">
        <v>75</v>
      </c>
    </row>
    <row r="2486" spans="1:13">
      <c r="A2486" s="38">
        <v>2485</v>
      </c>
      <c r="B2486" s="34" t="s">
        <v>2596</v>
      </c>
      <c r="C2486" s="34" t="s">
        <v>3651</v>
      </c>
      <c r="D2486" s="34" t="s">
        <v>41</v>
      </c>
      <c r="E2486" s="36">
        <v>0</v>
      </c>
      <c r="F2486" s="36">
        <v>0</v>
      </c>
      <c r="G2486" s="36">
        <v>0</v>
      </c>
      <c r="H2486" s="36">
        <v>0</v>
      </c>
      <c r="I2486" s="36">
        <v>0</v>
      </c>
      <c r="J2486" s="36">
        <v>0</v>
      </c>
      <c r="K2486" s="36">
        <v>1</v>
      </c>
      <c r="L2486" s="36">
        <v>28.54</v>
      </c>
      <c r="M2486" s="35">
        <v>2</v>
      </c>
    </row>
    <row r="2487" spans="1:13">
      <c r="A2487" s="38">
        <v>2486</v>
      </c>
      <c r="B2487" s="34" t="s">
        <v>2597</v>
      </c>
      <c r="C2487" s="34" t="s">
        <v>3658</v>
      </c>
      <c r="D2487" s="34" t="s">
        <v>41</v>
      </c>
      <c r="F2487" s="36">
        <v>0</v>
      </c>
      <c r="H2487" s="36">
        <v>0</v>
      </c>
      <c r="J2487" s="36">
        <v>0</v>
      </c>
      <c r="L2487" s="36">
        <v>0</v>
      </c>
      <c r="M2487" s="35">
        <v>0</v>
      </c>
    </row>
    <row r="2488" spans="1:13">
      <c r="A2488" s="38">
        <v>2487</v>
      </c>
      <c r="B2488" s="34" t="s">
        <v>2598</v>
      </c>
      <c r="C2488" s="34" t="s">
        <v>3651</v>
      </c>
      <c r="D2488" s="34" t="s">
        <v>41</v>
      </c>
      <c r="F2488" s="36">
        <v>0</v>
      </c>
      <c r="H2488" s="36">
        <v>0</v>
      </c>
      <c r="J2488" s="36">
        <v>0</v>
      </c>
      <c r="L2488" s="36">
        <v>0</v>
      </c>
      <c r="M2488" s="35">
        <v>3</v>
      </c>
    </row>
    <row r="2489" spans="1:13">
      <c r="A2489" s="38">
        <v>2488</v>
      </c>
      <c r="B2489" s="34" t="s">
        <v>2599</v>
      </c>
      <c r="C2489" s="34" t="s">
        <v>3657</v>
      </c>
      <c r="D2489" s="34" t="s">
        <v>39</v>
      </c>
      <c r="E2489" s="36">
        <v>0</v>
      </c>
      <c r="F2489" s="36">
        <v>0</v>
      </c>
      <c r="G2489" s="36">
        <v>15.025</v>
      </c>
      <c r="H2489" s="36">
        <v>1555.5382500000001</v>
      </c>
      <c r="I2489" s="36">
        <v>8</v>
      </c>
      <c r="J2489" s="36">
        <v>588.88</v>
      </c>
      <c r="K2489" s="36">
        <v>1</v>
      </c>
      <c r="L2489" s="36">
        <v>71.150000000000006</v>
      </c>
      <c r="M2489" s="35">
        <v>0.7</v>
      </c>
    </row>
    <row r="2490" spans="1:13">
      <c r="A2490" s="38">
        <v>2489</v>
      </c>
      <c r="B2490" s="34" t="s">
        <v>2600</v>
      </c>
      <c r="C2490" s="34" t="s">
        <v>3651</v>
      </c>
      <c r="D2490" s="34" t="s">
        <v>39</v>
      </c>
      <c r="E2490" s="36">
        <v>480.42500000000001</v>
      </c>
      <c r="F2490" s="36">
        <v>32284.560000000001</v>
      </c>
      <c r="G2490" s="36">
        <v>642</v>
      </c>
      <c r="H2490" s="36">
        <v>64302.720000000001</v>
      </c>
      <c r="I2490" s="36">
        <v>583</v>
      </c>
      <c r="J2490" s="36">
        <v>45223.31</v>
      </c>
      <c r="K2490" s="36">
        <v>470</v>
      </c>
      <c r="L2490" s="36">
        <v>88613.8</v>
      </c>
      <c r="M2490" s="35">
        <v>402</v>
      </c>
    </row>
    <row r="2491" spans="1:13">
      <c r="A2491" s="38">
        <v>2490</v>
      </c>
      <c r="B2491" s="34" t="s">
        <v>2601</v>
      </c>
      <c r="C2491" s="34" t="s">
        <v>3651</v>
      </c>
      <c r="D2491" s="34" t="s">
        <v>39</v>
      </c>
      <c r="F2491" s="36">
        <v>0</v>
      </c>
      <c r="H2491" s="36">
        <v>0</v>
      </c>
      <c r="J2491" s="36">
        <v>0</v>
      </c>
      <c r="L2491" s="36">
        <v>0</v>
      </c>
      <c r="M2491" s="35">
        <v>0.25</v>
      </c>
    </row>
    <row r="2492" spans="1:13">
      <c r="A2492" s="38">
        <v>2491</v>
      </c>
      <c r="B2492" s="34" t="s">
        <v>2602</v>
      </c>
      <c r="C2492" s="34" t="s">
        <v>3651</v>
      </c>
      <c r="D2492" s="34" t="s">
        <v>39</v>
      </c>
      <c r="E2492" s="36">
        <v>0</v>
      </c>
      <c r="F2492" s="36">
        <v>0</v>
      </c>
      <c r="G2492" s="36">
        <v>0</v>
      </c>
      <c r="H2492" s="36">
        <v>0</v>
      </c>
      <c r="I2492" s="36">
        <v>0</v>
      </c>
      <c r="J2492" s="36">
        <v>0</v>
      </c>
      <c r="K2492" s="36">
        <v>4</v>
      </c>
      <c r="L2492" s="36">
        <v>552.64</v>
      </c>
      <c r="M2492" s="35">
        <v>3</v>
      </c>
    </row>
    <row r="2493" spans="1:13">
      <c r="A2493" s="38">
        <v>2492</v>
      </c>
      <c r="B2493" s="34" t="s">
        <v>2603</v>
      </c>
      <c r="C2493" s="34" t="s">
        <v>3651</v>
      </c>
      <c r="D2493" s="34" t="s">
        <v>39</v>
      </c>
      <c r="E2493" s="36">
        <v>9</v>
      </c>
      <c r="F2493" s="36">
        <v>33.93</v>
      </c>
      <c r="G2493" s="36">
        <v>14</v>
      </c>
      <c r="H2493" s="36">
        <v>1875.44</v>
      </c>
      <c r="I2493" s="36">
        <v>22</v>
      </c>
      <c r="J2493" s="36">
        <v>1339.8</v>
      </c>
      <c r="K2493" s="36">
        <v>46</v>
      </c>
      <c r="L2493" s="36">
        <v>3190.1</v>
      </c>
      <c r="M2493" s="35">
        <v>20</v>
      </c>
    </row>
    <row r="2494" spans="1:13">
      <c r="A2494" s="38">
        <v>2493</v>
      </c>
      <c r="B2494" s="34" t="s">
        <v>2604</v>
      </c>
      <c r="C2494" s="34" t="s">
        <v>3658</v>
      </c>
      <c r="D2494" s="34" t="s">
        <v>39</v>
      </c>
      <c r="E2494" s="36">
        <v>0</v>
      </c>
      <c r="F2494" s="36">
        <v>0</v>
      </c>
      <c r="G2494" s="36">
        <v>0</v>
      </c>
      <c r="H2494" s="36">
        <v>0</v>
      </c>
      <c r="I2494" s="36">
        <v>0</v>
      </c>
      <c r="J2494" s="36">
        <v>0</v>
      </c>
      <c r="K2494" s="36">
        <v>13</v>
      </c>
      <c r="L2494" s="36">
        <v>943.15</v>
      </c>
      <c r="M2494" s="35">
        <v>19.5</v>
      </c>
    </row>
    <row r="2495" spans="1:13">
      <c r="A2495" s="38">
        <v>2494</v>
      </c>
      <c r="B2495" s="34" t="s">
        <v>2605</v>
      </c>
      <c r="C2495" s="34" t="s">
        <v>3658</v>
      </c>
      <c r="D2495" s="34" t="s">
        <v>37</v>
      </c>
      <c r="F2495" s="36">
        <v>0</v>
      </c>
      <c r="H2495" s="36">
        <v>0</v>
      </c>
      <c r="J2495" s="36">
        <v>0</v>
      </c>
      <c r="L2495" s="36">
        <v>0</v>
      </c>
      <c r="M2495" s="35">
        <v>2</v>
      </c>
    </row>
    <row r="2496" spans="1:13">
      <c r="A2496" s="38">
        <v>2495</v>
      </c>
      <c r="B2496" s="34" t="s">
        <v>2606</v>
      </c>
      <c r="C2496" s="34" t="s">
        <v>3651</v>
      </c>
      <c r="D2496" s="34" t="s">
        <v>37</v>
      </c>
      <c r="F2496" s="36">
        <v>0</v>
      </c>
      <c r="H2496" s="36">
        <v>0</v>
      </c>
      <c r="J2496" s="36">
        <v>0</v>
      </c>
      <c r="L2496" s="36">
        <v>0</v>
      </c>
      <c r="M2496" s="35">
        <v>5</v>
      </c>
    </row>
    <row r="2497" spans="1:13">
      <c r="A2497" s="38">
        <v>2496</v>
      </c>
      <c r="B2497" s="34" t="s">
        <v>2607</v>
      </c>
      <c r="C2497" s="34" t="s">
        <v>3651</v>
      </c>
      <c r="D2497" s="34" t="s">
        <v>32</v>
      </c>
      <c r="E2497" s="36">
        <v>57</v>
      </c>
      <c r="F2497" s="36">
        <v>-319.2</v>
      </c>
      <c r="G2497" s="36">
        <v>0</v>
      </c>
      <c r="H2497" s="36">
        <v>0</v>
      </c>
      <c r="I2497" s="36">
        <v>3.3</v>
      </c>
      <c r="J2497" s="36">
        <v>169.45499999999998</v>
      </c>
      <c r="K2497" s="36">
        <v>22.125</v>
      </c>
      <c r="L2497" s="36">
        <v>3618.7649999999999</v>
      </c>
      <c r="M2497" s="35">
        <v>21.824999999999999</v>
      </c>
    </row>
    <row r="2498" spans="1:13">
      <c r="A2498" s="38">
        <v>2497</v>
      </c>
      <c r="B2498" s="34" t="s">
        <v>2608</v>
      </c>
      <c r="C2498" s="34" t="s">
        <v>3651</v>
      </c>
      <c r="D2498" s="34" t="s">
        <v>32</v>
      </c>
      <c r="E2498" s="36">
        <v>0</v>
      </c>
      <c r="F2498" s="36">
        <v>0</v>
      </c>
      <c r="G2498" s="36">
        <v>2</v>
      </c>
      <c r="H2498" s="36">
        <v>173.88</v>
      </c>
      <c r="I2498" s="36">
        <v>5.55</v>
      </c>
      <c r="J2498" s="36">
        <v>459.096</v>
      </c>
      <c r="K2498" s="36">
        <v>6.5</v>
      </c>
      <c r="L2498" s="36">
        <v>691.99</v>
      </c>
      <c r="M2498" s="35">
        <v>6</v>
      </c>
    </row>
    <row r="2499" spans="1:13">
      <c r="A2499" s="38">
        <v>2498</v>
      </c>
      <c r="B2499" s="34" t="s">
        <v>2609</v>
      </c>
      <c r="C2499" s="34" t="s">
        <v>3651</v>
      </c>
      <c r="D2499" s="34" t="s">
        <v>30</v>
      </c>
      <c r="E2499" s="36">
        <v>0</v>
      </c>
      <c r="F2499" s="36">
        <v>0</v>
      </c>
      <c r="G2499" s="36">
        <v>0</v>
      </c>
      <c r="H2499" s="36">
        <v>0</v>
      </c>
      <c r="I2499" s="36">
        <v>1</v>
      </c>
      <c r="J2499" s="36">
        <v>81.44</v>
      </c>
      <c r="K2499" s="36">
        <v>0</v>
      </c>
      <c r="L2499" s="36">
        <v>0</v>
      </c>
      <c r="M2499" s="35">
        <v>0</v>
      </c>
    </row>
    <row r="2500" spans="1:13">
      <c r="A2500" s="38">
        <v>2499</v>
      </c>
      <c r="B2500" s="34" t="s">
        <v>2610</v>
      </c>
      <c r="C2500" s="34" t="s">
        <v>3651</v>
      </c>
      <c r="D2500" s="34" t="s">
        <v>30</v>
      </c>
      <c r="F2500" s="36">
        <v>0</v>
      </c>
      <c r="H2500" s="36">
        <v>0</v>
      </c>
      <c r="J2500" s="36">
        <v>0</v>
      </c>
      <c r="L2500" s="36">
        <v>0</v>
      </c>
      <c r="M2500" s="35">
        <v>5</v>
      </c>
    </row>
    <row r="2501" spans="1:13">
      <c r="A2501" s="38">
        <v>2500</v>
      </c>
      <c r="B2501" s="34" t="s">
        <v>2611</v>
      </c>
      <c r="C2501" s="34" t="s">
        <v>3651</v>
      </c>
      <c r="D2501" s="34" t="s">
        <v>30</v>
      </c>
      <c r="E2501" s="36">
        <v>0</v>
      </c>
      <c r="F2501" s="36">
        <v>0</v>
      </c>
      <c r="G2501" s="36">
        <v>0</v>
      </c>
      <c r="H2501" s="36">
        <v>0</v>
      </c>
      <c r="I2501" s="36">
        <v>0</v>
      </c>
      <c r="J2501" s="36">
        <v>0</v>
      </c>
      <c r="K2501" s="36">
        <v>73</v>
      </c>
      <c r="L2501" s="36">
        <v>8221.26</v>
      </c>
      <c r="M2501" s="35">
        <v>0</v>
      </c>
    </row>
    <row r="2502" spans="1:13">
      <c r="A2502" s="38">
        <v>2501</v>
      </c>
      <c r="B2502" s="34" t="s">
        <v>2612</v>
      </c>
      <c r="C2502" s="34" t="s">
        <v>3651</v>
      </c>
      <c r="D2502" s="34" t="s">
        <v>30</v>
      </c>
      <c r="E2502" s="36">
        <v>0</v>
      </c>
      <c r="F2502" s="36">
        <v>0</v>
      </c>
      <c r="G2502" s="36">
        <v>20</v>
      </c>
      <c r="H2502" s="36">
        <v>785</v>
      </c>
      <c r="I2502" s="36">
        <v>5</v>
      </c>
      <c r="J2502" s="36">
        <v>2595.4</v>
      </c>
      <c r="K2502" s="36">
        <v>60.575000000000003</v>
      </c>
      <c r="L2502" s="36">
        <v>2940.9162499999998</v>
      </c>
      <c r="M2502" s="35">
        <v>0</v>
      </c>
    </row>
    <row r="2503" spans="1:13">
      <c r="A2503" s="38">
        <v>2502</v>
      </c>
      <c r="B2503" s="34" t="s">
        <v>2613</v>
      </c>
      <c r="C2503" s="34" t="s">
        <v>82</v>
      </c>
      <c r="D2503" s="34" t="s">
        <v>30</v>
      </c>
      <c r="E2503" s="36">
        <v>4</v>
      </c>
      <c r="F2503" s="36">
        <v>212.32</v>
      </c>
      <c r="G2503" s="36">
        <v>0</v>
      </c>
      <c r="H2503" s="36">
        <v>0</v>
      </c>
      <c r="I2503" s="36">
        <v>4</v>
      </c>
      <c r="J2503" s="36">
        <v>401.64</v>
      </c>
      <c r="K2503" s="36">
        <v>3</v>
      </c>
      <c r="L2503" s="36">
        <v>292.64999999999998</v>
      </c>
      <c r="M2503" s="35">
        <v>0</v>
      </c>
    </row>
    <row r="2504" spans="1:13">
      <c r="A2504" s="38">
        <v>2503</v>
      </c>
      <c r="B2504" s="34" t="s">
        <v>2614</v>
      </c>
      <c r="C2504" s="34" t="s">
        <v>3651</v>
      </c>
      <c r="D2504" s="34" t="s">
        <v>30</v>
      </c>
      <c r="E2504" s="36">
        <v>0</v>
      </c>
      <c r="F2504" s="36">
        <v>0</v>
      </c>
      <c r="G2504" s="36">
        <v>30</v>
      </c>
      <c r="H2504" s="36">
        <v>5522.4000000000005</v>
      </c>
      <c r="I2504" s="36">
        <v>30</v>
      </c>
      <c r="J2504" s="36">
        <v>5964</v>
      </c>
      <c r="K2504" s="36">
        <v>30</v>
      </c>
      <c r="L2504" s="36">
        <v>6284.7000000000007</v>
      </c>
      <c r="M2504" s="35">
        <v>0</v>
      </c>
    </row>
    <row r="2505" spans="1:13">
      <c r="A2505" s="38">
        <v>2504</v>
      </c>
      <c r="B2505" s="34" t="s">
        <v>2615</v>
      </c>
      <c r="C2505" s="34" t="s">
        <v>3651</v>
      </c>
      <c r="D2505" s="34" t="s">
        <v>30</v>
      </c>
      <c r="E2505" s="36">
        <v>0</v>
      </c>
      <c r="F2505" s="36">
        <v>0</v>
      </c>
      <c r="G2505" s="36">
        <v>28</v>
      </c>
      <c r="H2505" s="36">
        <v>2529.7999999999997</v>
      </c>
      <c r="I2505" s="36">
        <v>5</v>
      </c>
      <c r="J2505" s="36">
        <v>438.8</v>
      </c>
      <c r="K2505" s="36">
        <v>0</v>
      </c>
      <c r="L2505" s="36">
        <v>0</v>
      </c>
      <c r="M2505" s="35">
        <v>0</v>
      </c>
    </row>
    <row r="2506" spans="1:13">
      <c r="A2506" s="38">
        <v>2505</v>
      </c>
      <c r="B2506" s="34" t="s">
        <v>2616</v>
      </c>
      <c r="C2506" s="34" t="s">
        <v>3651</v>
      </c>
      <c r="D2506" s="34" t="s">
        <v>30</v>
      </c>
      <c r="E2506" s="36">
        <v>0</v>
      </c>
      <c r="F2506" s="36">
        <v>0</v>
      </c>
      <c r="G2506" s="36">
        <v>0</v>
      </c>
      <c r="H2506" s="36">
        <v>0</v>
      </c>
      <c r="I2506" s="36">
        <v>95</v>
      </c>
      <c r="J2506" s="36">
        <v>7075.6</v>
      </c>
      <c r="K2506" s="36">
        <v>87</v>
      </c>
      <c r="L2506" s="36">
        <v>9864.93</v>
      </c>
      <c r="M2506" s="35">
        <v>0</v>
      </c>
    </row>
    <row r="2507" spans="1:13">
      <c r="A2507" s="38">
        <v>2506</v>
      </c>
      <c r="B2507" s="34" t="s">
        <v>2617</v>
      </c>
      <c r="C2507" s="34" t="s">
        <v>3651</v>
      </c>
      <c r="D2507" s="34" t="s">
        <v>30</v>
      </c>
      <c r="E2507" s="36">
        <v>0</v>
      </c>
      <c r="F2507" s="36">
        <v>0</v>
      </c>
      <c r="G2507" s="36">
        <v>0</v>
      </c>
      <c r="H2507" s="36">
        <v>0</v>
      </c>
      <c r="I2507" s="36">
        <v>10.525</v>
      </c>
      <c r="J2507" s="36">
        <v>337.74725000000007</v>
      </c>
      <c r="K2507" s="36">
        <v>35.5</v>
      </c>
      <c r="L2507" s="36">
        <v>4237.99</v>
      </c>
      <c r="M2507" s="35">
        <v>30</v>
      </c>
    </row>
    <row r="2508" spans="1:13">
      <c r="A2508" s="38">
        <v>2507</v>
      </c>
      <c r="B2508" s="34" t="s">
        <v>2618</v>
      </c>
      <c r="C2508" s="34" t="s">
        <v>82</v>
      </c>
      <c r="D2508" s="34" t="s">
        <v>30</v>
      </c>
      <c r="F2508" s="36">
        <v>0</v>
      </c>
      <c r="H2508" s="36">
        <v>0</v>
      </c>
      <c r="J2508" s="36">
        <v>0</v>
      </c>
      <c r="L2508" s="36">
        <v>0</v>
      </c>
      <c r="M2508" s="35">
        <v>0.05</v>
      </c>
    </row>
    <row r="2509" spans="1:13">
      <c r="A2509" s="38">
        <v>2508</v>
      </c>
      <c r="B2509" s="34" t="s">
        <v>2619</v>
      </c>
      <c r="C2509" s="34" t="s">
        <v>3651</v>
      </c>
      <c r="D2509" s="34" t="s">
        <v>30</v>
      </c>
      <c r="E2509" s="36">
        <v>0</v>
      </c>
      <c r="F2509" s="36">
        <v>0</v>
      </c>
      <c r="G2509" s="36">
        <v>0</v>
      </c>
      <c r="H2509" s="36">
        <v>0</v>
      </c>
      <c r="I2509" s="36">
        <v>0</v>
      </c>
      <c r="J2509" s="36">
        <v>0</v>
      </c>
      <c r="K2509" s="36">
        <v>20</v>
      </c>
      <c r="L2509" s="36">
        <v>4642.7999999999993</v>
      </c>
      <c r="M2509" s="35">
        <v>30.3</v>
      </c>
    </row>
    <row r="2510" spans="1:13">
      <c r="A2510" s="38">
        <v>2509</v>
      </c>
      <c r="B2510" s="34" t="s">
        <v>2620</v>
      </c>
      <c r="C2510" s="34" t="s">
        <v>82</v>
      </c>
      <c r="D2510" s="34" t="s">
        <v>30</v>
      </c>
      <c r="E2510" s="36">
        <v>16</v>
      </c>
      <c r="F2510" s="36">
        <v>2259.84</v>
      </c>
      <c r="G2510" s="36">
        <v>42</v>
      </c>
      <c r="H2510" s="36">
        <v>2102.52</v>
      </c>
      <c r="I2510" s="36">
        <v>36</v>
      </c>
      <c r="J2510" s="36">
        <v>2414.16</v>
      </c>
      <c r="K2510" s="36">
        <v>5</v>
      </c>
      <c r="L2510" s="36">
        <v>401.65</v>
      </c>
      <c r="M2510" s="35">
        <v>5</v>
      </c>
    </row>
    <row r="2511" spans="1:13">
      <c r="A2511" s="38">
        <v>2510</v>
      </c>
      <c r="B2511" s="34" t="s">
        <v>2621</v>
      </c>
      <c r="C2511" s="34" t="s">
        <v>3651</v>
      </c>
      <c r="D2511" s="34" t="s">
        <v>30</v>
      </c>
      <c r="E2511" s="36">
        <v>0</v>
      </c>
      <c r="F2511" s="36">
        <v>0</v>
      </c>
      <c r="G2511" s="36">
        <v>145.02500000000001</v>
      </c>
      <c r="H2511" s="36">
        <v>17542.223999999998</v>
      </c>
      <c r="I2511" s="36">
        <v>250.02500000000001</v>
      </c>
      <c r="J2511" s="36">
        <v>13253.82525</v>
      </c>
      <c r="K2511" s="36">
        <v>200</v>
      </c>
      <c r="L2511" s="36">
        <v>15474</v>
      </c>
      <c r="M2511" s="35">
        <v>306</v>
      </c>
    </row>
    <row r="2512" spans="1:13">
      <c r="A2512" s="38">
        <v>2511</v>
      </c>
      <c r="B2512" s="34" t="s">
        <v>2622</v>
      </c>
      <c r="C2512" s="34" t="s">
        <v>3651</v>
      </c>
      <c r="D2512" s="34" t="s">
        <v>30</v>
      </c>
      <c r="F2512" s="36">
        <v>0</v>
      </c>
      <c r="H2512" s="36">
        <v>0</v>
      </c>
      <c r="J2512" s="36">
        <v>0</v>
      </c>
      <c r="L2512" s="36">
        <v>0</v>
      </c>
      <c r="M2512" s="35">
        <v>51.5</v>
      </c>
    </row>
    <row r="2513" spans="1:13">
      <c r="A2513" s="38">
        <v>2512</v>
      </c>
      <c r="B2513" s="34" t="s">
        <v>2623</v>
      </c>
      <c r="C2513" s="34" t="s">
        <v>3651</v>
      </c>
      <c r="D2513" s="34" t="s">
        <v>30</v>
      </c>
      <c r="E2513" s="36">
        <v>0</v>
      </c>
      <c r="F2513" s="36">
        <v>0</v>
      </c>
      <c r="G2513" s="36">
        <v>0</v>
      </c>
      <c r="H2513" s="36">
        <v>0</v>
      </c>
      <c r="I2513" s="36">
        <v>0</v>
      </c>
      <c r="J2513" s="36">
        <v>0</v>
      </c>
      <c r="K2513" s="36">
        <v>30</v>
      </c>
      <c r="L2513" s="36">
        <v>1484.7</v>
      </c>
      <c r="M2513" s="35">
        <v>50</v>
      </c>
    </row>
    <row r="2514" spans="1:13">
      <c r="A2514" s="38">
        <v>2513</v>
      </c>
      <c r="B2514" s="34" t="s">
        <v>2624</v>
      </c>
      <c r="C2514" s="34" t="s">
        <v>3651</v>
      </c>
      <c r="D2514" s="34" t="s">
        <v>30</v>
      </c>
      <c r="E2514" s="36">
        <v>0</v>
      </c>
      <c r="F2514" s="36">
        <v>0</v>
      </c>
      <c r="G2514" s="36">
        <v>0</v>
      </c>
      <c r="H2514" s="36">
        <v>0</v>
      </c>
      <c r="I2514" s="36">
        <v>0</v>
      </c>
      <c r="J2514" s="36">
        <v>0</v>
      </c>
      <c r="K2514" s="36">
        <v>20</v>
      </c>
      <c r="L2514" s="36">
        <v>2054.1999999999998</v>
      </c>
      <c r="M2514" s="35">
        <v>10</v>
      </c>
    </row>
    <row r="2515" spans="1:13">
      <c r="A2515" s="38">
        <v>2514</v>
      </c>
      <c r="B2515" s="34" t="s">
        <v>2625</v>
      </c>
      <c r="C2515" s="34" t="s">
        <v>3651</v>
      </c>
      <c r="D2515" s="34" t="s">
        <v>30</v>
      </c>
      <c r="E2515" s="36">
        <v>0</v>
      </c>
      <c r="F2515" s="36">
        <v>0</v>
      </c>
      <c r="G2515" s="36">
        <v>0</v>
      </c>
      <c r="H2515" s="36">
        <v>0</v>
      </c>
      <c r="I2515" s="36">
        <v>23.5</v>
      </c>
      <c r="J2515" s="36">
        <v>113.97499999999999</v>
      </c>
      <c r="K2515" s="36">
        <v>39.274999999999999</v>
      </c>
      <c r="L2515" s="36">
        <v>2081.9677499999998</v>
      </c>
      <c r="M2515" s="35">
        <v>45.7</v>
      </c>
    </row>
    <row r="2516" spans="1:13">
      <c r="A2516" s="38">
        <v>2515</v>
      </c>
      <c r="B2516" s="34" t="s">
        <v>2626</v>
      </c>
      <c r="C2516" s="34" t="s">
        <v>82</v>
      </c>
      <c r="D2516" s="34" t="s">
        <v>30</v>
      </c>
      <c r="E2516" s="36">
        <v>0</v>
      </c>
      <c r="F2516" s="36">
        <v>0</v>
      </c>
      <c r="G2516" s="36">
        <v>0</v>
      </c>
      <c r="H2516" s="36">
        <v>0</v>
      </c>
      <c r="I2516" s="36">
        <v>0</v>
      </c>
      <c r="J2516" s="36">
        <v>0</v>
      </c>
      <c r="K2516" s="36">
        <v>6</v>
      </c>
      <c r="L2516" s="36">
        <v>144.66</v>
      </c>
      <c r="M2516" s="35">
        <v>2</v>
      </c>
    </row>
    <row r="2517" spans="1:13">
      <c r="A2517" s="38">
        <v>2516</v>
      </c>
      <c r="B2517" s="34" t="s">
        <v>2627</v>
      </c>
      <c r="C2517" s="34" t="s">
        <v>3651</v>
      </c>
      <c r="D2517" s="34" t="s">
        <v>20</v>
      </c>
      <c r="E2517" s="36">
        <v>0</v>
      </c>
      <c r="F2517" s="36">
        <v>0</v>
      </c>
      <c r="G2517" s="36">
        <v>0</v>
      </c>
      <c r="H2517" s="36">
        <v>0</v>
      </c>
      <c r="I2517" s="36">
        <v>18</v>
      </c>
      <c r="J2517" s="36">
        <v>1751.3999999999999</v>
      </c>
      <c r="K2517" s="36">
        <v>11</v>
      </c>
      <c r="L2517" s="36">
        <v>1415.6999999999998</v>
      </c>
      <c r="M2517" s="35">
        <v>0</v>
      </c>
    </row>
    <row r="2518" spans="1:13">
      <c r="A2518" s="38">
        <v>2517</v>
      </c>
      <c r="B2518" s="34" t="s">
        <v>2628</v>
      </c>
      <c r="C2518" s="34" t="s">
        <v>3651</v>
      </c>
      <c r="D2518" s="34" t="s">
        <v>20</v>
      </c>
      <c r="E2518" s="36">
        <v>0</v>
      </c>
      <c r="F2518" s="36">
        <v>0</v>
      </c>
      <c r="G2518" s="36">
        <v>0</v>
      </c>
      <c r="H2518" s="36">
        <v>0</v>
      </c>
      <c r="I2518" s="36">
        <v>5</v>
      </c>
      <c r="J2518" s="36">
        <v>573.20000000000005</v>
      </c>
      <c r="K2518" s="36">
        <v>0</v>
      </c>
      <c r="L2518" s="36">
        <v>0</v>
      </c>
      <c r="M2518" s="35">
        <v>0</v>
      </c>
    </row>
    <row r="2519" spans="1:13">
      <c r="A2519" s="38">
        <v>2518</v>
      </c>
      <c r="B2519" s="34" t="s">
        <v>2629</v>
      </c>
      <c r="C2519" s="34" t="s">
        <v>3651</v>
      </c>
      <c r="D2519" s="34" t="s">
        <v>20</v>
      </c>
      <c r="E2519" s="36">
        <v>0</v>
      </c>
      <c r="F2519" s="36">
        <v>0</v>
      </c>
      <c r="G2519" s="36">
        <v>0</v>
      </c>
      <c r="H2519" s="36">
        <v>0</v>
      </c>
      <c r="I2519" s="36">
        <v>5</v>
      </c>
      <c r="J2519" s="36">
        <v>80.45</v>
      </c>
      <c r="K2519" s="36">
        <v>0</v>
      </c>
      <c r="L2519" s="36">
        <v>0</v>
      </c>
      <c r="M2519" s="35">
        <v>0</v>
      </c>
    </row>
    <row r="2520" spans="1:13">
      <c r="A2520" s="38">
        <v>2519</v>
      </c>
      <c r="B2520" s="34" t="s">
        <v>2630</v>
      </c>
      <c r="C2520" s="34" t="s">
        <v>3651</v>
      </c>
      <c r="D2520" s="34" t="s">
        <v>20</v>
      </c>
      <c r="E2520" s="36">
        <v>0</v>
      </c>
      <c r="F2520" s="36">
        <v>0</v>
      </c>
      <c r="G2520" s="36">
        <v>10.6</v>
      </c>
      <c r="H2520" s="36">
        <v>954.74199999999985</v>
      </c>
      <c r="I2520" s="36">
        <v>74.849999999999994</v>
      </c>
      <c r="J2520" s="36">
        <v>5999.2275</v>
      </c>
      <c r="K2520" s="36">
        <v>38</v>
      </c>
      <c r="L2520" s="36">
        <v>3397.96</v>
      </c>
      <c r="M2520" s="35">
        <v>0</v>
      </c>
    </row>
    <row r="2521" spans="1:13">
      <c r="A2521" s="38">
        <v>2520</v>
      </c>
      <c r="B2521" s="34" t="s">
        <v>2631</v>
      </c>
      <c r="C2521" s="34" t="s">
        <v>3651</v>
      </c>
      <c r="D2521" s="34" t="s">
        <v>20</v>
      </c>
      <c r="E2521" s="36">
        <v>0</v>
      </c>
      <c r="F2521" s="36">
        <v>0</v>
      </c>
      <c r="G2521" s="36">
        <v>0</v>
      </c>
      <c r="H2521" s="36">
        <v>0</v>
      </c>
      <c r="I2521" s="36">
        <v>13</v>
      </c>
      <c r="J2521" s="36">
        <v>196.29999999999998</v>
      </c>
      <c r="K2521" s="36">
        <v>6</v>
      </c>
      <c r="L2521" s="36">
        <v>269.58</v>
      </c>
      <c r="M2521" s="35">
        <v>0</v>
      </c>
    </row>
    <row r="2522" spans="1:13">
      <c r="A2522" s="38">
        <v>2521</v>
      </c>
      <c r="B2522" s="34" t="s">
        <v>2632</v>
      </c>
      <c r="C2522" s="34" t="s">
        <v>3651</v>
      </c>
      <c r="D2522" s="34" t="s">
        <v>20</v>
      </c>
      <c r="E2522" s="36">
        <v>7</v>
      </c>
      <c r="F2522" s="36">
        <v>537.25</v>
      </c>
      <c r="G2522" s="36">
        <v>7.75</v>
      </c>
      <c r="H2522" s="36">
        <v>564.74250000000006</v>
      </c>
      <c r="I2522" s="36">
        <v>4.4000000000000004</v>
      </c>
      <c r="J2522" s="36">
        <v>272.14000000000004</v>
      </c>
      <c r="K2522" s="36">
        <v>2</v>
      </c>
      <c r="L2522" s="36">
        <v>309.54000000000002</v>
      </c>
      <c r="M2522" s="35">
        <v>0</v>
      </c>
    </row>
    <row r="2523" spans="1:13">
      <c r="A2523" s="38">
        <v>2522</v>
      </c>
      <c r="B2523" s="34" t="s">
        <v>2633</v>
      </c>
      <c r="C2523" s="34" t="s">
        <v>3651</v>
      </c>
      <c r="D2523" s="34" t="s">
        <v>20</v>
      </c>
      <c r="E2523" s="36">
        <v>1.65</v>
      </c>
      <c r="F2523" s="36">
        <v>178.66200000000001</v>
      </c>
      <c r="G2523" s="36">
        <v>1</v>
      </c>
      <c r="H2523" s="36">
        <v>134.96</v>
      </c>
      <c r="I2523" s="36">
        <v>3.15</v>
      </c>
      <c r="J2523" s="36">
        <v>279.34200000000004</v>
      </c>
      <c r="K2523" s="36">
        <v>2.4</v>
      </c>
      <c r="L2523" s="36">
        <v>230.66399999999999</v>
      </c>
      <c r="M2523" s="35">
        <v>0</v>
      </c>
    </row>
    <row r="2524" spans="1:13">
      <c r="A2524" s="38">
        <v>2523</v>
      </c>
      <c r="B2524" s="34" t="s">
        <v>2634</v>
      </c>
      <c r="C2524" s="34" t="s">
        <v>3651</v>
      </c>
      <c r="D2524" s="34" t="s">
        <v>20</v>
      </c>
      <c r="E2524" s="36">
        <v>3.1</v>
      </c>
      <c r="F2524" s="36">
        <v>291.524</v>
      </c>
      <c r="G2524" s="36">
        <v>2.4</v>
      </c>
      <c r="H2524" s="36">
        <v>335.66400000000004</v>
      </c>
      <c r="I2524" s="36">
        <v>1</v>
      </c>
      <c r="J2524" s="36">
        <v>123.11</v>
      </c>
      <c r="K2524" s="36">
        <v>0</v>
      </c>
      <c r="L2524" s="36">
        <v>0</v>
      </c>
      <c r="M2524" s="35">
        <v>0</v>
      </c>
    </row>
    <row r="2525" spans="1:13">
      <c r="A2525" s="38">
        <v>2524</v>
      </c>
      <c r="B2525" s="34" t="s">
        <v>2635</v>
      </c>
      <c r="C2525" s="34" t="s">
        <v>3651</v>
      </c>
      <c r="D2525" s="34" t="s">
        <v>20</v>
      </c>
      <c r="E2525" s="36">
        <v>0</v>
      </c>
      <c r="F2525" s="36">
        <v>0</v>
      </c>
      <c r="G2525" s="36">
        <v>0</v>
      </c>
      <c r="H2525" s="36">
        <v>0</v>
      </c>
      <c r="I2525" s="36">
        <v>7</v>
      </c>
      <c r="J2525" s="36">
        <v>2905.35</v>
      </c>
      <c r="K2525" s="36">
        <v>0</v>
      </c>
      <c r="L2525" s="36">
        <v>0</v>
      </c>
      <c r="M2525" s="35">
        <v>0</v>
      </c>
    </row>
    <row r="2526" spans="1:13">
      <c r="A2526" s="38">
        <v>2525</v>
      </c>
      <c r="B2526" s="34" t="s">
        <v>2636</v>
      </c>
      <c r="C2526" s="34" t="s">
        <v>3651</v>
      </c>
      <c r="D2526" s="34" t="s">
        <v>20</v>
      </c>
      <c r="E2526" s="36">
        <v>0</v>
      </c>
      <c r="F2526" s="36">
        <v>0</v>
      </c>
      <c r="G2526" s="36">
        <v>0</v>
      </c>
      <c r="H2526" s="36">
        <v>0</v>
      </c>
      <c r="I2526" s="36">
        <v>2</v>
      </c>
      <c r="J2526" s="36">
        <v>149.74</v>
      </c>
      <c r="K2526" s="36">
        <v>0</v>
      </c>
      <c r="L2526" s="36">
        <v>0</v>
      </c>
      <c r="M2526" s="35">
        <v>0</v>
      </c>
    </row>
    <row r="2527" spans="1:13">
      <c r="A2527" s="38">
        <v>2526</v>
      </c>
      <c r="B2527" s="34" t="s">
        <v>2637</v>
      </c>
      <c r="C2527" s="34" t="s">
        <v>3651</v>
      </c>
      <c r="D2527" s="34" t="s">
        <v>20</v>
      </c>
      <c r="E2527" s="36">
        <v>0</v>
      </c>
      <c r="F2527" s="36">
        <v>0</v>
      </c>
      <c r="G2527" s="36">
        <v>0</v>
      </c>
      <c r="H2527" s="36">
        <v>0</v>
      </c>
      <c r="I2527" s="36">
        <v>50.5</v>
      </c>
      <c r="J2527" s="36">
        <v>5046.4650000000001</v>
      </c>
      <c r="K2527" s="36">
        <v>0</v>
      </c>
      <c r="L2527" s="36">
        <v>0</v>
      </c>
      <c r="M2527" s="35">
        <v>0</v>
      </c>
    </row>
    <row r="2528" spans="1:13">
      <c r="A2528" s="38">
        <v>2527</v>
      </c>
      <c r="B2528" s="34" t="s">
        <v>2638</v>
      </c>
      <c r="C2528" s="34" t="s">
        <v>3651</v>
      </c>
      <c r="D2528" s="34" t="s">
        <v>20</v>
      </c>
      <c r="E2528" s="36">
        <v>6.5250000000000004</v>
      </c>
      <c r="F2528" s="36">
        <v>466.66800000000001</v>
      </c>
      <c r="G2528" s="36">
        <v>7.9249999999999998</v>
      </c>
      <c r="H2528" s="36">
        <v>706.35524999999996</v>
      </c>
      <c r="I2528" s="36">
        <v>9</v>
      </c>
      <c r="J2528" s="36">
        <v>1174.77</v>
      </c>
      <c r="K2528" s="36">
        <v>0</v>
      </c>
      <c r="L2528" s="36">
        <v>0</v>
      </c>
      <c r="M2528" s="35">
        <v>0</v>
      </c>
    </row>
    <row r="2529" spans="1:13">
      <c r="A2529" s="38">
        <v>2528</v>
      </c>
      <c r="B2529" s="34" t="s">
        <v>2639</v>
      </c>
      <c r="C2529" s="34" t="s">
        <v>3651</v>
      </c>
      <c r="D2529" s="34" t="s">
        <v>20</v>
      </c>
      <c r="E2529" s="36">
        <v>0</v>
      </c>
      <c r="F2529" s="36">
        <v>0</v>
      </c>
      <c r="G2529" s="36">
        <v>0</v>
      </c>
      <c r="H2529" s="36">
        <v>0</v>
      </c>
      <c r="I2529" s="36">
        <v>0</v>
      </c>
      <c r="J2529" s="36">
        <v>0</v>
      </c>
      <c r="K2529" s="36">
        <v>6.5</v>
      </c>
      <c r="L2529" s="36">
        <v>1397.9549999999999</v>
      </c>
      <c r="M2529" s="35">
        <v>4.25</v>
      </c>
    </row>
    <row r="2530" spans="1:13">
      <c r="A2530" s="38">
        <v>2529</v>
      </c>
      <c r="B2530" s="34" t="s">
        <v>2640</v>
      </c>
      <c r="C2530" s="34" t="s">
        <v>3651</v>
      </c>
      <c r="D2530" s="34" t="s">
        <v>20</v>
      </c>
      <c r="E2530" s="36">
        <v>0</v>
      </c>
      <c r="F2530" s="36">
        <v>0</v>
      </c>
      <c r="G2530" s="36">
        <v>16.024999999999999</v>
      </c>
      <c r="H2530" s="36">
        <v>2498.2974999999997</v>
      </c>
      <c r="I2530" s="36">
        <v>30</v>
      </c>
      <c r="J2530" s="36">
        <v>1415.4</v>
      </c>
      <c r="K2530" s="36">
        <v>38</v>
      </c>
      <c r="L2530" s="36">
        <v>19779.38</v>
      </c>
      <c r="M2530" s="35">
        <v>5.0250000000000004</v>
      </c>
    </row>
    <row r="2531" spans="1:13">
      <c r="A2531" s="38">
        <v>2530</v>
      </c>
      <c r="B2531" s="34" t="s">
        <v>2641</v>
      </c>
      <c r="C2531" s="34" t="s">
        <v>3651</v>
      </c>
      <c r="D2531" s="34" t="s">
        <v>20</v>
      </c>
      <c r="E2531" s="36">
        <v>0</v>
      </c>
      <c r="F2531" s="36">
        <v>0</v>
      </c>
      <c r="G2531" s="36">
        <v>0</v>
      </c>
      <c r="H2531" s="36">
        <v>0</v>
      </c>
      <c r="I2531" s="36">
        <v>10.25</v>
      </c>
      <c r="J2531" s="36">
        <v>638.67750000000001</v>
      </c>
      <c r="K2531" s="36">
        <v>8</v>
      </c>
      <c r="L2531" s="36">
        <v>1035.76</v>
      </c>
      <c r="M2531" s="35">
        <v>4.2250000000000005</v>
      </c>
    </row>
    <row r="2532" spans="1:13">
      <c r="A2532" s="38">
        <v>2531</v>
      </c>
      <c r="B2532" s="34" t="s">
        <v>2642</v>
      </c>
      <c r="C2532" s="34" t="s">
        <v>3651</v>
      </c>
      <c r="D2532" s="34" t="s">
        <v>20</v>
      </c>
      <c r="E2532" s="36">
        <v>36</v>
      </c>
      <c r="F2532" s="36">
        <v>5486.0399999999991</v>
      </c>
      <c r="G2532" s="36">
        <v>61</v>
      </c>
      <c r="H2532" s="36">
        <v>18472.629999999997</v>
      </c>
      <c r="I2532" s="36">
        <v>46</v>
      </c>
      <c r="J2532" s="36">
        <v>17673.2</v>
      </c>
      <c r="K2532" s="36">
        <v>59.6</v>
      </c>
      <c r="L2532" s="36">
        <v>4267.3599999999997</v>
      </c>
      <c r="M2532" s="35">
        <v>37</v>
      </c>
    </row>
    <row r="2533" spans="1:13">
      <c r="A2533" s="38">
        <v>2532</v>
      </c>
      <c r="B2533" s="34" t="s">
        <v>2643</v>
      </c>
      <c r="C2533" s="34" t="s">
        <v>3651</v>
      </c>
      <c r="D2533" s="34" t="s">
        <v>20</v>
      </c>
      <c r="E2533" s="36">
        <v>0.25</v>
      </c>
      <c r="F2533" s="36">
        <v>6.6224999999999996</v>
      </c>
      <c r="G2533" s="36">
        <v>1</v>
      </c>
      <c r="H2533" s="36">
        <v>-5.87</v>
      </c>
      <c r="I2533" s="36">
        <v>4.0250000000000004</v>
      </c>
      <c r="J2533" s="36">
        <v>347.31725000000006</v>
      </c>
      <c r="K2533" s="36">
        <v>0.25</v>
      </c>
      <c r="L2533" s="36">
        <v>23.9925</v>
      </c>
      <c r="M2533" s="35">
        <v>5</v>
      </c>
    </row>
    <row r="2534" spans="1:13">
      <c r="A2534" s="38">
        <v>2533</v>
      </c>
      <c r="B2534" s="34" t="s">
        <v>2644</v>
      </c>
      <c r="C2534" s="34" t="s">
        <v>3651</v>
      </c>
      <c r="D2534" s="34" t="s">
        <v>20</v>
      </c>
      <c r="E2534" s="36">
        <v>0</v>
      </c>
      <c r="F2534" s="36">
        <v>0</v>
      </c>
      <c r="G2534" s="36">
        <v>0</v>
      </c>
      <c r="H2534" s="36">
        <v>0</v>
      </c>
      <c r="I2534" s="36">
        <v>0</v>
      </c>
      <c r="J2534" s="36">
        <v>0</v>
      </c>
      <c r="K2534" s="36">
        <v>13.5</v>
      </c>
      <c r="L2534" s="36">
        <v>3156.84</v>
      </c>
      <c r="M2534" s="35">
        <v>2.5</v>
      </c>
    </row>
    <row r="2535" spans="1:13">
      <c r="A2535" s="38">
        <v>2534</v>
      </c>
      <c r="B2535" s="34" t="s">
        <v>2645</v>
      </c>
      <c r="C2535" s="34" t="s">
        <v>3651</v>
      </c>
      <c r="D2535" s="34" t="s">
        <v>20</v>
      </c>
      <c r="E2535" s="36">
        <v>82.724999999999994</v>
      </c>
      <c r="F2535" s="36">
        <v>6083.5964999999997</v>
      </c>
      <c r="G2535" s="36">
        <v>55.575000000000003</v>
      </c>
      <c r="H2535" s="36">
        <v>7716.0330000000004</v>
      </c>
      <c r="I2535" s="36">
        <v>65.8</v>
      </c>
      <c r="J2535" s="36">
        <v>4226.3339999999998</v>
      </c>
      <c r="K2535" s="36">
        <v>132.125</v>
      </c>
      <c r="L2535" s="36">
        <v>12660.217499999999</v>
      </c>
      <c r="M2535" s="35">
        <v>112</v>
      </c>
    </row>
    <row r="2536" spans="1:13">
      <c r="A2536" s="38">
        <v>2535</v>
      </c>
      <c r="B2536" s="34" t="s">
        <v>2646</v>
      </c>
      <c r="C2536" s="34" t="s">
        <v>3651</v>
      </c>
      <c r="D2536" s="34" t="s">
        <v>20</v>
      </c>
      <c r="E2536" s="36">
        <v>0.625</v>
      </c>
      <c r="F2536" s="36">
        <v>119.46249999999999</v>
      </c>
      <c r="G2536" s="36">
        <v>0</v>
      </c>
      <c r="H2536" s="36">
        <v>0</v>
      </c>
      <c r="I2536" s="36">
        <v>17</v>
      </c>
      <c r="J2536" s="36">
        <v>1571.3100000000002</v>
      </c>
      <c r="K2536" s="36">
        <v>11.3</v>
      </c>
      <c r="L2536" s="36">
        <v>1616.691</v>
      </c>
      <c r="M2536" s="35">
        <v>3.5</v>
      </c>
    </row>
    <row r="2537" spans="1:13">
      <c r="A2537" s="38">
        <v>2536</v>
      </c>
      <c r="B2537" s="34" t="s">
        <v>2647</v>
      </c>
      <c r="C2537" s="34" t="s">
        <v>3651</v>
      </c>
      <c r="D2537" s="34" t="s">
        <v>20</v>
      </c>
      <c r="E2537" s="36">
        <v>0</v>
      </c>
      <c r="F2537" s="36">
        <v>0</v>
      </c>
      <c r="G2537" s="36">
        <v>29.875</v>
      </c>
      <c r="H2537" s="36">
        <v>2805.86</v>
      </c>
      <c r="I2537" s="36">
        <v>65.900000000000006</v>
      </c>
      <c r="J2537" s="36">
        <v>2654.4520000000002</v>
      </c>
      <c r="K2537" s="36">
        <v>67.849999999999994</v>
      </c>
      <c r="L2537" s="36">
        <v>6310.0499999999993</v>
      </c>
      <c r="M2537" s="35">
        <v>30.4</v>
      </c>
    </row>
    <row r="2538" spans="1:13">
      <c r="A2538" s="38">
        <v>2537</v>
      </c>
      <c r="B2538" s="34" t="s">
        <v>2648</v>
      </c>
      <c r="C2538" s="34" t="s">
        <v>3651</v>
      </c>
      <c r="D2538" s="34" t="s">
        <v>20</v>
      </c>
      <c r="E2538" s="36">
        <v>0</v>
      </c>
      <c r="F2538" s="36">
        <v>0</v>
      </c>
      <c r="G2538" s="36">
        <v>0</v>
      </c>
      <c r="H2538" s="36">
        <v>0</v>
      </c>
      <c r="I2538" s="36">
        <v>8.75</v>
      </c>
      <c r="J2538" s="36">
        <v>1131.4625000000001</v>
      </c>
      <c r="K2538" s="36">
        <v>5</v>
      </c>
      <c r="L2538" s="36">
        <v>956.65000000000009</v>
      </c>
      <c r="M2538" s="35">
        <v>9</v>
      </c>
    </row>
    <row r="2539" spans="1:13">
      <c r="A2539" s="38">
        <v>2538</v>
      </c>
      <c r="B2539" s="34" t="s">
        <v>2649</v>
      </c>
      <c r="C2539" s="34" t="s">
        <v>3651</v>
      </c>
      <c r="D2539" s="34" t="s">
        <v>20</v>
      </c>
      <c r="E2539" s="36">
        <v>0</v>
      </c>
      <c r="F2539" s="36">
        <v>0</v>
      </c>
      <c r="G2539" s="36">
        <v>0</v>
      </c>
      <c r="H2539" s="36">
        <v>0</v>
      </c>
      <c r="I2539" s="36">
        <v>2</v>
      </c>
      <c r="J2539" s="36">
        <v>163.28</v>
      </c>
      <c r="K2539" s="36">
        <v>3</v>
      </c>
      <c r="L2539" s="36">
        <v>207.32999999999998</v>
      </c>
      <c r="M2539" s="35">
        <v>4</v>
      </c>
    </row>
    <row r="2540" spans="1:13">
      <c r="A2540" s="38">
        <v>2539</v>
      </c>
      <c r="B2540" s="34" t="s">
        <v>2650</v>
      </c>
      <c r="C2540" s="34" t="s">
        <v>3651</v>
      </c>
      <c r="D2540" s="34" t="s">
        <v>20</v>
      </c>
      <c r="E2540" s="36">
        <v>2.2999999999999998</v>
      </c>
      <c r="F2540" s="36">
        <v>414.22999999999996</v>
      </c>
      <c r="G2540" s="36">
        <v>1.8</v>
      </c>
      <c r="H2540" s="36">
        <v>160.41600000000003</v>
      </c>
      <c r="I2540" s="36">
        <v>1.5</v>
      </c>
      <c r="J2540" s="36">
        <v>93.254999999999995</v>
      </c>
      <c r="K2540" s="36">
        <v>1.7</v>
      </c>
      <c r="L2540" s="36">
        <v>136.34</v>
      </c>
      <c r="M2540" s="35">
        <v>0.6</v>
      </c>
    </row>
    <row r="2541" spans="1:13">
      <c r="A2541" s="38">
        <v>2540</v>
      </c>
      <c r="B2541" s="34" t="s">
        <v>2651</v>
      </c>
      <c r="C2541" s="34" t="s">
        <v>3651</v>
      </c>
      <c r="D2541" s="34" t="s">
        <v>20</v>
      </c>
      <c r="E2541" s="36">
        <v>0</v>
      </c>
      <c r="F2541" s="36">
        <v>0</v>
      </c>
      <c r="G2541" s="36">
        <v>0</v>
      </c>
      <c r="H2541" s="36">
        <v>0</v>
      </c>
      <c r="I2541" s="36">
        <v>0.3</v>
      </c>
      <c r="J2541" s="36">
        <v>27.854999999999997</v>
      </c>
      <c r="K2541" s="36">
        <v>1.55</v>
      </c>
      <c r="L2541" s="36">
        <v>69.982500000000002</v>
      </c>
      <c r="M2541" s="35">
        <v>2.2000000000000002</v>
      </c>
    </row>
    <row r="2542" spans="1:13">
      <c r="A2542" s="38">
        <v>2541</v>
      </c>
      <c r="B2542" s="34" t="s">
        <v>2652</v>
      </c>
      <c r="C2542" s="34" t="s">
        <v>3651</v>
      </c>
      <c r="D2542" s="34" t="s">
        <v>20</v>
      </c>
      <c r="F2542" s="36">
        <v>0</v>
      </c>
      <c r="H2542" s="36">
        <v>0</v>
      </c>
      <c r="J2542" s="36">
        <v>0</v>
      </c>
      <c r="L2542" s="36">
        <v>0</v>
      </c>
      <c r="M2542" s="35">
        <v>12.5</v>
      </c>
    </row>
    <row r="2543" spans="1:13">
      <c r="A2543" s="38">
        <v>2542</v>
      </c>
      <c r="B2543" s="34" t="s">
        <v>2653</v>
      </c>
      <c r="C2543" s="34" t="s">
        <v>3651</v>
      </c>
      <c r="D2543" s="34" t="s">
        <v>18</v>
      </c>
      <c r="F2543" s="36">
        <v>0</v>
      </c>
      <c r="H2543" s="36">
        <v>0</v>
      </c>
      <c r="J2543" s="36">
        <v>0</v>
      </c>
      <c r="L2543" s="36">
        <v>0</v>
      </c>
      <c r="M2543" s="35">
        <v>0</v>
      </c>
    </row>
    <row r="2544" spans="1:13">
      <c r="A2544" s="38">
        <v>2543</v>
      </c>
      <c r="B2544" s="34" t="s">
        <v>2654</v>
      </c>
      <c r="C2544" s="34" t="s">
        <v>3651</v>
      </c>
      <c r="D2544" s="34" t="s">
        <v>18</v>
      </c>
      <c r="E2544" s="36">
        <v>0</v>
      </c>
      <c r="F2544" s="36">
        <v>0</v>
      </c>
      <c r="G2544" s="36">
        <v>0</v>
      </c>
      <c r="H2544" s="36">
        <v>0</v>
      </c>
      <c r="I2544" s="36">
        <v>0</v>
      </c>
      <c r="J2544" s="36">
        <v>0</v>
      </c>
      <c r="K2544" s="36">
        <v>4</v>
      </c>
      <c r="L2544" s="36">
        <v>427.48</v>
      </c>
      <c r="M2544" s="35">
        <v>20</v>
      </c>
    </row>
    <row r="2545" spans="1:13">
      <c r="A2545" s="38">
        <v>2544</v>
      </c>
      <c r="B2545" s="34" t="s">
        <v>2655</v>
      </c>
      <c r="C2545" s="34" t="s">
        <v>3651</v>
      </c>
      <c r="D2545" s="34" t="s">
        <v>39</v>
      </c>
      <c r="E2545" s="36">
        <v>0</v>
      </c>
      <c r="F2545" s="36">
        <v>0</v>
      </c>
      <c r="G2545" s="36">
        <v>0</v>
      </c>
      <c r="H2545" s="36">
        <v>0</v>
      </c>
      <c r="I2545" s="36">
        <v>0</v>
      </c>
      <c r="J2545" s="36">
        <v>0</v>
      </c>
      <c r="K2545" s="36">
        <v>47</v>
      </c>
      <c r="L2545" s="36">
        <v>3294.23</v>
      </c>
      <c r="M2545" s="35">
        <v>0</v>
      </c>
    </row>
    <row r="2546" spans="1:13">
      <c r="A2546" s="38">
        <v>2545</v>
      </c>
      <c r="B2546" s="34" t="s">
        <v>2656</v>
      </c>
      <c r="C2546" s="34" t="s">
        <v>3651</v>
      </c>
      <c r="D2546" s="34" t="s">
        <v>39</v>
      </c>
      <c r="E2546" s="36">
        <v>4.5999999999999996</v>
      </c>
      <c r="F2546" s="36">
        <v>541.23599999999999</v>
      </c>
      <c r="G2546" s="36">
        <v>1</v>
      </c>
      <c r="H2546" s="36">
        <v>67.180000000000007</v>
      </c>
      <c r="I2546" s="36">
        <v>0</v>
      </c>
      <c r="J2546" s="36">
        <v>0</v>
      </c>
      <c r="K2546" s="36">
        <v>17</v>
      </c>
      <c r="L2546" s="36">
        <v>851.36</v>
      </c>
      <c r="M2546" s="35">
        <v>0</v>
      </c>
    </row>
    <row r="2547" spans="1:13">
      <c r="A2547" s="38">
        <v>2546</v>
      </c>
      <c r="B2547" s="34" t="s">
        <v>2657</v>
      </c>
      <c r="C2547" s="34" t="s">
        <v>3651</v>
      </c>
      <c r="D2547" s="34" t="s">
        <v>39</v>
      </c>
      <c r="E2547" s="36">
        <v>0</v>
      </c>
      <c r="F2547" s="36">
        <v>0</v>
      </c>
      <c r="G2547" s="36">
        <v>0</v>
      </c>
      <c r="H2547" s="36">
        <v>0</v>
      </c>
      <c r="I2547" s="36">
        <v>0</v>
      </c>
      <c r="J2547" s="36">
        <v>0</v>
      </c>
      <c r="K2547" s="36">
        <v>1</v>
      </c>
      <c r="L2547" s="36">
        <v>71.489999999999995</v>
      </c>
      <c r="M2547" s="35">
        <v>0</v>
      </c>
    </row>
    <row r="2548" spans="1:13">
      <c r="A2548" s="38">
        <v>2547</v>
      </c>
      <c r="B2548" s="34" t="s">
        <v>2658</v>
      </c>
      <c r="C2548" s="34" t="s">
        <v>3651</v>
      </c>
      <c r="D2548" s="34" t="s">
        <v>39</v>
      </c>
      <c r="E2548" s="36">
        <v>0</v>
      </c>
      <c r="F2548" s="36">
        <v>0</v>
      </c>
      <c r="G2548" s="36">
        <v>0</v>
      </c>
      <c r="H2548" s="36">
        <v>0</v>
      </c>
      <c r="I2548" s="36">
        <v>0</v>
      </c>
      <c r="J2548" s="36">
        <v>0</v>
      </c>
      <c r="K2548" s="36">
        <v>15</v>
      </c>
      <c r="L2548" s="36">
        <v>1051.2</v>
      </c>
      <c r="M2548" s="35">
        <v>0</v>
      </c>
    </row>
    <row r="2549" spans="1:13">
      <c r="A2549" s="38">
        <v>2548</v>
      </c>
      <c r="B2549" s="34" t="s">
        <v>2659</v>
      </c>
      <c r="C2549" s="34" t="s">
        <v>3651</v>
      </c>
      <c r="D2549" s="34" t="s">
        <v>39</v>
      </c>
      <c r="E2549" s="36">
        <v>0</v>
      </c>
      <c r="F2549" s="36">
        <v>0</v>
      </c>
      <c r="G2549" s="36">
        <v>0</v>
      </c>
      <c r="H2549" s="36">
        <v>0</v>
      </c>
      <c r="I2549" s="36">
        <v>0</v>
      </c>
      <c r="J2549" s="36">
        <v>0</v>
      </c>
      <c r="K2549" s="36">
        <v>2.5000000000000001E-2</v>
      </c>
      <c r="L2549" s="36">
        <v>2.6270000000000002</v>
      </c>
      <c r="M2549" s="35">
        <v>0</v>
      </c>
    </row>
    <row r="2550" spans="1:13">
      <c r="A2550" s="38">
        <v>2549</v>
      </c>
      <c r="B2550" s="34" t="s">
        <v>2660</v>
      </c>
      <c r="C2550" s="34" t="s">
        <v>3651</v>
      </c>
      <c r="D2550" s="34" t="s">
        <v>39</v>
      </c>
      <c r="E2550" s="36">
        <v>4</v>
      </c>
      <c r="F2550" s="36">
        <v>341.48</v>
      </c>
      <c r="G2550" s="36">
        <v>0</v>
      </c>
      <c r="H2550" s="36">
        <v>0</v>
      </c>
      <c r="I2550" s="36">
        <v>0</v>
      </c>
      <c r="J2550" s="36">
        <v>0</v>
      </c>
      <c r="K2550" s="36">
        <v>5</v>
      </c>
      <c r="L2550" s="36">
        <v>315.79999999999995</v>
      </c>
      <c r="M2550" s="35">
        <v>0</v>
      </c>
    </row>
    <row r="2551" spans="1:13">
      <c r="A2551" s="38">
        <v>2550</v>
      </c>
      <c r="B2551" s="34" t="s">
        <v>2661</v>
      </c>
      <c r="C2551" s="34" t="s">
        <v>3651</v>
      </c>
      <c r="D2551" s="34" t="s">
        <v>39</v>
      </c>
      <c r="E2551" s="36">
        <v>0</v>
      </c>
      <c r="F2551" s="36">
        <v>0</v>
      </c>
      <c r="G2551" s="36">
        <v>0</v>
      </c>
      <c r="H2551" s="36">
        <v>0</v>
      </c>
      <c r="I2551" s="36">
        <v>0</v>
      </c>
      <c r="J2551" s="36">
        <v>0</v>
      </c>
      <c r="K2551" s="36">
        <v>6.0250000000000004</v>
      </c>
      <c r="L2551" s="36">
        <v>421.14750000000004</v>
      </c>
      <c r="M2551" s="35">
        <v>0</v>
      </c>
    </row>
    <row r="2552" spans="1:13">
      <c r="A2552" s="38">
        <v>2551</v>
      </c>
      <c r="B2552" s="34" t="s">
        <v>2662</v>
      </c>
      <c r="C2552" s="34" t="s">
        <v>3651</v>
      </c>
      <c r="D2552" s="34" t="s">
        <v>39</v>
      </c>
      <c r="E2552" s="36">
        <v>0</v>
      </c>
      <c r="F2552" s="36">
        <v>0</v>
      </c>
      <c r="G2552" s="36">
        <v>0</v>
      </c>
      <c r="H2552" s="36">
        <v>0</v>
      </c>
      <c r="I2552" s="36">
        <v>0</v>
      </c>
      <c r="J2552" s="36">
        <v>0</v>
      </c>
      <c r="K2552" s="36">
        <v>4</v>
      </c>
      <c r="L2552" s="36">
        <v>134.6</v>
      </c>
      <c r="M2552" s="35">
        <v>0</v>
      </c>
    </row>
    <row r="2553" spans="1:13">
      <c r="A2553" s="38">
        <v>2552</v>
      </c>
      <c r="B2553" s="34" t="s">
        <v>2663</v>
      </c>
      <c r="C2553" s="34" t="s">
        <v>3651</v>
      </c>
      <c r="D2553" s="34" t="s">
        <v>39</v>
      </c>
      <c r="F2553" s="36">
        <v>0</v>
      </c>
      <c r="H2553" s="36">
        <v>0</v>
      </c>
      <c r="J2553" s="36">
        <v>0</v>
      </c>
      <c r="L2553" s="36">
        <v>0</v>
      </c>
      <c r="M2553" s="35">
        <v>5</v>
      </c>
    </row>
    <row r="2554" spans="1:13">
      <c r="A2554" s="38">
        <v>2553</v>
      </c>
      <c r="B2554" s="34" t="s">
        <v>2664</v>
      </c>
      <c r="C2554" s="34" t="s">
        <v>3651</v>
      </c>
      <c r="D2554" s="34" t="s">
        <v>39</v>
      </c>
      <c r="E2554" s="36">
        <v>0</v>
      </c>
      <c r="F2554" s="36">
        <v>0</v>
      </c>
      <c r="G2554" s="36">
        <v>0</v>
      </c>
      <c r="H2554" s="36">
        <v>0</v>
      </c>
      <c r="I2554" s="36">
        <v>0</v>
      </c>
      <c r="J2554" s="36">
        <v>0</v>
      </c>
      <c r="K2554" s="36">
        <v>5</v>
      </c>
      <c r="L2554" s="36">
        <v>358.65000000000003</v>
      </c>
      <c r="M2554" s="35">
        <v>28.25</v>
      </c>
    </row>
    <row r="2555" spans="1:13">
      <c r="A2555" s="38">
        <v>2554</v>
      </c>
      <c r="B2555" s="34" t="s">
        <v>2665</v>
      </c>
      <c r="C2555" s="34" t="s">
        <v>3651</v>
      </c>
      <c r="D2555" s="34" t="s">
        <v>39</v>
      </c>
      <c r="E2555" s="36">
        <v>3.5</v>
      </c>
      <c r="F2555" s="36">
        <v>294.83999999999997</v>
      </c>
      <c r="G2555" s="36">
        <v>0</v>
      </c>
      <c r="H2555" s="36">
        <v>0</v>
      </c>
      <c r="I2555" s="36">
        <v>2.5</v>
      </c>
      <c r="J2555" s="36">
        <v>122.2</v>
      </c>
      <c r="K2555" s="36">
        <v>20</v>
      </c>
      <c r="L2555" s="36">
        <v>2021.2</v>
      </c>
      <c r="M2555" s="35">
        <v>22</v>
      </c>
    </row>
    <row r="2556" spans="1:13">
      <c r="A2556" s="38">
        <v>2555</v>
      </c>
      <c r="B2556" s="34" t="s">
        <v>2666</v>
      </c>
      <c r="C2556" s="34" t="s">
        <v>3651</v>
      </c>
      <c r="D2556" s="34" t="s">
        <v>39</v>
      </c>
      <c r="F2556" s="36">
        <v>0</v>
      </c>
      <c r="H2556" s="36">
        <v>0</v>
      </c>
      <c r="J2556" s="36">
        <v>0</v>
      </c>
      <c r="L2556" s="36">
        <v>0</v>
      </c>
      <c r="M2556" s="35">
        <v>5</v>
      </c>
    </row>
    <row r="2557" spans="1:13">
      <c r="A2557" s="38">
        <v>2556</v>
      </c>
      <c r="B2557" s="34" t="s">
        <v>2667</v>
      </c>
      <c r="C2557" s="34" t="s">
        <v>3651</v>
      </c>
      <c r="D2557" s="34" t="s">
        <v>39</v>
      </c>
      <c r="E2557" s="36">
        <v>0</v>
      </c>
      <c r="F2557" s="36">
        <v>0</v>
      </c>
      <c r="G2557" s="36">
        <v>0</v>
      </c>
      <c r="H2557" s="36">
        <v>0</v>
      </c>
      <c r="I2557" s="36">
        <v>0</v>
      </c>
      <c r="J2557" s="36">
        <v>0</v>
      </c>
      <c r="K2557" s="36">
        <v>12</v>
      </c>
      <c r="L2557" s="36">
        <v>567.12</v>
      </c>
      <c r="M2557" s="35">
        <v>5</v>
      </c>
    </row>
    <row r="2558" spans="1:13">
      <c r="A2558" s="38">
        <v>2557</v>
      </c>
      <c r="B2558" s="34" t="s">
        <v>2668</v>
      </c>
      <c r="C2558" s="34" t="s">
        <v>3651</v>
      </c>
      <c r="D2558" s="34" t="s">
        <v>39</v>
      </c>
      <c r="E2558" s="36">
        <v>0</v>
      </c>
      <c r="F2558" s="36">
        <v>0</v>
      </c>
      <c r="G2558" s="36">
        <v>0</v>
      </c>
      <c r="H2558" s="36">
        <v>0</v>
      </c>
      <c r="I2558" s="36">
        <v>0</v>
      </c>
      <c r="J2558" s="36">
        <v>0</v>
      </c>
      <c r="K2558" s="36">
        <v>65</v>
      </c>
      <c r="L2558" s="36">
        <v>4230.8500000000004</v>
      </c>
      <c r="M2558" s="35">
        <v>57.5</v>
      </c>
    </row>
    <row r="2559" spans="1:13">
      <c r="A2559" s="38">
        <v>2558</v>
      </c>
      <c r="B2559" s="34" t="s">
        <v>2669</v>
      </c>
      <c r="C2559" s="34" t="s">
        <v>3651</v>
      </c>
      <c r="D2559" s="34" t="s">
        <v>39</v>
      </c>
      <c r="E2559" s="36">
        <v>0</v>
      </c>
      <c r="F2559" s="36">
        <v>0</v>
      </c>
      <c r="G2559" s="36">
        <v>0</v>
      </c>
      <c r="H2559" s="36">
        <v>0</v>
      </c>
      <c r="I2559" s="36">
        <v>0</v>
      </c>
      <c r="J2559" s="36">
        <v>0</v>
      </c>
      <c r="K2559" s="36">
        <v>3</v>
      </c>
      <c r="L2559" s="36">
        <v>193.17000000000002</v>
      </c>
      <c r="M2559" s="35">
        <v>8</v>
      </c>
    </row>
    <row r="2560" spans="1:13">
      <c r="A2560" s="38">
        <v>2559</v>
      </c>
      <c r="B2560" s="34" t="s">
        <v>2670</v>
      </c>
      <c r="C2560" s="34" t="s">
        <v>3651</v>
      </c>
      <c r="D2560" s="34" t="s">
        <v>39</v>
      </c>
      <c r="E2560" s="36">
        <v>2</v>
      </c>
      <c r="F2560" s="36">
        <v>171.22</v>
      </c>
      <c r="G2560" s="36">
        <v>4.5</v>
      </c>
      <c r="H2560" s="36">
        <v>489.375</v>
      </c>
      <c r="I2560" s="36">
        <v>0</v>
      </c>
      <c r="J2560" s="36">
        <v>0</v>
      </c>
      <c r="K2560" s="36">
        <v>0</v>
      </c>
      <c r="L2560" s="36">
        <v>0</v>
      </c>
      <c r="M2560" s="35">
        <v>0.5</v>
      </c>
    </row>
    <row r="2561" spans="1:13">
      <c r="A2561" s="38">
        <v>2560</v>
      </c>
      <c r="B2561" s="34" t="s">
        <v>2671</v>
      </c>
      <c r="C2561" s="34" t="s">
        <v>3651</v>
      </c>
      <c r="D2561" s="34" t="s">
        <v>37</v>
      </c>
      <c r="F2561" s="36">
        <v>0</v>
      </c>
      <c r="H2561" s="36">
        <v>0</v>
      </c>
      <c r="J2561" s="36">
        <v>0</v>
      </c>
      <c r="L2561" s="36">
        <v>0</v>
      </c>
      <c r="M2561" s="35">
        <v>159.47499999999999</v>
      </c>
    </row>
    <row r="2562" spans="1:13">
      <c r="A2562" s="38">
        <v>2561</v>
      </c>
      <c r="B2562" s="34" t="s">
        <v>2672</v>
      </c>
      <c r="C2562" s="34" t="s">
        <v>3651</v>
      </c>
      <c r="D2562" s="34" t="s">
        <v>37</v>
      </c>
      <c r="E2562" s="36">
        <v>1.25</v>
      </c>
      <c r="F2562" s="36">
        <v>130.0625</v>
      </c>
      <c r="G2562" s="36">
        <v>0.625</v>
      </c>
      <c r="H2562" s="36">
        <v>62.556250000000006</v>
      </c>
      <c r="I2562" s="36">
        <v>1</v>
      </c>
      <c r="J2562" s="36">
        <v>86.37</v>
      </c>
      <c r="K2562" s="36">
        <v>1.7250000000000001</v>
      </c>
      <c r="L2562" s="36">
        <v>132.03150000000002</v>
      </c>
      <c r="M2562" s="35">
        <v>2.1</v>
      </c>
    </row>
    <row r="2563" spans="1:13">
      <c r="A2563" s="38">
        <v>2562</v>
      </c>
      <c r="B2563" s="34" t="s">
        <v>2673</v>
      </c>
      <c r="C2563" s="34" t="s">
        <v>3651</v>
      </c>
      <c r="D2563" s="34" t="s">
        <v>37</v>
      </c>
      <c r="F2563" s="36">
        <v>0</v>
      </c>
      <c r="H2563" s="36">
        <v>0</v>
      </c>
      <c r="J2563" s="36">
        <v>0</v>
      </c>
      <c r="L2563" s="36">
        <v>0</v>
      </c>
      <c r="M2563" s="35">
        <v>1.5</v>
      </c>
    </row>
    <row r="2564" spans="1:13">
      <c r="A2564" s="38">
        <v>2563</v>
      </c>
      <c r="B2564" s="34" t="s">
        <v>2674</v>
      </c>
      <c r="C2564" s="34" t="s">
        <v>3651</v>
      </c>
      <c r="D2564" s="34" t="s">
        <v>32</v>
      </c>
      <c r="F2564" s="36">
        <v>0</v>
      </c>
      <c r="H2564" s="36">
        <v>0</v>
      </c>
      <c r="J2564" s="36">
        <v>0</v>
      </c>
      <c r="L2564" s="36">
        <v>0</v>
      </c>
      <c r="M2564" s="35">
        <v>17</v>
      </c>
    </row>
    <row r="2565" spans="1:13">
      <c r="A2565" s="38">
        <v>2564</v>
      </c>
      <c r="B2565" s="34" t="s">
        <v>2675</v>
      </c>
      <c r="C2565" s="34" t="s">
        <v>3651</v>
      </c>
      <c r="D2565" s="34" t="s">
        <v>32</v>
      </c>
      <c r="E2565" s="36">
        <v>0</v>
      </c>
      <c r="F2565" s="36">
        <v>0</v>
      </c>
      <c r="G2565" s="36">
        <v>5</v>
      </c>
      <c r="H2565" s="36">
        <v>538.80000000000007</v>
      </c>
      <c r="I2565" s="36">
        <v>0</v>
      </c>
      <c r="J2565" s="36">
        <v>0</v>
      </c>
      <c r="K2565" s="36">
        <v>12.025</v>
      </c>
      <c r="L2565" s="36">
        <v>1036.5550000000001</v>
      </c>
      <c r="M2565" s="35">
        <v>4.6500000000000004</v>
      </c>
    </row>
    <row r="2566" spans="1:13">
      <c r="A2566" s="38">
        <v>2565</v>
      </c>
      <c r="B2566" s="34" t="s">
        <v>2676</v>
      </c>
      <c r="C2566" s="34" t="s">
        <v>3651</v>
      </c>
      <c r="D2566" s="34" t="s">
        <v>32</v>
      </c>
      <c r="E2566" s="36">
        <v>0</v>
      </c>
      <c r="F2566" s="36">
        <v>0</v>
      </c>
      <c r="G2566" s="36">
        <v>0</v>
      </c>
      <c r="H2566" s="36">
        <v>0</v>
      </c>
      <c r="I2566" s="36">
        <v>0</v>
      </c>
      <c r="J2566" s="36">
        <v>0</v>
      </c>
      <c r="K2566" s="36">
        <v>7</v>
      </c>
      <c r="L2566" s="36">
        <v>495.94999999999993</v>
      </c>
      <c r="M2566" s="35">
        <v>32.5</v>
      </c>
    </row>
    <row r="2567" spans="1:13">
      <c r="A2567" s="38">
        <v>2566</v>
      </c>
      <c r="B2567" s="34" t="s">
        <v>2677</v>
      </c>
      <c r="C2567" s="34" t="s">
        <v>3651</v>
      </c>
      <c r="D2567" s="34" t="s">
        <v>32</v>
      </c>
      <c r="F2567" s="36">
        <v>0</v>
      </c>
      <c r="H2567" s="36">
        <v>0</v>
      </c>
      <c r="J2567" s="36">
        <v>0</v>
      </c>
      <c r="L2567" s="36">
        <v>0</v>
      </c>
      <c r="M2567" s="35">
        <v>37.300000000000004</v>
      </c>
    </row>
    <row r="2568" spans="1:13">
      <c r="A2568" s="38">
        <v>2567</v>
      </c>
      <c r="B2568" s="34" t="s">
        <v>2678</v>
      </c>
      <c r="C2568" s="34" t="s">
        <v>3657</v>
      </c>
      <c r="D2568" s="34" t="s">
        <v>30</v>
      </c>
      <c r="E2568" s="36">
        <v>0</v>
      </c>
      <c r="F2568" s="36">
        <v>0</v>
      </c>
      <c r="G2568" s="36">
        <v>0</v>
      </c>
      <c r="H2568" s="36">
        <v>0</v>
      </c>
      <c r="I2568" s="36">
        <v>2</v>
      </c>
      <c r="J2568" s="36">
        <v>217.48</v>
      </c>
      <c r="K2568" s="36">
        <v>2</v>
      </c>
      <c r="L2568" s="36">
        <v>398</v>
      </c>
      <c r="M2568" s="35">
        <v>0</v>
      </c>
    </row>
    <row r="2569" spans="1:13">
      <c r="A2569" s="38">
        <v>2568</v>
      </c>
      <c r="B2569" s="34" t="s">
        <v>2679</v>
      </c>
      <c r="C2569" s="34" t="s">
        <v>3651</v>
      </c>
      <c r="D2569" s="34" t="s">
        <v>30</v>
      </c>
      <c r="E2569" s="36">
        <v>3.6</v>
      </c>
      <c r="F2569" s="36">
        <v>251.172</v>
      </c>
      <c r="G2569" s="36">
        <v>41.475000000000001</v>
      </c>
      <c r="H2569" s="36">
        <v>3841.8292499999998</v>
      </c>
      <c r="I2569" s="36">
        <v>27.524999999999999</v>
      </c>
      <c r="J2569" s="36">
        <v>2271.63825</v>
      </c>
      <c r="K2569" s="36">
        <v>7.4</v>
      </c>
      <c r="L2569" s="36">
        <v>381.46999999999997</v>
      </c>
      <c r="M2569" s="35">
        <v>0</v>
      </c>
    </row>
    <row r="2570" spans="1:13">
      <c r="A2570" s="38">
        <v>2569</v>
      </c>
      <c r="B2570" s="34" t="s">
        <v>2680</v>
      </c>
      <c r="C2570" s="34" t="s">
        <v>3651</v>
      </c>
      <c r="D2570" s="34" t="s">
        <v>30</v>
      </c>
      <c r="E2570" s="36">
        <v>0</v>
      </c>
      <c r="F2570" s="36">
        <v>0</v>
      </c>
      <c r="G2570" s="36">
        <v>0</v>
      </c>
      <c r="H2570" s="36">
        <v>0</v>
      </c>
      <c r="I2570" s="36">
        <v>5</v>
      </c>
      <c r="J2570" s="36">
        <v>-928.05000000000007</v>
      </c>
      <c r="K2570" s="36">
        <v>15</v>
      </c>
      <c r="L2570" s="36">
        <v>1874.3999999999999</v>
      </c>
      <c r="M2570" s="35">
        <v>0</v>
      </c>
    </row>
    <row r="2571" spans="1:13">
      <c r="A2571" s="38">
        <v>2570</v>
      </c>
      <c r="B2571" s="34" t="s">
        <v>2681</v>
      </c>
      <c r="C2571" s="34" t="s">
        <v>3651</v>
      </c>
      <c r="D2571" s="34" t="s">
        <v>30</v>
      </c>
      <c r="F2571" s="36">
        <v>0</v>
      </c>
      <c r="H2571" s="36">
        <v>0</v>
      </c>
      <c r="J2571" s="36">
        <v>0</v>
      </c>
      <c r="L2571" s="36">
        <v>0</v>
      </c>
      <c r="M2571" s="35">
        <v>3</v>
      </c>
    </row>
    <row r="2572" spans="1:13">
      <c r="A2572" s="38">
        <v>2571</v>
      </c>
      <c r="B2572" s="34" t="s">
        <v>2682</v>
      </c>
      <c r="C2572" s="34" t="s">
        <v>3651</v>
      </c>
      <c r="D2572" s="34" t="s">
        <v>30</v>
      </c>
      <c r="E2572" s="36">
        <v>12</v>
      </c>
      <c r="F2572" s="36">
        <v>838.56</v>
      </c>
      <c r="G2572" s="36">
        <v>0</v>
      </c>
      <c r="H2572" s="36">
        <v>0</v>
      </c>
      <c r="I2572" s="36">
        <v>0</v>
      </c>
      <c r="J2572" s="36">
        <v>0</v>
      </c>
      <c r="K2572" s="36">
        <v>3</v>
      </c>
      <c r="L2572" s="36">
        <v>97.859999999999985</v>
      </c>
      <c r="M2572" s="35">
        <v>0</v>
      </c>
    </row>
    <row r="2573" spans="1:13">
      <c r="A2573" s="38">
        <v>2572</v>
      </c>
      <c r="B2573" s="34" t="s">
        <v>2683</v>
      </c>
      <c r="C2573" s="34" t="s">
        <v>3651</v>
      </c>
      <c r="D2573" s="34" t="s">
        <v>30</v>
      </c>
      <c r="E2573" s="36">
        <v>7</v>
      </c>
      <c r="F2573" s="36">
        <v>349.78999999999996</v>
      </c>
      <c r="G2573" s="36">
        <v>5</v>
      </c>
      <c r="H2573" s="36">
        <v>491.04999999999995</v>
      </c>
      <c r="I2573" s="36">
        <v>0</v>
      </c>
      <c r="J2573" s="36">
        <v>0</v>
      </c>
      <c r="K2573" s="36">
        <v>10</v>
      </c>
      <c r="L2573" s="36">
        <v>858.3</v>
      </c>
      <c r="M2573" s="35">
        <v>0</v>
      </c>
    </row>
    <row r="2574" spans="1:13">
      <c r="A2574" s="38">
        <v>2573</v>
      </c>
      <c r="B2574" s="34" t="s">
        <v>2684</v>
      </c>
      <c r="C2574" s="34" t="s">
        <v>82</v>
      </c>
      <c r="D2574" s="34" t="s">
        <v>30</v>
      </c>
      <c r="E2574" s="36">
        <v>0</v>
      </c>
      <c r="F2574" s="36">
        <v>0</v>
      </c>
      <c r="G2574" s="36">
        <v>0</v>
      </c>
      <c r="H2574" s="36">
        <v>0</v>
      </c>
      <c r="I2574" s="36">
        <v>0</v>
      </c>
      <c r="J2574" s="36">
        <v>0</v>
      </c>
      <c r="K2574" s="36">
        <v>1</v>
      </c>
      <c r="L2574" s="36">
        <v>88.49</v>
      </c>
      <c r="M2574" s="35">
        <v>0</v>
      </c>
    </row>
    <row r="2575" spans="1:13">
      <c r="A2575" s="38">
        <v>2574</v>
      </c>
      <c r="B2575" s="34" t="s">
        <v>2685</v>
      </c>
      <c r="C2575" s="34" t="s">
        <v>82</v>
      </c>
      <c r="D2575" s="34" t="s">
        <v>30</v>
      </c>
      <c r="E2575" s="36">
        <v>0</v>
      </c>
      <c r="F2575" s="36">
        <v>0</v>
      </c>
      <c r="G2575" s="36">
        <v>0</v>
      </c>
      <c r="H2575" s="36">
        <v>0</v>
      </c>
      <c r="I2575" s="36">
        <v>23</v>
      </c>
      <c r="J2575" s="36">
        <v>2221.1099999999997</v>
      </c>
      <c r="K2575" s="36">
        <v>115.9</v>
      </c>
      <c r="L2575" s="36">
        <v>8676.2740000000013</v>
      </c>
      <c r="M2575" s="35">
        <v>0</v>
      </c>
    </row>
    <row r="2576" spans="1:13">
      <c r="A2576" s="38">
        <v>2575</v>
      </c>
      <c r="B2576" s="34" t="s">
        <v>2686</v>
      </c>
      <c r="C2576" s="34" t="s">
        <v>3658</v>
      </c>
      <c r="D2576" s="34" t="s">
        <v>30</v>
      </c>
      <c r="E2576" s="36">
        <v>0</v>
      </c>
      <c r="F2576" s="36">
        <v>0</v>
      </c>
      <c r="G2576" s="36">
        <v>0</v>
      </c>
      <c r="H2576" s="36">
        <v>0</v>
      </c>
      <c r="I2576" s="36">
        <v>0</v>
      </c>
      <c r="J2576" s="36">
        <v>0</v>
      </c>
      <c r="K2576" s="36">
        <v>1.5</v>
      </c>
      <c r="L2576" s="36">
        <v>250.20000000000002</v>
      </c>
      <c r="M2576" s="35">
        <v>0</v>
      </c>
    </row>
    <row r="2577" spans="1:13">
      <c r="A2577" s="38">
        <v>2576</v>
      </c>
      <c r="B2577" s="34" t="s">
        <v>2687</v>
      </c>
      <c r="C2577" s="34" t="s">
        <v>3651</v>
      </c>
      <c r="D2577" s="34" t="s">
        <v>30</v>
      </c>
      <c r="E2577" s="36">
        <v>0</v>
      </c>
      <c r="F2577" s="36">
        <v>0</v>
      </c>
      <c r="G2577" s="36">
        <v>0</v>
      </c>
      <c r="H2577" s="36">
        <v>0</v>
      </c>
      <c r="I2577" s="36">
        <v>0</v>
      </c>
      <c r="J2577" s="36">
        <v>0</v>
      </c>
      <c r="K2577" s="36">
        <v>5.5</v>
      </c>
      <c r="L2577" s="36">
        <v>138.98499999999999</v>
      </c>
      <c r="M2577" s="35">
        <v>0</v>
      </c>
    </row>
    <row r="2578" spans="1:13">
      <c r="A2578" s="38">
        <v>2577</v>
      </c>
      <c r="B2578" s="34" t="s">
        <v>2688</v>
      </c>
      <c r="C2578" s="34" t="s">
        <v>3651</v>
      </c>
      <c r="D2578" s="34" t="s">
        <v>30</v>
      </c>
      <c r="E2578" s="36">
        <v>0</v>
      </c>
      <c r="F2578" s="36">
        <v>0</v>
      </c>
      <c r="G2578" s="36">
        <v>0</v>
      </c>
      <c r="H2578" s="36">
        <v>0</v>
      </c>
      <c r="I2578" s="36">
        <v>9</v>
      </c>
      <c r="J2578" s="36">
        <v>582.21</v>
      </c>
      <c r="K2578" s="36">
        <v>0</v>
      </c>
      <c r="L2578" s="36">
        <v>0</v>
      </c>
      <c r="M2578" s="35">
        <v>0</v>
      </c>
    </row>
    <row r="2579" spans="1:13">
      <c r="A2579" s="38">
        <v>2578</v>
      </c>
      <c r="B2579" s="34" t="s">
        <v>2689</v>
      </c>
      <c r="C2579" s="34" t="s">
        <v>3651</v>
      </c>
      <c r="D2579" s="34" t="s">
        <v>30</v>
      </c>
      <c r="E2579" s="36">
        <v>0</v>
      </c>
      <c r="F2579" s="36">
        <v>0</v>
      </c>
      <c r="G2579" s="36">
        <v>0</v>
      </c>
      <c r="H2579" s="36">
        <v>0</v>
      </c>
      <c r="I2579" s="36">
        <v>0.4</v>
      </c>
      <c r="J2579" s="36">
        <v>25.748000000000005</v>
      </c>
      <c r="K2579" s="36">
        <v>1.4</v>
      </c>
      <c r="L2579" s="36">
        <v>102.634</v>
      </c>
      <c r="M2579" s="35">
        <v>0</v>
      </c>
    </row>
    <row r="2580" spans="1:13">
      <c r="A2580" s="38">
        <v>2579</v>
      </c>
      <c r="B2580" s="34" t="s">
        <v>2690</v>
      </c>
      <c r="C2580" s="34" t="s">
        <v>82</v>
      </c>
      <c r="D2580" s="34" t="s">
        <v>30</v>
      </c>
      <c r="E2580" s="36">
        <v>0</v>
      </c>
      <c r="F2580" s="36">
        <v>0</v>
      </c>
      <c r="G2580" s="36">
        <v>0.45</v>
      </c>
      <c r="H2580" s="36">
        <v>67.225499999999997</v>
      </c>
      <c r="I2580" s="36">
        <v>0.52500000000000002</v>
      </c>
      <c r="J2580" s="36">
        <v>79.60575</v>
      </c>
      <c r="K2580" s="36">
        <v>0.8</v>
      </c>
      <c r="L2580" s="36">
        <v>99.992000000000004</v>
      </c>
      <c r="M2580" s="35">
        <v>1.05</v>
      </c>
    </row>
    <row r="2581" spans="1:13">
      <c r="A2581" s="38">
        <v>2580</v>
      </c>
      <c r="B2581" s="34" t="s">
        <v>2691</v>
      </c>
      <c r="C2581" s="34" t="s">
        <v>3651</v>
      </c>
      <c r="D2581" s="34" t="s">
        <v>30</v>
      </c>
      <c r="E2581" s="36">
        <v>0</v>
      </c>
      <c r="F2581" s="36">
        <v>0</v>
      </c>
      <c r="G2581" s="36">
        <v>0</v>
      </c>
      <c r="H2581" s="36">
        <v>0</v>
      </c>
      <c r="I2581" s="36">
        <v>14.85</v>
      </c>
      <c r="J2581" s="36">
        <v>549.00450000000001</v>
      </c>
      <c r="K2581" s="36">
        <v>90.65</v>
      </c>
      <c r="L2581" s="36">
        <v>6440.6824999999999</v>
      </c>
      <c r="M2581" s="35">
        <v>25.324999999999999</v>
      </c>
    </row>
    <row r="2582" spans="1:13">
      <c r="A2582" s="38">
        <v>2581</v>
      </c>
      <c r="B2582" s="34" t="s">
        <v>2692</v>
      </c>
      <c r="C2582" s="34" t="s">
        <v>3651</v>
      </c>
      <c r="D2582" s="34" t="s">
        <v>30</v>
      </c>
      <c r="E2582" s="36">
        <v>4.3499999999999996</v>
      </c>
      <c r="F2582" s="36">
        <v>633.18599999999992</v>
      </c>
      <c r="G2582" s="36">
        <v>3.05</v>
      </c>
      <c r="H2582" s="36">
        <v>235.21600000000001</v>
      </c>
      <c r="I2582" s="36">
        <v>0.65</v>
      </c>
      <c r="J2582" s="36">
        <v>56.368000000000002</v>
      </c>
      <c r="K2582" s="36">
        <v>0.75</v>
      </c>
      <c r="L2582" s="36">
        <v>71.242499999999993</v>
      </c>
      <c r="M2582" s="35">
        <v>0.7</v>
      </c>
    </row>
    <row r="2583" spans="1:13">
      <c r="A2583" s="38">
        <v>2582</v>
      </c>
      <c r="B2583" s="34" t="s">
        <v>2693</v>
      </c>
      <c r="C2583" s="34" t="s">
        <v>3651</v>
      </c>
      <c r="D2583" s="34" t="s">
        <v>30</v>
      </c>
      <c r="E2583" s="36">
        <v>7.1</v>
      </c>
      <c r="F2583" s="36">
        <v>536.33400000000006</v>
      </c>
      <c r="G2583" s="36">
        <v>0.15</v>
      </c>
      <c r="H2583" s="36">
        <v>22.486499999999999</v>
      </c>
      <c r="I2583" s="36">
        <v>0</v>
      </c>
      <c r="J2583" s="36">
        <v>0</v>
      </c>
      <c r="K2583" s="36">
        <v>0</v>
      </c>
      <c r="L2583" s="36">
        <v>0</v>
      </c>
      <c r="M2583" s="35">
        <v>0.35</v>
      </c>
    </row>
    <row r="2584" spans="1:13">
      <c r="A2584" s="38">
        <v>2583</v>
      </c>
      <c r="B2584" s="34" t="s">
        <v>2694</v>
      </c>
      <c r="C2584" s="34" t="s">
        <v>3651</v>
      </c>
      <c r="D2584" s="34" t="s">
        <v>30</v>
      </c>
      <c r="E2584" s="36">
        <v>0</v>
      </c>
      <c r="F2584" s="36">
        <v>0</v>
      </c>
      <c r="G2584" s="36">
        <v>0</v>
      </c>
      <c r="H2584" s="36">
        <v>0</v>
      </c>
      <c r="I2584" s="36">
        <v>10</v>
      </c>
      <c r="J2584" s="36">
        <v>-528.69999999999993</v>
      </c>
      <c r="K2584" s="36">
        <v>15</v>
      </c>
      <c r="L2584" s="36">
        <v>1331.1</v>
      </c>
      <c r="M2584" s="35">
        <v>20</v>
      </c>
    </row>
    <row r="2585" spans="1:13">
      <c r="A2585" s="38">
        <v>2584</v>
      </c>
      <c r="B2585" s="34" t="s">
        <v>2695</v>
      </c>
      <c r="C2585" s="34" t="s">
        <v>3651</v>
      </c>
      <c r="D2585" s="34" t="s">
        <v>30</v>
      </c>
      <c r="E2585" s="36">
        <v>5.2</v>
      </c>
      <c r="F2585" s="36">
        <v>411.16399999999999</v>
      </c>
      <c r="G2585" s="36">
        <v>4.375</v>
      </c>
      <c r="H2585" s="36">
        <v>1019.06875</v>
      </c>
      <c r="I2585" s="36">
        <v>2.5000000000000001E-2</v>
      </c>
      <c r="J2585" s="36">
        <v>0.95124999999999993</v>
      </c>
      <c r="K2585" s="36">
        <v>1.2</v>
      </c>
      <c r="L2585" s="36">
        <v>422.20799999999997</v>
      </c>
      <c r="M2585" s="35">
        <v>33.6</v>
      </c>
    </row>
    <row r="2586" spans="1:13">
      <c r="A2586" s="38">
        <v>2585</v>
      </c>
      <c r="B2586" s="34" t="s">
        <v>2696</v>
      </c>
      <c r="C2586" s="34" t="s">
        <v>3651</v>
      </c>
      <c r="D2586" s="34" t="s">
        <v>30</v>
      </c>
      <c r="E2586" s="36">
        <v>0.1</v>
      </c>
      <c r="F2586" s="36">
        <v>44.231000000000002</v>
      </c>
      <c r="G2586" s="36">
        <v>13.775</v>
      </c>
      <c r="H2586" s="36">
        <v>2339.2705000000001</v>
      </c>
      <c r="I2586" s="36">
        <v>9.4250000000000007</v>
      </c>
      <c r="J2586" s="36">
        <v>1174.9204999999999</v>
      </c>
      <c r="K2586" s="36">
        <v>62.4</v>
      </c>
      <c r="L2586" s="36">
        <v>5724.5759999999991</v>
      </c>
      <c r="M2586" s="35">
        <v>94.7</v>
      </c>
    </row>
    <row r="2587" spans="1:13">
      <c r="A2587" s="38">
        <v>2586</v>
      </c>
      <c r="B2587" s="34" t="s">
        <v>2697</v>
      </c>
      <c r="C2587" s="34" t="s">
        <v>3651</v>
      </c>
      <c r="D2587" s="34" t="s">
        <v>30</v>
      </c>
      <c r="E2587" s="36">
        <v>7.05</v>
      </c>
      <c r="F2587" s="36">
        <v>663.89850000000001</v>
      </c>
      <c r="G2587" s="36">
        <v>11.75</v>
      </c>
      <c r="H2587" s="36">
        <v>1444.4275</v>
      </c>
      <c r="I2587" s="36">
        <v>8.75</v>
      </c>
      <c r="J2587" s="36">
        <v>1028.6500000000001</v>
      </c>
      <c r="K2587" s="36">
        <v>3.75</v>
      </c>
      <c r="L2587" s="36">
        <v>303.71249999999998</v>
      </c>
      <c r="M2587" s="35">
        <v>7.5</v>
      </c>
    </row>
    <row r="2588" spans="1:13">
      <c r="A2588" s="38">
        <v>2587</v>
      </c>
      <c r="B2588" s="34" t="s">
        <v>2698</v>
      </c>
      <c r="C2588" s="34" t="s">
        <v>3651</v>
      </c>
      <c r="D2588" s="34" t="s">
        <v>30</v>
      </c>
      <c r="F2588" s="36">
        <v>0</v>
      </c>
      <c r="H2588" s="36">
        <v>0</v>
      </c>
      <c r="J2588" s="36">
        <v>0</v>
      </c>
      <c r="L2588" s="36">
        <v>0</v>
      </c>
      <c r="M2588" s="35">
        <v>2.75</v>
      </c>
    </row>
    <row r="2589" spans="1:13">
      <c r="A2589" s="38">
        <v>2588</v>
      </c>
      <c r="B2589" s="34" t="s">
        <v>2699</v>
      </c>
      <c r="C2589" s="34" t="s">
        <v>3651</v>
      </c>
      <c r="D2589" s="34" t="s">
        <v>30</v>
      </c>
      <c r="E2589" s="36">
        <v>0</v>
      </c>
      <c r="F2589" s="36">
        <v>0</v>
      </c>
      <c r="G2589" s="36">
        <v>0</v>
      </c>
      <c r="H2589" s="36">
        <v>0</v>
      </c>
      <c r="I2589" s="36">
        <v>12</v>
      </c>
      <c r="J2589" s="36">
        <v>1109.52</v>
      </c>
      <c r="K2589" s="36">
        <v>0</v>
      </c>
      <c r="L2589" s="36">
        <v>0</v>
      </c>
      <c r="M2589" s="35">
        <v>7.55</v>
      </c>
    </row>
    <row r="2590" spans="1:13">
      <c r="A2590" s="38">
        <v>2589</v>
      </c>
      <c r="B2590" s="34" t="s">
        <v>2700</v>
      </c>
      <c r="C2590" s="34" t="s">
        <v>3651</v>
      </c>
      <c r="D2590" s="34" t="s">
        <v>30</v>
      </c>
      <c r="E2590" s="36">
        <v>0.52500000000000002</v>
      </c>
      <c r="F2590" s="36">
        <v>29.919750000000004</v>
      </c>
      <c r="G2590" s="36">
        <v>6.1</v>
      </c>
      <c r="H2590" s="36">
        <v>675.08699999999999</v>
      </c>
      <c r="I2590" s="36">
        <v>4.0250000000000004</v>
      </c>
      <c r="J2590" s="36">
        <v>190.42275000000004</v>
      </c>
      <c r="K2590" s="36">
        <v>4.6749999999999998</v>
      </c>
      <c r="L2590" s="36">
        <v>361.56450000000001</v>
      </c>
      <c r="M2590" s="35">
        <v>3.15</v>
      </c>
    </row>
    <row r="2591" spans="1:13">
      <c r="A2591" s="38">
        <v>2590</v>
      </c>
      <c r="B2591" s="34" t="s">
        <v>2701</v>
      </c>
      <c r="C2591" s="34" t="s">
        <v>3658</v>
      </c>
      <c r="D2591" s="34" t="s">
        <v>30</v>
      </c>
      <c r="E2591" s="36">
        <v>0</v>
      </c>
      <c r="F2591" s="36">
        <v>0</v>
      </c>
      <c r="G2591" s="36">
        <v>3</v>
      </c>
      <c r="H2591" s="36">
        <v>593.79</v>
      </c>
      <c r="I2591" s="36">
        <v>19.850000000000001</v>
      </c>
      <c r="J2591" s="36">
        <v>2906.4369999999999</v>
      </c>
      <c r="K2591" s="36">
        <v>60</v>
      </c>
      <c r="L2591" s="36">
        <v>4497.5999999999995</v>
      </c>
      <c r="M2591" s="35">
        <v>17.5</v>
      </c>
    </row>
    <row r="2592" spans="1:13">
      <c r="A2592" s="38">
        <v>2591</v>
      </c>
      <c r="B2592" s="34" t="s">
        <v>2702</v>
      </c>
      <c r="C2592" s="34" t="s">
        <v>3651</v>
      </c>
      <c r="D2592" s="34" t="s">
        <v>30</v>
      </c>
      <c r="E2592" s="36">
        <v>4</v>
      </c>
      <c r="F2592" s="36">
        <v>306.60000000000002</v>
      </c>
      <c r="G2592" s="36">
        <v>4</v>
      </c>
      <c r="H2592" s="36">
        <v>440.68</v>
      </c>
      <c r="I2592" s="36">
        <v>7</v>
      </c>
      <c r="J2592" s="36">
        <v>316.60999999999996</v>
      </c>
      <c r="K2592" s="36">
        <v>6</v>
      </c>
      <c r="L2592" s="36">
        <v>437.22</v>
      </c>
      <c r="M2592" s="35">
        <v>6</v>
      </c>
    </row>
    <row r="2593" spans="1:13">
      <c r="A2593" s="38">
        <v>2592</v>
      </c>
      <c r="B2593" s="34" t="s">
        <v>2703</v>
      </c>
      <c r="C2593" s="34" t="s">
        <v>3651</v>
      </c>
      <c r="D2593" s="34" t="s">
        <v>30</v>
      </c>
      <c r="E2593" s="36">
        <v>0</v>
      </c>
      <c r="F2593" s="36">
        <v>0</v>
      </c>
      <c r="G2593" s="36">
        <v>0</v>
      </c>
      <c r="H2593" s="36">
        <v>0</v>
      </c>
      <c r="I2593" s="36">
        <v>0</v>
      </c>
      <c r="J2593" s="36">
        <v>0</v>
      </c>
      <c r="K2593" s="36">
        <v>0.57499999999999996</v>
      </c>
      <c r="L2593" s="36">
        <v>75.882749999999987</v>
      </c>
      <c r="M2593" s="35">
        <v>3.05</v>
      </c>
    </row>
    <row r="2594" spans="1:13">
      <c r="A2594" s="38">
        <v>2593</v>
      </c>
      <c r="B2594" s="34" t="s">
        <v>2704</v>
      </c>
      <c r="C2594" s="34" t="s">
        <v>3651</v>
      </c>
      <c r="D2594" s="34" t="s">
        <v>30</v>
      </c>
      <c r="E2594" s="36">
        <v>0</v>
      </c>
      <c r="F2594" s="36">
        <v>0</v>
      </c>
      <c r="G2594" s="36">
        <v>0</v>
      </c>
      <c r="H2594" s="36">
        <v>0</v>
      </c>
      <c r="I2594" s="36">
        <v>0</v>
      </c>
      <c r="J2594" s="36">
        <v>0</v>
      </c>
      <c r="K2594" s="36">
        <v>62</v>
      </c>
      <c r="L2594" s="36">
        <v>3465.7999999999997</v>
      </c>
      <c r="M2594" s="35">
        <v>94</v>
      </c>
    </row>
    <row r="2595" spans="1:13">
      <c r="A2595" s="38">
        <v>2594</v>
      </c>
      <c r="B2595" s="34" t="s">
        <v>2705</v>
      </c>
      <c r="C2595" s="34" t="s">
        <v>3651</v>
      </c>
      <c r="D2595" s="34" t="s">
        <v>30</v>
      </c>
      <c r="E2595" s="36">
        <v>0</v>
      </c>
      <c r="F2595" s="36">
        <v>0</v>
      </c>
      <c r="G2595" s="36">
        <v>0</v>
      </c>
      <c r="H2595" s="36">
        <v>0</v>
      </c>
      <c r="I2595" s="36">
        <v>8</v>
      </c>
      <c r="J2595" s="36">
        <v>-22.88</v>
      </c>
      <c r="K2595" s="36">
        <v>34</v>
      </c>
      <c r="L2595" s="36">
        <v>3040.28</v>
      </c>
      <c r="M2595" s="35">
        <v>2</v>
      </c>
    </row>
    <row r="2596" spans="1:13">
      <c r="A2596" s="38">
        <v>2595</v>
      </c>
      <c r="B2596" s="34" t="s">
        <v>2706</v>
      </c>
      <c r="C2596" s="34" t="s">
        <v>3658</v>
      </c>
      <c r="D2596" s="34" t="s">
        <v>30</v>
      </c>
      <c r="F2596" s="36">
        <v>0</v>
      </c>
      <c r="H2596" s="36">
        <v>0</v>
      </c>
      <c r="J2596" s="36">
        <v>0</v>
      </c>
      <c r="L2596" s="36">
        <v>0</v>
      </c>
      <c r="M2596" s="35">
        <v>30</v>
      </c>
    </row>
    <row r="2597" spans="1:13">
      <c r="A2597" s="38">
        <v>2596</v>
      </c>
      <c r="B2597" s="34" t="s">
        <v>2707</v>
      </c>
      <c r="C2597" s="34" t="s">
        <v>3651</v>
      </c>
      <c r="D2597" s="34" t="s">
        <v>30</v>
      </c>
      <c r="E2597" s="36">
        <v>0</v>
      </c>
      <c r="F2597" s="36">
        <v>0</v>
      </c>
      <c r="G2597" s="36">
        <v>0</v>
      </c>
      <c r="H2597" s="36">
        <v>0</v>
      </c>
      <c r="I2597" s="36">
        <v>0</v>
      </c>
      <c r="J2597" s="36">
        <v>0</v>
      </c>
      <c r="K2597" s="36">
        <v>25</v>
      </c>
      <c r="L2597" s="36">
        <v>1171.75</v>
      </c>
      <c r="M2597" s="35">
        <v>51</v>
      </c>
    </row>
    <row r="2598" spans="1:13">
      <c r="A2598" s="38">
        <v>2597</v>
      </c>
      <c r="B2598" s="34" t="s">
        <v>2708</v>
      </c>
      <c r="C2598" s="34" t="s">
        <v>3651</v>
      </c>
      <c r="D2598" s="34" t="s">
        <v>30</v>
      </c>
      <c r="E2598" s="36">
        <v>0</v>
      </c>
      <c r="F2598" s="36">
        <v>0</v>
      </c>
      <c r="G2598" s="36">
        <v>0</v>
      </c>
      <c r="H2598" s="36">
        <v>0</v>
      </c>
      <c r="I2598" s="36">
        <v>0</v>
      </c>
      <c r="J2598" s="36">
        <v>0</v>
      </c>
      <c r="K2598" s="36">
        <v>76.05</v>
      </c>
      <c r="L2598" s="36">
        <v>9003.5594999999994</v>
      </c>
      <c r="M2598" s="35">
        <v>61.05</v>
      </c>
    </row>
    <row r="2599" spans="1:13">
      <c r="A2599" s="38">
        <v>2598</v>
      </c>
      <c r="B2599" s="34" t="s">
        <v>2709</v>
      </c>
      <c r="C2599" s="34" t="s">
        <v>3651</v>
      </c>
      <c r="D2599" s="34" t="s">
        <v>30</v>
      </c>
      <c r="E2599" s="36">
        <v>0</v>
      </c>
      <c r="F2599" s="36">
        <v>0</v>
      </c>
      <c r="G2599" s="36">
        <v>0</v>
      </c>
      <c r="H2599" s="36">
        <v>0</v>
      </c>
      <c r="I2599" s="36">
        <v>0</v>
      </c>
      <c r="J2599" s="36">
        <v>0</v>
      </c>
      <c r="K2599" s="36">
        <v>15</v>
      </c>
      <c r="L2599" s="36">
        <v>1896.6</v>
      </c>
      <c r="M2599" s="35">
        <v>12</v>
      </c>
    </row>
    <row r="2600" spans="1:13">
      <c r="A2600" s="38">
        <v>2599</v>
      </c>
      <c r="B2600" s="34" t="s">
        <v>2710</v>
      </c>
      <c r="C2600" s="34" t="s">
        <v>3651</v>
      </c>
      <c r="D2600" s="34" t="s">
        <v>30</v>
      </c>
      <c r="F2600" s="36">
        <v>0</v>
      </c>
      <c r="H2600" s="36">
        <v>0</v>
      </c>
      <c r="J2600" s="36">
        <v>0</v>
      </c>
      <c r="L2600" s="36">
        <v>0</v>
      </c>
      <c r="M2600" s="35">
        <v>15</v>
      </c>
    </row>
    <row r="2601" spans="1:13">
      <c r="A2601" s="38">
        <v>2600</v>
      </c>
      <c r="B2601" s="34" t="s">
        <v>2711</v>
      </c>
      <c r="C2601" s="34" t="s">
        <v>3658</v>
      </c>
      <c r="D2601" s="34" t="s">
        <v>20</v>
      </c>
      <c r="E2601" s="36">
        <v>0</v>
      </c>
      <c r="F2601" s="36">
        <v>0</v>
      </c>
      <c r="G2601" s="36">
        <v>0</v>
      </c>
      <c r="H2601" s="36">
        <v>0</v>
      </c>
      <c r="I2601" s="36">
        <v>0</v>
      </c>
      <c r="J2601" s="36">
        <v>0</v>
      </c>
      <c r="K2601" s="36">
        <v>33</v>
      </c>
      <c r="L2601" s="36">
        <v>6307.62</v>
      </c>
      <c r="M2601" s="35">
        <v>52</v>
      </c>
    </row>
    <row r="2602" spans="1:13">
      <c r="A2602" s="38">
        <v>2601</v>
      </c>
      <c r="B2602" s="34" t="s">
        <v>2712</v>
      </c>
      <c r="C2602" s="34" t="s">
        <v>3658</v>
      </c>
      <c r="D2602" s="34" t="s">
        <v>18</v>
      </c>
      <c r="E2602" s="36">
        <v>3</v>
      </c>
      <c r="F2602" s="36">
        <v>61.38</v>
      </c>
      <c r="G2602" s="36">
        <v>4</v>
      </c>
      <c r="H2602" s="36">
        <v>418.28</v>
      </c>
      <c r="I2602" s="36">
        <v>0</v>
      </c>
      <c r="J2602" s="36">
        <v>0</v>
      </c>
      <c r="K2602" s="36">
        <v>2</v>
      </c>
      <c r="L2602" s="36">
        <v>368.06</v>
      </c>
      <c r="M2602" s="35">
        <v>0</v>
      </c>
    </row>
    <row r="2603" spans="1:13">
      <c r="A2603" s="38">
        <v>2602</v>
      </c>
      <c r="B2603" s="34" t="s">
        <v>2713</v>
      </c>
      <c r="C2603" s="34" t="s">
        <v>3651</v>
      </c>
      <c r="D2603" s="34" t="s">
        <v>18</v>
      </c>
      <c r="E2603" s="36">
        <v>0</v>
      </c>
      <c r="F2603" s="36">
        <v>0</v>
      </c>
      <c r="G2603" s="36">
        <v>0</v>
      </c>
      <c r="H2603" s="36">
        <v>0</v>
      </c>
      <c r="I2603" s="36">
        <v>0</v>
      </c>
      <c r="J2603" s="36">
        <v>0</v>
      </c>
      <c r="K2603" s="36">
        <v>32</v>
      </c>
      <c r="L2603" s="36">
        <v>4685.76</v>
      </c>
      <c r="M2603" s="35">
        <v>0</v>
      </c>
    </row>
    <row r="2604" spans="1:13">
      <c r="A2604" s="38">
        <v>2603</v>
      </c>
      <c r="B2604" s="34" t="s">
        <v>2714</v>
      </c>
      <c r="C2604" s="34" t="s">
        <v>3651</v>
      </c>
      <c r="D2604" s="34" t="s">
        <v>18</v>
      </c>
      <c r="E2604" s="36">
        <v>1.75</v>
      </c>
      <c r="F2604" s="36">
        <v>2.7124999999999999</v>
      </c>
      <c r="G2604" s="36">
        <v>0</v>
      </c>
      <c r="H2604" s="36">
        <v>0</v>
      </c>
      <c r="I2604" s="36">
        <v>1</v>
      </c>
      <c r="J2604" s="36">
        <v>60.08</v>
      </c>
      <c r="K2604" s="36">
        <v>1</v>
      </c>
      <c r="L2604" s="36">
        <v>44.54</v>
      </c>
      <c r="M2604" s="35">
        <v>0</v>
      </c>
    </row>
    <row r="2605" spans="1:13">
      <c r="A2605" s="38">
        <v>2604</v>
      </c>
      <c r="B2605" s="34" t="s">
        <v>2715</v>
      </c>
      <c r="C2605" s="34" t="s">
        <v>71</v>
      </c>
      <c r="D2605" s="34" t="s">
        <v>18</v>
      </c>
      <c r="F2605" s="36">
        <v>0</v>
      </c>
      <c r="H2605" s="36">
        <v>0</v>
      </c>
      <c r="J2605" s="36">
        <v>0</v>
      </c>
      <c r="L2605" s="36">
        <v>0</v>
      </c>
      <c r="M2605" s="35">
        <v>189</v>
      </c>
    </row>
    <row r="2606" spans="1:13">
      <c r="A2606" s="38">
        <v>2605</v>
      </c>
      <c r="B2606" s="34" t="s">
        <v>2716</v>
      </c>
      <c r="C2606" s="34" t="s">
        <v>3658</v>
      </c>
      <c r="D2606" s="34" t="s">
        <v>18</v>
      </c>
      <c r="E2606" s="36">
        <v>0</v>
      </c>
      <c r="F2606" s="36">
        <v>0</v>
      </c>
      <c r="G2606" s="36">
        <v>0</v>
      </c>
      <c r="H2606" s="36">
        <v>0</v>
      </c>
      <c r="I2606" s="36">
        <v>0</v>
      </c>
      <c r="J2606" s="36">
        <v>0</v>
      </c>
      <c r="K2606" s="36">
        <v>163</v>
      </c>
      <c r="L2606" s="36">
        <v>18088.11</v>
      </c>
      <c r="M2606" s="35">
        <v>0</v>
      </c>
    </row>
    <row r="2607" spans="1:13">
      <c r="A2607" s="38">
        <v>2606</v>
      </c>
      <c r="B2607" s="34" t="s">
        <v>2717</v>
      </c>
      <c r="C2607" s="34" t="s">
        <v>3651</v>
      </c>
      <c r="D2607" s="34" t="s">
        <v>18</v>
      </c>
      <c r="E2607" s="36">
        <v>0</v>
      </c>
      <c r="F2607" s="36">
        <v>0</v>
      </c>
      <c r="G2607" s="36">
        <v>0</v>
      </c>
      <c r="H2607" s="36">
        <v>0</v>
      </c>
      <c r="I2607" s="36">
        <v>0</v>
      </c>
      <c r="J2607" s="36">
        <v>0</v>
      </c>
      <c r="K2607" s="36">
        <v>30.074999999999999</v>
      </c>
      <c r="L2607" s="36">
        <v>2592.1642499999998</v>
      </c>
      <c r="M2607" s="35">
        <v>0</v>
      </c>
    </row>
    <row r="2608" spans="1:13">
      <c r="A2608" s="38">
        <v>2607</v>
      </c>
      <c r="B2608" s="34" t="s">
        <v>2718</v>
      </c>
      <c r="C2608" s="34" t="s">
        <v>3651</v>
      </c>
      <c r="D2608" s="34" t="s">
        <v>18</v>
      </c>
      <c r="E2608" s="36">
        <v>0</v>
      </c>
      <c r="F2608" s="36">
        <v>0</v>
      </c>
      <c r="G2608" s="36">
        <v>0</v>
      </c>
      <c r="H2608" s="36">
        <v>0</v>
      </c>
      <c r="I2608" s="36">
        <v>0</v>
      </c>
      <c r="J2608" s="36">
        <v>0</v>
      </c>
      <c r="K2608" s="36">
        <v>52.58</v>
      </c>
      <c r="L2608" s="36">
        <v>7661.4318000000003</v>
      </c>
      <c r="M2608" s="35">
        <v>64</v>
      </c>
    </row>
    <row r="2609" spans="1:13">
      <c r="A2609" s="38">
        <v>2608</v>
      </c>
      <c r="B2609" s="34" t="s">
        <v>2719</v>
      </c>
      <c r="C2609" s="34" t="s">
        <v>82</v>
      </c>
      <c r="D2609" s="34" t="s">
        <v>18</v>
      </c>
      <c r="E2609" s="36">
        <v>0</v>
      </c>
      <c r="F2609" s="36">
        <v>0</v>
      </c>
      <c r="G2609" s="36">
        <v>0</v>
      </c>
      <c r="H2609" s="36">
        <v>0</v>
      </c>
      <c r="I2609" s="36">
        <v>0</v>
      </c>
      <c r="J2609" s="36">
        <v>0</v>
      </c>
      <c r="K2609" s="36">
        <v>7</v>
      </c>
      <c r="L2609" s="36">
        <v>464.65999999999997</v>
      </c>
      <c r="M2609" s="35">
        <v>0</v>
      </c>
    </row>
    <row r="2610" spans="1:13">
      <c r="A2610" s="38">
        <v>2609</v>
      </c>
      <c r="B2610" s="34" t="s">
        <v>2720</v>
      </c>
      <c r="C2610" s="34" t="s">
        <v>3658</v>
      </c>
      <c r="D2610" s="34" t="s">
        <v>18</v>
      </c>
      <c r="E2610" s="36">
        <v>0</v>
      </c>
      <c r="F2610" s="36">
        <v>0</v>
      </c>
      <c r="G2610" s="36">
        <v>0</v>
      </c>
      <c r="H2610" s="36">
        <v>0</v>
      </c>
      <c r="I2610" s="36">
        <v>0</v>
      </c>
      <c r="J2610" s="36">
        <v>0</v>
      </c>
      <c r="K2610" s="36">
        <v>125</v>
      </c>
      <c r="L2610" s="36">
        <v>11131.25</v>
      </c>
      <c r="M2610" s="35">
        <v>0</v>
      </c>
    </row>
    <row r="2611" spans="1:13">
      <c r="A2611" s="38">
        <v>2610</v>
      </c>
      <c r="B2611" s="34" t="s">
        <v>2721</v>
      </c>
      <c r="C2611" s="34" t="s">
        <v>3651</v>
      </c>
      <c r="D2611" s="34" t="s">
        <v>18</v>
      </c>
      <c r="E2611" s="36">
        <v>0</v>
      </c>
      <c r="F2611" s="36">
        <v>0</v>
      </c>
      <c r="G2611" s="36">
        <v>0</v>
      </c>
      <c r="H2611" s="36">
        <v>0</v>
      </c>
      <c r="I2611" s="36">
        <v>0</v>
      </c>
      <c r="J2611" s="36">
        <v>0</v>
      </c>
      <c r="K2611" s="36">
        <v>1.1000000000000001</v>
      </c>
      <c r="L2611" s="36">
        <v>59.972000000000008</v>
      </c>
      <c r="M2611" s="35">
        <v>0</v>
      </c>
    </row>
    <row r="2612" spans="1:13">
      <c r="A2612" s="38">
        <v>2611</v>
      </c>
      <c r="B2612" s="34" t="s">
        <v>2722</v>
      </c>
      <c r="C2612" s="34" t="s">
        <v>3651</v>
      </c>
      <c r="D2612" s="34" t="s">
        <v>18</v>
      </c>
      <c r="E2612" s="36">
        <v>0</v>
      </c>
      <c r="F2612" s="36">
        <v>0</v>
      </c>
      <c r="G2612" s="36">
        <v>0</v>
      </c>
      <c r="H2612" s="36">
        <v>0</v>
      </c>
      <c r="I2612" s="36">
        <v>0</v>
      </c>
      <c r="J2612" s="36">
        <v>0</v>
      </c>
      <c r="K2612" s="36">
        <v>20</v>
      </c>
      <c r="L2612" s="36">
        <v>807.2</v>
      </c>
      <c r="M2612" s="35">
        <v>0</v>
      </c>
    </row>
    <row r="2613" spans="1:13">
      <c r="A2613" s="38">
        <v>2612</v>
      </c>
      <c r="B2613" s="34" t="s">
        <v>2723</v>
      </c>
      <c r="C2613" s="34" t="s">
        <v>3651</v>
      </c>
      <c r="D2613" s="34" t="s">
        <v>18</v>
      </c>
      <c r="E2613" s="36">
        <v>0</v>
      </c>
      <c r="F2613" s="36">
        <v>0</v>
      </c>
      <c r="G2613" s="36">
        <v>0</v>
      </c>
      <c r="H2613" s="36">
        <v>0</v>
      </c>
      <c r="I2613" s="36">
        <v>0</v>
      </c>
      <c r="J2613" s="36">
        <v>0</v>
      </c>
      <c r="K2613" s="36">
        <v>35</v>
      </c>
      <c r="L2613" s="36">
        <v>1615.95</v>
      </c>
      <c r="M2613" s="35">
        <v>0</v>
      </c>
    </row>
    <row r="2614" spans="1:13">
      <c r="A2614" s="38">
        <v>2613</v>
      </c>
      <c r="B2614" s="34" t="s">
        <v>2724</v>
      </c>
      <c r="C2614" s="34" t="s">
        <v>3651</v>
      </c>
      <c r="D2614" s="34" t="s">
        <v>18</v>
      </c>
      <c r="E2614" s="36">
        <v>5.875</v>
      </c>
      <c r="F2614" s="36">
        <v>461.30499999999995</v>
      </c>
      <c r="G2614" s="36">
        <v>0</v>
      </c>
      <c r="H2614" s="36">
        <v>0</v>
      </c>
      <c r="I2614" s="36">
        <v>5.35</v>
      </c>
      <c r="J2614" s="36">
        <v>440.46549999999996</v>
      </c>
      <c r="K2614" s="36">
        <v>0</v>
      </c>
      <c r="L2614" s="36">
        <v>0</v>
      </c>
      <c r="M2614" s="35">
        <v>0</v>
      </c>
    </row>
    <row r="2615" spans="1:13">
      <c r="A2615" s="38">
        <v>2614</v>
      </c>
      <c r="B2615" s="34" t="s">
        <v>2725</v>
      </c>
      <c r="C2615" s="34" t="s">
        <v>3651</v>
      </c>
      <c r="D2615" s="34" t="s">
        <v>18</v>
      </c>
      <c r="E2615" s="36">
        <v>62.25</v>
      </c>
      <c r="F2615" s="36">
        <v>3444.9150000000004</v>
      </c>
      <c r="G2615" s="36">
        <v>30</v>
      </c>
      <c r="H2615" s="36">
        <v>107.4</v>
      </c>
      <c r="I2615" s="36">
        <v>0</v>
      </c>
      <c r="J2615" s="36">
        <v>0</v>
      </c>
      <c r="K2615" s="36">
        <v>0</v>
      </c>
      <c r="L2615" s="36">
        <v>0</v>
      </c>
      <c r="M2615" s="35">
        <v>0</v>
      </c>
    </row>
    <row r="2616" spans="1:13">
      <c r="A2616" s="38">
        <v>2615</v>
      </c>
      <c r="B2616" s="34" t="s">
        <v>2726</v>
      </c>
      <c r="C2616" s="34" t="s">
        <v>3651</v>
      </c>
      <c r="D2616" s="34" t="s">
        <v>18</v>
      </c>
      <c r="E2616" s="36">
        <v>0</v>
      </c>
      <c r="F2616" s="36">
        <v>0</v>
      </c>
      <c r="G2616" s="36">
        <v>2</v>
      </c>
      <c r="H2616" s="36">
        <v>137.34</v>
      </c>
      <c r="I2616" s="36">
        <v>2</v>
      </c>
      <c r="J2616" s="36">
        <v>191.36</v>
      </c>
      <c r="K2616" s="36">
        <v>0</v>
      </c>
      <c r="L2616" s="36">
        <v>0</v>
      </c>
      <c r="M2616" s="35">
        <v>0</v>
      </c>
    </row>
    <row r="2617" spans="1:13">
      <c r="A2617" s="38">
        <v>2616</v>
      </c>
      <c r="B2617" s="34" t="s">
        <v>2727</v>
      </c>
      <c r="C2617" s="34" t="s">
        <v>3682</v>
      </c>
      <c r="D2617" s="34" t="s">
        <v>18</v>
      </c>
      <c r="E2617" s="36">
        <v>0</v>
      </c>
      <c r="F2617" s="36">
        <v>0</v>
      </c>
      <c r="G2617" s="36">
        <v>0</v>
      </c>
      <c r="H2617" s="36">
        <v>0</v>
      </c>
      <c r="I2617" s="36">
        <v>0</v>
      </c>
      <c r="J2617" s="36">
        <v>0</v>
      </c>
      <c r="K2617" s="36">
        <v>15</v>
      </c>
      <c r="L2617" s="36">
        <v>1567.5</v>
      </c>
      <c r="M2617" s="35">
        <v>30</v>
      </c>
    </row>
    <row r="2618" spans="1:13">
      <c r="A2618" s="38">
        <v>2617</v>
      </c>
      <c r="B2618" s="34" t="s">
        <v>2728</v>
      </c>
      <c r="C2618" s="34" t="s">
        <v>3658</v>
      </c>
      <c r="D2618" s="34" t="s">
        <v>18</v>
      </c>
      <c r="E2618" s="36">
        <v>0</v>
      </c>
      <c r="F2618" s="36">
        <v>0</v>
      </c>
      <c r="G2618" s="36">
        <v>0</v>
      </c>
      <c r="H2618" s="36">
        <v>0</v>
      </c>
      <c r="I2618" s="36">
        <v>0</v>
      </c>
      <c r="J2618" s="36">
        <v>0</v>
      </c>
      <c r="K2618" s="36">
        <v>395.5</v>
      </c>
      <c r="L2618" s="36">
        <v>43675.065000000002</v>
      </c>
      <c r="M2618" s="35">
        <v>53</v>
      </c>
    </row>
    <row r="2619" spans="1:13">
      <c r="A2619" s="38">
        <v>2618</v>
      </c>
      <c r="B2619" s="34" t="s">
        <v>2729</v>
      </c>
      <c r="C2619" s="34" t="s">
        <v>3651</v>
      </c>
      <c r="D2619" s="34" t="s">
        <v>18</v>
      </c>
      <c r="F2619" s="36">
        <v>0</v>
      </c>
      <c r="H2619" s="36">
        <v>0</v>
      </c>
      <c r="J2619" s="36">
        <v>0</v>
      </c>
      <c r="L2619" s="36">
        <v>0</v>
      </c>
      <c r="M2619" s="35">
        <v>283</v>
      </c>
    </row>
    <row r="2620" spans="1:13">
      <c r="A2620" s="38">
        <v>2619</v>
      </c>
      <c r="B2620" s="34" t="s">
        <v>2730</v>
      </c>
      <c r="C2620" s="34" t="s">
        <v>3651</v>
      </c>
      <c r="D2620" s="34" t="s">
        <v>18</v>
      </c>
      <c r="F2620" s="36">
        <v>0</v>
      </c>
      <c r="H2620" s="36">
        <v>0</v>
      </c>
      <c r="J2620" s="36">
        <v>0</v>
      </c>
      <c r="L2620" s="36">
        <v>0</v>
      </c>
      <c r="M2620" s="35">
        <v>15</v>
      </c>
    </row>
    <row r="2621" spans="1:13">
      <c r="A2621" s="38">
        <v>2620</v>
      </c>
      <c r="B2621" s="34" t="s">
        <v>2731</v>
      </c>
      <c r="C2621" s="34" t="s">
        <v>3651</v>
      </c>
      <c r="D2621" s="34" t="s">
        <v>18</v>
      </c>
      <c r="E2621" s="36">
        <v>0</v>
      </c>
      <c r="F2621" s="36">
        <v>0</v>
      </c>
      <c r="G2621" s="36">
        <v>0.5</v>
      </c>
      <c r="H2621" s="36">
        <v>77.465000000000003</v>
      </c>
      <c r="I2621" s="36">
        <v>0</v>
      </c>
      <c r="J2621" s="36">
        <v>0</v>
      </c>
      <c r="K2621" s="36">
        <v>32</v>
      </c>
      <c r="L2621" s="36">
        <v>2444.48</v>
      </c>
      <c r="M2621" s="35">
        <v>74</v>
      </c>
    </row>
    <row r="2622" spans="1:13">
      <c r="A2622" s="38">
        <v>2621</v>
      </c>
      <c r="B2622" s="34" t="s">
        <v>2732</v>
      </c>
      <c r="C2622" s="34" t="s">
        <v>3658</v>
      </c>
      <c r="D2622" s="34" t="s">
        <v>18</v>
      </c>
      <c r="F2622" s="36">
        <v>0</v>
      </c>
      <c r="H2622" s="36">
        <v>0</v>
      </c>
      <c r="J2622" s="36">
        <v>0</v>
      </c>
      <c r="L2622" s="36">
        <v>0</v>
      </c>
      <c r="M2622" s="35">
        <v>94</v>
      </c>
    </row>
    <row r="2623" spans="1:13">
      <c r="A2623" s="38">
        <v>2622</v>
      </c>
      <c r="B2623" s="34" t="s">
        <v>2733</v>
      </c>
      <c r="C2623" s="34" t="s">
        <v>3681</v>
      </c>
      <c r="D2623" s="34" t="s">
        <v>18</v>
      </c>
      <c r="E2623" s="36">
        <v>0</v>
      </c>
      <c r="F2623" s="36">
        <v>0</v>
      </c>
      <c r="G2623" s="36">
        <v>0</v>
      </c>
      <c r="H2623" s="36">
        <v>0</v>
      </c>
      <c r="I2623" s="36">
        <v>0</v>
      </c>
      <c r="J2623" s="36">
        <v>0</v>
      </c>
      <c r="K2623" s="36">
        <v>256</v>
      </c>
      <c r="L2623" s="36">
        <v>24448</v>
      </c>
      <c r="M2623" s="35">
        <v>64</v>
      </c>
    </row>
    <row r="2624" spans="1:13">
      <c r="A2624" s="38">
        <v>2623</v>
      </c>
      <c r="B2624" s="34" t="s">
        <v>2734</v>
      </c>
      <c r="C2624" s="34" t="s">
        <v>3651</v>
      </c>
      <c r="D2624" s="34" t="s">
        <v>18</v>
      </c>
      <c r="F2624" s="36">
        <v>0</v>
      </c>
      <c r="H2624" s="36">
        <v>0</v>
      </c>
      <c r="J2624" s="36">
        <v>0</v>
      </c>
      <c r="L2624" s="36">
        <v>0</v>
      </c>
      <c r="M2624" s="35">
        <v>1</v>
      </c>
    </row>
    <row r="2625" spans="1:13">
      <c r="A2625" s="38">
        <v>2624</v>
      </c>
      <c r="B2625" s="34" t="s">
        <v>2735</v>
      </c>
      <c r="C2625" s="34" t="s">
        <v>3651</v>
      </c>
      <c r="D2625" s="34" t="s">
        <v>18</v>
      </c>
      <c r="E2625" s="36">
        <v>0</v>
      </c>
      <c r="F2625" s="36">
        <v>0</v>
      </c>
      <c r="G2625" s="36">
        <v>0</v>
      </c>
      <c r="H2625" s="36">
        <v>0</v>
      </c>
      <c r="I2625" s="36">
        <v>0</v>
      </c>
      <c r="J2625" s="36">
        <v>0</v>
      </c>
      <c r="K2625" s="36">
        <v>510</v>
      </c>
      <c r="L2625" s="36">
        <v>46547.7</v>
      </c>
      <c r="M2625" s="35">
        <v>534.5</v>
      </c>
    </row>
    <row r="2626" spans="1:13">
      <c r="A2626" s="38">
        <v>2625</v>
      </c>
      <c r="B2626" s="34" t="s">
        <v>2736</v>
      </c>
      <c r="C2626" s="34" t="s">
        <v>3651</v>
      </c>
      <c r="D2626" s="34" t="s">
        <v>18</v>
      </c>
      <c r="E2626" s="36">
        <v>0</v>
      </c>
      <c r="F2626" s="36">
        <v>0</v>
      </c>
      <c r="G2626" s="36">
        <v>20</v>
      </c>
      <c r="H2626" s="36">
        <v>2984.6</v>
      </c>
      <c r="I2626" s="36">
        <v>54</v>
      </c>
      <c r="J2626" s="36">
        <v>6414.6600000000008</v>
      </c>
      <c r="K2626" s="36">
        <v>87</v>
      </c>
      <c r="L2626" s="36">
        <v>12833.369999999999</v>
      </c>
      <c r="M2626" s="35">
        <v>26</v>
      </c>
    </row>
    <row r="2627" spans="1:13">
      <c r="A2627" s="38">
        <v>2626</v>
      </c>
      <c r="B2627" s="34" t="s">
        <v>2737</v>
      </c>
      <c r="C2627" s="34" t="s">
        <v>82</v>
      </c>
      <c r="D2627" s="34" t="s">
        <v>18</v>
      </c>
      <c r="E2627" s="36">
        <v>7.5</v>
      </c>
      <c r="F2627" s="36">
        <v>819.22500000000002</v>
      </c>
      <c r="G2627" s="36">
        <v>11</v>
      </c>
      <c r="H2627" s="36">
        <v>865.58999999999992</v>
      </c>
      <c r="I2627" s="36">
        <v>11</v>
      </c>
      <c r="J2627" s="36">
        <v>752.29</v>
      </c>
      <c r="K2627" s="36">
        <v>0</v>
      </c>
      <c r="L2627" s="36">
        <v>0</v>
      </c>
      <c r="M2627" s="35">
        <v>0</v>
      </c>
    </row>
    <row r="2628" spans="1:13">
      <c r="A2628" s="38">
        <v>2627</v>
      </c>
      <c r="B2628" s="34" t="s">
        <v>2738</v>
      </c>
      <c r="C2628" s="34" t="s">
        <v>3651</v>
      </c>
      <c r="D2628" s="34" t="s">
        <v>18</v>
      </c>
      <c r="E2628" s="36">
        <v>0</v>
      </c>
      <c r="F2628" s="36">
        <v>0</v>
      </c>
      <c r="G2628" s="36">
        <v>0.1</v>
      </c>
      <c r="H2628" s="36">
        <v>8.197000000000001</v>
      </c>
      <c r="I2628" s="36">
        <v>0.05</v>
      </c>
      <c r="J2628" s="36">
        <v>-4.2549999999999999</v>
      </c>
      <c r="K2628" s="36">
        <v>0.3</v>
      </c>
      <c r="L2628" s="36">
        <v>40.808999999999997</v>
      </c>
      <c r="M2628" s="35">
        <v>0.5</v>
      </c>
    </row>
    <row r="2629" spans="1:13">
      <c r="A2629" s="38">
        <v>2628</v>
      </c>
      <c r="B2629" s="34" t="s">
        <v>2739</v>
      </c>
      <c r="C2629" s="34" t="s">
        <v>3651</v>
      </c>
      <c r="D2629" s="34" t="s">
        <v>18</v>
      </c>
      <c r="E2629" s="36">
        <v>37.9</v>
      </c>
      <c r="F2629" s="36">
        <v>10848.875</v>
      </c>
      <c r="G2629" s="36">
        <v>44</v>
      </c>
      <c r="H2629" s="36">
        <v>6507.6</v>
      </c>
      <c r="I2629" s="36">
        <v>74.22</v>
      </c>
      <c r="J2629" s="36">
        <v>10439.7852</v>
      </c>
      <c r="K2629" s="36">
        <v>1.26</v>
      </c>
      <c r="L2629" s="36">
        <v>2052.4140000000002</v>
      </c>
      <c r="M2629" s="35">
        <v>15.56</v>
      </c>
    </row>
    <row r="2630" spans="1:13">
      <c r="A2630" s="38">
        <v>2629</v>
      </c>
      <c r="B2630" s="34" t="s">
        <v>2740</v>
      </c>
      <c r="C2630" s="34" t="s">
        <v>82</v>
      </c>
      <c r="D2630" s="34" t="s">
        <v>18</v>
      </c>
      <c r="E2630" s="36">
        <v>0</v>
      </c>
      <c r="F2630" s="36">
        <v>0</v>
      </c>
      <c r="G2630" s="36">
        <v>0</v>
      </c>
      <c r="H2630" s="36">
        <v>0</v>
      </c>
      <c r="I2630" s="36">
        <v>0</v>
      </c>
      <c r="J2630" s="36">
        <v>0</v>
      </c>
      <c r="K2630" s="36">
        <v>48</v>
      </c>
      <c r="L2630" s="36">
        <v>3199.68</v>
      </c>
      <c r="M2630" s="35">
        <v>42</v>
      </c>
    </row>
    <row r="2631" spans="1:13">
      <c r="A2631" s="38">
        <v>2630</v>
      </c>
      <c r="B2631" s="34" t="s">
        <v>2741</v>
      </c>
      <c r="C2631" s="34" t="s">
        <v>3658</v>
      </c>
      <c r="D2631" s="34" t="s">
        <v>18</v>
      </c>
      <c r="F2631" s="36">
        <v>0</v>
      </c>
      <c r="H2631" s="36">
        <v>0</v>
      </c>
      <c r="J2631" s="36">
        <v>0</v>
      </c>
      <c r="L2631" s="36">
        <v>0</v>
      </c>
      <c r="M2631" s="35">
        <v>362</v>
      </c>
    </row>
    <row r="2632" spans="1:13">
      <c r="A2632" s="38">
        <v>2631</v>
      </c>
      <c r="B2632" s="34" t="s">
        <v>2742</v>
      </c>
      <c r="C2632" s="34" t="s">
        <v>3660</v>
      </c>
      <c r="D2632" s="34" t="s">
        <v>18</v>
      </c>
      <c r="E2632" s="36">
        <v>0</v>
      </c>
      <c r="F2632" s="36">
        <v>0</v>
      </c>
      <c r="G2632" s="36">
        <v>0</v>
      </c>
      <c r="H2632" s="36">
        <v>0</v>
      </c>
      <c r="I2632" s="36">
        <v>0</v>
      </c>
      <c r="J2632" s="36">
        <v>0</v>
      </c>
      <c r="K2632" s="36">
        <v>128</v>
      </c>
      <c r="L2632" s="36">
        <v>11051.52</v>
      </c>
      <c r="M2632" s="35">
        <v>64</v>
      </c>
    </row>
    <row r="2633" spans="1:13">
      <c r="A2633" s="38">
        <v>2632</v>
      </c>
      <c r="B2633" s="34" t="s">
        <v>2743</v>
      </c>
      <c r="C2633" s="34" t="s">
        <v>3651</v>
      </c>
      <c r="D2633" s="34" t="s">
        <v>18</v>
      </c>
      <c r="E2633" s="36">
        <v>0</v>
      </c>
      <c r="F2633" s="36">
        <v>0</v>
      </c>
      <c r="G2633" s="36">
        <v>0</v>
      </c>
      <c r="H2633" s="36">
        <v>0</v>
      </c>
      <c r="I2633" s="36">
        <v>0</v>
      </c>
      <c r="J2633" s="36">
        <v>0</v>
      </c>
      <c r="K2633" s="36">
        <v>12</v>
      </c>
      <c r="L2633" s="36">
        <v>1380.6</v>
      </c>
      <c r="M2633" s="35">
        <v>99.05</v>
      </c>
    </row>
    <row r="2634" spans="1:13">
      <c r="A2634" s="38">
        <v>2633</v>
      </c>
      <c r="B2634" s="34" t="s">
        <v>2744</v>
      </c>
      <c r="C2634" s="34" t="s">
        <v>71</v>
      </c>
      <c r="D2634" s="34" t="s">
        <v>18</v>
      </c>
      <c r="E2634" s="36">
        <v>3.05</v>
      </c>
      <c r="F2634" s="36">
        <v>505.93399999999997</v>
      </c>
      <c r="G2634" s="36">
        <v>9.375</v>
      </c>
      <c r="H2634" s="36">
        <v>1333.40625</v>
      </c>
      <c r="I2634" s="36">
        <v>2</v>
      </c>
      <c r="J2634" s="36">
        <v>256.02</v>
      </c>
      <c r="K2634" s="36">
        <v>0.75</v>
      </c>
      <c r="L2634" s="36">
        <v>144.41250000000002</v>
      </c>
      <c r="M2634" s="35">
        <v>0.125</v>
      </c>
    </row>
    <row r="2635" spans="1:13">
      <c r="A2635" s="38">
        <v>2634</v>
      </c>
      <c r="B2635" s="34" t="s">
        <v>2745</v>
      </c>
      <c r="C2635" s="34" t="s">
        <v>3658</v>
      </c>
      <c r="D2635" s="34" t="s">
        <v>18</v>
      </c>
      <c r="F2635" s="36">
        <v>0</v>
      </c>
      <c r="H2635" s="36">
        <v>0</v>
      </c>
      <c r="J2635" s="36">
        <v>0</v>
      </c>
      <c r="L2635" s="36">
        <v>0</v>
      </c>
      <c r="M2635" s="35">
        <v>20</v>
      </c>
    </row>
    <row r="2636" spans="1:13">
      <c r="A2636" s="38">
        <v>2635</v>
      </c>
      <c r="B2636" s="34" t="s">
        <v>2746</v>
      </c>
      <c r="C2636" s="34" t="s">
        <v>3651</v>
      </c>
      <c r="D2636" s="34" t="s">
        <v>18</v>
      </c>
      <c r="F2636" s="36">
        <v>0</v>
      </c>
      <c r="H2636" s="36">
        <v>0</v>
      </c>
      <c r="J2636" s="36">
        <v>0</v>
      </c>
      <c r="L2636" s="36">
        <v>0</v>
      </c>
      <c r="M2636" s="35">
        <v>32</v>
      </c>
    </row>
    <row r="2637" spans="1:13">
      <c r="A2637" s="38">
        <v>2636</v>
      </c>
      <c r="B2637" s="34" t="s">
        <v>2747</v>
      </c>
      <c r="C2637" s="34" t="s">
        <v>3651</v>
      </c>
      <c r="D2637" s="34" t="s">
        <v>18</v>
      </c>
      <c r="E2637" s="36">
        <v>0</v>
      </c>
      <c r="F2637" s="36">
        <v>0</v>
      </c>
      <c r="G2637" s="36">
        <v>0</v>
      </c>
      <c r="H2637" s="36">
        <v>0</v>
      </c>
      <c r="I2637" s="36">
        <v>88.1</v>
      </c>
      <c r="J2637" s="36">
        <v>8403.8590000000004</v>
      </c>
      <c r="K2637" s="36">
        <v>425.1</v>
      </c>
      <c r="L2637" s="36">
        <v>52814.423999999999</v>
      </c>
      <c r="M2637" s="35">
        <v>313</v>
      </c>
    </row>
    <row r="2638" spans="1:13">
      <c r="A2638" s="38">
        <v>2637</v>
      </c>
      <c r="B2638" s="34" t="s">
        <v>2748</v>
      </c>
      <c r="C2638" s="34" t="s">
        <v>3651</v>
      </c>
      <c r="D2638" s="34" t="s">
        <v>18</v>
      </c>
      <c r="E2638" s="36">
        <v>0</v>
      </c>
      <c r="F2638" s="36">
        <v>0</v>
      </c>
      <c r="G2638" s="36">
        <v>0</v>
      </c>
      <c r="H2638" s="36">
        <v>0</v>
      </c>
      <c r="I2638" s="36">
        <v>140</v>
      </c>
      <c r="J2638" s="36">
        <v>19541.2</v>
      </c>
      <c r="K2638" s="36">
        <v>460</v>
      </c>
      <c r="L2638" s="36">
        <v>60319.799999999996</v>
      </c>
      <c r="M2638" s="35">
        <v>442.5</v>
      </c>
    </row>
    <row r="2639" spans="1:13">
      <c r="A2639" s="38">
        <v>2638</v>
      </c>
      <c r="B2639" s="34" t="s">
        <v>2749</v>
      </c>
      <c r="C2639" s="34" t="s">
        <v>3658</v>
      </c>
      <c r="D2639" s="34" t="s">
        <v>18</v>
      </c>
      <c r="E2639" s="36">
        <v>0</v>
      </c>
      <c r="F2639" s="36">
        <v>0</v>
      </c>
      <c r="G2639" s="36">
        <v>0</v>
      </c>
      <c r="H2639" s="36">
        <v>0</v>
      </c>
      <c r="I2639" s="36">
        <v>38.200000000000003</v>
      </c>
      <c r="J2639" s="36">
        <v>2613.6440000000002</v>
      </c>
      <c r="K2639" s="36">
        <v>68.22</v>
      </c>
      <c r="L2639" s="36">
        <v>5093.9874</v>
      </c>
      <c r="M2639" s="35">
        <v>158.05000000000001</v>
      </c>
    </row>
    <row r="2640" spans="1:13">
      <c r="A2640" s="38">
        <v>2639</v>
      </c>
      <c r="B2640" s="34" t="s">
        <v>2750</v>
      </c>
      <c r="C2640" s="34" t="s">
        <v>3651</v>
      </c>
      <c r="D2640" s="34" t="s">
        <v>18</v>
      </c>
      <c r="E2640" s="36">
        <v>55.774999999999999</v>
      </c>
      <c r="F2640" s="36">
        <v>5082.7757499999998</v>
      </c>
      <c r="G2640" s="36">
        <v>67.55</v>
      </c>
      <c r="H2640" s="36">
        <v>12107.662</v>
      </c>
      <c r="I2640" s="36">
        <v>62.65</v>
      </c>
      <c r="J2640" s="36">
        <v>9774.6530000000002</v>
      </c>
      <c r="K2640" s="36">
        <v>53</v>
      </c>
      <c r="L2640" s="36">
        <v>7114.19</v>
      </c>
      <c r="M2640" s="35">
        <v>149.4</v>
      </c>
    </row>
    <row r="2641" spans="1:13">
      <c r="A2641" s="38">
        <v>2640</v>
      </c>
      <c r="B2641" s="34" t="s">
        <v>2751</v>
      </c>
      <c r="C2641" s="34" t="s">
        <v>3651</v>
      </c>
      <c r="D2641" s="34" t="s">
        <v>18</v>
      </c>
      <c r="E2641" s="36">
        <v>0</v>
      </c>
      <c r="F2641" s="36">
        <v>0</v>
      </c>
      <c r="G2641" s="36">
        <v>19.2</v>
      </c>
      <c r="H2641" s="36">
        <v>889.92</v>
      </c>
      <c r="I2641" s="36">
        <v>1</v>
      </c>
      <c r="J2641" s="36">
        <v>-2.27</v>
      </c>
      <c r="K2641" s="36">
        <v>0</v>
      </c>
      <c r="L2641" s="36">
        <v>0</v>
      </c>
      <c r="M2641" s="35">
        <v>0</v>
      </c>
    </row>
    <row r="2642" spans="1:13">
      <c r="A2642" s="38">
        <v>2641</v>
      </c>
      <c r="B2642" s="34" t="s">
        <v>2752</v>
      </c>
      <c r="C2642" s="34" t="s">
        <v>3658</v>
      </c>
      <c r="D2642" s="34" t="s">
        <v>18</v>
      </c>
      <c r="E2642" s="36">
        <v>0</v>
      </c>
      <c r="F2642" s="36">
        <v>0</v>
      </c>
      <c r="G2642" s="36">
        <v>0</v>
      </c>
      <c r="H2642" s="36">
        <v>0</v>
      </c>
      <c r="I2642" s="36">
        <v>0</v>
      </c>
      <c r="J2642" s="36">
        <v>0</v>
      </c>
      <c r="K2642" s="36">
        <v>64</v>
      </c>
      <c r="L2642" s="36">
        <v>4207.3599999999997</v>
      </c>
      <c r="M2642" s="35">
        <v>64</v>
      </c>
    </row>
    <row r="2643" spans="1:13">
      <c r="A2643" s="38">
        <v>2642</v>
      </c>
      <c r="B2643" s="34" t="s">
        <v>2753</v>
      </c>
      <c r="C2643" s="34" t="s">
        <v>3651</v>
      </c>
      <c r="D2643" s="34" t="s">
        <v>18</v>
      </c>
      <c r="E2643" s="36">
        <v>8.1999999999999993</v>
      </c>
      <c r="F2643" s="36">
        <v>1200.7259999999999</v>
      </c>
      <c r="G2643" s="36">
        <v>13.9</v>
      </c>
      <c r="H2643" s="36">
        <v>3946.2099999999996</v>
      </c>
      <c r="I2643" s="36">
        <v>9.2750000000000004</v>
      </c>
      <c r="J2643" s="36">
        <v>2392.1152500000003</v>
      </c>
      <c r="K2643" s="36">
        <v>7.95</v>
      </c>
      <c r="L2643" s="36">
        <v>1101.2340000000002</v>
      </c>
      <c r="M2643" s="35">
        <v>1</v>
      </c>
    </row>
    <row r="2644" spans="1:13">
      <c r="A2644" s="38">
        <v>2643</v>
      </c>
      <c r="B2644" s="34" t="s">
        <v>2754</v>
      </c>
      <c r="C2644" s="34" t="s">
        <v>82</v>
      </c>
      <c r="D2644" s="34" t="s">
        <v>18</v>
      </c>
      <c r="F2644" s="36">
        <v>0</v>
      </c>
      <c r="H2644" s="36">
        <v>0</v>
      </c>
      <c r="J2644" s="36">
        <v>0</v>
      </c>
      <c r="L2644" s="36">
        <v>0</v>
      </c>
      <c r="M2644" s="35">
        <v>64</v>
      </c>
    </row>
    <row r="2645" spans="1:13">
      <c r="A2645" s="38">
        <v>2644</v>
      </c>
      <c r="B2645" s="34" t="s">
        <v>2755</v>
      </c>
      <c r="C2645" s="34" t="s">
        <v>3651</v>
      </c>
      <c r="D2645" s="34" t="s">
        <v>18</v>
      </c>
      <c r="F2645" s="36">
        <v>0</v>
      </c>
      <c r="H2645" s="36">
        <v>0</v>
      </c>
      <c r="J2645" s="36">
        <v>0</v>
      </c>
      <c r="L2645" s="36">
        <v>0</v>
      </c>
      <c r="M2645" s="35">
        <v>37.799999999999997</v>
      </c>
    </row>
    <row r="2646" spans="1:13">
      <c r="A2646" s="38">
        <v>2645</v>
      </c>
      <c r="B2646" s="34" t="s">
        <v>2756</v>
      </c>
      <c r="C2646" s="34" t="s">
        <v>3651</v>
      </c>
      <c r="D2646" s="34" t="s">
        <v>18</v>
      </c>
      <c r="E2646" s="36">
        <v>0</v>
      </c>
      <c r="F2646" s="36">
        <v>0</v>
      </c>
      <c r="G2646" s="36">
        <v>0</v>
      </c>
      <c r="H2646" s="36">
        <v>0</v>
      </c>
      <c r="I2646" s="36">
        <v>0</v>
      </c>
      <c r="J2646" s="36">
        <v>0</v>
      </c>
      <c r="K2646" s="36">
        <v>9</v>
      </c>
      <c r="L2646" s="36">
        <v>767.69999999999993</v>
      </c>
      <c r="M2646" s="35">
        <v>30</v>
      </c>
    </row>
    <row r="2647" spans="1:13">
      <c r="A2647" s="38">
        <v>2646</v>
      </c>
      <c r="B2647" s="34" t="s">
        <v>2757</v>
      </c>
      <c r="C2647" s="34" t="s">
        <v>3651</v>
      </c>
      <c r="D2647" s="34" t="s">
        <v>18</v>
      </c>
      <c r="E2647" s="36">
        <v>0</v>
      </c>
      <c r="F2647" s="36">
        <v>0</v>
      </c>
      <c r="G2647" s="36">
        <v>40</v>
      </c>
      <c r="H2647" s="36">
        <v>3142.7999999999997</v>
      </c>
      <c r="I2647" s="36">
        <v>128.1</v>
      </c>
      <c r="J2647" s="36">
        <v>8295.7559999999994</v>
      </c>
      <c r="K2647" s="36">
        <v>191</v>
      </c>
      <c r="L2647" s="36">
        <v>12993.73</v>
      </c>
      <c r="M2647" s="35">
        <v>246.55</v>
      </c>
    </row>
    <row r="2648" spans="1:13">
      <c r="A2648" s="38">
        <v>2647</v>
      </c>
      <c r="B2648" s="34" t="s">
        <v>2758</v>
      </c>
      <c r="C2648" s="34" t="s">
        <v>82</v>
      </c>
      <c r="D2648" s="34" t="s">
        <v>18</v>
      </c>
      <c r="E2648" s="36">
        <v>20.6</v>
      </c>
      <c r="F2648" s="36">
        <v>1301.92</v>
      </c>
      <c r="G2648" s="36">
        <v>24.15</v>
      </c>
      <c r="H2648" s="36">
        <v>1174.6559999999999</v>
      </c>
      <c r="I2648" s="36">
        <v>17.55</v>
      </c>
      <c r="J2648" s="36">
        <v>899.0865</v>
      </c>
      <c r="K2648" s="36">
        <v>17.600000000000001</v>
      </c>
      <c r="L2648" s="36">
        <v>2415.6000000000004</v>
      </c>
      <c r="M2648" s="35">
        <v>24.7</v>
      </c>
    </row>
    <row r="2649" spans="1:13">
      <c r="A2649" s="38">
        <v>2648</v>
      </c>
      <c r="B2649" s="34" t="s">
        <v>2759</v>
      </c>
      <c r="C2649" s="34" t="s">
        <v>3651</v>
      </c>
      <c r="D2649" s="34" t="s">
        <v>18</v>
      </c>
      <c r="E2649" s="36">
        <v>162</v>
      </c>
      <c r="F2649" s="36">
        <v>16673.04</v>
      </c>
      <c r="G2649" s="36">
        <v>175</v>
      </c>
      <c r="H2649" s="36">
        <v>14708.75</v>
      </c>
      <c r="I2649" s="36">
        <v>158</v>
      </c>
      <c r="J2649" s="36">
        <v>793.16</v>
      </c>
      <c r="K2649" s="36">
        <v>45</v>
      </c>
      <c r="L2649" s="36">
        <v>4255.6499999999996</v>
      </c>
      <c r="M2649" s="35">
        <v>47</v>
      </c>
    </row>
    <row r="2650" spans="1:13">
      <c r="A2650" s="38">
        <v>2649</v>
      </c>
      <c r="B2650" s="34" t="s">
        <v>2760</v>
      </c>
      <c r="C2650" s="34" t="s">
        <v>3651</v>
      </c>
      <c r="D2650" s="34" t="s">
        <v>18</v>
      </c>
      <c r="F2650" s="36">
        <v>0</v>
      </c>
      <c r="H2650" s="36">
        <v>0</v>
      </c>
      <c r="J2650" s="36">
        <v>0</v>
      </c>
      <c r="L2650" s="36">
        <v>0</v>
      </c>
      <c r="M2650" s="35">
        <v>75.599999999999994</v>
      </c>
    </row>
    <row r="2651" spans="1:13">
      <c r="A2651" s="38">
        <v>2650</v>
      </c>
      <c r="B2651" s="34" t="s">
        <v>2761</v>
      </c>
      <c r="C2651" s="34" t="s">
        <v>3651</v>
      </c>
      <c r="D2651" s="34" t="s">
        <v>18</v>
      </c>
      <c r="F2651" s="36">
        <v>0</v>
      </c>
      <c r="H2651" s="36">
        <v>0</v>
      </c>
      <c r="J2651" s="36">
        <v>0</v>
      </c>
      <c r="L2651" s="36">
        <v>0</v>
      </c>
      <c r="M2651" s="35">
        <v>604.79999999999995</v>
      </c>
    </row>
    <row r="2652" spans="1:13">
      <c r="A2652" s="38">
        <v>2651</v>
      </c>
      <c r="B2652" s="34" t="s">
        <v>2762</v>
      </c>
      <c r="C2652" s="34" t="s">
        <v>3651</v>
      </c>
      <c r="D2652" s="34" t="s">
        <v>18</v>
      </c>
      <c r="F2652" s="36">
        <v>0</v>
      </c>
      <c r="H2652" s="36">
        <v>0</v>
      </c>
      <c r="J2652" s="36">
        <v>0</v>
      </c>
      <c r="L2652" s="36">
        <v>0</v>
      </c>
      <c r="M2652" s="35">
        <v>75.599999999999994</v>
      </c>
    </row>
    <row r="2653" spans="1:13">
      <c r="A2653" s="38">
        <v>2652</v>
      </c>
      <c r="B2653" s="34" t="s">
        <v>2763</v>
      </c>
      <c r="C2653" s="34" t="s">
        <v>3651</v>
      </c>
      <c r="D2653" s="34" t="s">
        <v>18</v>
      </c>
      <c r="F2653" s="36">
        <v>0</v>
      </c>
      <c r="H2653" s="36">
        <v>0</v>
      </c>
      <c r="J2653" s="36">
        <v>0</v>
      </c>
      <c r="L2653" s="36">
        <v>0</v>
      </c>
      <c r="M2653" s="35">
        <v>302.39999999999998</v>
      </c>
    </row>
    <row r="2654" spans="1:13">
      <c r="A2654" s="38">
        <v>2653</v>
      </c>
      <c r="B2654" s="34" t="s">
        <v>2764</v>
      </c>
      <c r="C2654" s="34" t="s">
        <v>3658</v>
      </c>
      <c r="D2654" s="34" t="s">
        <v>18</v>
      </c>
      <c r="E2654" s="36">
        <v>0</v>
      </c>
      <c r="F2654" s="36">
        <v>0</v>
      </c>
      <c r="G2654" s="36">
        <v>0</v>
      </c>
      <c r="H2654" s="36">
        <v>0</v>
      </c>
      <c r="I2654" s="36">
        <v>0</v>
      </c>
      <c r="J2654" s="36">
        <v>0</v>
      </c>
      <c r="K2654" s="36">
        <v>1395.9</v>
      </c>
      <c r="L2654" s="36">
        <v>84256.524000000005</v>
      </c>
      <c r="M2654" s="35">
        <v>718.2</v>
      </c>
    </row>
    <row r="2655" spans="1:13">
      <c r="A2655" s="38">
        <v>2654</v>
      </c>
      <c r="B2655" s="34" t="s">
        <v>2765</v>
      </c>
      <c r="C2655" s="34" t="s">
        <v>3651</v>
      </c>
      <c r="D2655" s="34" t="s">
        <v>18</v>
      </c>
      <c r="E2655" s="36">
        <v>0</v>
      </c>
      <c r="F2655" s="36">
        <v>0</v>
      </c>
      <c r="G2655" s="36">
        <v>7.9749999999999996</v>
      </c>
      <c r="H2655" s="36">
        <v>884.18825000000004</v>
      </c>
      <c r="I2655" s="36">
        <v>3.7</v>
      </c>
      <c r="J2655" s="36">
        <v>281.57</v>
      </c>
      <c r="K2655" s="36">
        <v>2.35</v>
      </c>
      <c r="L2655" s="36">
        <v>375.41250000000002</v>
      </c>
      <c r="M2655" s="35">
        <v>1.6</v>
      </c>
    </row>
    <row r="2656" spans="1:13">
      <c r="A2656" s="38">
        <v>2655</v>
      </c>
      <c r="B2656" s="34" t="s">
        <v>2766</v>
      </c>
      <c r="C2656" s="34" t="s">
        <v>3651</v>
      </c>
      <c r="D2656" s="34" t="s">
        <v>18</v>
      </c>
      <c r="F2656" s="36">
        <v>0</v>
      </c>
      <c r="H2656" s="36">
        <v>0</v>
      </c>
      <c r="J2656" s="36">
        <v>0</v>
      </c>
      <c r="L2656" s="36">
        <v>0</v>
      </c>
      <c r="M2656" s="35">
        <v>151.19999999999999</v>
      </c>
    </row>
    <row r="2657" spans="1:13">
      <c r="A2657" s="38">
        <v>2656</v>
      </c>
      <c r="B2657" s="34" t="s">
        <v>2767</v>
      </c>
      <c r="C2657" s="34" t="s">
        <v>3658</v>
      </c>
      <c r="D2657" s="34" t="s">
        <v>18</v>
      </c>
      <c r="F2657" s="36">
        <v>0</v>
      </c>
      <c r="H2657" s="36">
        <v>0</v>
      </c>
      <c r="J2657" s="36">
        <v>0</v>
      </c>
      <c r="L2657" s="36">
        <v>0</v>
      </c>
      <c r="M2657" s="35">
        <v>37.799999999999997</v>
      </c>
    </row>
    <row r="2658" spans="1:13">
      <c r="A2658" s="38">
        <v>2657</v>
      </c>
      <c r="B2658" s="34" t="s">
        <v>2768</v>
      </c>
      <c r="C2658" s="34" t="s">
        <v>82</v>
      </c>
      <c r="D2658" s="34" t="s">
        <v>18</v>
      </c>
      <c r="E2658" s="36">
        <v>0</v>
      </c>
      <c r="F2658" s="36">
        <v>0</v>
      </c>
      <c r="G2658" s="36">
        <v>0</v>
      </c>
      <c r="H2658" s="36">
        <v>0</v>
      </c>
      <c r="I2658" s="36">
        <v>0</v>
      </c>
      <c r="J2658" s="36">
        <v>0</v>
      </c>
      <c r="K2658" s="36">
        <v>115</v>
      </c>
      <c r="L2658" s="36">
        <v>8177.65</v>
      </c>
      <c r="M2658" s="35">
        <v>10</v>
      </c>
    </row>
    <row r="2659" spans="1:13">
      <c r="A2659" s="38">
        <v>2658</v>
      </c>
      <c r="B2659" s="34" t="s">
        <v>2769</v>
      </c>
      <c r="C2659" s="34" t="s">
        <v>3658</v>
      </c>
      <c r="D2659" s="34" t="s">
        <v>18</v>
      </c>
      <c r="E2659" s="36">
        <v>0</v>
      </c>
      <c r="F2659" s="36">
        <v>0</v>
      </c>
      <c r="G2659" s="36">
        <v>0</v>
      </c>
      <c r="H2659" s="36">
        <v>0</v>
      </c>
      <c r="I2659" s="36">
        <v>0</v>
      </c>
      <c r="J2659" s="36">
        <v>0</v>
      </c>
      <c r="K2659" s="36">
        <v>276</v>
      </c>
      <c r="L2659" s="36">
        <v>27453.72</v>
      </c>
      <c r="M2659" s="35">
        <v>91.224999999999994</v>
      </c>
    </row>
    <row r="2660" spans="1:13">
      <c r="A2660" s="38">
        <v>2659</v>
      </c>
      <c r="B2660" s="34" t="s">
        <v>2770</v>
      </c>
      <c r="C2660" s="34" t="s">
        <v>85</v>
      </c>
      <c r="D2660" s="34" t="s">
        <v>18</v>
      </c>
      <c r="F2660" s="36">
        <v>0</v>
      </c>
      <c r="H2660" s="36">
        <v>0</v>
      </c>
      <c r="J2660" s="36">
        <v>0</v>
      </c>
      <c r="L2660" s="36">
        <v>0</v>
      </c>
      <c r="M2660" s="35">
        <v>2</v>
      </c>
    </row>
    <row r="2661" spans="1:13">
      <c r="A2661" s="38">
        <v>2660</v>
      </c>
      <c r="B2661" s="34" t="s">
        <v>2771</v>
      </c>
      <c r="C2661" s="34" t="s">
        <v>3651</v>
      </c>
      <c r="D2661" s="34" t="s">
        <v>18</v>
      </c>
      <c r="E2661" s="36">
        <v>0</v>
      </c>
      <c r="F2661" s="36">
        <v>0</v>
      </c>
      <c r="G2661" s="36">
        <v>0</v>
      </c>
      <c r="H2661" s="36">
        <v>0</v>
      </c>
      <c r="I2661" s="36">
        <v>0</v>
      </c>
      <c r="J2661" s="36">
        <v>0</v>
      </c>
      <c r="K2661" s="36">
        <v>32</v>
      </c>
      <c r="L2661" s="36">
        <v>2169.6</v>
      </c>
      <c r="M2661" s="35">
        <v>0</v>
      </c>
    </row>
    <row r="2662" spans="1:13">
      <c r="A2662" s="38">
        <v>2661</v>
      </c>
      <c r="B2662" s="34" t="s">
        <v>2772</v>
      </c>
      <c r="C2662" s="34" t="s">
        <v>3651</v>
      </c>
      <c r="D2662" s="34" t="s">
        <v>39</v>
      </c>
      <c r="E2662" s="36">
        <v>2</v>
      </c>
      <c r="F2662" s="36">
        <v>147.22</v>
      </c>
      <c r="G2662" s="36">
        <v>8</v>
      </c>
      <c r="H2662" s="36">
        <v>627.76</v>
      </c>
      <c r="I2662" s="36">
        <v>7</v>
      </c>
      <c r="J2662" s="36">
        <v>289.09999999999997</v>
      </c>
      <c r="K2662" s="36">
        <v>0</v>
      </c>
      <c r="L2662" s="36">
        <v>0</v>
      </c>
      <c r="M2662" s="35">
        <v>0</v>
      </c>
    </row>
    <row r="2663" spans="1:13">
      <c r="A2663" s="38">
        <v>2662</v>
      </c>
      <c r="B2663" s="34" t="s">
        <v>2773</v>
      </c>
      <c r="C2663" s="34" t="s">
        <v>3651</v>
      </c>
      <c r="D2663" s="34" t="s">
        <v>39</v>
      </c>
      <c r="E2663" s="36">
        <v>14.1</v>
      </c>
      <c r="F2663" s="36">
        <v>868.56</v>
      </c>
      <c r="G2663" s="36">
        <v>2</v>
      </c>
      <c r="H2663" s="36">
        <v>117.56</v>
      </c>
      <c r="I2663" s="36">
        <v>76</v>
      </c>
      <c r="J2663" s="36">
        <v>5184.72</v>
      </c>
      <c r="K2663" s="36">
        <v>130</v>
      </c>
      <c r="L2663" s="36">
        <v>7537.4</v>
      </c>
      <c r="M2663" s="35">
        <v>0</v>
      </c>
    </row>
    <row r="2664" spans="1:13">
      <c r="A2664" s="38">
        <v>2663</v>
      </c>
      <c r="B2664" s="34" t="s">
        <v>2774</v>
      </c>
      <c r="C2664" s="34" t="s">
        <v>3651</v>
      </c>
      <c r="D2664" s="34" t="s">
        <v>39</v>
      </c>
      <c r="E2664" s="36">
        <v>1.75</v>
      </c>
      <c r="F2664" s="36">
        <v>530.35500000000002</v>
      </c>
      <c r="G2664" s="36">
        <v>5.8</v>
      </c>
      <c r="H2664" s="36">
        <v>848.82999999999993</v>
      </c>
      <c r="I2664" s="36">
        <v>0</v>
      </c>
      <c r="J2664" s="36">
        <v>0</v>
      </c>
      <c r="K2664" s="36">
        <v>2.5000000000000001E-2</v>
      </c>
      <c r="L2664" s="36">
        <v>4.6930000000000005</v>
      </c>
      <c r="M2664" s="35">
        <v>0</v>
      </c>
    </row>
    <row r="2665" spans="1:13">
      <c r="A2665" s="38">
        <v>2664</v>
      </c>
      <c r="B2665" s="34" t="s">
        <v>2775</v>
      </c>
      <c r="C2665" s="34" t="s">
        <v>3651</v>
      </c>
      <c r="D2665" s="34" t="s">
        <v>39</v>
      </c>
      <c r="E2665" s="36">
        <v>0</v>
      </c>
      <c r="F2665" s="36">
        <v>0</v>
      </c>
      <c r="G2665" s="36">
        <v>0</v>
      </c>
      <c r="H2665" s="36">
        <v>0</v>
      </c>
      <c r="I2665" s="36">
        <v>0</v>
      </c>
      <c r="J2665" s="36">
        <v>0</v>
      </c>
      <c r="K2665" s="36">
        <v>1</v>
      </c>
      <c r="L2665" s="36">
        <v>45.25</v>
      </c>
      <c r="M2665" s="35">
        <v>0</v>
      </c>
    </row>
    <row r="2666" spans="1:13">
      <c r="A2666" s="38">
        <v>2665</v>
      </c>
      <c r="B2666" s="34" t="s">
        <v>2776</v>
      </c>
      <c r="C2666" s="34" t="s">
        <v>3651</v>
      </c>
      <c r="D2666" s="34" t="s">
        <v>39</v>
      </c>
      <c r="E2666" s="36">
        <v>0</v>
      </c>
      <c r="F2666" s="36">
        <v>0</v>
      </c>
      <c r="G2666" s="36">
        <v>8</v>
      </c>
      <c r="H2666" s="36">
        <v>746.88</v>
      </c>
      <c r="I2666" s="36">
        <v>25</v>
      </c>
      <c r="J2666" s="36">
        <v>2139.25</v>
      </c>
      <c r="K2666" s="36">
        <v>9</v>
      </c>
      <c r="L2666" s="36">
        <v>865.53</v>
      </c>
      <c r="M2666" s="35">
        <v>0</v>
      </c>
    </row>
    <row r="2667" spans="1:13">
      <c r="A2667" s="38">
        <v>2666</v>
      </c>
      <c r="B2667" s="34" t="s">
        <v>2777</v>
      </c>
      <c r="C2667" s="34" t="s">
        <v>3651</v>
      </c>
      <c r="D2667" s="34" t="s">
        <v>39</v>
      </c>
      <c r="E2667" s="36">
        <v>0</v>
      </c>
      <c r="F2667" s="36">
        <v>0</v>
      </c>
      <c r="G2667" s="36">
        <v>0</v>
      </c>
      <c r="H2667" s="36">
        <v>0</v>
      </c>
      <c r="I2667" s="36">
        <v>0</v>
      </c>
      <c r="J2667" s="36">
        <v>0</v>
      </c>
      <c r="K2667" s="36">
        <v>4</v>
      </c>
      <c r="L2667" s="36">
        <v>151.72</v>
      </c>
      <c r="M2667" s="35">
        <v>0</v>
      </c>
    </row>
    <row r="2668" spans="1:13">
      <c r="A2668" s="38">
        <v>2667</v>
      </c>
      <c r="B2668" s="34" t="s">
        <v>2778</v>
      </c>
      <c r="C2668" s="34" t="s">
        <v>3651</v>
      </c>
      <c r="D2668" s="34" t="s">
        <v>39</v>
      </c>
      <c r="E2668" s="36">
        <v>0</v>
      </c>
      <c r="F2668" s="36">
        <v>0</v>
      </c>
      <c r="G2668" s="36">
        <v>0</v>
      </c>
      <c r="H2668" s="36">
        <v>0</v>
      </c>
      <c r="I2668" s="36">
        <v>7</v>
      </c>
      <c r="J2668" s="36">
        <v>254.94</v>
      </c>
      <c r="K2668" s="36">
        <v>17</v>
      </c>
      <c r="L2668" s="36">
        <v>1128.1199999999999</v>
      </c>
      <c r="M2668" s="35">
        <v>0</v>
      </c>
    </row>
    <row r="2669" spans="1:13">
      <c r="A2669" s="38">
        <v>2668</v>
      </c>
      <c r="B2669" s="34" t="s">
        <v>2779</v>
      </c>
      <c r="C2669" s="34" t="s">
        <v>3651</v>
      </c>
      <c r="D2669" s="34" t="s">
        <v>39</v>
      </c>
      <c r="E2669" s="36">
        <v>0</v>
      </c>
      <c r="F2669" s="36">
        <v>0</v>
      </c>
      <c r="G2669" s="36">
        <v>0</v>
      </c>
      <c r="H2669" s="36">
        <v>0</v>
      </c>
      <c r="I2669" s="36">
        <v>0</v>
      </c>
      <c r="J2669" s="36">
        <v>0</v>
      </c>
      <c r="K2669" s="36">
        <v>3</v>
      </c>
      <c r="L2669" s="36">
        <v>147.57</v>
      </c>
      <c r="M2669" s="35">
        <v>0</v>
      </c>
    </row>
    <row r="2670" spans="1:13">
      <c r="A2670" s="38">
        <v>2669</v>
      </c>
      <c r="B2670" s="34" t="s">
        <v>2780</v>
      </c>
      <c r="C2670" s="34" t="s">
        <v>3651</v>
      </c>
      <c r="D2670" s="34" t="s">
        <v>39</v>
      </c>
      <c r="E2670" s="36">
        <v>5.125</v>
      </c>
      <c r="F2670" s="36">
        <v>432.03749999999997</v>
      </c>
      <c r="G2670" s="36">
        <v>18</v>
      </c>
      <c r="H2670" s="36">
        <v>1922.3999999999999</v>
      </c>
      <c r="I2670" s="36">
        <v>3</v>
      </c>
      <c r="J2670" s="36">
        <v>224.54999999999998</v>
      </c>
      <c r="K2670" s="36">
        <v>0</v>
      </c>
      <c r="L2670" s="36">
        <v>0</v>
      </c>
      <c r="M2670" s="35">
        <v>0</v>
      </c>
    </row>
    <row r="2671" spans="1:13">
      <c r="A2671" s="38">
        <v>2670</v>
      </c>
      <c r="B2671" s="34" t="s">
        <v>2781</v>
      </c>
      <c r="C2671" s="34" t="s">
        <v>3651</v>
      </c>
      <c r="D2671" s="34" t="s">
        <v>39</v>
      </c>
      <c r="E2671" s="36">
        <v>0</v>
      </c>
      <c r="F2671" s="36">
        <v>0</v>
      </c>
      <c r="G2671" s="36">
        <v>0</v>
      </c>
      <c r="H2671" s="36">
        <v>0</v>
      </c>
      <c r="I2671" s="36">
        <v>0.5</v>
      </c>
      <c r="J2671" s="36">
        <v>69.834999999999994</v>
      </c>
      <c r="K2671" s="36">
        <v>2</v>
      </c>
      <c r="L2671" s="36">
        <v>142.30000000000001</v>
      </c>
      <c r="M2671" s="35">
        <v>0</v>
      </c>
    </row>
    <row r="2672" spans="1:13">
      <c r="A2672" s="38">
        <v>2671</v>
      </c>
      <c r="B2672" s="34" t="s">
        <v>2782</v>
      </c>
      <c r="C2672" s="34" t="s">
        <v>3651</v>
      </c>
      <c r="D2672" s="34" t="s">
        <v>39</v>
      </c>
      <c r="E2672" s="36">
        <v>0</v>
      </c>
      <c r="F2672" s="36">
        <v>0</v>
      </c>
      <c r="G2672" s="36">
        <v>0</v>
      </c>
      <c r="H2672" s="36">
        <v>0</v>
      </c>
      <c r="I2672" s="36">
        <v>0</v>
      </c>
      <c r="J2672" s="36">
        <v>0</v>
      </c>
      <c r="K2672" s="36">
        <v>0.3</v>
      </c>
      <c r="L2672" s="36">
        <v>33.018000000000001</v>
      </c>
      <c r="M2672" s="35">
        <v>0</v>
      </c>
    </row>
    <row r="2673" spans="1:13">
      <c r="A2673" s="38">
        <v>2672</v>
      </c>
      <c r="B2673" s="34" t="s">
        <v>2783</v>
      </c>
      <c r="C2673" s="34" t="s">
        <v>3651</v>
      </c>
      <c r="D2673" s="34" t="s">
        <v>39</v>
      </c>
      <c r="E2673" s="36">
        <v>0</v>
      </c>
      <c r="F2673" s="36">
        <v>0</v>
      </c>
      <c r="G2673" s="36">
        <v>2.5249999999999999</v>
      </c>
      <c r="H2673" s="36">
        <v>217.9075</v>
      </c>
      <c r="I2673" s="36">
        <v>0</v>
      </c>
      <c r="J2673" s="36">
        <v>0</v>
      </c>
      <c r="K2673" s="36">
        <v>0.5</v>
      </c>
      <c r="L2673" s="36">
        <v>96.204999999999998</v>
      </c>
      <c r="M2673" s="35">
        <v>0</v>
      </c>
    </row>
    <row r="2674" spans="1:13">
      <c r="A2674" s="38">
        <v>2673</v>
      </c>
      <c r="B2674" s="34" t="s">
        <v>2784</v>
      </c>
      <c r="C2674" s="34" t="s">
        <v>3651</v>
      </c>
      <c r="D2674" s="34" t="s">
        <v>39</v>
      </c>
      <c r="F2674" s="36">
        <v>0</v>
      </c>
      <c r="H2674" s="36">
        <v>0</v>
      </c>
      <c r="J2674" s="36">
        <v>0</v>
      </c>
      <c r="L2674" s="36">
        <v>0</v>
      </c>
      <c r="M2674" s="35">
        <v>5</v>
      </c>
    </row>
    <row r="2675" spans="1:13">
      <c r="A2675" s="38">
        <v>2674</v>
      </c>
      <c r="B2675" s="34" t="s">
        <v>2785</v>
      </c>
      <c r="C2675" s="34" t="s">
        <v>3651</v>
      </c>
      <c r="D2675" s="34" t="s">
        <v>39</v>
      </c>
      <c r="E2675" s="36">
        <v>0</v>
      </c>
      <c r="F2675" s="36">
        <v>0</v>
      </c>
      <c r="G2675" s="36">
        <v>5</v>
      </c>
      <c r="H2675" s="36">
        <v>429.7</v>
      </c>
      <c r="I2675" s="36">
        <v>32</v>
      </c>
      <c r="J2675" s="36">
        <v>2672.64</v>
      </c>
      <c r="K2675" s="36">
        <v>20</v>
      </c>
      <c r="L2675" s="36">
        <v>1482.8</v>
      </c>
      <c r="M2675" s="35">
        <v>0</v>
      </c>
    </row>
    <row r="2676" spans="1:13">
      <c r="A2676" s="38">
        <v>2675</v>
      </c>
      <c r="B2676" s="34" t="s">
        <v>2786</v>
      </c>
      <c r="C2676" s="34" t="s">
        <v>3651</v>
      </c>
      <c r="D2676" s="34" t="s">
        <v>39</v>
      </c>
      <c r="E2676" s="36">
        <v>0</v>
      </c>
      <c r="F2676" s="36">
        <v>0</v>
      </c>
      <c r="G2676" s="36">
        <v>12.6</v>
      </c>
      <c r="H2676" s="36">
        <v>93.87</v>
      </c>
      <c r="I2676" s="36">
        <v>0</v>
      </c>
      <c r="J2676" s="36">
        <v>0</v>
      </c>
      <c r="K2676" s="36">
        <v>30</v>
      </c>
      <c r="L2676" s="36">
        <v>2326.8000000000002</v>
      </c>
      <c r="M2676" s="35">
        <v>0</v>
      </c>
    </row>
    <row r="2677" spans="1:13">
      <c r="A2677" s="38">
        <v>2676</v>
      </c>
      <c r="B2677" s="34" t="s">
        <v>2787</v>
      </c>
      <c r="C2677" s="34" t="s">
        <v>3651</v>
      </c>
      <c r="D2677" s="34" t="s">
        <v>39</v>
      </c>
      <c r="E2677" s="36">
        <v>16.975000000000001</v>
      </c>
      <c r="F2677" s="36">
        <v>2822.4332500000005</v>
      </c>
      <c r="G2677" s="36">
        <v>14.2</v>
      </c>
      <c r="H2677" s="36">
        <v>2768.8580000000002</v>
      </c>
      <c r="I2677" s="36">
        <v>3</v>
      </c>
      <c r="J2677" s="36">
        <v>516.72</v>
      </c>
      <c r="K2677" s="36">
        <v>0</v>
      </c>
      <c r="L2677" s="36">
        <v>0</v>
      </c>
      <c r="M2677" s="35">
        <v>0</v>
      </c>
    </row>
    <row r="2678" spans="1:13">
      <c r="A2678" s="38">
        <v>2677</v>
      </c>
      <c r="B2678" s="34" t="s">
        <v>2788</v>
      </c>
      <c r="C2678" s="34" t="s">
        <v>3651</v>
      </c>
      <c r="D2678" s="34" t="s">
        <v>39</v>
      </c>
      <c r="E2678" s="36">
        <v>0</v>
      </c>
      <c r="F2678" s="36">
        <v>0</v>
      </c>
      <c r="G2678" s="36">
        <v>0</v>
      </c>
      <c r="H2678" s="36">
        <v>0</v>
      </c>
      <c r="I2678" s="36">
        <v>13</v>
      </c>
      <c r="J2678" s="36">
        <v>1213.42</v>
      </c>
      <c r="K2678" s="36">
        <v>4</v>
      </c>
      <c r="L2678" s="36">
        <v>609.88</v>
      </c>
      <c r="M2678" s="35">
        <v>0</v>
      </c>
    </row>
    <row r="2679" spans="1:13">
      <c r="A2679" s="38">
        <v>2678</v>
      </c>
      <c r="B2679" s="34" t="s">
        <v>2789</v>
      </c>
      <c r="C2679" s="34" t="s">
        <v>3660</v>
      </c>
      <c r="D2679" s="34" t="s">
        <v>39</v>
      </c>
      <c r="E2679" s="36">
        <v>2</v>
      </c>
      <c r="F2679" s="36">
        <v>372.32</v>
      </c>
      <c r="G2679" s="36">
        <v>0</v>
      </c>
      <c r="H2679" s="36">
        <v>0</v>
      </c>
      <c r="I2679" s="36">
        <v>8.8000000000000007</v>
      </c>
      <c r="J2679" s="36">
        <v>820.86400000000003</v>
      </c>
      <c r="K2679" s="36">
        <v>0</v>
      </c>
      <c r="L2679" s="36">
        <v>0</v>
      </c>
      <c r="M2679" s="35">
        <v>0</v>
      </c>
    </row>
    <row r="2680" spans="1:13">
      <c r="A2680" s="38">
        <v>2679</v>
      </c>
      <c r="B2680" s="34" t="s">
        <v>2790</v>
      </c>
      <c r="C2680" s="34" t="s">
        <v>3651</v>
      </c>
      <c r="D2680" s="34" t="s">
        <v>39</v>
      </c>
      <c r="E2680" s="36">
        <v>0</v>
      </c>
      <c r="F2680" s="36">
        <v>0</v>
      </c>
      <c r="G2680" s="36">
        <v>2.6</v>
      </c>
      <c r="H2680" s="36">
        <v>571.298</v>
      </c>
      <c r="I2680" s="36">
        <v>3</v>
      </c>
      <c r="J2680" s="36">
        <v>609.96</v>
      </c>
      <c r="K2680" s="36">
        <v>0</v>
      </c>
      <c r="L2680" s="36">
        <v>0</v>
      </c>
      <c r="M2680" s="35">
        <v>0</v>
      </c>
    </row>
    <row r="2681" spans="1:13">
      <c r="A2681" s="38">
        <v>2680</v>
      </c>
      <c r="B2681" s="34" t="s">
        <v>2791</v>
      </c>
      <c r="C2681" s="34" t="s">
        <v>3651</v>
      </c>
      <c r="D2681" s="34" t="s">
        <v>39</v>
      </c>
      <c r="E2681" s="36">
        <v>2.5</v>
      </c>
      <c r="F2681" s="36">
        <v>373.65000000000003</v>
      </c>
      <c r="G2681" s="36">
        <v>0</v>
      </c>
      <c r="H2681" s="36">
        <v>0</v>
      </c>
      <c r="I2681" s="36">
        <v>0</v>
      </c>
      <c r="J2681" s="36">
        <v>0</v>
      </c>
      <c r="K2681" s="36">
        <v>11</v>
      </c>
      <c r="L2681" s="36">
        <v>869.66000000000008</v>
      </c>
      <c r="M2681" s="35">
        <v>0</v>
      </c>
    </row>
    <row r="2682" spans="1:13">
      <c r="A2682" s="38">
        <v>2681</v>
      </c>
      <c r="B2682" s="34" t="s">
        <v>2792</v>
      </c>
      <c r="C2682" s="34" t="s">
        <v>3651</v>
      </c>
      <c r="D2682" s="34" t="s">
        <v>39</v>
      </c>
      <c r="F2682" s="36">
        <v>0</v>
      </c>
      <c r="H2682" s="36">
        <v>0</v>
      </c>
      <c r="J2682" s="36">
        <v>0</v>
      </c>
      <c r="L2682" s="36">
        <v>0</v>
      </c>
      <c r="M2682" s="35">
        <v>1</v>
      </c>
    </row>
    <row r="2683" spans="1:13">
      <c r="A2683" s="38">
        <v>2682</v>
      </c>
      <c r="B2683" s="34" t="s">
        <v>2793</v>
      </c>
      <c r="C2683" s="34" t="s">
        <v>3651</v>
      </c>
      <c r="D2683" s="34" t="s">
        <v>39</v>
      </c>
      <c r="F2683" s="36">
        <v>0</v>
      </c>
      <c r="H2683" s="36">
        <v>0</v>
      </c>
      <c r="J2683" s="36">
        <v>0</v>
      </c>
      <c r="L2683" s="36">
        <v>0</v>
      </c>
      <c r="M2683" s="35">
        <v>3</v>
      </c>
    </row>
    <row r="2684" spans="1:13">
      <c r="A2684" s="38">
        <v>2683</v>
      </c>
      <c r="B2684" s="34" t="s">
        <v>2794</v>
      </c>
      <c r="C2684" s="34" t="s">
        <v>3651</v>
      </c>
      <c r="D2684" s="34" t="s">
        <v>39</v>
      </c>
      <c r="F2684" s="36">
        <v>0</v>
      </c>
      <c r="H2684" s="36">
        <v>0</v>
      </c>
      <c r="J2684" s="36">
        <v>0</v>
      </c>
      <c r="L2684" s="36">
        <v>0</v>
      </c>
      <c r="M2684" s="35">
        <v>2.5000000000000001E-2</v>
      </c>
    </row>
    <row r="2685" spans="1:13">
      <c r="A2685" s="38">
        <v>2684</v>
      </c>
      <c r="B2685" s="34" t="s">
        <v>2795</v>
      </c>
      <c r="C2685" s="34" t="s">
        <v>3651</v>
      </c>
      <c r="D2685" s="34" t="s">
        <v>39</v>
      </c>
      <c r="E2685" s="36">
        <v>0</v>
      </c>
      <c r="F2685" s="36">
        <v>0</v>
      </c>
      <c r="G2685" s="36">
        <v>15</v>
      </c>
      <c r="H2685" s="36">
        <v>1151.0999999999999</v>
      </c>
      <c r="I2685" s="36">
        <v>8</v>
      </c>
      <c r="J2685" s="36">
        <v>660</v>
      </c>
      <c r="K2685" s="36">
        <v>13</v>
      </c>
      <c r="L2685" s="36">
        <v>1623.7</v>
      </c>
      <c r="M2685" s="35">
        <v>0</v>
      </c>
    </row>
    <row r="2686" spans="1:13">
      <c r="A2686" s="38">
        <v>2685</v>
      </c>
      <c r="B2686" s="34" t="s">
        <v>2796</v>
      </c>
      <c r="C2686" s="34" t="s">
        <v>3651</v>
      </c>
      <c r="D2686" s="34" t="s">
        <v>39</v>
      </c>
      <c r="E2686" s="36">
        <v>1.425</v>
      </c>
      <c r="F2686" s="36">
        <v>137.12775000000002</v>
      </c>
      <c r="G2686" s="36">
        <v>0.75</v>
      </c>
      <c r="H2686" s="36">
        <v>88.027500000000003</v>
      </c>
      <c r="I2686" s="36">
        <v>0.57499999999999996</v>
      </c>
      <c r="J2686" s="36">
        <v>155.3535</v>
      </c>
      <c r="K2686" s="36">
        <v>1.575</v>
      </c>
      <c r="L2686" s="36">
        <v>160.88625000000002</v>
      </c>
      <c r="M2686" s="35">
        <v>7</v>
      </c>
    </row>
    <row r="2687" spans="1:13">
      <c r="A2687" s="38">
        <v>2686</v>
      </c>
      <c r="B2687" s="34" t="s">
        <v>2797</v>
      </c>
      <c r="C2687" s="34" t="s">
        <v>3651</v>
      </c>
      <c r="D2687" s="34" t="s">
        <v>39</v>
      </c>
      <c r="E2687" s="36">
        <v>0.17499999999999999</v>
      </c>
      <c r="F2687" s="36">
        <v>9.6214999999999993</v>
      </c>
      <c r="G2687" s="36">
        <v>0</v>
      </c>
      <c r="H2687" s="36">
        <v>0</v>
      </c>
      <c r="I2687" s="36">
        <v>0</v>
      </c>
      <c r="J2687" s="36">
        <v>0</v>
      </c>
      <c r="K2687" s="36">
        <v>0.15</v>
      </c>
      <c r="L2687" s="36">
        <v>23.569499999999998</v>
      </c>
      <c r="M2687" s="35">
        <v>7.4999999999999997E-2</v>
      </c>
    </row>
    <row r="2688" spans="1:13">
      <c r="A2688" s="38">
        <v>2687</v>
      </c>
      <c r="B2688" s="34" t="s">
        <v>2798</v>
      </c>
      <c r="C2688" s="34" t="s">
        <v>3651</v>
      </c>
      <c r="D2688" s="34" t="s">
        <v>39</v>
      </c>
      <c r="E2688" s="36">
        <v>0.25</v>
      </c>
      <c r="F2688" s="36">
        <v>43.414999999999999</v>
      </c>
      <c r="G2688" s="36">
        <v>0</v>
      </c>
      <c r="H2688" s="36">
        <v>0</v>
      </c>
      <c r="I2688" s="36">
        <v>0</v>
      </c>
      <c r="J2688" s="36">
        <v>0</v>
      </c>
      <c r="K2688" s="36">
        <v>0</v>
      </c>
      <c r="L2688" s="36">
        <v>0</v>
      </c>
      <c r="M2688" s="35">
        <v>7</v>
      </c>
    </row>
    <row r="2689" spans="1:13">
      <c r="A2689" s="38">
        <v>2688</v>
      </c>
      <c r="B2689" s="34" t="s">
        <v>2799</v>
      </c>
      <c r="C2689" s="34" t="s">
        <v>3651</v>
      </c>
      <c r="D2689" s="34" t="s">
        <v>39</v>
      </c>
      <c r="F2689" s="36">
        <v>0</v>
      </c>
      <c r="H2689" s="36">
        <v>0</v>
      </c>
      <c r="J2689" s="36">
        <v>0</v>
      </c>
      <c r="L2689" s="36">
        <v>0</v>
      </c>
      <c r="M2689" s="35">
        <v>14</v>
      </c>
    </row>
    <row r="2690" spans="1:13">
      <c r="A2690" s="38">
        <v>2689</v>
      </c>
      <c r="B2690" s="34" t="s">
        <v>2800</v>
      </c>
      <c r="C2690" s="34" t="s">
        <v>3651</v>
      </c>
      <c r="D2690" s="34" t="s">
        <v>39</v>
      </c>
      <c r="E2690" s="36">
        <v>0</v>
      </c>
      <c r="F2690" s="36">
        <v>0</v>
      </c>
      <c r="G2690" s="36">
        <v>0</v>
      </c>
      <c r="H2690" s="36">
        <v>0</v>
      </c>
      <c r="I2690" s="36">
        <v>0</v>
      </c>
      <c r="J2690" s="36">
        <v>0</v>
      </c>
      <c r="K2690" s="36">
        <v>40.200000000000003</v>
      </c>
      <c r="L2690" s="36">
        <v>2600.1360000000004</v>
      </c>
      <c r="M2690" s="35">
        <v>117.6</v>
      </c>
    </row>
    <row r="2691" spans="1:13">
      <c r="A2691" s="38">
        <v>2690</v>
      </c>
      <c r="B2691" s="34" t="s">
        <v>2801</v>
      </c>
      <c r="C2691" s="34" t="s">
        <v>3651</v>
      </c>
      <c r="D2691" s="34" t="s">
        <v>39</v>
      </c>
      <c r="E2691" s="36">
        <v>41.475000000000001</v>
      </c>
      <c r="F2691" s="36">
        <v>1395.2190000000001</v>
      </c>
      <c r="G2691" s="36">
        <v>10.75</v>
      </c>
      <c r="H2691" s="36">
        <v>1808.4724999999999</v>
      </c>
      <c r="I2691" s="36">
        <v>102.5</v>
      </c>
      <c r="J2691" s="36">
        <v>5151.6499999999996</v>
      </c>
      <c r="K2691" s="36">
        <v>137</v>
      </c>
      <c r="L2691" s="36">
        <v>15016.57</v>
      </c>
      <c r="M2691" s="35">
        <v>89</v>
      </c>
    </row>
    <row r="2692" spans="1:13">
      <c r="A2692" s="38">
        <v>2691</v>
      </c>
      <c r="B2692" s="34" t="s">
        <v>2802</v>
      </c>
      <c r="C2692" s="34" t="s">
        <v>3651</v>
      </c>
      <c r="D2692" s="34" t="s">
        <v>39</v>
      </c>
      <c r="E2692" s="36">
        <v>0</v>
      </c>
      <c r="F2692" s="36">
        <v>0</v>
      </c>
      <c r="G2692" s="36">
        <v>0</v>
      </c>
      <c r="H2692" s="36">
        <v>0</v>
      </c>
      <c r="I2692" s="36">
        <v>0</v>
      </c>
      <c r="J2692" s="36">
        <v>0</v>
      </c>
      <c r="K2692" s="36">
        <v>10</v>
      </c>
      <c r="L2692" s="36">
        <v>745.90000000000009</v>
      </c>
      <c r="M2692" s="35">
        <v>20</v>
      </c>
    </row>
    <row r="2693" spans="1:13">
      <c r="A2693" s="38">
        <v>2692</v>
      </c>
      <c r="B2693" s="34" t="s">
        <v>2803</v>
      </c>
      <c r="C2693" s="34" t="s">
        <v>3651</v>
      </c>
      <c r="D2693" s="34" t="s">
        <v>39</v>
      </c>
      <c r="E2693" s="36">
        <v>0</v>
      </c>
      <c r="F2693" s="36">
        <v>0</v>
      </c>
      <c r="G2693" s="36">
        <v>0</v>
      </c>
      <c r="H2693" s="36">
        <v>0</v>
      </c>
      <c r="I2693" s="36">
        <v>0</v>
      </c>
      <c r="J2693" s="36">
        <v>0</v>
      </c>
      <c r="K2693" s="36">
        <v>1</v>
      </c>
      <c r="L2693" s="36">
        <v>88.04</v>
      </c>
      <c r="M2693" s="35">
        <v>1.2749999999999999</v>
      </c>
    </row>
    <row r="2694" spans="1:13">
      <c r="A2694" s="38">
        <v>2693</v>
      </c>
      <c r="B2694" s="34" t="s">
        <v>2804</v>
      </c>
      <c r="C2694" s="34" t="s">
        <v>3651</v>
      </c>
      <c r="D2694" s="34" t="s">
        <v>39</v>
      </c>
      <c r="E2694" s="36">
        <v>0</v>
      </c>
      <c r="F2694" s="36">
        <v>0</v>
      </c>
      <c r="G2694" s="36">
        <v>0</v>
      </c>
      <c r="H2694" s="36">
        <v>0</v>
      </c>
      <c r="I2694" s="36">
        <v>0</v>
      </c>
      <c r="J2694" s="36">
        <v>0</v>
      </c>
      <c r="K2694" s="36">
        <v>14</v>
      </c>
      <c r="L2694" s="36">
        <v>1560.4399999999998</v>
      </c>
      <c r="M2694" s="35">
        <v>3</v>
      </c>
    </row>
    <row r="2695" spans="1:13">
      <c r="A2695" s="38">
        <v>2694</v>
      </c>
      <c r="B2695" s="34" t="s">
        <v>2805</v>
      </c>
      <c r="C2695" s="34" t="s">
        <v>3651</v>
      </c>
      <c r="D2695" s="34" t="s">
        <v>39</v>
      </c>
      <c r="E2695" s="36">
        <v>65</v>
      </c>
      <c r="F2695" s="36">
        <v>5762.25</v>
      </c>
      <c r="G2695" s="36">
        <v>52</v>
      </c>
      <c r="H2695" s="36">
        <v>6268.08</v>
      </c>
      <c r="I2695" s="36">
        <v>5</v>
      </c>
      <c r="J2695" s="36">
        <v>557.35</v>
      </c>
      <c r="K2695" s="36">
        <v>7</v>
      </c>
      <c r="L2695" s="36">
        <v>488.03999999999996</v>
      </c>
      <c r="M2695" s="35">
        <v>77</v>
      </c>
    </row>
    <row r="2696" spans="1:13">
      <c r="A2696" s="38">
        <v>2695</v>
      </c>
      <c r="B2696" s="34" t="s">
        <v>2806</v>
      </c>
      <c r="C2696" s="34" t="s">
        <v>3651</v>
      </c>
      <c r="D2696" s="34" t="s">
        <v>39</v>
      </c>
      <c r="E2696" s="36">
        <v>19.100000000000001</v>
      </c>
      <c r="F2696" s="36">
        <v>1241.1180000000002</v>
      </c>
      <c r="G2696" s="36">
        <v>43.225000000000001</v>
      </c>
      <c r="H2696" s="36">
        <v>3154.1282500000002</v>
      </c>
      <c r="I2696" s="36">
        <v>30.5</v>
      </c>
      <c r="J2696" s="36">
        <v>1531.1000000000001</v>
      </c>
      <c r="K2696" s="36">
        <v>11.1</v>
      </c>
      <c r="L2696" s="36">
        <v>946.27499999999998</v>
      </c>
      <c r="M2696" s="35">
        <v>4.0999999999999996</v>
      </c>
    </row>
    <row r="2697" spans="1:13">
      <c r="A2697" s="38">
        <v>2696</v>
      </c>
      <c r="B2697" s="34" t="s">
        <v>2807</v>
      </c>
      <c r="C2697" s="34" t="s">
        <v>3651</v>
      </c>
      <c r="D2697" s="34" t="s">
        <v>39</v>
      </c>
      <c r="E2697" s="36">
        <v>0</v>
      </c>
      <c r="F2697" s="36">
        <v>0</v>
      </c>
      <c r="G2697" s="36">
        <v>8</v>
      </c>
      <c r="H2697" s="36">
        <v>448.08</v>
      </c>
      <c r="I2697" s="36">
        <v>7</v>
      </c>
      <c r="J2697" s="36">
        <v>289.73</v>
      </c>
      <c r="K2697" s="36">
        <v>4</v>
      </c>
      <c r="L2697" s="36">
        <v>251.2</v>
      </c>
      <c r="M2697" s="35">
        <v>5</v>
      </c>
    </row>
    <row r="2698" spans="1:13">
      <c r="A2698" s="38">
        <v>2697</v>
      </c>
      <c r="B2698" s="34" t="s">
        <v>2808</v>
      </c>
      <c r="C2698" s="34" t="s">
        <v>3651</v>
      </c>
      <c r="D2698" s="34" t="s">
        <v>39</v>
      </c>
      <c r="F2698" s="36">
        <v>0</v>
      </c>
      <c r="H2698" s="36">
        <v>0</v>
      </c>
      <c r="J2698" s="36">
        <v>0</v>
      </c>
      <c r="L2698" s="36">
        <v>0</v>
      </c>
      <c r="M2698" s="35">
        <v>10</v>
      </c>
    </row>
    <row r="2699" spans="1:13">
      <c r="A2699" s="38">
        <v>2698</v>
      </c>
      <c r="B2699" s="34" t="s">
        <v>2809</v>
      </c>
      <c r="C2699" s="34" t="s">
        <v>3660</v>
      </c>
      <c r="D2699" s="34" t="s">
        <v>39</v>
      </c>
      <c r="E2699" s="36">
        <v>0</v>
      </c>
      <c r="F2699" s="36">
        <v>0</v>
      </c>
      <c r="G2699" s="36">
        <v>13.75</v>
      </c>
      <c r="H2699" s="36">
        <v>1047.0625</v>
      </c>
      <c r="I2699" s="36">
        <v>71.2</v>
      </c>
      <c r="J2699" s="36">
        <v>2351.7360000000003</v>
      </c>
      <c r="K2699" s="36">
        <v>76.025000000000006</v>
      </c>
      <c r="L2699" s="36">
        <v>4934.0225000000009</v>
      </c>
      <c r="M2699" s="35">
        <v>48.4</v>
      </c>
    </row>
    <row r="2700" spans="1:13">
      <c r="A2700" s="38">
        <v>2699</v>
      </c>
      <c r="B2700" s="34" t="s">
        <v>2810</v>
      </c>
      <c r="C2700" s="34" t="s">
        <v>3651</v>
      </c>
      <c r="D2700" s="34" t="s">
        <v>39</v>
      </c>
      <c r="E2700" s="36">
        <v>0</v>
      </c>
      <c r="F2700" s="36">
        <v>0</v>
      </c>
      <c r="G2700" s="36">
        <v>0</v>
      </c>
      <c r="H2700" s="36">
        <v>0</v>
      </c>
      <c r="I2700" s="36">
        <v>140</v>
      </c>
      <c r="J2700" s="36">
        <v>10865.4</v>
      </c>
      <c r="K2700" s="36">
        <v>377</v>
      </c>
      <c r="L2700" s="36">
        <v>29994.120000000003</v>
      </c>
      <c r="M2700" s="35">
        <v>152.9</v>
      </c>
    </row>
    <row r="2701" spans="1:13">
      <c r="A2701" s="38">
        <v>2700</v>
      </c>
      <c r="B2701" s="34" t="s">
        <v>2811</v>
      </c>
      <c r="C2701" s="34" t="s">
        <v>3651</v>
      </c>
      <c r="D2701" s="34" t="s">
        <v>39</v>
      </c>
      <c r="F2701" s="36">
        <v>0</v>
      </c>
      <c r="H2701" s="36">
        <v>0</v>
      </c>
      <c r="J2701" s="36">
        <v>0</v>
      </c>
      <c r="L2701" s="36">
        <v>0</v>
      </c>
      <c r="M2701" s="35">
        <v>2.5000000000000001E-2</v>
      </c>
    </row>
    <row r="2702" spans="1:13">
      <c r="A2702" s="38">
        <v>2701</v>
      </c>
      <c r="B2702" s="34" t="s">
        <v>2812</v>
      </c>
      <c r="C2702" s="34" t="s">
        <v>3651</v>
      </c>
      <c r="D2702" s="34" t="s">
        <v>39</v>
      </c>
      <c r="F2702" s="36">
        <v>0</v>
      </c>
      <c r="H2702" s="36">
        <v>0</v>
      </c>
      <c r="J2702" s="36">
        <v>0</v>
      </c>
      <c r="L2702" s="36">
        <v>0</v>
      </c>
      <c r="M2702" s="35">
        <v>15</v>
      </c>
    </row>
    <row r="2703" spans="1:13">
      <c r="A2703" s="38">
        <v>2702</v>
      </c>
      <c r="B2703" s="34" t="s">
        <v>2813</v>
      </c>
      <c r="C2703" s="34" t="s">
        <v>3651</v>
      </c>
      <c r="D2703" s="34" t="s">
        <v>39</v>
      </c>
      <c r="E2703" s="36">
        <v>0</v>
      </c>
      <c r="F2703" s="36">
        <v>0</v>
      </c>
      <c r="G2703" s="36">
        <v>11</v>
      </c>
      <c r="H2703" s="36">
        <v>895.73</v>
      </c>
      <c r="I2703" s="36">
        <v>10</v>
      </c>
      <c r="J2703" s="36">
        <v>1035.9000000000001</v>
      </c>
      <c r="K2703" s="36">
        <v>58</v>
      </c>
      <c r="L2703" s="36">
        <v>3930.0800000000004</v>
      </c>
      <c r="M2703" s="35">
        <v>90</v>
      </c>
    </row>
    <row r="2704" spans="1:13">
      <c r="A2704" s="38">
        <v>2703</v>
      </c>
      <c r="B2704" s="34" t="s">
        <v>2814</v>
      </c>
      <c r="C2704" s="34" t="s">
        <v>3651</v>
      </c>
      <c r="D2704" s="34" t="s">
        <v>39</v>
      </c>
      <c r="E2704" s="36">
        <v>0</v>
      </c>
      <c r="F2704" s="36">
        <v>0</v>
      </c>
      <c r="G2704" s="36">
        <v>0</v>
      </c>
      <c r="H2704" s="36">
        <v>0</v>
      </c>
      <c r="I2704" s="36">
        <v>0</v>
      </c>
      <c r="J2704" s="36">
        <v>0</v>
      </c>
      <c r="K2704" s="36">
        <v>25</v>
      </c>
      <c r="L2704" s="36">
        <v>1553.75</v>
      </c>
      <c r="M2704" s="35">
        <v>25</v>
      </c>
    </row>
    <row r="2705" spans="1:13">
      <c r="A2705" s="38">
        <v>2704</v>
      </c>
      <c r="B2705" s="34" t="s">
        <v>2815</v>
      </c>
      <c r="C2705" s="34" t="s">
        <v>3651</v>
      </c>
      <c r="D2705" s="34" t="s">
        <v>39</v>
      </c>
      <c r="E2705" s="36">
        <v>0</v>
      </c>
      <c r="F2705" s="36">
        <v>0</v>
      </c>
      <c r="G2705" s="36">
        <v>170</v>
      </c>
      <c r="H2705" s="36">
        <v>15485.300000000001</v>
      </c>
      <c r="I2705" s="36">
        <v>129.02500000000001</v>
      </c>
      <c r="J2705" s="36">
        <v>9687.1970000000001</v>
      </c>
      <c r="K2705" s="36">
        <v>0</v>
      </c>
      <c r="L2705" s="36">
        <v>0</v>
      </c>
      <c r="M2705" s="35">
        <v>15</v>
      </c>
    </row>
    <row r="2706" spans="1:13">
      <c r="A2706" s="38">
        <v>2705</v>
      </c>
      <c r="B2706" s="34" t="s">
        <v>2816</v>
      </c>
      <c r="C2706" s="34" t="s">
        <v>3651</v>
      </c>
      <c r="D2706" s="34" t="s">
        <v>39</v>
      </c>
      <c r="E2706" s="36">
        <v>15</v>
      </c>
      <c r="F2706" s="36">
        <v>1450.95</v>
      </c>
      <c r="G2706" s="36">
        <v>10</v>
      </c>
      <c r="H2706" s="36">
        <v>768.8</v>
      </c>
      <c r="I2706" s="36">
        <v>122</v>
      </c>
      <c r="J2706" s="36">
        <v>6492.84</v>
      </c>
      <c r="K2706" s="36">
        <v>150</v>
      </c>
      <c r="L2706" s="36">
        <v>9139.5</v>
      </c>
      <c r="M2706" s="35">
        <v>101</v>
      </c>
    </row>
    <row r="2707" spans="1:13">
      <c r="A2707" s="38">
        <v>2706</v>
      </c>
      <c r="B2707" s="34" t="s">
        <v>2817</v>
      </c>
      <c r="C2707" s="34" t="s">
        <v>3651</v>
      </c>
      <c r="D2707" s="34" t="s">
        <v>39</v>
      </c>
      <c r="F2707" s="36">
        <v>0</v>
      </c>
      <c r="H2707" s="36">
        <v>0</v>
      </c>
      <c r="J2707" s="36">
        <v>0</v>
      </c>
      <c r="L2707" s="36">
        <v>0</v>
      </c>
      <c r="M2707" s="35">
        <v>5</v>
      </c>
    </row>
    <row r="2708" spans="1:13">
      <c r="A2708" s="38">
        <v>2707</v>
      </c>
      <c r="B2708" s="34" t="s">
        <v>2818</v>
      </c>
      <c r="C2708" s="34" t="s">
        <v>3651</v>
      </c>
      <c r="D2708" s="34" t="s">
        <v>39</v>
      </c>
      <c r="E2708" s="36">
        <v>0</v>
      </c>
      <c r="F2708" s="36">
        <v>0</v>
      </c>
      <c r="G2708" s="36">
        <v>0</v>
      </c>
      <c r="H2708" s="36">
        <v>0</v>
      </c>
      <c r="I2708" s="36">
        <v>0</v>
      </c>
      <c r="J2708" s="36">
        <v>0</v>
      </c>
      <c r="K2708" s="36">
        <v>7</v>
      </c>
      <c r="L2708" s="36">
        <v>561.32999999999993</v>
      </c>
      <c r="M2708" s="35">
        <v>13.275</v>
      </c>
    </row>
    <row r="2709" spans="1:13">
      <c r="A2709" s="38">
        <v>2708</v>
      </c>
      <c r="B2709" s="34" t="s">
        <v>2819</v>
      </c>
      <c r="C2709" s="34" t="s">
        <v>3651</v>
      </c>
      <c r="D2709" s="34" t="s">
        <v>39</v>
      </c>
      <c r="F2709" s="36">
        <v>0</v>
      </c>
      <c r="H2709" s="36">
        <v>0</v>
      </c>
      <c r="J2709" s="36">
        <v>0</v>
      </c>
      <c r="L2709" s="36">
        <v>0</v>
      </c>
      <c r="M2709" s="35">
        <v>2</v>
      </c>
    </row>
    <row r="2710" spans="1:13">
      <c r="A2710" s="38">
        <v>2709</v>
      </c>
      <c r="B2710" s="34" t="s">
        <v>2820</v>
      </c>
      <c r="C2710" s="34" t="s">
        <v>3651</v>
      </c>
      <c r="D2710" s="34" t="s">
        <v>39</v>
      </c>
      <c r="F2710" s="36">
        <v>0</v>
      </c>
      <c r="H2710" s="36">
        <v>0</v>
      </c>
      <c r="J2710" s="36">
        <v>0</v>
      </c>
      <c r="L2710" s="36">
        <v>0</v>
      </c>
      <c r="M2710" s="35">
        <v>71</v>
      </c>
    </row>
    <row r="2711" spans="1:13">
      <c r="A2711" s="38">
        <v>2710</v>
      </c>
      <c r="B2711" s="34" t="s">
        <v>2821</v>
      </c>
      <c r="C2711" s="34" t="s">
        <v>3651</v>
      </c>
      <c r="D2711" s="34" t="s">
        <v>39</v>
      </c>
      <c r="E2711" s="36">
        <v>0</v>
      </c>
      <c r="F2711" s="36">
        <v>0</v>
      </c>
      <c r="G2711" s="36">
        <v>0</v>
      </c>
      <c r="H2711" s="36">
        <v>0</v>
      </c>
      <c r="I2711" s="36">
        <v>0</v>
      </c>
      <c r="J2711" s="36">
        <v>0</v>
      </c>
      <c r="K2711" s="36">
        <v>20.100000000000001</v>
      </c>
      <c r="L2711" s="36">
        <v>944.7</v>
      </c>
      <c r="M2711" s="35">
        <v>6</v>
      </c>
    </row>
    <row r="2712" spans="1:13">
      <c r="A2712" s="38">
        <v>2711</v>
      </c>
      <c r="B2712" s="34" t="s">
        <v>2822</v>
      </c>
      <c r="C2712" s="34" t="s">
        <v>3651</v>
      </c>
      <c r="D2712" s="34" t="s">
        <v>39</v>
      </c>
      <c r="E2712" s="36">
        <v>0</v>
      </c>
      <c r="F2712" s="36">
        <v>0</v>
      </c>
      <c r="G2712" s="36">
        <v>0</v>
      </c>
      <c r="H2712" s="36">
        <v>0</v>
      </c>
      <c r="I2712" s="36">
        <v>0</v>
      </c>
      <c r="J2712" s="36">
        <v>0</v>
      </c>
      <c r="K2712" s="36">
        <v>23</v>
      </c>
      <c r="L2712" s="36">
        <v>1507.19</v>
      </c>
      <c r="M2712" s="35">
        <v>9</v>
      </c>
    </row>
    <row r="2713" spans="1:13">
      <c r="A2713" s="38">
        <v>2712</v>
      </c>
      <c r="B2713" s="34" t="s">
        <v>2823</v>
      </c>
      <c r="C2713" s="34" t="s">
        <v>3651</v>
      </c>
      <c r="D2713" s="34" t="s">
        <v>39</v>
      </c>
      <c r="E2713" s="36">
        <v>0</v>
      </c>
      <c r="F2713" s="36">
        <v>0</v>
      </c>
      <c r="G2713" s="36">
        <v>0</v>
      </c>
      <c r="H2713" s="36">
        <v>0</v>
      </c>
      <c r="I2713" s="36">
        <v>20.05</v>
      </c>
      <c r="J2713" s="36">
        <v>1394.8784999999998</v>
      </c>
      <c r="K2713" s="36">
        <v>1.5</v>
      </c>
      <c r="L2713" s="36">
        <v>111.88500000000001</v>
      </c>
      <c r="M2713" s="35">
        <v>9</v>
      </c>
    </row>
    <row r="2714" spans="1:13">
      <c r="A2714" s="38">
        <v>2713</v>
      </c>
      <c r="B2714" s="34" t="s">
        <v>2824</v>
      </c>
      <c r="C2714" s="34" t="s">
        <v>3651</v>
      </c>
      <c r="D2714" s="34" t="s">
        <v>39</v>
      </c>
      <c r="F2714" s="36">
        <v>0</v>
      </c>
      <c r="H2714" s="36">
        <v>0</v>
      </c>
      <c r="J2714" s="36">
        <v>0</v>
      </c>
      <c r="L2714" s="36">
        <v>0</v>
      </c>
      <c r="M2714" s="35">
        <v>22</v>
      </c>
    </row>
    <row r="2715" spans="1:13">
      <c r="A2715" s="38">
        <v>2714</v>
      </c>
      <c r="B2715" s="34" t="s">
        <v>2825</v>
      </c>
      <c r="C2715" s="34" t="s">
        <v>3651</v>
      </c>
      <c r="D2715" s="34" t="s">
        <v>39</v>
      </c>
      <c r="E2715" s="36">
        <v>0</v>
      </c>
      <c r="F2715" s="36">
        <v>0</v>
      </c>
      <c r="G2715" s="36">
        <v>0</v>
      </c>
      <c r="H2715" s="36">
        <v>0</v>
      </c>
      <c r="I2715" s="36">
        <v>0</v>
      </c>
      <c r="J2715" s="36">
        <v>0</v>
      </c>
      <c r="K2715" s="36">
        <v>3</v>
      </c>
      <c r="L2715" s="36">
        <v>213.75</v>
      </c>
      <c r="M2715" s="35">
        <v>1.5</v>
      </c>
    </row>
    <row r="2716" spans="1:13">
      <c r="A2716" s="38">
        <v>2715</v>
      </c>
      <c r="B2716" s="34" t="s">
        <v>2826</v>
      </c>
      <c r="C2716" s="34" t="s">
        <v>3651</v>
      </c>
      <c r="D2716" s="34" t="s">
        <v>39</v>
      </c>
      <c r="E2716" s="36">
        <v>0</v>
      </c>
      <c r="F2716" s="36">
        <v>0</v>
      </c>
      <c r="G2716" s="36">
        <v>0</v>
      </c>
      <c r="H2716" s="36">
        <v>0</v>
      </c>
      <c r="I2716" s="36">
        <v>1</v>
      </c>
      <c r="J2716" s="36">
        <v>11.44</v>
      </c>
      <c r="K2716" s="36">
        <v>43</v>
      </c>
      <c r="L2716" s="36">
        <v>3302.83</v>
      </c>
      <c r="M2716" s="35">
        <v>23.024999999999999</v>
      </c>
    </row>
    <row r="2717" spans="1:13">
      <c r="A2717" s="38">
        <v>2716</v>
      </c>
      <c r="B2717" s="34" t="s">
        <v>2827</v>
      </c>
      <c r="C2717" s="34" t="s">
        <v>3651</v>
      </c>
      <c r="D2717" s="34" t="s">
        <v>39</v>
      </c>
      <c r="F2717" s="36">
        <v>0</v>
      </c>
      <c r="H2717" s="36">
        <v>0</v>
      </c>
      <c r="J2717" s="36">
        <v>0</v>
      </c>
      <c r="L2717" s="36">
        <v>0</v>
      </c>
      <c r="M2717" s="35">
        <v>16.75</v>
      </c>
    </row>
    <row r="2718" spans="1:13">
      <c r="A2718" s="38">
        <v>2717</v>
      </c>
      <c r="B2718" s="34" t="s">
        <v>2828</v>
      </c>
      <c r="C2718" s="34" t="s">
        <v>3651</v>
      </c>
      <c r="D2718" s="34" t="s">
        <v>39</v>
      </c>
      <c r="E2718" s="36">
        <v>0</v>
      </c>
      <c r="F2718" s="36">
        <v>0</v>
      </c>
      <c r="G2718" s="36">
        <v>0</v>
      </c>
      <c r="H2718" s="36">
        <v>0</v>
      </c>
      <c r="I2718" s="36">
        <v>5</v>
      </c>
      <c r="J2718" s="36">
        <v>350.20000000000005</v>
      </c>
      <c r="K2718" s="36">
        <v>30</v>
      </c>
      <c r="L2718" s="36">
        <v>2028.3</v>
      </c>
      <c r="M2718" s="35">
        <v>15</v>
      </c>
    </row>
    <row r="2719" spans="1:13">
      <c r="A2719" s="38">
        <v>2718</v>
      </c>
      <c r="B2719" s="34" t="s">
        <v>2829</v>
      </c>
      <c r="C2719" s="34" t="s">
        <v>3651</v>
      </c>
      <c r="D2719" s="34" t="s">
        <v>39</v>
      </c>
      <c r="F2719" s="36">
        <v>0</v>
      </c>
      <c r="H2719" s="36">
        <v>0</v>
      </c>
      <c r="J2719" s="36">
        <v>0</v>
      </c>
      <c r="L2719" s="36">
        <v>0</v>
      </c>
      <c r="M2719" s="35">
        <v>2</v>
      </c>
    </row>
    <row r="2720" spans="1:13">
      <c r="A2720" s="38">
        <v>2719</v>
      </c>
      <c r="B2720" s="34" t="s">
        <v>2830</v>
      </c>
      <c r="C2720" s="34" t="s">
        <v>3651</v>
      </c>
      <c r="D2720" s="34" t="s">
        <v>37</v>
      </c>
      <c r="E2720" s="36">
        <v>0</v>
      </c>
      <c r="F2720" s="36">
        <v>0</v>
      </c>
      <c r="G2720" s="36">
        <v>0</v>
      </c>
      <c r="H2720" s="36">
        <v>0</v>
      </c>
      <c r="I2720" s="36">
        <v>0</v>
      </c>
      <c r="J2720" s="36">
        <v>0</v>
      </c>
      <c r="K2720" s="36">
        <v>0.6</v>
      </c>
      <c r="L2720" s="36">
        <v>65.561999999999998</v>
      </c>
      <c r="M2720" s="35">
        <v>1.1499999999999999</v>
      </c>
    </row>
    <row r="2721" spans="1:13">
      <c r="A2721" s="38">
        <v>2720</v>
      </c>
      <c r="B2721" s="34" t="s">
        <v>2831</v>
      </c>
      <c r="C2721" s="34" t="s">
        <v>3658</v>
      </c>
      <c r="D2721" s="34" t="s">
        <v>37</v>
      </c>
      <c r="E2721" s="36">
        <v>1</v>
      </c>
      <c r="F2721" s="36">
        <v>89.56</v>
      </c>
      <c r="G2721" s="36">
        <v>0</v>
      </c>
      <c r="H2721" s="36">
        <v>0</v>
      </c>
      <c r="I2721" s="36">
        <v>0</v>
      </c>
      <c r="J2721" s="36">
        <v>0</v>
      </c>
      <c r="K2721" s="36">
        <v>0.5</v>
      </c>
      <c r="L2721" s="36">
        <v>74.88</v>
      </c>
      <c r="M2721" s="35">
        <v>2.3250000000000002</v>
      </c>
    </row>
    <row r="2722" spans="1:13">
      <c r="A2722" s="38">
        <v>2721</v>
      </c>
      <c r="B2722" s="34" t="s">
        <v>2832</v>
      </c>
      <c r="C2722" s="34" t="s">
        <v>3651</v>
      </c>
      <c r="D2722" s="34" t="s">
        <v>37</v>
      </c>
      <c r="F2722" s="36">
        <v>0</v>
      </c>
      <c r="H2722" s="36">
        <v>0</v>
      </c>
      <c r="J2722" s="36">
        <v>0</v>
      </c>
      <c r="L2722" s="36">
        <v>0</v>
      </c>
      <c r="M2722" s="35">
        <v>0.1</v>
      </c>
    </row>
    <row r="2723" spans="1:13">
      <c r="A2723" s="38">
        <v>2722</v>
      </c>
      <c r="B2723" s="34" t="s">
        <v>2833</v>
      </c>
      <c r="C2723" s="34" t="s">
        <v>3651</v>
      </c>
      <c r="D2723" s="34" t="s">
        <v>37</v>
      </c>
      <c r="E2723" s="36">
        <v>0.45</v>
      </c>
      <c r="F2723" s="36">
        <v>60.727499999999999</v>
      </c>
      <c r="G2723" s="36">
        <v>0</v>
      </c>
      <c r="H2723" s="36">
        <v>0</v>
      </c>
      <c r="I2723" s="36">
        <v>0</v>
      </c>
      <c r="J2723" s="36">
        <v>0</v>
      </c>
      <c r="K2723" s="36">
        <v>0.22500000000000001</v>
      </c>
      <c r="L2723" s="36">
        <v>32.789249999999996</v>
      </c>
      <c r="M2723" s="35">
        <v>0.05</v>
      </c>
    </row>
    <row r="2724" spans="1:13">
      <c r="A2724" s="38">
        <v>2723</v>
      </c>
      <c r="B2724" s="34" t="s">
        <v>2834</v>
      </c>
      <c r="C2724" s="34" t="s">
        <v>3651</v>
      </c>
      <c r="D2724" s="34" t="s">
        <v>37</v>
      </c>
      <c r="F2724" s="36">
        <v>0</v>
      </c>
      <c r="H2724" s="36">
        <v>0</v>
      </c>
      <c r="J2724" s="36">
        <v>0</v>
      </c>
      <c r="L2724" s="36">
        <v>0</v>
      </c>
      <c r="M2724" s="35">
        <v>4.55</v>
      </c>
    </row>
    <row r="2725" spans="1:13">
      <c r="A2725" s="38">
        <v>2724</v>
      </c>
      <c r="B2725" s="34" t="s">
        <v>2835</v>
      </c>
      <c r="C2725" s="34" t="s">
        <v>3651</v>
      </c>
      <c r="D2725" s="34" t="s">
        <v>37</v>
      </c>
      <c r="E2725" s="36">
        <v>0</v>
      </c>
      <c r="F2725" s="36">
        <v>0</v>
      </c>
      <c r="G2725" s="36">
        <v>2.125</v>
      </c>
      <c r="H2725" s="36">
        <v>279.90499999999997</v>
      </c>
      <c r="I2725" s="36">
        <v>1.825</v>
      </c>
      <c r="J2725" s="36">
        <v>212.22925000000001</v>
      </c>
      <c r="K2725" s="36">
        <v>6.7249999999999996</v>
      </c>
      <c r="L2725" s="36">
        <v>729.05724999999995</v>
      </c>
      <c r="M2725" s="35">
        <v>1.6</v>
      </c>
    </row>
    <row r="2726" spans="1:13">
      <c r="A2726" s="38">
        <v>2725</v>
      </c>
      <c r="B2726" s="34" t="s">
        <v>2836</v>
      </c>
      <c r="C2726" s="34" t="s">
        <v>3651</v>
      </c>
      <c r="D2726" s="34" t="s">
        <v>37</v>
      </c>
      <c r="F2726" s="36">
        <v>0</v>
      </c>
      <c r="H2726" s="36">
        <v>0</v>
      </c>
      <c r="J2726" s="36">
        <v>0</v>
      </c>
      <c r="L2726" s="36">
        <v>0</v>
      </c>
      <c r="M2726" s="35">
        <v>0.6</v>
      </c>
    </row>
    <row r="2727" spans="1:13">
      <c r="A2727" s="38">
        <v>2726</v>
      </c>
      <c r="B2727" s="34" t="s">
        <v>2837</v>
      </c>
      <c r="C2727" s="34" t="s">
        <v>3651</v>
      </c>
      <c r="D2727" s="34" t="s">
        <v>37</v>
      </c>
      <c r="E2727" s="36">
        <v>0</v>
      </c>
      <c r="F2727" s="36">
        <v>0</v>
      </c>
      <c r="G2727" s="36">
        <v>0</v>
      </c>
      <c r="H2727" s="36">
        <v>0</v>
      </c>
      <c r="I2727" s="36">
        <v>0</v>
      </c>
      <c r="J2727" s="36">
        <v>0</v>
      </c>
      <c r="K2727" s="36">
        <v>1</v>
      </c>
      <c r="L2727" s="36">
        <v>149.76</v>
      </c>
      <c r="M2727" s="35">
        <v>1</v>
      </c>
    </row>
    <row r="2728" spans="1:13">
      <c r="A2728" s="38">
        <v>2727</v>
      </c>
      <c r="B2728" s="34" t="s">
        <v>2838</v>
      </c>
      <c r="C2728" s="34" t="s">
        <v>3651</v>
      </c>
      <c r="D2728" s="34" t="s">
        <v>37</v>
      </c>
      <c r="F2728" s="36">
        <v>0</v>
      </c>
      <c r="H2728" s="36">
        <v>0</v>
      </c>
      <c r="J2728" s="36">
        <v>0</v>
      </c>
      <c r="L2728" s="36">
        <v>0</v>
      </c>
      <c r="M2728" s="35">
        <v>2.6</v>
      </c>
    </row>
    <row r="2729" spans="1:13">
      <c r="A2729" s="38">
        <v>2728</v>
      </c>
      <c r="B2729" s="34" t="s">
        <v>2839</v>
      </c>
      <c r="C2729" s="34" t="s">
        <v>3651</v>
      </c>
      <c r="D2729" s="34" t="s">
        <v>37</v>
      </c>
      <c r="F2729" s="36">
        <v>0</v>
      </c>
      <c r="H2729" s="36">
        <v>0</v>
      </c>
      <c r="J2729" s="36">
        <v>0</v>
      </c>
      <c r="L2729" s="36">
        <v>0</v>
      </c>
      <c r="M2729" s="35">
        <v>1.3</v>
      </c>
    </row>
    <row r="2730" spans="1:13">
      <c r="A2730" s="38">
        <v>2729</v>
      </c>
      <c r="B2730" s="34" t="s">
        <v>2840</v>
      </c>
      <c r="C2730" s="34" t="s">
        <v>3651</v>
      </c>
      <c r="D2730" s="34" t="s">
        <v>37</v>
      </c>
      <c r="E2730" s="36">
        <v>0.2</v>
      </c>
      <c r="F2730" s="36">
        <v>2.8000000000000004E-2</v>
      </c>
      <c r="G2730" s="36">
        <v>0.67500000000000004</v>
      </c>
      <c r="H2730" s="36">
        <v>131.60475</v>
      </c>
      <c r="I2730" s="36">
        <v>1.45</v>
      </c>
      <c r="J2730" s="36">
        <v>167.50399999999999</v>
      </c>
      <c r="K2730" s="36">
        <v>0.8</v>
      </c>
      <c r="L2730" s="36">
        <v>136.34400000000002</v>
      </c>
      <c r="M2730" s="35">
        <v>0.47500000000000003</v>
      </c>
    </row>
    <row r="2731" spans="1:13">
      <c r="A2731" s="38">
        <v>2730</v>
      </c>
      <c r="B2731" s="34" t="s">
        <v>2841</v>
      </c>
      <c r="C2731" s="34" t="s">
        <v>3651</v>
      </c>
      <c r="D2731" s="34" t="s">
        <v>37</v>
      </c>
      <c r="F2731" s="36">
        <v>0</v>
      </c>
      <c r="H2731" s="36">
        <v>0</v>
      </c>
      <c r="J2731" s="36">
        <v>0</v>
      </c>
      <c r="L2731" s="36">
        <v>0</v>
      </c>
      <c r="M2731" s="35">
        <v>0.125</v>
      </c>
    </row>
    <row r="2732" spans="1:13">
      <c r="A2732" s="38">
        <v>2731</v>
      </c>
      <c r="B2732" s="34" t="s">
        <v>2842</v>
      </c>
      <c r="C2732" s="34" t="s">
        <v>3651</v>
      </c>
      <c r="D2732" s="34" t="s">
        <v>37</v>
      </c>
      <c r="F2732" s="36">
        <v>0</v>
      </c>
      <c r="H2732" s="36">
        <v>0</v>
      </c>
      <c r="J2732" s="36">
        <v>0</v>
      </c>
      <c r="L2732" s="36">
        <v>0</v>
      </c>
      <c r="M2732" s="35">
        <v>3</v>
      </c>
    </row>
    <row r="2733" spans="1:13">
      <c r="A2733" s="38">
        <v>2732</v>
      </c>
      <c r="B2733" s="34" t="s">
        <v>2843</v>
      </c>
      <c r="C2733" s="34" t="s">
        <v>3651</v>
      </c>
      <c r="D2733" s="34" t="s">
        <v>37</v>
      </c>
      <c r="E2733" s="36">
        <v>0</v>
      </c>
      <c r="F2733" s="36">
        <v>0</v>
      </c>
      <c r="G2733" s="36">
        <v>0.82499999999999996</v>
      </c>
      <c r="H2733" s="36">
        <v>93.002250000000004</v>
      </c>
      <c r="I2733" s="36">
        <v>0.55000000000000004</v>
      </c>
      <c r="J2733" s="36">
        <v>43.378500000000003</v>
      </c>
      <c r="K2733" s="36">
        <v>1</v>
      </c>
      <c r="L2733" s="36">
        <v>74.680000000000007</v>
      </c>
      <c r="M2733" s="35">
        <v>1.7000000000000002</v>
      </c>
    </row>
    <row r="2734" spans="1:13">
      <c r="A2734" s="38">
        <v>2733</v>
      </c>
      <c r="B2734" s="34" t="s">
        <v>2844</v>
      </c>
      <c r="C2734" s="34" t="s">
        <v>3651</v>
      </c>
      <c r="D2734" s="34" t="s">
        <v>37</v>
      </c>
      <c r="F2734" s="36">
        <v>0</v>
      </c>
      <c r="H2734" s="36">
        <v>0</v>
      </c>
      <c r="J2734" s="36">
        <v>0</v>
      </c>
      <c r="L2734" s="36">
        <v>0</v>
      </c>
      <c r="M2734" s="35">
        <v>0.15</v>
      </c>
    </row>
    <row r="2735" spans="1:13">
      <c r="A2735" s="38">
        <v>2734</v>
      </c>
      <c r="B2735" s="34" t="s">
        <v>2845</v>
      </c>
      <c r="C2735" s="34" t="s">
        <v>3651</v>
      </c>
      <c r="D2735" s="34" t="s">
        <v>37</v>
      </c>
      <c r="F2735" s="36">
        <v>0</v>
      </c>
      <c r="H2735" s="36">
        <v>0</v>
      </c>
      <c r="J2735" s="36">
        <v>0</v>
      </c>
      <c r="L2735" s="36">
        <v>0</v>
      </c>
      <c r="M2735" s="35">
        <v>0.15</v>
      </c>
    </row>
    <row r="2736" spans="1:13">
      <c r="A2736" s="38">
        <v>2735</v>
      </c>
      <c r="B2736" s="34" t="s">
        <v>2846</v>
      </c>
      <c r="C2736" s="34" t="s">
        <v>3651</v>
      </c>
      <c r="D2736" s="34" t="s">
        <v>37</v>
      </c>
      <c r="E2736" s="36">
        <v>0</v>
      </c>
      <c r="F2736" s="36">
        <v>0</v>
      </c>
      <c r="G2736" s="36">
        <v>0</v>
      </c>
      <c r="H2736" s="36">
        <v>0</v>
      </c>
      <c r="I2736" s="36">
        <v>0</v>
      </c>
      <c r="J2736" s="36">
        <v>0</v>
      </c>
      <c r="K2736" s="36">
        <v>10</v>
      </c>
      <c r="L2736" s="36">
        <v>1123.4000000000001</v>
      </c>
      <c r="M2736" s="35">
        <v>25.125</v>
      </c>
    </row>
    <row r="2737" spans="1:13">
      <c r="A2737" s="38">
        <v>2736</v>
      </c>
      <c r="B2737" s="34" t="s">
        <v>2847</v>
      </c>
      <c r="C2737" s="34" t="s">
        <v>3651</v>
      </c>
      <c r="D2737" s="34" t="s">
        <v>37</v>
      </c>
      <c r="F2737" s="36">
        <v>0</v>
      </c>
      <c r="H2737" s="36">
        <v>0</v>
      </c>
      <c r="J2737" s="36">
        <v>0</v>
      </c>
      <c r="L2737" s="36">
        <v>0</v>
      </c>
      <c r="M2737" s="35">
        <v>1.5</v>
      </c>
    </row>
    <row r="2738" spans="1:13">
      <c r="A2738" s="38">
        <v>2737</v>
      </c>
      <c r="B2738" s="34" t="s">
        <v>2848</v>
      </c>
      <c r="C2738" s="34" t="s">
        <v>3651</v>
      </c>
      <c r="D2738" s="34" t="s">
        <v>37</v>
      </c>
      <c r="E2738" s="36">
        <v>0</v>
      </c>
      <c r="F2738" s="36">
        <v>0</v>
      </c>
      <c r="G2738" s="36">
        <v>0</v>
      </c>
      <c r="H2738" s="36">
        <v>0</v>
      </c>
      <c r="I2738" s="36">
        <v>0</v>
      </c>
      <c r="J2738" s="36">
        <v>0</v>
      </c>
      <c r="K2738" s="36">
        <v>2</v>
      </c>
      <c r="L2738" s="36">
        <v>301.10000000000002</v>
      </c>
      <c r="M2738" s="35">
        <v>3.05</v>
      </c>
    </row>
    <row r="2739" spans="1:13">
      <c r="A2739" s="38">
        <v>2738</v>
      </c>
      <c r="B2739" s="34" t="s">
        <v>2849</v>
      </c>
      <c r="C2739" s="34" t="s">
        <v>82</v>
      </c>
      <c r="D2739" s="34" t="s">
        <v>37</v>
      </c>
      <c r="F2739" s="36">
        <v>0</v>
      </c>
      <c r="H2739" s="36">
        <v>0</v>
      </c>
      <c r="J2739" s="36">
        <v>0</v>
      </c>
      <c r="L2739" s="36">
        <v>0</v>
      </c>
      <c r="M2739" s="35">
        <v>2</v>
      </c>
    </row>
    <row r="2740" spans="1:13">
      <c r="A2740" s="38">
        <v>2739</v>
      </c>
      <c r="B2740" s="34" t="s">
        <v>2850</v>
      </c>
      <c r="C2740" s="34" t="s">
        <v>3651</v>
      </c>
      <c r="D2740" s="34" t="s">
        <v>37</v>
      </c>
      <c r="E2740" s="36">
        <v>2</v>
      </c>
      <c r="F2740" s="36">
        <v>391.7</v>
      </c>
      <c r="G2740" s="36">
        <v>6.875</v>
      </c>
      <c r="H2740" s="36">
        <v>499.60624999999999</v>
      </c>
      <c r="I2740" s="36">
        <v>13.75</v>
      </c>
      <c r="J2740" s="36">
        <v>-335.36250000000001</v>
      </c>
      <c r="K2740" s="36">
        <v>5.55</v>
      </c>
      <c r="L2740" s="36">
        <v>491.00849999999997</v>
      </c>
      <c r="M2740" s="35">
        <v>7.9749999999999996</v>
      </c>
    </row>
    <row r="2741" spans="1:13">
      <c r="A2741" s="38">
        <v>2740</v>
      </c>
      <c r="B2741" s="34" t="s">
        <v>2851</v>
      </c>
      <c r="C2741" s="34" t="s">
        <v>3651</v>
      </c>
      <c r="D2741" s="34" t="s">
        <v>37</v>
      </c>
      <c r="E2741" s="36">
        <v>0</v>
      </c>
      <c r="F2741" s="36">
        <v>0</v>
      </c>
      <c r="G2741" s="36">
        <v>1</v>
      </c>
      <c r="H2741" s="36">
        <v>42.26</v>
      </c>
      <c r="I2741" s="36">
        <v>0</v>
      </c>
      <c r="J2741" s="36">
        <v>0</v>
      </c>
      <c r="K2741" s="36">
        <v>0</v>
      </c>
      <c r="L2741" s="36">
        <v>0</v>
      </c>
      <c r="M2741" s="35">
        <v>5</v>
      </c>
    </row>
    <row r="2742" spans="1:13">
      <c r="A2742" s="38">
        <v>2741</v>
      </c>
      <c r="B2742" s="34" t="s">
        <v>2852</v>
      </c>
      <c r="C2742" s="34" t="s">
        <v>82</v>
      </c>
      <c r="D2742" s="34" t="s">
        <v>37</v>
      </c>
      <c r="F2742" s="36">
        <v>0</v>
      </c>
      <c r="H2742" s="36">
        <v>0</v>
      </c>
      <c r="J2742" s="36">
        <v>0</v>
      </c>
      <c r="L2742" s="36">
        <v>0</v>
      </c>
      <c r="M2742" s="35">
        <v>1.1000000000000001</v>
      </c>
    </row>
    <row r="2743" spans="1:13">
      <c r="A2743" s="38">
        <v>2742</v>
      </c>
      <c r="B2743" s="34" t="s">
        <v>2853</v>
      </c>
      <c r="C2743" s="34" t="s">
        <v>3651</v>
      </c>
      <c r="D2743" s="34" t="s">
        <v>37</v>
      </c>
      <c r="E2743" s="36">
        <v>5</v>
      </c>
      <c r="F2743" s="36">
        <v>413.84999999999997</v>
      </c>
      <c r="G2743" s="36">
        <v>0</v>
      </c>
      <c r="H2743" s="36">
        <v>0</v>
      </c>
      <c r="I2743" s="36">
        <v>3</v>
      </c>
      <c r="J2743" s="36">
        <v>335.1</v>
      </c>
      <c r="K2743" s="36">
        <v>1</v>
      </c>
      <c r="L2743" s="36">
        <v>155.5</v>
      </c>
      <c r="M2743" s="35">
        <v>1</v>
      </c>
    </row>
    <row r="2744" spans="1:13">
      <c r="A2744" s="38">
        <v>2743</v>
      </c>
      <c r="B2744" s="34" t="s">
        <v>2854</v>
      </c>
      <c r="C2744" s="34" t="s">
        <v>3651</v>
      </c>
      <c r="D2744" s="34" t="s">
        <v>37</v>
      </c>
      <c r="F2744" s="36">
        <v>0</v>
      </c>
      <c r="H2744" s="36">
        <v>0</v>
      </c>
      <c r="J2744" s="36">
        <v>0</v>
      </c>
      <c r="L2744" s="36">
        <v>0</v>
      </c>
      <c r="M2744" s="35">
        <v>0.27500000000000002</v>
      </c>
    </row>
    <row r="2745" spans="1:13">
      <c r="A2745" s="38">
        <v>2744</v>
      </c>
      <c r="B2745" s="34" t="s">
        <v>2855</v>
      </c>
      <c r="C2745" s="34" t="s">
        <v>3651</v>
      </c>
      <c r="D2745" s="34" t="s">
        <v>32</v>
      </c>
      <c r="E2745" s="36">
        <v>0</v>
      </c>
      <c r="F2745" s="36">
        <v>0</v>
      </c>
      <c r="G2745" s="36">
        <v>0</v>
      </c>
      <c r="H2745" s="36">
        <v>0</v>
      </c>
      <c r="I2745" s="36">
        <v>0</v>
      </c>
      <c r="J2745" s="36">
        <v>0</v>
      </c>
      <c r="K2745" s="36">
        <v>1</v>
      </c>
      <c r="L2745" s="36">
        <v>173.41</v>
      </c>
      <c r="M2745" s="35">
        <v>0</v>
      </c>
    </row>
    <row r="2746" spans="1:13">
      <c r="A2746" s="38">
        <v>2745</v>
      </c>
      <c r="B2746" s="34" t="s">
        <v>2856</v>
      </c>
      <c r="C2746" s="34" t="s">
        <v>82</v>
      </c>
      <c r="D2746" s="34" t="s">
        <v>32</v>
      </c>
      <c r="E2746" s="36">
        <v>0.52500000000000002</v>
      </c>
      <c r="F2746" s="36">
        <v>5.8274999999999997</v>
      </c>
      <c r="G2746" s="36">
        <v>1.25</v>
      </c>
      <c r="H2746" s="36">
        <v>-103.85</v>
      </c>
      <c r="I2746" s="36">
        <v>1.7250000000000001</v>
      </c>
      <c r="J2746" s="36">
        <v>80.229749999999996</v>
      </c>
      <c r="K2746" s="36">
        <v>0</v>
      </c>
      <c r="L2746" s="36">
        <v>0</v>
      </c>
      <c r="M2746" s="35">
        <v>0</v>
      </c>
    </row>
    <row r="2747" spans="1:13">
      <c r="A2747" s="38">
        <v>2746</v>
      </c>
      <c r="B2747" s="34" t="s">
        <v>2857</v>
      </c>
      <c r="C2747" s="34" t="s">
        <v>3658</v>
      </c>
      <c r="D2747" s="34" t="s">
        <v>32</v>
      </c>
      <c r="E2747" s="36">
        <v>10</v>
      </c>
      <c r="F2747" s="36">
        <v>1055.8</v>
      </c>
      <c r="G2747" s="36">
        <v>11</v>
      </c>
      <c r="H2747" s="36">
        <v>924.11</v>
      </c>
      <c r="I2747" s="36">
        <v>0</v>
      </c>
      <c r="J2747" s="36">
        <v>0</v>
      </c>
      <c r="K2747" s="36">
        <v>0.1</v>
      </c>
      <c r="L2747" s="36">
        <v>14.449000000000002</v>
      </c>
      <c r="M2747" s="35">
        <v>0</v>
      </c>
    </row>
    <row r="2748" spans="1:13">
      <c r="A2748" s="38">
        <v>2747</v>
      </c>
      <c r="B2748" s="34" t="s">
        <v>2858</v>
      </c>
      <c r="C2748" s="34" t="s">
        <v>3658</v>
      </c>
      <c r="D2748" s="34" t="s">
        <v>32</v>
      </c>
      <c r="E2748" s="36">
        <v>0</v>
      </c>
      <c r="F2748" s="36">
        <v>0</v>
      </c>
      <c r="G2748" s="36">
        <v>0</v>
      </c>
      <c r="H2748" s="36">
        <v>0</v>
      </c>
      <c r="I2748" s="36">
        <v>0</v>
      </c>
      <c r="J2748" s="36">
        <v>0</v>
      </c>
      <c r="K2748" s="36">
        <v>0.4</v>
      </c>
      <c r="L2748" s="36">
        <v>67.055999999999997</v>
      </c>
      <c r="M2748" s="35">
        <v>0</v>
      </c>
    </row>
    <row r="2749" spans="1:13">
      <c r="A2749" s="38">
        <v>2748</v>
      </c>
      <c r="B2749" s="34" t="s">
        <v>2859</v>
      </c>
      <c r="C2749" s="34" t="s">
        <v>3651</v>
      </c>
      <c r="D2749" s="34" t="s">
        <v>32</v>
      </c>
      <c r="E2749" s="36">
        <v>0</v>
      </c>
      <c r="F2749" s="36">
        <v>0</v>
      </c>
      <c r="G2749" s="36">
        <v>0.3</v>
      </c>
      <c r="H2749" s="36">
        <v>54.483000000000004</v>
      </c>
      <c r="I2749" s="36">
        <v>0.3</v>
      </c>
      <c r="J2749" s="36">
        <v>-30.861000000000001</v>
      </c>
      <c r="K2749" s="36">
        <v>0.3</v>
      </c>
      <c r="L2749" s="36">
        <v>83.582999999999998</v>
      </c>
      <c r="M2749" s="35">
        <v>0</v>
      </c>
    </row>
    <row r="2750" spans="1:13">
      <c r="A2750" s="38">
        <v>2749</v>
      </c>
      <c r="B2750" s="34" t="s">
        <v>2860</v>
      </c>
      <c r="C2750" s="34" t="s">
        <v>3651</v>
      </c>
      <c r="D2750" s="34" t="s">
        <v>32</v>
      </c>
      <c r="E2750" s="36">
        <v>0</v>
      </c>
      <c r="F2750" s="36">
        <v>0</v>
      </c>
      <c r="G2750" s="36">
        <v>0</v>
      </c>
      <c r="H2750" s="36">
        <v>0</v>
      </c>
      <c r="I2750" s="36">
        <v>2</v>
      </c>
      <c r="J2750" s="36">
        <v>355.46</v>
      </c>
      <c r="K2750" s="36">
        <v>0</v>
      </c>
      <c r="L2750" s="36">
        <v>0</v>
      </c>
      <c r="M2750" s="35">
        <v>0</v>
      </c>
    </row>
    <row r="2751" spans="1:13">
      <c r="A2751" s="38">
        <v>2750</v>
      </c>
      <c r="B2751" s="34" t="s">
        <v>2861</v>
      </c>
      <c r="C2751" s="34" t="s">
        <v>3651</v>
      </c>
      <c r="D2751" s="34" t="s">
        <v>32</v>
      </c>
      <c r="F2751" s="36">
        <v>0</v>
      </c>
      <c r="H2751" s="36">
        <v>0</v>
      </c>
      <c r="J2751" s="36">
        <v>0</v>
      </c>
      <c r="L2751" s="36">
        <v>0</v>
      </c>
      <c r="M2751" s="35">
        <v>1.2749999999999999</v>
      </c>
    </row>
    <row r="2752" spans="1:13">
      <c r="A2752" s="38">
        <v>2751</v>
      </c>
      <c r="B2752" s="34" t="s">
        <v>2862</v>
      </c>
      <c r="C2752" s="34" t="s">
        <v>3651</v>
      </c>
      <c r="D2752" s="34" t="s">
        <v>32</v>
      </c>
      <c r="E2752" s="36">
        <v>5</v>
      </c>
      <c r="F2752" s="36">
        <v>468.65000000000003</v>
      </c>
      <c r="G2752" s="36">
        <v>0</v>
      </c>
      <c r="H2752" s="36">
        <v>0</v>
      </c>
      <c r="I2752" s="36">
        <v>1</v>
      </c>
      <c r="J2752" s="36">
        <v>60.31</v>
      </c>
      <c r="K2752" s="36">
        <v>0</v>
      </c>
      <c r="L2752" s="36">
        <v>0</v>
      </c>
      <c r="M2752" s="35">
        <v>0</v>
      </c>
    </row>
    <row r="2753" spans="1:13">
      <c r="A2753" s="38">
        <v>2752</v>
      </c>
      <c r="B2753" s="34" t="s">
        <v>2863</v>
      </c>
      <c r="C2753" s="34" t="s">
        <v>3651</v>
      </c>
      <c r="D2753" s="34" t="s">
        <v>32</v>
      </c>
      <c r="F2753" s="36">
        <v>0</v>
      </c>
      <c r="H2753" s="36">
        <v>0</v>
      </c>
      <c r="J2753" s="36">
        <v>0</v>
      </c>
      <c r="L2753" s="36">
        <v>0</v>
      </c>
      <c r="M2753" s="35">
        <v>2.5000000000000001E-2</v>
      </c>
    </row>
    <row r="2754" spans="1:13">
      <c r="A2754" s="38">
        <v>2753</v>
      </c>
      <c r="B2754" s="34" t="s">
        <v>2864</v>
      </c>
      <c r="C2754" s="34" t="s">
        <v>3651</v>
      </c>
      <c r="D2754" s="34" t="s">
        <v>32</v>
      </c>
      <c r="F2754" s="36">
        <v>0</v>
      </c>
      <c r="H2754" s="36">
        <v>0</v>
      </c>
      <c r="J2754" s="36">
        <v>0</v>
      </c>
      <c r="L2754" s="36">
        <v>0</v>
      </c>
      <c r="M2754" s="35">
        <v>0.625</v>
      </c>
    </row>
    <row r="2755" spans="1:13">
      <c r="A2755" s="38">
        <v>2754</v>
      </c>
      <c r="B2755" s="34" t="s">
        <v>2865</v>
      </c>
      <c r="C2755" s="34" t="s">
        <v>3651</v>
      </c>
      <c r="D2755" s="34" t="s">
        <v>32</v>
      </c>
      <c r="E2755" s="36">
        <v>1.95</v>
      </c>
      <c r="F2755" s="36">
        <v>160.446</v>
      </c>
      <c r="G2755" s="36">
        <v>0.4</v>
      </c>
      <c r="H2755" s="36">
        <v>40.712000000000003</v>
      </c>
      <c r="I2755" s="36">
        <v>1.5</v>
      </c>
      <c r="J2755" s="36">
        <v>119.05500000000001</v>
      </c>
      <c r="K2755" s="36">
        <v>0.3</v>
      </c>
      <c r="L2755" s="36">
        <v>22.404</v>
      </c>
      <c r="M2755" s="35">
        <v>0</v>
      </c>
    </row>
    <row r="2756" spans="1:13">
      <c r="A2756" s="38">
        <v>2755</v>
      </c>
      <c r="B2756" s="34" t="s">
        <v>2866</v>
      </c>
      <c r="C2756" s="34" t="s">
        <v>3651</v>
      </c>
      <c r="D2756" s="34" t="s">
        <v>32</v>
      </c>
      <c r="F2756" s="36">
        <v>0</v>
      </c>
      <c r="H2756" s="36">
        <v>0</v>
      </c>
      <c r="J2756" s="36">
        <v>0</v>
      </c>
      <c r="L2756" s="36">
        <v>0</v>
      </c>
      <c r="M2756" s="35">
        <v>7.4999999999999997E-2</v>
      </c>
    </row>
    <row r="2757" spans="1:13">
      <c r="A2757" s="38">
        <v>2756</v>
      </c>
      <c r="B2757" s="34" t="s">
        <v>2867</v>
      </c>
      <c r="C2757" s="34" t="s">
        <v>3651</v>
      </c>
      <c r="D2757" s="34" t="s">
        <v>32</v>
      </c>
      <c r="F2757" s="36">
        <v>0</v>
      </c>
      <c r="H2757" s="36">
        <v>0</v>
      </c>
      <c r="J2757" s="36">
        <v>0</v>
      </c>
      <c r="L2757" s="36">
        <v>0</v>
      </c>
      <c r="M2757" s="35">
        <v>1</v>
      </c>
    </row>
    <row r="2758" spans="1:13">
      <c r="A2758" s="38">
        <v>2757</v>
      </c>
      <c r="B2758" s="34" t="s">
        <v>2868</v>
      </c>
      <c r="C2758" s="34" t="s">
        <v>3651</v>
      </c>
      <c r="D2758" s="34" t="s">
        <v>32</v>
      </c>
      <c r="E2758" s="36">
        <v>0</v>
      </c>
      <c r="F2758" s="36">
        <v>0</v>
      </c>
      <c r="G2758" s="36">
        <v>0.1</v>
      </c>
      <c r="H2758" s="36">
        <v>-2.516</v>
      </c>
      <c r="I2758" s="36">
        <v>0.22500000000000001</v>
      </c>
      <c r="J2758" s="36">
        <v>-24.4755</v>
      </c>
      <c r="K2758" s="36">
        <v>7.4999999999999997E-2</v>
      </c>
      <c r="L2758" s="36">
        <v>10.62</v>
      </c>
      <c r="M2758" s="35">
        <v>2.5000000000000001E-2</v>
      </c>
    </row>
    <row r="2759" spans="1:13">
      <c r="A2759" s="38">
        <v>2758</v>
      </c>
      <c r="B2759" s="34" t="s">
        <v>2869</v>
      </c>
      <c r="C2759" s="34" t="s">
        <v>3651</v>
      </c>
      <c r="D2759" s="34" t="s">
        <v>32</v>
      </c>
      <c r="E2759" s="36">
        <v>0</v>
      </c>
      <c r="F2759" s="36">
        <v>0</v>
      </c>
      <c r="G2759" s="36">
        <v>0</v>
      </c>
      <c r="H2759" s="36">
        <v>0</v>
      </c>
      <c r="I2759" s="36">
        <v>0</v>
      </c>
      <c r="J2759" s="36">
        <v>0</v>
      </c>
      <c r="K2759" s="36">
        <v>1.35</v>
      </c>
      <c r="L2759" s="36">
        <v>137.16</v>
      </c>
      <c r="M2759" s="35">
        <v>0.89999999999999991</v>
      </c>
    </row>
    <row r="2760" spans="1:13">
      <c r="A2760" s="38">
        <v>2759</v>
      </c>
      <c r="B2760" s="34" t="s">
        <v>2870</v>
      </c>
      <c r="C2760" s="34" t="s">
        <v>71</v>
      </c>
      <c r="D2760" s="34" t="s">
        <v>32</v>
      </c>
      <c r="E2760" s="36">
        <v>0</v>
      </c>
      <c r="F2760" s="36">
        <v>0</v>
      </c>
      <c r="G2760" s="36">
        <v>0</v>
      </c>
      <c r="H2760" s="36">
        <v>0</v>
      </c>
      <c r="I2760" s="36">
        <v>0</v>
      </c>
      <c r="J2760" s="36">
        <v>0</v>
      </c>
      <c r="K2760" s="36">
        <v>0.1</v>
      </c>
      <c r="L2760" s="36">
        <v>10.4</v>
      </c>
      <c r="M2760" s="35">
        <v>0.39999999999999997</v>
      </c>
    </row>
    <row r="2761" spans="1:13">
      <c r="A2761" s="38">
        <v>2760</v>
      </c>
      <c r="B2761" s="34" t="s">
        <v>2871</v>
      </c>
      <c r="C2761" s="34" t="s">
        <v>3651</v>
      </c>
      <c r="D2761" s="34" t="s">
        <v>32</v>
      </c>
      <c r="F2761" s="36">
        <v>0</v>
      </c>
      <c r="H2761" s="36">
        <v>0</v>
      </c>
      <c r="J2761" s="36">
        <v>0</v>
      </c>
      <c r="L2761" s="36">
        <v>0</v>
      </c>
      <c r="M2761" s="35">
        <v>1</v>
      </c>
    </row>
    <row r="2762" spans="1:13">
      <c r="A2762" s="38">
        <v>2761</v>
      </c>
      <c r="B2762" s="34" t="s">
        <v>2872</v>
      </c>
      <c r="C2762" s="34" t="s">
        <v>3651</v>
      </c>
      <c r="D2762" s="34" t="s">
        <v>32</v>
      </c>
      <c r="E2762" s="36">
        <v>0</v>
      </c>
      <c r="F2762" s="36">
        <v>0</v>
      </c>
      <c r="G2762" s="36">
        <v>0</v>
      </c>
      <c r="H2762" s="36">
        <v>0</v>
      </c>
      <c r="I2762" s="36">
        <v>2.0750000000000002</v>
      </c>
      <c r="J2762" s="36">
        <v>278.714</v>
      </c>
      <c r="K2762" s="36">
        <v>0.55000000000000004</v>
      </c>
      <c r="L2762" s="36">
        <v>49.670500000000004</v>
      </c>
      <c r="M2762" s="35">
        <v>1.125</v>
      </c>
    </row>
    <row r="2763" spans="1:13">
      <c r="A2763" s="38">
        <v>2762</v>
      </c>
      <c r="B2763" s="34" t="s">
        <v>2873</v>
      </c>
      <c r="C2763" s="34" t="s">
        <v>3651</v>
      </c>
      <c r="D2763" s="34" t="s">
        <v>32</v>
      </c>
      <c r="E2763" s="36">
        <v>0</v>
      </c>
      <c r="F2763" s="36">
        <v>0</v>
      </c>
      <c r="G2763" s="36">
        <v>0</v>
      </c>
      <c r="H2763" s="36">
        <v>0</v>
      </c>
      <c r="I2763" s="36">
        <v>2.5</v>
      </c>
      <c r="J2763" s="36">
        <v>154.125</v>
      </c>
      <c r="K2763" s="36">
        <v>1.9</v>
      </c>
      <c r="L2763" s="36">
        <v>235.94200000000001</v>
      </c>
      <c r="M2763" s="35">
        <v>3.9749999999999996</v>
      </c>
    </row>
    <row r="2764" spans="1:13">
      <c r="A2764" s="38">
        <v>2763</v>
      </c>
      <c r="B2764" s="34" t="s">
        <v>2874</v>
      </c>
      <c r="C2764" s="34" t="s">
        <v>3651</v>
      </c>
      <c r="D2764" s="34" t="s">
        <v>32</v>
      </c>
      <c r="E2764" s="36">
        <v>1.075</v>
      </c>
      <c r="F2764" s="36">
        <v>714.33749999999998</v>
      </c>
      <c r="G2764" s="36">
        <v>0.5</v>
      </c>
      <c r="H2764" s="36">
        <v>60.954999999999998</v>
      </c>
      <c r="I2764" s="36">
        <v>2.0249999999999999</v>
      </c>
      <c r="J2764" s="36">
        <v>428.55074999999999</v>
      </c>
      <c r="K2764" s="36">
        <v>1.6</v>
      </c>
      <c r="L2764" s="36">
        <v>178.8</v>
      </c>
      <c r="M2764" s="35">
        <v>0.2</v>
      </c>
    </row>
    <row r="2765" spans="1:13">
      <c r="A2765" s="38">
        <v>2764</v>
      </c>
      <c r="B2765" s="34" t="s">
        <v>2875</v>
      </c>
      <c r="C2765" s="34" t="s">
        <v>3651</v>
      </c>
      <c r="D2765" s="34" t="s">
        <v>32</v>
      </c>
      <c r="E2765" s="36">
        <v>0</v>
      </c>
      <c r="F2765" s="36">
        <v>0</v>
      </c>
      <c r="G2765" s="36">
        <v>11.25</v>
      </c>
      <c r="H2765" s="36">
        <v>1403.8875</v>
      </c>
      <c r="I2765" s="36">
        <v>10.5</v>
      </c>
      <c r="J2765" s="36">
        <v>1253.175</v>
      </c>
      <c r="K2765" s="36">
        <v>14.1</v>
      </c>
      <c r="L2765" s="36">
        <v>2074.3919999999998</v>
      </c>
      <c r="M2765" s="35">
        <v>15.175000000000001</v>
      </c>
    </row>
    <row r="2766" spans="1:13">
      <c r="A2766" s="38">
        <v>2765</v>
      </c>
      <c r="B2766" s="34" t="s">
        <v>2876</v>
      </c>
      <c r="C2766" s="34" t="s">
        <v>3651</v>
      </c>
      <c r="D2766" s="34" t="s">
        <v>32</v>
      </c>
      <c r="F2766" s="36">
        <v>0</v>
      </c>
      <c r="H2766" s="36">
        <v>0</v>
      </c>
      <c r="J2766" s="36">
        <v>0</v>
      </c>
      <c r="L2766" s="36">
        <v>0</v>
      </c>
      <c r="M2766" s="35">
        <v>4.4250000000000007</v>
      </c>
    </row>
    <row r="2767" spans="1:13">
      <c r="A2767" s="38">
        <v>2766</v>
      </c>
      <c r="B2767" s="34" t="s">
        <v>2877</v>
      </c>
      <c r="C2767" s="34" t="s">
        <v>3651</v>
      </c>
      <c r="D2767" s="34" t="s">
        <v>32</v>
      </c>
      <c r="E2767" s="36">
        <v>0</v>
      </c>
      <c r="F2767" s="36">
        <v>0</v>
      </c>
      <c r="G2767" s="36">
        <v>3.125</v>
      </c>
      <c r="H2767" s="36">
        <v>372.6875</v>
      </c>
      <c r="I2767" s="36">
        <v>13.375</v>
      </c>
      <c r="J2767" s="36">
        <v>1209.9024999999999</v>
      </c>
      <c r="K2767" s="36">
        <v>2.5</v>
      </c>
      <c r="L2767" s="36">
        <v>197.125</v>
      </c>
      <c r="M2767" s="35">
        <v>5.8249999999999993</v>
      </c>
    </row>
    <row r="2768" spans="1:13">
      <c r="A2768" s="38">
        <v>2767</v>
      </c>
      <c r="B2768" s="34" t="s">
        <v>2878</v>
      </c>
      <c r="C2768" s="34" t="s">
        <v>3651</v>
      </c>
      <c r="D2768" s="34" t="s">
        <v>32</v>
      </c>
      <c r="E2768" s="36">
        <v>0.27500000000000002</v>
      </c>
      <c r="F2768" s="36">
        <v>56.4465</v>
      </c>
      <c r="G2768" s="36">
        <v>0.35</v>
      </c>
      <c r="H2768" s="36">
        <v>28.1785</v>
      </c>
      <c r="I2768" s="36">
        <v>9.85</v>
      </c>
      <c r="J2768" s="36">
        <v>643.30349999999999</v>
      </c>
      <c r="K2768" s="36">
        <v>0.45</v>
      </c>
      <c r="L2768" s="36">
        <v>43.100999999999999</v>
      </c>
      <c r="M2768" s="35">
        <v>0.87500000000000011</v>
      </c>
    </row>
    <row r="2769" spans="1:13">
      <c r="A2769" s="38">
        <v>2768</v>
      </c>
      <c r="B2769" s="34" t="s">
        <v>2879</v>
      </c>
      <c r="C2769" s="34" t="s">
        <v>3651</v>
      </c>
      <c r="D2769" s="34" t="s">
        <v>32</v>
      </c>
      <c r="E2769" s="36">
        <v>0.1</v>
      </c>
      <c r="F2769" s="36">
        <v>25.254000000000001</v>
      </c>
      <c r="G2769" s="36">
        <v>0.15</v>
      </c>
      <c r="H2769" s="36">
        <v>23.107500000000002</v>
      </c>
      <c r="I2769" s="36">
        <v>2.9750000000000001</v>
      </c>
      <c r="J2769" s="36">
        <v>294.04900000000004</v>
      </c>
      <c r="K2769" s="36">
        <v>0.7</v>
      </c>
      <c r="L2769" s="36">
        <v>76.453999999999994</v>
      </c>
      <c r="M2769" s="35">
        <v>0.3</v>
      </c>
    </row>
    <row r="2770" spans="1:13">
      <c r="A2770" s="38">
        <v>2769</v>
      </c>
      <c r="B2770" s="34" t="s">
        <v>2880</v>
      </c>
      <c r="C2770" s="34" t="s">
        <v>3651</v>
      </c>
      <c r="D2770" s="34" t="s">
        <v>32</v>
      </c>
      <c r="F2770" s="36">
        <v>0</v>
      </c>
      <c r="H2770" s="36">
        <v>0</v>
      </c>
      <c r="J2770" s="36">
        <v>0</v>
      </c>
      <c r="L2770" s="36">
        <v>0</v>
      </c>
      <c r="M2770" s="35">
        <v>3</v>
      </c>
    </row>
    <row r="2771" spans="1:13">
      <c r="A2771" s="38">
        <v>2770</v>
      </c>
      <c r="B2771" s="34" t="s">
        <v>2881</v>
      </c>
      <c r="C2771" s="34" t="s">
        <v>3651</v>
      </c>
      <c r="D2771" s="34" t="s">
        <v>32</v>
      </c>
      <c r="E2771" s="36">
        <v>0</v>
      </c>
      <c r="F2771" s="36">
        <v>0</v>
      </c>
      <c r="G2771" s="36">
        <v>0</v>
      </c>
      <c r="H2771" s="36">
        <v>0</v>
      </c>
      <c r="I2771" s="36">
        <v>0</v>
      </c>
      <c r="J2771" s="36">
        <v>0</v>
      </c>
      <c r="K2771" s="36">
        <v>0.25</v>
      </c>
      <c r="L2771" s="36">
        <v>21.947500000000002</v>
      </c>
      <c r="M2771" s="35">
        <v>2.8</v>
      </c>
    </row>
    <row r="2772" spans="1:13">
      <c r="A2772" s="38">
        <v>2771</v>
      </c>
      <c r="B2772" s="34" t="s">
        <v>2882</v>
      </c>
      <c r="C2772" s="34" t="s">
        <v>3658</v>
      </c>
      <c r="D2772" s="34" t="s">
        <v>32</v>
      </c>
      <c r="F2772" s="36">
        <v>0</v>
      </c>
      <c r="H2772" s="36">
        <v>0</v>
      </c>
      <c r="J2772" s="36">
        <v>0</v>
      </c>
      <c r="L2772" s="36">
        <v>0</v>
      </c>
      <c r="M2772" s="35">
        <v>8</v>
      </c>
    </row>
    <row r="2773" spans="1:13">
      <c r="A2773" s="38">
        <v>2772</v>
      </c>
      <c r="B2773" s="34" t="s">
        <v>2883</v>
      </c>
      <c r="C2773" s="34" t="s">
        <v>3651</v>
      </c>
      <c r="D2773" s="34" t="s">
        <v>32</v>
      </c>
      <c r="E2773" s="36">
        <v>11.15</v>
      </c>
      <c r="F2773" s="36">
        <v>551.59050000000002</v>
      </c>
      <c r="G2773" s="36">
        <v>1.5</v>
      </c>
      <c r="H2773" s="36">
        <v>86.864999999999995</v>
      </c>
      <c r="I2773" s="36">
        <v>70</v>
      </c>
      <c r="J2773" s="36">
        <v>6786.5</v>
      </c>
      <c r="K2773" s="36">
        <v>23.824999999999999</v>
      </c>
      <c r="L2773" s="36">
        <v>2326.2730000000001</v>
      </c>
      <c r="M2773" s="35">
        <v>18.849999999999998</v>
      </c>
    </row>
    <row r="2774" spans="1:13">
      <c r="A2774" s="38">
        <v>2773</v>
      </c>
      <c r="B2774" s="34" t="s">
        <v>2884</v>
      </c>
      <c r="C2774" s="34" t="s">
        <v>82</v>
      </c>
      <c r="D2774" s="34" t="s">
        <v>32</v>
      </c>
      <c r="E2774" s="36">
        <v>0</v>
      </c>
      <c r="F2774" s="36">
        <v>0</v>
      </c>
      <c r="G2774" s="36">
        <v>0</v>
      </c>
      <c r="H2774" s="36">
        <v>0</v>
      </c>
      <c r="I2774" s="36">
        <v>1.65</v>
      </c>
      <c r="J2774" s="36">
        <v>216.36449999999999</v>
      </c>
      <c r="K2774" s="36">
        <v>12.15</v>
      </c>
      <c r="L2774" s="36">
        <v>1089.4905000000001</v>
      </c>
      <c r="M2774" s="35">
        <v>6.8</v>
      </c>
    </row>
    <row r="2775" spans="1:13">
      <c r="A2775" s="38">
        <v>2774</v>
      </c>
      <c r="B2775" s="34" t="s">
        <v>2885</v>
      </c>
      <c r="C2775" s="34" t="s">
        <v>3651</v>
      </c>
      <c r="D2775" s="34" t="s">
        <v>32</v>
      </c>
      <c r="F2775" s="36">
        <v>0</v>
      </c>
      <c r="H2775" s="36">
        <v>0</v>
      </c>
      <c r="J2775" s="36">
        <v>0</v>
      </c>
      <c r="L2775" s="36">
        <v>0</v>
      </c>
      <c r="M2775" s="35">
        <v>6</v>
      </c>
    </row>
    <row r="2776" spans="1:13">
      <c r="A2776" s="38">
        <v>2775</v>
      </c>
      <c r="B2776" s="34" t="s">
        <v>2886</v>
      </c>
      <c r="C2776" s="34" t="s">
        <v>3651</v>
      </c>
      <c r="D2776" s="34" t="s">
        <v>32</v>
      </c>
      <c r="E2776" s="36">
        <v>15.5</v>
      </c>
      <c r="F2776" s="36">
        <v>1782.345</v>
      </c>
      <c r="G2776" s="36">
        <v>18</v>
      </c>
      <c r="H2776" s="36">
        <v>2345.58</v>
      </c>
      <c r="I2776" s="36">
        <v>8.5</v>
      </c>
      <c r="J2776" s="36">
        <v>1068.79</v>
      </c>
      <c r="K2776" s="36">
        <v>14.074999999999999</v>
      </c>
      <c r="L2776" s="36">
        <v>1279.8397500000001</v>
      </c>
      <c r="M2776" s="35">
        <v>3.85</v>
      </c>
    </row>
    <row r="2777" spans="1:13">
      <c r="A2777" s="38">
        <v>2776</v>
      </c>
      <c r="B2777" s="34" t="s">
        <v>2887</v>
      </c>
      <c r="C2777" s="34" t="s">
        <v>3651</v>
      </c>
      <c r="D2777" s="34" t="s">
        <v>32</v>
      </c>
      <c r="E2777" s="36">
        <v>0</v>
      </c>
      <c r="F2777" s="36">
        <v>0</v>
      </c>
      <c r="G2777" s="36">
        <v>2</v>
      </c>
      <c r="H2777" s="36">
        <v>306.02</v>
      </c>
      <c r="I2777" s="36">
        <v>3</v>
      </c>
      <c r="J2777" s="36">
        <v>295.14</v>
      </c>
      <c r="K2777" s="36">
        <v>2.5</v>
      </c>
      <c r="L2777" s="36">
        <v>310.07499999999999</v>
      </c>
      <c r="M2777" s="35">
        <v>0.5</v>
      </c>
    </row>
    <row r="2778" spans="1:13">
      <c r="A2778" s="38">
        <v>2777</v>
      </c>
      <c r="B2778" s="34" t="s">
        <v>2888</v>
      </c>
      <c r="C2778" s="34" t="s">
        <v>3651</v>
      </c>
      <c r="D2778" s="34" t="s">
        <v>32</v>
      </c>
      <c r="F2778" s="36">
        <v>0</v>
      </c>
      <c r="H2778" s="36">
        <v>0</v>
      </c>
      <c r="J2778" s="36">
        <v>0</v>
      </c>
      <c r="L2778" s="36">
        <v>0</v>
      </c>
      <c r="M2778" s="35">
        <v>2.5</v>
      </c>
    </row>
    <row r="2779" spans="1:13">
      <c r="A2779" s="38">
        <v>2778</v>
      </c>
      <c r="B2779" s="34" t="s">
        <v>2889</v>
      </c>
      <c r="C2779" s="34" t="s">
        <v>3651</v>
      </c>
      <c r="D2779" s="34" t="s">
        <v>32</v>
      </c>
      <c r="F2779" s="36">
        <v>0</v>
      </c>
      <c r="H2779" s="36">
        <v>0</v>
      </c>
      <c r="J2779" s="36">
        <v>0</v>
      </c>
      <c r="L2779" s="36">
        <v>0</v>
      </c>
      <c r="M2779" s="35">
        <v>2.5000000000000001E-2</v>
      </c>
    </row>
    <row r="2780" spans="1:13">
      <c r="A2780" s="38">
        <v>2779</v>
      </c>
      <c r="B2780" s="34" t="s">
        <v>2890</v>
      </c>
      <c r="C2780" s="34" t="s">
        <v>3651</v>
      </c>
      <c r="D2780" s="34" t="s">
        <v>32</v>
      </c>
      <c r="E2780" s="36">
        <v>0</v>
      </c>
      <c r="F2780" s="36">
        <v>0</v>
      </c>
      <c r="G2780" s="36">
        <v>2</v>
      </c>
      <c r="H2780" s="36">
        <v>232.5</v>
      </c>
      <c r="I2780" s="36">
        <v>0</v>
      </c>
      <c r="J2780" s="36">
        <v>0</v>
      </c>
      <c r="K2780" s="36">
        <v>1</v>
      </c>
      <c r="L2780" s="36">
        <v>74</v>
      </c>
      <c r="M2780" s="35">
        <v>1</v>
      </c>
    </row>
    <row r="2781" spans="1:13">
      <c r="A2781" s="38">
        <v>2780</v>
      </c>
      <c r="B2781" s="34" t="s">
        <v>2891</v>
      </c>
      <c r="C2781" s="34" t="s">
        <v>3651</v>
      </c>
      <c r="D2781" s="34" t="s">
        <v>32</v>
      </c>
      <c r="F2781" s="36">
        <v>0</v>
      </c>
      <c r="H2781" s="36">
        <v>0</v>
      </c>
      <c r="J2781" s="36">
        <v>0</v>
      </c>
      <c r="L2781" s="36">
        <v>0</v>
      </c>
      <c r="M2781" s="35">
        <v>0.2</v>
      </c>
    </row>
    <row r="2782" spans="1:13">
      <c r="A2782" s="38">
        <v>2781</v>
      </c>
      <c r="B2782" s="34" t="s">
        <v>2892</v>
      </c>
      <c r="C2782" s="34" t="s">
        <v>3651</v>
      </c>
      <c r="D2782" s="34" t="s">
        <v>32</v>
      </c>
      <c r="E2782" s="36">
        <v>0</v>
      </c>
      <c r="F2782" s="36">
        <v>0</v>
      </c>
      <c r="G2782" s="36">
        <v>0</v>
      </c>
      <c r="H2782" s="36">
        <v>0</v>
      </c>
      <c r="I2782" s="36">
        <v>1</v>
      </c>
      <c r="J2782" s="36">
        <v>96.83</v>
      </c>
      <c r="K2782" s="36">
        <v>0.5</v>
      </c>
      <c r="L2782" s="36">
        <v>37.340000000000003</v>
      </c>
      <c r="M2782" s="35">
        <v>1</v>
      </c>
    </row>
    <row r="2783" spans="1:13">
      <c r="A2783" s="38">
        <v>2782</v>
      </c>
      <c r="B2783" s="34" t="s">
        <v>2893</v>
      </c>
      <c r="C2783" s="34" t="s">
        <v>3658</v>
      </c>
      <c r="D2783" s="34" t="s">
        <v>32</v>
      </c>
      <c r="E2783" s="36">
        <v>0.2</v>
      </c>
      <c r="F2783" s="36">
        <v>12.016</v>
      </c>
      <c r="G2783" s="36">
        <v>0</v>
      </c>
      <c r="H2783" s="36">
        <v>0</v>
      </c>
      <c r="I2783" s="36">
        <v>8.1750000000000007</v>
      </c>
      <c r="J2783" s="36">
        <v>367.3845</v>
      </c>
      <c r="K2783" s="36">
        <v>1.95</v>
      </c>
      <c r="L2783" s="36">
        <v>162.20100000000002</v>
      </c>
      <c r="M2783" s="35">
        <v>0.25</v>
      </c>
    </row>
    <row r="2784" spans="1:13">
      <c r="A2784" s="38">
        <v>2783</v>
      </c>
      <c r="B2784" s="34" t="s">
        <v>2894</v>
      </c>
      <c r="C2784" s="34" t="s">
        <v>3651</v>
      </c>
      <c r="D2784" s="34" t="s">
        <v>32</v>
      </c>
      <c r="F2784" s="36">
        <v>0</v>
      </c>
      <c r="H2784" s="36">
        <v>0</v>
      </c>
      <c r="J2784" s="36">
        <v>0</v>
      </c>
      <c r="L2784" s="36">
        <v>0</v>
      </c>
      <c r="M2784" s="35">
        <v>12</v>
      </c>
    </row>
    <row r="2785" spans="1:13">
      <c r="A2785" s="38">
        <v>2784</v>
      </c>
      <c r="B2785" s="34" t="s">
        <v>2895</v>
      </c>
      <c r="C2785" s="34" t="s">
        <v>3651</v>
      </c>
      <c r="D2785" s="34" t="s">
        <v>32</v>
      </c>
      <c r="E2785" s="36">
        <v>0</v>
      </c>
      <c r="F2785" s="36">
        <v>0</v>
      </c>
      <c r="G2785" s="36">
        <v>6.5</v>
      </c>
      <c r="H2785" s="36">
        <v>922.09000000000015</v>
      </c>
      <c r="I2785" s="36">
        <v>7.0250000000000004</v>
      </c>
      <c r="J2785" s="36">
        <v>717.04174999999998</v>
      </c>
      <c r="K2785" s="36">
        <v>7</v>
      </c>
      <c r="L2785" s="36">
        <v>445.41</v>
      </c>
      <c r="M2785" s="35">
        <v>3</v>
      </c>
    </row>
    <row r="2786" spans="1:13">
      <c r="A2786" s="38">
        <v>2785</v>
      </c>
      <c r="B2786" s="34" t="s">
        <v>2896</v>
      </c>
      <c r="C2786" s="34" t="s">
        <v>82</v>
      </c>
      <c r="D2786" s="34" t="s">
        <v>32</v>
      </c>
      <c r="E2786" s="36">
        <v>0</v>
      </c>
      <c r="F2786" s="36">
        <v>0</v>
      </c>
      <c r="G2786" s="36">
        <v>2</v>
      </c>
      <c r="H2786" s="36">
        <v>92.4</v>
      </c>
      <c r="I2786" s="36">
        <v>4.125</v>
      </c>
      <c r="J2786" s="36">
        <v>171.02250000000001</v>
      </c>
      <c r="K2786" s="36">
        <v>3.25</v>
      </c>
      <c r="L2786" s="36">
        <v>224.05500000000001</v>
      </c>
      <c r="M2786" s="35">
        <v>2</v>
      </c>
    </row>
    <row r="2787" spans="1:13">
      <c r="A2787" s="38">
        <v>2786</v>
      </c>
      <c r="B2787" s="34" t="s">
        <v>2897</v>
      </c>
      <c r="C2787" s="34" t="s">
        <v>3651</v>
      </c>
      <c r="D2787" s="34" t="s">
        <v>32</v>
      </c>
      <c r="F2787" s="36">
        <v>0</v>
      </c>
      <c r="H2787" s="36">
        <v>0</v>
      </c>
      <c r="J2787" s="36">
        <v>0</v>
      </c>
      <c r="L2787" s="36">
        <v>0</v>
      </c>
      <c r="M2787" s="35">
        <v>1</v>
      </c>
    </row>
    <row r="2788" spans="1:13">
      <c r="A2788" s="38">
        <v>2787</v>
      </c>
      <c r="B2788" s="34" t="s">
        <v>2898</v>
      </c>
      <c r="C2788" s="34" t="s">
        <v>3651</v>
      </c>
      <c r="D2788" s="34" t="s">
        <v>32</v>
      </c>
      <c r="E2788" s="36">
        <v>2</v>
      </c>
      <c r="F2788" s="36">
        <v>302.58</v>
      </c>
      <c r="G2788" s="36">
        <v>6</v>
      </c>
      <c r="H2788" s="36">
        <v>380.94</v>
      </c>
      <c r="I2788" s="36">
        <v>41.5</v>
      </c>
      <c r="J2788" s="36">
        <v>2360.105</v>
      </c>
      <c r="K2788" s="36">
        <v>42.6</v>
      </c>
      <c r="L2788" s="36">
        <v>4170.1140000000005</v>
      </c>
      <c r="M2788" s="35">
        <v>37.5</v>
      </c>
    </row>
    <row r="2789" spans="1:13">
      <c r="A2789" s="38">
        <v>2788</v>
      </c>
      <c r="B2789" s="34" t="s">
        <v>2899</v>
      </c>
      <c r="C2789" s="34" t="s">
        <v>3651</v>
      </c>
      <c r="D2789" s="34" t="s">
        <v>32</v>
      </c>
      <c r="F2789" s="36">
        <v>0</v>
      </c>
      <c r="H2789" s="36">
        <v>0</v>
      </c>
      <c r="J2789" s="36">
        <v>0</v>
      </c>
      <c r="L2789" s="36">
        <v>0</v>
      </c>
      <c r="M2789" s="35">
        <v>7</v>
      </c>
    </row>
    <row r="2790" spans="1:13">
      <c r="A2790" s="38">
        <v>2789</v>
      </c>
      <c r="B2790" s="34" t="s">
        <v>2900</v>
      </c>
      <c r="C2790" s="34" t="s">
        <v>3651</v>
      </c>
      <c r="D2790" s="34" t="s">
        <v>32</v>
      </c>
      <c r="F2790" s="36">
        <v>0</v>
      </c>
      <c r="H2790" s="36">
        <v>0</v>
      </c>
      <c r="J2790" s="36">
        <v>0</v>
      </c>
      <c r="L2790" s="36">
        <v>0</v>
      </c>
      <c r="M2790" s="35">
        <v>1.075</v>
      </c>
    </row>
    <row r="2791" spans="1:13">
      <c r="A2791" s="38">
        <v>2790</v>
      </c>
      <c r="B2791" s="34" t="s">
        <v>2901</v>
      </c>
      <c r="C2791" s="34" t="s">
        <v>3651</v>
      </c>
      <c r="D2791" s="34" t="s">
        <v>32</v>
      </c>
      <c r="F2791" s="36">
        <v>0</v>
      </c>
      <c r="H2791" s="36">
        <v>0</v>
      </c>
      <c r="J2791" s="36">
        <v>0</v>
      </c>
      <c r="L2791" s="36">
        <v>0</v>
      </c>
      <c r="M2791" s="35">
        <v>0.25</v>
      </c>
    </row>
    <row r="2792" spans="1:13">
      <c r="A2792" s="38">
        <v>2791</v>
      </c>
      <c r="B2792" s="34" t="s">
        <v>2902</v>
      </c>
      <c r="C2792" s="34" t="s">
        <v>3651</v>
      </c>
      <c r="D2792" s="34" t="s">
        <v>23</v>
      </c>
      <c r="F2792" s="36">
        <v>0</v>
      </c>
      <c r="H2792" s="36">
        <v>0</v>
      </c>
      <c r="J2792" s="36">
        <v>0</v>
      </c>
      <c r="L2792" s="36">
        <v>0</v>
      </c>
      <c r="M2792" s="35">
        <v>0</v>
      </c>
    </row>
    <row r="2793" spans="1:13">
      <c r="A2793" s="38">
        <v>2792</v>
      </c>
      <c r="B2793" s="34" t="s">
        <v>2903</v>
      </c>
      <c r="C2793" s="34" t="s">
        <v>3651</v>
      </c>
      <c r="D2793" s="34" t="s">
        <v>23</v>
      </c>
      <c r="E2793" s="36">
        <v>31</v>
      </c>
      <c r="F2793" s="36">
        <v>4154</v>
      </c>
      <c r="G2793" s="36">
        <v>82.674999999999997</v>
      </c>
      <c r="H2793" s="36">
        <v>8538.6739999999991</v>
      </c>
      <c r="I2793" s="36">
        <v>48.024999999999999</v>
      </c>
      <c r="J2793" s="36">
        <v>4027.8567499999999</v>
      </c>
      <c r="K2793" s="36">
        <v>64</v>
      </c>
      <c r="L2793" s="36">
        <v>8058.88</v>
      </c>
      <c r="M2793" s="35">
        <v>52.5</v>
      </c>
    </row>
    <row r="2794" spans="1:13">
      <c r="A2794" s="38">
        <v>2793</v>
      </c>
      <c r="B2794" s="34" t="s">
        <v>2904</v>
      </c>
      <c r="C2794" s="34" t="s">
        <v>3651</v>
      </c>
      <c r="D2794" s="34" t="s">
        <v>23</v>
      </c>
      <c r="E2794" s="36">
        <v>0</v>
      </c>
      <c r="F2794" s="36">
        <v>0</v>
      </c>
      <c r="G2794" s="36">
        <v>0.15</v>
      </c>
      <c r="H2794" s="36">
        <v>19.309499999999996</v>
      </c>
      <c r="I2794" s="36">
        <v>0.95</v>
      </c>
      <c r="J2794" s="36">
        <v>141.54050000000001</v>
      </c>
      <c r="K2794" s="36">
        <v>3.05</v>
      </c>
      <c r="L2794" s="36">
        <v>-1068.4759999999999</v>
      </c>
      <c r="M2794" s="35">
        <v>0.6</v>
      </c>
    </row>
    <row r="2795" spans="1:13">
      <c r="A2795" s="38">
        <v>2794</v>
      </c>
      <c r="B2795" s="34" t="s">
        <v>2905</v>
      </c>
      <c r="C2795" s="34" t="s">
        <v>3651</v>
      </c>
      <c r="D2795" s="34" t="s">
        <v>23</v>
      </c>
      <c r="E2795" s="36">
        <v>0</v>
      </c>
      <c r="F2795" s="36">
        <v>0</v>
      </c>
      <c r="G2795" s="36">
        <v>2</v>
      </c>
      <c r="H2795" s="36">
        <v>41.52</v>
      </c>
      <c r="I2795" s="36">
        <v>0</v>
      </c>
      <c r="J2795" s="36">
        <v>0</v>
      </c>
      <c r="K2795" s="36">
        <v>0.17499999999999999</v>
      </c>
      <c r="L2795" s="36">
        <v>20.242249999999999</v>
      </c>
      <c r="M2795" s="35">
        <v>1</v>
      </c>
    </row>
    <row r="2796" spans="1:13">
      <c r="A2796" s="38">
        <v>2795</v>
      </c>
      <c r="B2796" s="34" t="s">
        <v>2906</v>
      </c>
      <c r="C2796" s="34" t="s">
        <v>3651</v>
      </c>
      <c r="D2796" s="34" t="s">
        <v>23</v>
      </c>
      <c r="F2796" s="36">
        <v>0</v>
      </c>
      <c r="H2796" s="36">
        <v>0</v>
      </c>
      <c r="J2796" s="36">
        <v>0</v>
      </c>
      <c r="L2796" s="36">
        <v>0</v>
      </c>
      <c r="M2796" s="35">
        <v>24</v>
      </c>
    </row>
    <row r="2797" spans="1:13">
      <c r="A2797" s="38">
        <v>2796</v>
      </c>
      <c r="B2797" s="34" t="s">
        <v>2907</v>
      </c>
      <c r="C2797" s="34" t="s">
        <v>3651</v>
      </c>
      <c r="D2797" s="34" t="s">
        <v>23</v>
      </c>
      <c r="F2797" s="36">
        <v>0</v>
      </c>
      <c r="H2797" s="36">
        <v>0</v>
      </c>
      <c r="J2797" s="36">
        <v>0</v>
      </c>
      <c r="L2797" s="36">
        <v>0</v>
      </c>
      <c r="M2797" s="35">
        <v>5</v>
      </c>
    </row>
    <row r="2798" spans="1:13">
      <c r="A2798" s="38">
        <v>2797</v>
      </c>
      <c r="B2798" s="34" t="s">
        <v>2908</v>
      </c>
      <c r="C2798" s="34" t="s">
        <v>3651</v>
      </c>
      <c r="D2798" s="34" t="s">
        <v>23</v>
      </c>
      <c r="F2798" s="36">
        <v>0</v>
      </c>
      <c r="H2798" s="36">
        <v>0</v>
      </c>
      <c r="J2798" s="36">
        <v>0</v>
      </c>
      <c r="L2798" s="36">
        <v>0</v>
      </c>
      <c r="M2798" s="35">
        <v>1</v>
      </c>
    </row>
    <row r="2799" spans="1:13">
      <c r="A2799" s="38">
        <v>2798</v>
      </c>
      <c r="B2799" s="34" t="s">
        <v>2909</v>
      </c>
      <c r="C2799" s="34" t="s">
        <v>3651</v>
      </c>
      <c r="D2799" s="34" t="s">
        <v>23</v>
      </c>
      <c r="E2799" s="36">
        <v>25</v>
      </c>
      <c r="F2799" s="36">
        <v>1610.5</v>
      </c>
      <c r="G2799" s="36">
        <v>30</v>
      </c>
      <c r="H2799" s="36">
        <v>2622</v>
      </c>
      <c r="I2799" s="36">
        <v>29.5</v>
      </c>
      <c r="J2799" s="36">
        <v>4552.1450000000004</v>
      </c>
      <c r="K2799" s="36">
        <v>35</v>
      </c>
      <c r="L2799" s="36">
        <v>15890.699999999999</v>
      </c>
      <c r="M2799" s="35">
        <v>5</v>
      </c>
    </row>
    <row r="2800" spans="1:13">
      <c r="A2800" s="38">
        <v>2799</v>
      </c>
      <c r="B2800" s="34" t="s">
        <v>2910</v>
      </c>
      <c r="C2800" s="34" t="s">
        <v>3651</v>
      </c>
      <c r="D2800" s="34" t="s">
        <v>23</v>
      </c>
      <c r="E2800" s="36">
        <v>0</v>
      </c>
      <c r="F2800" s="36">
        <v>0</v>
      </c>
      <c r="G2800" s="36">
        <v>0.6</v>
      </c>
      <c r="H2800" s="36">
        <v>57.018000000000001</v>
      </c>
      <c r="I2800" s="36">
        <v>6.55</v>
      </c>
      <c r="J2800" s="36">
        <v>1074.462</v>
      </c>
      <c r="K2800" s="36">
        <v>14.05</v>
      </c>
      <c r="L2800" s="36">
        <v>1384.768</v>
      </c>
      <c r="M2800" s="35">
        <v>4.05</v>
      </c>
    </row>
    <row r="2801" spans="1:13">
      <c r="A2801" s="38">
        <v>2800</v>
      </c>
      <c r="B2801" s="34" t="s">
        <v>2911</v>
      </c>
      <c r="C2801" s="34" t="s">
        <v>3651</v>
      </c>
      <c r="D2801" s="34" t="s">
        <v>23</v>
      </c>
      <c r="F2801" s="36">
        <v>0</v>
      </c>
      <c r="H2801" s="36">
        <v>0</v>
      </c>
      <c r="J2801" s="36">
        <v>0</v>
      </c>
      <c r="L2801" s="36">
        <v>0</v>
      </c>
      <c r="M2801" s="35">
        <v>3</v>
      </c>
    </row>
    <row r="2802" spans="1:13">
      <c r="A2802" s="38">
        <v>2801</v>
      </c>
      <c r="B2802" s="34" t="s">
        <v>2912</v>
      </c>
      <c r="C2802" s="34" t="s">
        <v>3651</v>
      </c>
      <c r="D2802" s="34" t="s">
        <v>23</v>
      </c>
      <c r="F2802" s="36">
        <v>0</v>
      </c>
      <c r="H2802" s="36">
        <v>0</v>
      </c>
      <c r="J2802" s="36">
        <v>0</v>
      </c>
      <c r="L2802" s="36">
        <v>0</v>
      </c>
      <c r="M2802" s="35">
        <v>0</v>
      </c>
    </row>
    <row r="2803" spans="1:13">
      <c r="A2803" s="38">
        <v>2802</v>
      </c>
      <c r="B2803" s="34" t="s">
        <v>2913</v>
      </c>
      <c r="C2803" s="34" t="s">
        <v>3651</v>
      </c>
      <c r="D2803" s="34" t="s">
        <v>20</v>
      </c>
      <c r="F2803" s="36">
        <v>0</v>
      </c>
      <c r="H2803" s="36">
        <v>0</v>
      </c>
      <c r="J2803" s="36">
        <v>0</v>
      </c>
      <c r="L2803" s="36">
        <v>0</v>
      </c>
      <c r="M2803" s="35">
        <v>2.0499999999999998</v>
      </c>
    </row>
    <row r="2804" spans="1:13">
      <c r="A2804" s="38">
        <v>2803</v>
      </c>
      <c r="B2804" s="34" t="s">
        <v>2914</v>
      </c>
      <c r="C2804" s="34" t="s">
        <v>3651</v>
      </c>
      <c r="D2804" s="34" t="s">
        <v>20</v>
      </c>
      <c r="E2804" s="36">
        <v>0</v>
      </c>
      <c r="F2804" s="36">
        <v>0</v>
      </c>
      <c r="G2804" s="36">
        <v>3</v>
      </c>
      <c r="H2804" s="36">
        <v>-20.82</v>
      </c>
      <c r="I2804" s="36">
        <v>0</v>
      </c>
      <c r="J2804" s="36">
        <v>0</v>
      </c>
      <c r="K2804" s="36">
        <v>0</v>
      </c>
      <c r="L2804" s="36">
        <v>0</v>
      </c>
      <c r="M2804" s="35">
        <v>0</v>
      </c>
    </row>
    <row r="2805" spans="1:13">
      <c r="A2805" s="38">
        <v>2804</v>
      </c>
      <c r="B2805" s="34" t="s">
        <v>2915</v>
      </c>
      <c r="C2805" s="34" t="s">
        <v>3651</v>
      </c>
      <c r="D2805" s="34" t="s">
        <v>20</v>
      </c>
      <c r="E2805" s="36">
        <v>0</v>
      </c>
      <c r="F2805" s="36">
        <v>0</v>
      </c>
      <c r="G2805" s="36">
        <v>2</v>
      </c>
      <c r="H2805" s="36">
        <v>-61.98</v>
      </c>
      <c r="I2805" s="36">
        <v>0</v>
      </c>
      <c r="J2805" s="36">
        <v>0</v>
      </c>
      <c r="K2805" s="36">
        <v>0.5</v>
      </c>
      <c r="L2805" s="36">
        <v>242.67500000000001</v>
      </c>
      <c r="M2805" s="35">
        <v>0</v>
      </c>
    </row>
    <row r="2806" spans="1:13">
      <c r="A2806" s="38">
        <v>2805</v>
      </c>
      <c r="B2806" s="34" t="s">
        <v>2916</v>
      </c>
      <c r="C2806" s="34" t="s">
        <v>3651</v>
      </c>
      <c r="D2806" s="34" t="s">
        <v>20</v>
      </c>
      <c r="F2806" s="36">
        <v>0</v>
      </c>
      <c r="H2806" s="36">
        <v>0</v>
      </c>
      <c r="J2806" s="36">
        <v>0</v>
      </c>
      <c r="L2806" s="36">
        <v>0</v>
      </c>
      <c r="M2806" s="35">
        <v>5.5</v>
      </c>
    </row>
    <row r="2807" spans="1:13">
      <c r="A2807" s="38">
        <v>2806</v>
      </c>
      <c r="B2807" s="34" t="s">
        <v>2917</v>
      </c>
      <c r="C2807" s="34" t="s">
        <v>3651</v>
      </c>
      <c r="D2807" s="34" t="s">
        <v>20</v>
      </c>
      <c r="E2807" s="36">
        <v>0</v>
      </c>
      <c r="F2807" s="36">
        <v>0</v>
      </c>
      <c r="G2807" s="36">
        <v>0</v>
      </c>
      <c r="H2807" s="36">
        <v>0</v>
      </c>
      <c r="I2807" s="36">
        <v>0</v>
      </c>
      <c r="J2807" s="36">
        <v>0</v>
      </c>
      <c r="K2807" s="36">
        <v>15</v>
      </c>
      <c r="L2807" s="36">
        <v>1296.1499999999999</v>
      </c>
      <c r="M2807" s="35">
        <v>0</v>
      </c>
    </row>
    <row r="2808" spans="1:13">
      <c r="A2808" s="38">
        <v>2807</v>
      </c>
      <c r="B2808" s="34" t="s">
        <v>2918</v>
      </c>
      <c r="C2808" s="34" t="s">
        <v>3651</v>
      </c>
      <c r="D2808" s="34" t="s">
        <v>20</v>
      </c>
      <c r="E2808" s="36">
        <v>0</v>
      </c>
      <c r="F2808" s="36">
        <v>0</v>
      </c>
      <c r="G2808" s="36">
        <v>0</v>
      </c>
      <c r="H2808" s="36">
        <v>0</v>
      </c>
      <c r="I2808" s="36">
        <v>1</v>
      </c>
      <c r="J2808" s="36">
        <v>-12.41</v>
      </c>
      <c r="K2808" s="36">
        <v>0</v>
      </c>
      <c r="L2808" s="36">
        <v>0</v>
      </c>
      <c r="M2808" s="35">
        <v>0</v>
      </c>
    </row>
    <row r="2809" spans="1:13">
      <c r="A2809" s="38">
        <v>2808</v>
      </c>
      <c r="B2809" s="34" t="s">
        <v>2919</v>
      </c>
      <c r="C2809" s="34" t="s">
        <v>3651</v>
      </c>
      <c r="D2809" s="34" t="s">
        <v>20</v>
      </c>
      <c r="E2809" s="36">
        <v>0</v>
      </c>
      <c r="F2809" s="36">
        <v>0</v>
      </c>
      <c r="G2809" s="36">
        <v>2.5000000000000001E-2</v>
      </c>
      <c r="H2809" s="36">
        <v>3.8390000000000004</v>
      </c>
      <c r="I2809" s="36">
        <v>12.675000000000001</v>
      </c>
      <c r="J2809" s="36">
        <v>1192.4639999999999</v>
      </c>
      <c r="K2809" s="36">
        <v>0</v>
      </c>
      <c r="L2809" s="36">
        <v>0</v>
      </c>
      <c r="M2809" s="35">
        <v>0</v>
      </c>
    </row>
    <row r="2810" spans="1:13">
      <c r="A2810" s="38">
        <v>2809</v>
      </c>
      <c r="B2810" s="34" t="s">
        <v>2920</v>
      </c>
      <c r="C2810" s="34" t="s">
        <v>3651</v>
      </c>
      <c r="D2810" s="34" t="s">
        <v>20</v>
      </c>
      <c r="F2810" s="36">
        <v>0</v>
      </c>
      <c r="H2810" s="36">
        <v>0</v>
      </c>
      <c r="J2810" s="36">
        <v>0</v>
      </c>
      <c r="L2810" s="36">
        <v>0</v>
      </c>
      <c r="M2810" s="35">
        <v>17</v>
      </c>
    </row>
    <row r="2811" spans="1:13">
      <c r="A2811" s="38">
        <v>2810</v>
      </c>
      <c r="B2811" s="34" t="s">
        <v>2921</v>
      </c>
      <c r="C2811" s="34" t="s">
        <v>3651</v>
      </c>
      <c r="D2811" s="34" t="s">
        <v>20</v>
      </c>
      <c r="E2811" s="36">
        <v>0</v>
      </c>
      <c r="F2811" s="36">
        <v>0</v>
      </c>
      <c r="G2811" s="36">
        <v>0</v>
      </c>
      <c r="H2811" s="36">
        <v>0</v>
      </c>
      <c r="I2811" s="36">
        <v>0</v>
      </c>
      <c r="J2811" s="36">
        <v>0</v>
      </c>
      <c r="K2811" s="36">
        <v>14</v>
      </c>
      <c r="L2811" s="36">
        <v>2143.54</v>
      </c>
      <c r="M2811" s="35">
        <v>0</v>
      </c>
    </row>
    <row r="2812" spans="1:13">
      <c r="A2812" s="38">
        <v>2811</v>
      </c>
      <c r="B2812" s="34" t="s">
        <v>2922</v>
      </c>
      <c r="C2812" s="34" t="s">
        <v>3651</v>
      </c>
      <c r="D2812" s="34" t="s">
        <v>20</v>
      </c>
      <c r="E2812" s="36">
        <v>198.42500000000001</v>
      </c>
      <c r="F2812" s="36">
        <v>8421.1569999999992</v>
      </c>
      <c r="G2812" s="36">
        <v>35</v>
      </c>
      <c r="H2812" s="36">
        <v>2430.75</v>
      </c>
      <c r="I2812" s="36">
        <v>60</v>
      </c>
      <c r="J2812" s="36">
        <v>4473.6000000000004</v>
      </c>
      <c r="K2812" s="36">
        <v>5</v>
      </c>
      <c r="L2812" s="36">
        <v>318.15000000000003</v>
      </c>
      <c r="M2812" s="35">
        <v>0</v>
      </c>
    </row>
    <row r="2813" spans="1:13">
      <c r="A2813" s="38">
        <v>2812</v>
      </c>
      <c r="B2813" s="34" t="s">
        <v>2923</v>
      </c>
      <c r="C2813" s="34" t="s">
        <v>3651</v>
      </c>
      <c r="D2813" s="34" t="s">
        <v>20</v>
      </c>
      <c r="E2813" s="36">
        <v>0</v>
      </c>
      <c r="F2813" s="36">
        <v>0</v>
      </c>
      <c r="G2813" s="36">
        <v>0</v>
      </c>
      <c r="H2813" s="36">
        <v>0</v>
      </c>
      <c r="I2813" s="36">
        <v>0</v>
      </c>
      <c r="J2813" s="36">
        <v>0</v>
      </c>
      <c r="K2813" s="36">
        <v>21</v>
      </c>
      <c r="L2813" s="36">
        <v>1372.35</v>
      </c>
      <c r="M2813" s="35">
        <v>0</v>
      </c>
    </row>
    <row r="2814" spans="1:13">
      <c r="A2814" s="38">
        <v>2813</v>
      </c>
      <c r="B2814" s="34" t="s">
        <v>2924</v>
      </c>
      <c r="C2814" s="34" t="s">
        <v>3651</v>
      </c>
      <c r="D2814" s="34" t="s">
        <v>20</v>
      </c>
      <c r="E2814" s="36">
        <v>0</v>
      </c>
      <c r="F2814" s="36">
        <v>0</v>
      </c>
      <c r="G2814" s="36">
        <v>0</v>
      </c>
      <c r="H2814" s="36">
        <v>0</v>
      </c>
      <c r="I2814" s="36">
        <v>1</v>
      </c>
      <c r="J2814" s="36">
        <v>31.76</v>
      </c>
      <c r="K2814" s="36">
        <v>4</v>
      </c>
      <c r="L2814" s="36">
        <v>809.28</v>
      </c>
      <c r="M2814" s="35">
        <v>0</v>
      </c>
    </row>
    <row r="2815" spans="1:13">
      <c r="A2815" s="38">
        <v>2814</v>
      </c>
      <c r="B2815" s="34" t="s">
        <v>2925</v>
      </c>
      <c r="C2815" s="34" t="s">
        <v>3651</v>
      </c>
      <c r="D2815" s="34" t="s">
        <v>20</v>
      </c>
      <c r="E2815" s="36">
        <v>0</v>
      </c>
      <c r="F2815" s="36">
        <v>0</v>
      </c>
      <c r="G2815" s="36">
        <v>0</v>
      </c>
      <c r="H2815" s="36">
        <v>0</v>
      </c>
      <c r="I2815" s="36">
        <v>3</v>
      </c>
      <c r="J2815" s="36">
        <v>387.72</v>
      </c>
      <c r="K2815" s="36">
        <v>2</v>
      </c>
      <c r="L2815" s="36">
        <v>266.48</v>
      </c>
      <c r="M2815" s="35">
        <v>0</v>
      </c>
    </row>
    <row r="2816" spans="1:13">
      <c r="A2816" s="38">
        <v>2815</v>
      </c>
      <c r="B2816" s="34" t="s">
        <v>2926</v>
      </c>
      <c r="C2816" s="34" t="s">
        <v>3651</v>
      </c>
      <c r="D2816" s="34" t="s">
        <v>20</v>
      </c>
      <c r="E2816" s="36">
        <v>56.3</v>
      </c>
      <c r="F2816" s="36">
        <v>5574.2629999999999</v>
      </c>
      <c r="G2816" s="36">
        <v>6.9249999999999998</v>
      </c>
      <c r="H2816" s="36">
        <v>1894.1259999999997</v>
      </c>
      <c r="I2816" s="36">
        <v>0</v>
      </c>
      <c r="J2816" s="36">
        <v>0</v>
      </c>
      <c r="K2816" s="36">
        <v>15</v>
      </c>
      <c r="L2816" s="36">
        <v>1101.8999999999999</v>
      </c>
      <c r="M2816" s="35">
        <v>0</v>
      </c>
    </row>
    <row r="2817" spans="1:13">
      <c r="A2817" s="38">
        <v>2816</v>
      </c>
      <c r="B2817" s="34" t="s">
        <v>2927</v>
      </c>
      <c r="C2817" s="34" t="s">
        <v>3651</v>
      </c>
      <c r="D2817" s="34" t="s">
        <v>20</v>
      </c>
      <c r="E2817" s="36">
        <v>0</v>
      </c>
      <c r="F2817" s="36">
        <v>0</v>
      </c>
      <c r="G2817" s="36">
        <v>0</v>
      </c>
      <c r="H2817" s="36">
        <v>0</v>
      </c>
      <c r="I2817" s="36">
        <v>0</v>
      </c>
      <c r="J2817" s="36">
        <v>0</v>
      </c>
      <c r="K2817" s="36">
        <v>10</v>
      </c>
      <c r="L2817" s="36">
        <v>666.4</v>
      </c>
      <c r="M2817" s="35">
        <v>0</v>
      </c>
    </row>
    <row r="2818" spans="1:13">
      <c r="A2818" s="38">
        <v>2817</v>
      </c>
      <c r="B2818" s="34" t="s">
        <v>2928</v>
      </c>
      <c r="C2818" s="34" t="s">
        <v>82</v>
      </c>
      <c r="D2818" s="34" t="s">
        <v>20</v>
      </c>
      <c r="E2818" s="36">
        <v>0</v>
      </c>
      <c r="F2818" s="36">
        <v>0</v>
      </c>
      <c r="G2818" s="36">
        <v>0</v>
      </c>
      <c r="H2818" s="36">
        <v>0</v>
      </c>
      <c r="I2818" s="36">
        <v>0</v>
      </c>
      <c r="J2818" s="36">
        <v>0</v>
      </c>
      <c r="K2818" s="36">
        <v>1.0249999999999999</v>
      </c>
      <c r="L2818" s="36">
        <v>113.74424999999999</v>
      </c>
      <c r="M2818" s="35">
        <v>0</v>
      </c>
    </row>
    <row r="2819" spans="1:13">
      <c r="A2819" s="38">
        <v>2818</v>
      </c>
      <c r="B2819" s="34" t="s">
        <v>2929</v>
      </c>
      <c r="C2819" s="34" t="s">
        <v>82</v>
      </c>
      <c r="D2819" s="34" t="s">
        <v>20</v>
      </c>
      <c r="E2819" s="36">
        <v>0</v>
      </c>
      <c r="F2819" s="36">
        <v>0</v>
      </c>
      <c r="G2819" s="36">
        <v>0</v>
      </c>
      <c r="H2819" s="36">
        <v>0</v>
      </c>
      <c r="I2819" s="36">
        <v>0</v>
      </c>
      <c r="J2819" s="36">
        <v>0</v>
      </c>
      <c r="K2819" s="36">
        <v>70</v>
      </c>
      <c r="L2819" s="36">
        <v>4626.3</v>
      </c>
      <c r="M2819" s="35">
        <v>0</v>
      </c>
    </row>
    <row r="2820" spans="1:13">
      <c r="A2820" s="38">
        <v>2819</v>
      </c>
      <c r="B2820" s="34" t="s">
        <v>2930</v>
      </c>
      <c r="C2820" s="34" t="s">
        <v>3651</v>
      </c>
      <c r="D2820" s="34" t="s">
        <v>20</v>
      </c>
      <c r="F2820" s="36">
        <v>0</v>
      </c>
      <c r="H2820" s="36">
        <v>0</v>
      </c>
      <c r="J2820" s="36">
        <v>0</v>
      </c>
      <c r="L2820" s="36">
        <v>0</v>
      </c>
      <c r="M2820" s="35">
        <v>8</v>
      </c>
    </row>
    <row r="2821" spans="1:13">
      <c r="A2821" s="38">
        <v>2820</v>
      </c>
      <c r="B2821" s="34" t="s">
        <v>2931</v>
      </c>
      <c r="C2821" s="34" t="s">
        <v>3651</v>
      </c>
      <c r="D2821" s="34" t="s">
        <v>20</v>
      </c>
      <c r="F2821" s="36">
        <v>0</v>
      </c>
      <c r="H2821" s="36">
        <v>0</v>
      </c>
      <c r="J2821" s="36">
        <v>0</v>
      </c>
      <c r="L2821" s="36">
        <v>0</v>
      </c>
      <c r="M2821" s="35">
        <v>0.1</v>
      </c>
    </row>
    <row r="2822" spans="1:13">
      <c r="A2822" s="38">
        <v>2821</v>
      </c>
      <c r="B2822" s="34" t="s">
        <v>2932</v>
      </c>
      <c r="C2822" s="34" t="s">
        <v>3651</v>
      </c>
      <c r="D2822" s="34" t="s">
        <v>20</v>
      </c>
      <c r="E2822" s="36">
        <v>0</v>
      </c>
      <c r="F2822" s="36">
        <v>0</v>
      </c>
      <c r="G2822" s="36">
        <v>0</v>
      </c>
      <c r="H2822" s="36">
        <v>0</v>
      </c>
      <c r="I2822" s="36">
        <v>95</v>
      </c>
      <c r="J2822" s="36">
        <v>5490.05</v>
      </c>
      <c r="K2822" s="36">
        <v>110</v>
      </c>
      <c r="L2822" s="36">
        <v>7021.3</v>
      </c>
      <c r="M2822" s="35">
        <v>0</v>
      </c>
    </row>
    <row r="2823" spans="1:13">
      <c r="A2823" s="38">
        <v>2822</v>
      </c>
      <c r="B2823" s="34" t="s">
        <v>2933</v>
      </c>
      <c r="C2823" s="34" t="s">
        <v>3658</v>
      </c>
      <c r="D2823" s="34" t="s">
        <v>20</v>
      </c>
      <c r="E2823" s="36">
        <v>132.02500000000001</v>
      </c>
      <c r="F2823" s="36">
        <v>6853.4177499999996</v>
      </c>
      <c r="G2823" s="36">
        <v>68</v>
      </c>
      <c r="H2823" s="36">
        <v>3784.2</v>
      </c>
      <c r="I2823" s="36">
        <v>2.5000000000000001E-2</v>
      </c>
      <c r="J2823" s="36">
        <v>-3.7170000000000005</v>
      </c>
      <c r="K2823" s="36">
        <v>15.025</v>
      </c>
      <c r="L2823" s="36">
        <v>1273.9697500000002</v>
      </c>
      <c r="M2823" s="35">
        <v>0</v>
      </c>
    </row>
    <row r="2824" spans="1:13">
      <c r="A2824" s="38">
        <v>2823</v>
      </c>
      <c r="B2824" s="34" t="s">
        <v>2934</v>
      </c>
      <c r="C2824" s="34" t="s">
        <v>3651</v>
      </c>
      <c r="D2824" s="34" t="s">
        <v>20</v>
      </c>
      <c r="E2824" s="36">
        <v>6</v>
      </c>
      <c r="F2824" s="36">
        <v>863.28</v>
      </c>
      <c r="G2824" s="36">
        <v>31</v>
      </c>
      <c r="H2824" s="36">
        <v>9210.41</v>
      </c>
      <c r="I2824" s="36">
        <v>29.5</v>
      </c>
      <c r="J2824" s="36">
        <v>5629.19</v>
      </c>
      <c r="K2824" s="36">
        <v>15</v>
      </c>
      <c r="L2824" s="36">
        <v>2124.6</v>
      </c>
      <c r="M2824" s="35">
        <v>0</v>
      </c>
    </row>
    <row r="2825" spans="1:13">
      <c r="A2825" s="38">
        <v>2824</v>
      </c>
      <c r="B2825" s="34" t="s">
        <v>2935</v>
      </c>
      <c r="C2825" s="34" t="s">
        <v>3651</v>
      </c>
      <c r="D2825" s="34" t="s">
        <v>20</v>
      </c>
      <c r="E2825" s="36">
        <v>0</v>
      </c>
      <c r="F2825" s="36">
        <v>0</v>
      </c>
      <c r="G2825" s="36">
        <v>0</v>
      </c>
      <c r="H2825" s="36">
        <v>0</v>
      </c>
      <c r="I2825" s="36">
        <v>0</v>
      </c>
      <c r="J2825" s="36">
        <v>0</v>
      </c>
      <c r="K2825" s="36">
        <v>37</v>
      </c>
      <c r="L2825" s="36">
        <v>3512.4100000000003</v>
      </c>
      <c r="M2825" s="35">
        <v>0</v>
      </c>
    </row>
    <row r="2826" spans="1:13">
      <c r="A2826" s="38">
        <v>2825</v>
      </c>
      <c r="B2826" s="34" t="s">
        <v>2936</v>
      </c>
      <c r="C2826" s="34" t="s">
        <v>3651</v>
      </c>
      <c r="D2826" s="34" t="s">
        <v>20</v>
      </c>
      <c r="E2826" s="36">
        <v>44</v>
      </c>
      <c r="F2826" s="36">
        <v>4181.76</v>
      </c>
      <c r="G2826" s="36">
        <v>27.05</v>
      </c>
      <c r="H2826" s="36">
        <v>1657.3535000000002</v>
      </c>
      <c r="I2826" s="36">
        <v>4</v>
      </c>
      <c r="J2826" s="36">
        <v>-19</v>
      </c>
      <c r="K2826" s="36">
        <v>8</v>
      </c>
      <c r="L2826" s="36">
        <v>572.24</v>
      </c>
      <c r="M2826" s="35">
        <v>0</v>
      </c>
    </row>
    <row r="2827" spans="1:13">
      <c r="A2827" s="38">
        <v>2826</v>
      </c>
      <c r="B2827" s="34" t="s">
        <v>2937</v>
      </c>
      <c r="C2827" s="34" t="s">
        <v>3651</v>
      </c>
      <c r="D2827" s="34" t="s">
        <v>20</v>
      </c>
      <c r="E2827" s="36">
        <v>1.25</v>
      </c>
      <c r="F2827" s="36">
        <v>75.5</v>
      </c>
      <c r="G2827" s="36">
        <v>2</v>
      </c>
      <c r="H2827" s="36">
        <v>390.88</v>
      </c>
      <c r="I2827" s="36">
        <v>0</v>
      </c>
      <c r="J2827" s="36">
        <v>0</v>
      </c>
      <c r="K2827" s="36">
        <v>1</v>
      </c>
      <c r="L2827" s="36">
        <v>149.16999999999999</v>
      </c>
      <c r="M2827" s="35">
        <v>0</v>
      </c>
    </row>
    <row r="2828" spans="1:13">
      <c r="A2828" s="38">
        <v>2827</v>
      </c>
      <c r="B2828" s="34" t="s">
        <v>2938</v>
      </c>
      <c r="C2828" s="34" t="s">
        <v>3651</v>
      </c>
      <c r="D2828" s="34" t="s">
        <v>20</v>
      </c>
      <c r="F2828" s="36">
        <v>0</v>
      </c>
      <c r="H2828" s="36">
        <v>0</v>
      </c>
      <c r="J2828" s="36">
        <v>0</v>
      </c>
      <c r="L2828" s="36">
        <v>0</v>
      </c>
      <c r="M2828" s="35">
        <v>10</v>
      </c>
    </row>
    <row r="2829" spans="1:13">
      <c r="A2829" s="38">
        <v>2828</v>
      </c>
      <c r="B2829" s="34" t="s">
        <v>2939</v>
      </c>
      <c r="C2829" s="34" t="s">
        <v>3651</v>
      </c>
      <c r="D2829" s="34" t="s">
        <v>20</v>
      </c>
      <c r="E2829" s="36">
        <v>16.25</v>
      </c>
      <c r="F2829" s="36">
        <v>1229.4749999999999</v>
      </c>
      <c r="G2829" s="36">
        <v>5.0250000000000004</v>
      </c>
      <c r="H2829" s="36">
        <v>599.48250000000007</v>
      </c>
      <c r="I2829" s="36">
        <v>7.0750000000000002</v>
      </c>
      <c r="J2829" s="36">
        <v>859.04650000000004</v>
      </c>
      <c r="K2829" s="36">
        <v>0</v>
      </c>
      <c r="L2829" s="36">
        <v>0</v>
      </c>
      <c r="M2829" s="35">
        <v>0</v>
      </c>
    </row>
    <row r="2830" spans="1:13">
      <c r="A2830" s="38">
        <v>2829</v>
      </c>
      <c r="B2830" s="34" t="s">
        <v>2940</v>
      </c>
      <c r="C2830" s="34" t="s">
        <v>3651</v>
      </c>
      <c r="D2830" s="34" t="s">
        <v>20</v>
      </c>
      <c r="F2830" s="36">
        <v>0</v>
      </c>
      <c r="H2830" s="36">
        <v>0</v>
      </c>
      <c r="J2830" s="36">
        <v>0</v>
      </c>
      <c r="L2830" s="36">
        <v>0</v>
      </c>
      <c r="M2830" s="35">
        <v>3.0249999999999999</v>
      </c>
    </row>
    <row r="2831" spans="1:13">
      <c r="A2831" s="38">
        <v>2830</v>
      </c>
      <c r="B2831" s="34" t="s">
        <v>2941</v>
      </c>
      <c r="C2831" s="34" t="s">
        <v>3651</v>
      </c>
      <c r="D2831" s="34" t="s">
        <v>20</v>
      </c>
      <c r="F2831" s="36">
        <v>0</v>
      </c>
      <c r="H2831" s="36">
        <v>0</v>
      </c>
      <c r="J2831" s="36">
        <v>0</v>
      </c>
      <c r="L2831" s="36">
        <v>0</v>
      </c>
      <c r="M2831" s="35">
        <v>0.05</v>
      </c>
    </row>
    <row r="2832" spans="1:13">
      <c r="A2832" s="38">
        <v>2831</v>
      </c>
      <c r="B2832" s="34" t="s">
        <v>2942</v>
      </c>
      <c r="C2832" s="34" t="s">
        <v>3651</v>
      </c>
      <c r="D2832" s="34" t="s">
        <v>20</v>
      </c>
      <c r="F2832" s="36">
        <v>0</v>
      </c>
      <c r="H2832" s="36">
        <v>0</v>
      </c>
      <c r="J2832" s="36">
        <v>0</v>
      </c>
      <c r="L2832" s="36">
        <v>0</v>
      </c>
      <c r="M2832" s="35">
        <v>1.125</v>
      </c>
    </row>
    <row r="2833" spans="1:13">
      <c r="A2833" s="38">
        <v>2832</v>
      </c>
      <c r="B2833" s="34" t="s">
        <v>2943</v>
      </c>
      <c r="C2833" s="34" t="s">
        <v>3651</v>
      </c>
      <c r="D2833" s="34" t="s">
        <v>20</v>
      </c>
      <c r="F2833" s="36">
        <v>0</v>
      </c>
      <c r="H2833" s="36">
        <v>0</v>
      </c>
      <c r="J2833" s="36">
        <v>0</v>
      </c>
      <c r="L2833" s="36">
        <v>0</v>
      </c>
      <c r="M2833" s="35">
        <v>1.2250000000000001</v>
      </c>
    </row>
    <row r="2834" spans="1:13">
      <c r="A2834" s="38">
        <v>2833</v>
      </c>
      <c r="B2834" s="34" t="s">
        <v>2944</v>
      </c>
      <c r="C2834" s="34" t="s">
        <v>3651</v>
      </c>
      <c r="D2834" s="34" t="s">
        <v>20</v>
      </c>
      <c r="E2834" s="36">
        <v>2</v>
      </c>
      <c r="F2834" s="36">
        <v>342.3</v>
      </c>
      <c r="G2834" s="36">
        <v>2</v>
      </c>
      <c r="H2834" s="36">
        <v>164.42</v>
      </c>
      <c r="I2834" s="36">
        <v>8.5250000000000004</v>
      </c>
      <c r="J2834" s="36">
        <v>158.30925000000002</v>
      </c>
      <c r="K2834" s="36">
        <v>19.649999999999999</v>
      </c>
      <c r="L2834" s="36">
        <v>2577.2939999999999</v>
      </c>
      <c r="M2834" s="35">
        <v>6.4249999999999998</v>
      </c>
    </row>
    <row r="2835" spans="1:13">
      <c r="A2835" s="38">
        <v>2834</v>
      </c>
      <c r="B2835" s="34" t="s">
        <v>2945</v>
      </c>
      <c r="C2835" s="34" t="s">
        <v>3651</v>
      </c>
      <c r="D2835" s="34" t="s">
        <v>20</v>
      </c>
      <c r="F2835" s="36">
        <v>0</v>
      </c>
      <c r="H2835" s="36">
        <v>0</v>
      </c>
      <c r="J2835" s="36">
        <v>0</v>
      </c>
      <c r="L2835" s="36">
        <v>0</v>
      </c>
      <c r="M2835" s="35">
        <v>1.05</v>
      </c>
    </row>
    <row r="2836" spans="1:13">
      <c r="A2836" s="38">
        <v>2835</v>
      </c>
      <c r="B2836" s="34" t="s">
        <v>2946</v>
      </c>
      <c r="C2836" s="34" t="s">
        <v>3651</v>
      </c>
      <c r="D2836" s="34" t="s">
        <v>20</v>
      </c>
      <c r="F2836" s="36">
        <v>0</v>
      </c>
      <c r="H2836" s="36">
        <v>0</v>
      </c>
      <c r="J2836" s="36">
        <v>0</v>
      </c>
      <c r="L2836" s="36">
        <v>0</v>
      </c>
      <c r="M2836" s="35">
        <v>13</v>
      </c>
    </row>
    <row r="2837" spans="1:13">
      <c r="A2837" s="38">
        <v>2836</v>
      </c>
      <c r="B2837" s="34" t="s">
        <v>2947</v>
      </c>
      <c r="C2837" s="34" t="s">
        <v>3651</v>
      </c>
      <c r="D2837" s="34" t="s">
        <v>20</v>
      </c>
      <c r="E2837" s="36">
        <v>0</v>
      </c>
      <c r="F2837" s="36">
        <v>0</v>
      </c>
      <c r="G2837" s="36">
        <v>0</v>
      </c>
      <c r="H2837" s="36">
        <v>0</v>
      </c>
      <c r="I2837" s="36">
        <v>0</v>
      </c>
      <c r="J2837" s="36">
        <v>0</v>
      </c>
      <c r="K2837" s="36">
        <v>0.75</v>
      </c>
      <c r="L2837" s="36">
        <v>95.91</v>
      </c>
      <c r="M2837" s="35">
        <v>3.5750000000000002</v>
      </c>
    </row>
    <row r="2838" spans="1:13">
      <c r="A2838" s="38">
        <v>2837</v>
      </c>
      <c r="B2838" s="34" t="s">
        <v>2948</v>
      </c>
      <c r="C2838" s="34" t="s">
        <v>3651</v>
      </c>
      <c r="D2838" s="34" t="s">
        <v>20</v>
      </c>
      <c r="E2838" s="36">
        <v>63</v>
      </c>
      <c r="F2838" s="36">
        <v>6411.5099999999993</v>
      </c>
      <c r="G2838" s="36">
        <v>3.3</v>
      </c>
      <c r="H2838" s="36">
        <v>280.66499999999996</v>
      </c>
      <c r="I2838" s="36">
        <v>17</v>
      </c>
      <c r="J2838" s="36">
        <v>1594.26</v>
      </c>
      <c r="K2838" s="36">
        <v>51.05</v>
      </c>
      <c r="L2838" s="36">
        <v>4635.3399999999992</v>
      </c>
      <c r="M2838" s="35">
        <v>2.5</v>
      </c>
    </row>
    <row r="2839" spans="1:13">
      <c r="A2839" s="38">
        <v>2838</v>
      </c>
      <c r="B2839" s="34" t="s">
        <v>2949</v>
      </c>
      <c r="C2839" s="34" t="s">
        <v>3651</v>
      </c>
      <c r="D2839" s="34" t="s">
        <v>20</v>
      </c>
      <c r="F2839" s="36">
        <v>0</v>
      </c>
      <c r="H2839" s="36">
        <v>0</v>
      </c>
      <c r="J2839" s="36">
        <v>0</v>
      </c>
      <c r="L2839" s="36">
        <v>0</v>
      </c>
      <c r="M2839" s="35">
        <v>8.625</v>
      </c>
    </row>
    <row r="2840" spans="1:13">
      <c r="A2840" s="38">
        <v>2839</v>
      </c>
      <c r="B2840" s="34" t="s">
        <v>2950</v>
      </c>
      <c r="C2840" s="34" t="s">
        <v>3651</v>
      </c>
      <c r="D2840" s="34" t="s">
        <v>20</v>
      </c>
      <c r="F2840" s="36">
        <v>0</v>
      </c>
      <c r="H2840" s="36">
        <v>0</v>
      </c>
      <c r="J2840" s="36">
        <v>0</v>
      </c>
      <c r="L2840" s="36">
        <v>0</v>
      </c>
      <c r="M2840" s="35">
        <v>46.349999999999994</v>
      </c>
    </row>
    <row r="2841" spans="1:13">
      <c r="A2841" s="38">
        <v>2840</v>
      </c>
      <c r="B2841" s="34" t="s">
        <v>2951</v>
      </c>
      <c r="C2841" s="34" t="s">
        <v>3651</v>
      </c>
      <c r="D2841" s="34" t="s">
        <v>20</v>
      </c>
      <c r="F2841" s="36">
        <v>0</v>
      </c>
      <c r="H2841" s="36">
        <v>0</v>
      </c>
      <c r="J2841" s="36">
        <v>0</v>
      </c>
      <c r="L2841" s="36">
        <v>0</v>
      </c>
      <c r="M2841" s="35">
        <v>1</v>
      </c>
    </row>
    <row r="2842" spans="1:13">
      <c r="A2842" s="38">
        <v>2841</v>
      </c>
      <c r="B2842" s="34" t="s">
        <v>2952</v>
      </c>
      <c r="C2842" s="34" t="s">
        <v>3651</v>
      </c>
      <c r="D2842" s="34" t="s">
        <v>20</v>
      </c>
      <c r="E2842" s="36">
        <v>0</v>
      </c>
      <c r="F2842" s="36">
        <v>0</v>
      </c>
      <c r="G2842" s="36">
        <v>0</v>
      </c>
      <c r="H2842" s="36">
        <v>0</v>
      </c>
      <c r="I2842" s="36">
        <v>0</v>
      </c>
      <c r="J2842" s="36">
        <v>0</v>
      </c>
      <c r="K2842" s="36">
        <v>8</v>
      </c>
      <c r="L2842" s="36">
        <v>716.56</v>
      </c>
      <c r="M2842" s="35">
        <v>22.5</v>
      </c>
    </row>
    <row r="2843" spans="1:13">
      <c r="A2843" s="38">
        <v>2842</v>
      </c>
      <c r="B2843" s="34" t="s">
        <v>2953</v>
      </c>
      <c r="C2843" s="34" t="s">
        <v>3658</v>
      </c>
      <c r="D2843" s="34" t="s">
        <v>20</v>
      </c>
      <c r="F2843" s="36">
        <v>0</v>
      </c>
      <c r="H2843" s="36">
        <v>0</v>
      </c>
      <c r="J2843" s="36">
        <v>0</v>
      </c>
      <c r="L2843" s="36">
        <v>0</v>
      </c>
      <c r="M2843" s="35">
        <v>60.5</v>
      </c>
    </row>
    <row r="2844" spans="1:13">
      <c r="A2844" s="38">
        <v>2843</v>
      </c>
      <c r="B2844" s="34" t="s">
        <v>2954</v>
      </c>
      <c r="C2844" s="34" t="s">
        <v>3651</v>
      </c>
      <c r="D2844" s="34" t="s">
        <v>20</v>
      </c>
      <c r="E2844" s="36">
        <v>0</v>
      </c>
      <c r="F2844" s="36">
        <v>0</v>
      </c>
      <c r="G2844" s="36">
        <v>0</v>
      </c>
      <c r="H2844" s="36">
        <v>0</v>
      </c>
      <c r="I2844" s="36">
        <v>0</v>
      </c>
      <c r="J2844" s="36">
        <v>0</v>
      </c>
      <c r="K2844" s="36">
        <v>1</v>
      </c>
      <c r="L2844" s="36">
        <v>170.18</v>
      </c>
      <c r="M2844" s="35">
        <v>11</v>
      </c>
    </row>
    <row r="2845" spans="1:13">
      <c r="A2845" s="38">
        <v>2844</v>
      </c>
      <c r="B2845" s="34" t="s">
        <v>2955</v>
      </c>
      <c r="C2845" s="34" t="s">
        <v>3651</v>
      </c>
      <c r="D2845" s="34" t="s">
        <v>20</v>
      </c>
      <c r="E2845" s="36">
        <v>0</v>
      </c>
      <c r="F2845" s="36">
        <v>0</v>
      </c>
      <c r="G2845" s="36">
        <v>0</v>
      </c>
      <c r="H2845" s="36">
        <v>0</v>
      </c>
      <c r="I2845" s="36">
        <v>0.125</v>
      </c>
      <c r="J2845" s="36">
        <v>34.328749999999999</v>
      </c>
      <c r="K2845" s="36">
        <v>0.3</v>
      </c>
      <c r="L2845" s="36">
        <v>59.315999999999995</v>
      </c>
      <c r="M2845" s="35">
        <v>0.2</v>
      </c>
    </row>
    <row r="2846" spans="1:13">
      <c r="A2846" s="38">
        <v>2845</v>
      </c>
      <c r="B2846" s="34" t="s">
        <v>2956</v>
      </c>
      <c r="C2846" s="34" t="s">
        <v>3651</v>
      </c>
      <c r="D2846" s="34" t="s">
        <v>20</v>
      </c>
      <c r="E2846" s="36">
        <v>0</v>
      </c>
      <c r="F2846" s="36">
        <v>0</v>
      </c>
      <c r="G2846" s="36">
        <v>0</v>
      </c>
      <c r="H2846" s="36">
        <v>0</v>
      </c>
      <c r="I2846" s="36">
        <v>0</v>
      </c>
      <c r="J2846" s="36">
        <v>0</v>
      </c>
      <c r="K2846" s="36">
        <v>3</v>
      </c>
      <c r="L2846" s="36">
        <v>178.41</v>
      </c>
      <c r="M2846" s="35">
        <v>2.1</v>
      </c>
    </row>
    <row r="2847" spans="1:13">
      <c r="A2847" s="38">
        <v>2846</v>
      </c>
      <c r="B2847" s="34" t="s">
        <v>2957</v>
      </c>
      <c r="C2847" s="34" t="s">
        <v>3651</v>
      </c>
      <c r="D2847" s="34" t="s">
        <v>20</v>
      </c>
      <c r="E2847" s="36">
        <v>68</v>
      </c>
      <c r="F2847" s="36">
        <v>4641</v>
      </c>
      <c r="G2847" s="36">
        <v>61.85</v>
      </c>
      <c r="H2847" s="36">
        <v>3607.0920000000001</v>
      </c>
      <c r="I2847" s="36">
        <v>69.05</v>
      </c>
      <c r="J2847" s="36">
        <v>12418.6425</v>
      </c>
      <c r="K2847" s="36">
        <v>18</v>
      </c>
      <c r="L2847" s="36">
        <v>6658.2</v>
      </c>
      <c r="M2847" s="35">
        <v>10.5</v>
      </c>
    </row>
    <row r="2848" spans="1:13">
      <c r="A2848" s="38">
        <v>2847</v>
      </c>
      <c r="B2848" s="34" t="s">
        <v>2958</v>
      </c>
      <c r="C2848" s="34" t="s">
        <v>3651</v>
      </c>
      <c r="D2848" s="34" t="s">
        <v>20</v>
      </c>
      <c r="F2848" s="36">
        <v>0</v>
      </c>
      <c r="H2848" s="36">
        <v>0</v>
      </c>
      <c r="J2848" s="36">
        <v>0</v>
      </c>
      <c r="L2848" s="36">
        <v>0</v>
      </c>
      <c r="M2848" s="35">
        <v>21</v>
      </c>
    </row>
    <row r="2849" spans="1:13">
      <c r="A2849" s="38">
        <v>2848</v>
      </c>
      <c r="B2849" s="34" t="s">
        <v>2959</v>
      </c>
      <c r="C2849" s="34" t="s">
        <v>3651</v>
      </c>
      <c r="D2849" s="34" t="s">
        <v>20</v>
      </c>
      <c r="E2849" s="36">
        <v>23.125</v>
      </c>
      <c r="F2849" s="36">
        <v>2753.2625000000003</v>
      </c>
      <c r="G2849" s="36">
        <v>0</v>
      </c>
      <c r="H2849" s="36">
        <v>0</v>
      </c>
      <c r="I2849" s="36">
        <v>0</v>
      </c>
      <c r="J2849" s="36">
        <v>0</v>
      </c>
      <c r="K2849" s="36">
        <v>0</v>
      </c>
      <c r="L2849" s="36">
        <v>0</v>
      </c>
      <c r="M2849" s="35">
        <v>40</v>
      </c>
    </row>
    <row r="2850" spans="1:13">
      <c r="A2850" s="38">
        <v>2849</v>
      </c>
      <c r="B2850" s="34" t="s">
        <v>2960</v>
      </c>
      <c r="C2850" s="34" t="s">
        <v>3651</v>
      </c>
      <c r="D2850" s="34" t="s">
        <v>20</v>
      </c>
      <c r="E2850" s="36">
        <v>0</v>
      </c>
      <c r="F2850" s="36">
        <v>0</v>
      </c>
      <c r="G2850" s="36">
        <v>0</v>
      </c>
      <c r="H2850" s="36">
        <v>0</v>
      </c>
      <c r="I2850" s="36">
        <v>0</v>
      </c>
      <c r="J2850" s="36">
        <v>0</v>
      </c>
      <c r="K2850" s="36">
        <v>58.35</v>
      </c>
      <c r="L2850" s="36">
        <v>13684.825500000001</v>
      </c>
      <c r="M2850" s="35">
        <v>136.70000000000002</v>
      </c>
    </row>
    <row r="2851" spans="1:13">
      <c r="A2851" s="38">
        <v>2850</v>
      </c>
      <c r="B2851" s="34" t="s">
        <v>2961</v>
      </c>
      <c r="C2851" s="34" t="s">
        <v>3651</v>
      </c>
      <c r="D2851" s="34" t="s">
        <v>20</v>
      </c>
      <c r="E2851" s="36">
        <v>0</v>
      </c>
      <c r="F2851" s="36">
        <v>0</v>
      </c>
      <c r="G2851" s="36">
        <v>0</v>
      </c>
      <c r="H2851" s="36">
        <v>0</v>
      </c>
      <c r="I2851" s="36">
        <v>0</v>
      </c>
      <c r="J2851" s="36">
        <v>0</v>
      </c>
      <c r="K2851" s="36">
        <v>7.4999999999999997E-2</v>
      </c>
      <c r="L2851" s="36">
        <v>7.9154999999999998</v>
      </c>
      <c r="M2851" s="35">
        <v>1</v>
      </c>
    </row>
    <row r="2852" spans="1:13">
      <c r="A2852" s="38">
        <v>2851</v>
      </c>
      <c r="B2852" s="34" t="s">
        <v>2962</v>
      </c>
      <c r="C2852" s="34" t="s">
        <v>3651</v>
      </c>
      <c r="D2852" s="34" t="s">
        <v>20</v>
      </c>
      <c r="E2852" s="36">
        <v>0</v>
      </c>
      <c r="F2852" s="36">
        <v>0</v>
      </c>
      <c r="G2852" s="36">
        <v>0</v>
      </c>
      <c r="H2852" s="36">
        <v>0</v>
      </c>
      <c r="I2852" s="36">
        <v>11.025</v>
      </c>
      <c r="J2852" s="36">
        <v>1191.4717499999999</v>
      </c>
      <c r="K2852" s="36">
        <v>8.85</v>
      </c>
      <c r="L2852" s="36">
        <v>1910.2724999999998</v>
      </c>
      <c r="M2852" s="35">
        <v>10.775</v>
      </c>
    </row>
    <row r="2853" spans="1:13">
      <c r="A2853" s="38">
        <v>2852</v>
      </c>
      <c r="B2853" s="34" t="s">
        <v>2963</v>
      </c>
      <c r="C2853" s="34" t="s">
        <v>3651</v>
      </c>
      <c r="D2853" s="34" t="s">
        <v>20</v>
      </c>
      <c r="E2853" s="36">
        <v>2</v>
      </c>
      <c r="F2853" s="36">
        <v>122.22</v>
      </c>
      <c r="G2853" s="36">
        <v>2.5</v>
      </c>
      <c r="H2853" s="36">
        <v>454.67500000000001</v>
      </c>
      <c r="I2853" s="36">
        <v>16.625</v>
      </c>
      <c r="J2853" s="36">
        <v>1689.1</v>
      </c>
      <c r="K2853" s="36">
        <v>3</v>
      </c>
      <c r="L2853" s="36">
        <v>374.58</v>
      </c>
      <c r="M2853" s="35">
        <v>10.375</v>
      </c>
    </row>
    <row r="2854" spans="1:13">
      <c r="A2854" s="38">
        <v>2853</v>
      </c>
      <c r="B2854" s="34" t="s">
        <v>2964</v>
      </c>
      <c r="C2854" s="34" t="s">
        <v>3651</v>
      </c>
      <c r="D2854" s="34" t="s">
        <v>20</v>
      </c>
      <c r="E2854" s="36">
        <v>63.55</v>
      </c>
      <c r="F2854" s="36">
        <v>7163.9915000000001</v>
      </c>
      <c r="G2854" s="36">
        <v>42.024999999999999</v>
      </c>
      <c r="H2854" s="36">
        <v>3804.1029999999996</v>
      </c>
      <c r="I2854" s="36">
        <v>86.5</v>
      </c>
      <c r="J2854" s="36">
        <v>10537.43</v>
      </c>
      <c r="K2854" s="36">
        <v>122.5</v>
      </c>
      <c r="L2854" s="36">
        <v>22249.674999999999</v>
      </c>
      <c r="M2854" s="35">
        <v>66</v>
      </c>
    </row>
    <row r="2855" spans="1:13">
      <c r="A2855" s="38">
        <v>2854</v>
      </c>
      <c r="B2855" s="34" t="s">
        <v>2965</v>
      </c>
      <c r="C2855" s="34" t="s">
        <v>3651</v>
      </c>
      <c r="D2855" s="34" t="s">
        <v>20</v>
      </c>
      <c r="F2855" s="36">
        <v>0</v>
      </c>
      <c r="H2855" s="36">
        <v>0</v>
      </c>
      <c r="J2855" s="36">
        <v>0</v>
      </c>
      <c r="L2855" s="36">
        <v>0</v>
      </c>
      <c r="M2855" s="35">
        <v>7.0750000000000002</v>
      </c>
    </row>
    <row r="2856" spans="1:13">
      <c r="A2856" s="38">
        <v>2855</v>
      </c>
      <c r="B2856" s="34" t="s">
        <v>2966</v>
      </c>
      <c r="C2856" s="34" t="s">
        <v>3651</v>
      </c>
      <c r="D2856" s="34" t="s">
        <v>20</v>
      </c>
      <c r="F2856" s="36">
        <v>0</v>
      </c>
      <c r="H2856" s="36">
        <v>0</v>
      </c>
      <c r="J2856" s="36">
        <v>0</v>
      </c>
      <c r="L2856" s="36">
        <v>0</v>
      </c>
      <c r="M2856" s="35">
        <v>32</v>
      </c>
    </row>
    <row r="2857" spans="1:13">
      <c r="A2857" s="38">
        <v>2856</v>
      </c>
      <c r="B2857" s="34" t="s">
        <v>2967</v>
      </c>
      <c r="C2857" s="34" t="s">
        <v>3651</v>
      </c>
      <c r="D2857" s="34" t="s">
        <v>20</v>
      </c>
      <c r="E2857" s="36">
        <v>0</v>
      </c>
      <c r="F2857" s="36">
        <v>0</v>
      </c>
      <c r="G2857" s="36">
        <v>0</v>
      </c>
      <c r="H2857" s="36">
        <v>0</v>
      </c>
      <c r="I2857" s="36">
        <v>0</v>
      </c>
      <c r="J2857" s="36">
        <v>0</v>
      </c>
      <c r="K2857" s="36">
        <v>139</v>
      </c>
      <c r="L2857" s="36">
        <v>15991.949999999999</v>
      </c>
      <c r="M2857" s="35">
        <v>32</v>
      </c>
    </row>
    <row r="2858" spans="1:13">
      <c r="A2858" s="38">
        <v>2857</v>
      </c>
      <c r="B2858" s="34" t="s">
        <v>2968</v>
      </c>
      <c r="C2858" s="34" t="s">
        <v>3651</v>
      </c>
      <c r="D2858" s="34" t="s">
        <v>20</v>
      </c>
      <c r="E2858" s="36">
        <v>0</v>
      </c>
      <c r="F2858" s="36">
        <v>0</v>
      </c>
      <c r="G2858" s="36">
        <v>0</v>
      </c>
      <c r="H2858" s="36">
        <v>0</v>
      </c>
      <c r="I2858" s="36">
        <v>0</v>
      </c>
      <c r="J2858" s="36">
        <v>0</v>
      </c>
      <c r="K2858" s="36">
        <v>7</v>
      </c>
      <c r="L2858" s="36">
        <v>932.05000000000007</v>
      </c>
      <c r="M2858" s="35">
        <v>9</v>
      </c>
    </row>
    <row r="2859" spans="1:13">
      <c r="A2859" s="38">
        <v>2858</v>
      </c>
      <c r="B2859" s="34" t="s">
        <v>2969</v>
      </c>
      <c r="C2859" s="34" t="s">
        <v>3651</v>
      </c>
      <c r="D2859" s="34" t="s">
        <v>20</v>
      </c>
      <c r="E2859" s="36">
        <v>0</v>
      </c>
      <c r="F2859" s="36">
        <v>0</v>
      </c>
      <c r="G2859" s="36">
        <v>0</v>
      </c>
      <c r="H2859" s="36">
        <v>0</v>
      </c>
      <c r="I2859" s="36">
        <v>0</v>
      </c>
      <c r="J2859" s="36">
        <v>0</v>
      </c>
      <c r="K2859" s="36">
        <v>20</v>
      </c>
      <c r="L2859" s="36">
        <v>3950</v>
      </c>
      <c r="M2859" s="35">
        <v>7</v>
      </c>
    </row>
    <row r="2860" spans="1:13">
      <c r="A2860" s="38">
        <v>2859</v>
      </c>
      <c r="B2860" s="34" t="s">
        <v>2970</v>
      </c>
      <c r="C2860" s="34" t="s">
        <v>3651</v>
      </c>
      <c r="D2860" s="34" t="s">
        <v>20</v>
      </c>
      <c r="F2860" s="36">
        <v>0</v>
      </c>
      <c r="H2860" s="36">
        <v>0</v>
      </c>
      <c r="J2860" s="36">
        <v>0</v>
      </c>
      <c r="L2860" s="36">
        <v>0</v>
      </c>
      <c r="M2860" s="35">
        <v>0.05</v>
      </c>
    </row>
    <row r="2861" spans="1:13">
      <c r="A2861" s="38">
        <v>2860</v>
      </c>
      <c r="B2861" s="34" t="s">
        <v>2971</v>
      </c>
      <c r="C2861" s="34" t="s">
        <v>3651</v>
      </c>
      <c r="D2861" s="34" t="s">
        <v>20</v>
      </c>
      <c r="F2861" s="36">
        <v>0</v>
      </c>
      <c r="H2861" s="36">
        <v>0</v>
      </c>
      <c r="J2861" s="36">
        <v>0</v>
      </c>
      <c r="L2861" s="36">
        <v>0</v>
      </c>
      <c r="M2861" s="35">
        <v>2.6</v>
      </c>
    </row>
    <row r="2862" spans="1:13">
      <c r="A2862" s="38">
        <v>2861</v>
      </c>
      <c r="B2862" s="34" t="s">
        <v>2972</v>
      </c>
      <c r="C2862" s="34" t="s">
        <v>3651</v>
      </c>
      <c r="D2862" s="34" t="s">
        <v>20</v>
      </c>
      <c r="E2862" s="36">
        <v>0</v>
      </c>
      <c r="F2862" s="36">
        <v>0</v>
      </c>
      <c r="G2862" s="36">
        <v>1.25</v>
      </c>
      <c r="H2862" s="36">
        <v>100.60000000000001</v>
      </c>
      <c r="I2862" s="36">
        <v>0.5</v>
      </c>
      <c r="J2862" s="36">
        <v>69.775000000000006</v>
      </c>
      <c r="K2862" s="36">
        <v>2.35</v>
      </c>
      <c r="L2862" s="36">
        <v>142.01050000000001</v>
      </c>
      <c r="M2862" s="35">
        <v>0.4</v>
      </c>
    </row>
    <row r="2863" spans="1:13">
      <c r="A2863" s="38">
        <v>2862</v>
      </c>
      <c r="B2863" s="34" t="s">
        <v>2973</v>
      </c>
      <c r="C2863" s="34" t="s">
        <v>3651</v>
      </c>
      <c r="D2863" s="34" t="s">
        <v>20</v>
      </c>
      <c r="F2863" s="36">
        <v>0</v>
      </c>
      <c r="H2863" s="36">
        <v>0</v>
      </c>
      <c r="J2863" s="36">
        <v>0</v>
      </c>
      <c r="L2863" s="36">
        <v>0</v>
      </c>
      <c r="M2863" s="35">
        <v>0.5</v>
      </c>
    </row>
    <row r="2864" spans="1:13">
      <c r="A2864" s="38">
        <v>2863</v>
      </c>
      <c r="B2864" s="34" t="s">
        <v>2974</v>
      </c>
      <c r="C2864" s="34" t="s">
        <v>3651</v>
      </c>
      <c r="D2864" s="34" t="s">
        <v>20</v>
      </c>
      <c r="E2864" s="36">
        <v>0</v>
      </c>
      <c r="F2864" s="36">
        <v>0</v>
      </c>
      <c r="G2864" s="36">
        <v>0</v>
      </c>
      <c r="H2864" s="36">
        <v>0</v>
      </c>
      <c r="I2864" s="36">
        <v>0</v>
      </c>
      <c r="J2864" s="36">
        <v>0</v>
      </c>
      <c r="K2864" s="36">
        <v>10.675000000000001</v>
      </c>
      <c r="L2864" s="36">
        <v>1400.8802499999999</v>
      </c>
      <c r="M2864" s="35">
        <v>62.55</v>
      </c>
    </row>
    <row r="2865" spans="1:13">
      <c r="A2865" s="38">
        <v>2864</v>
      </c>
      <c r="B2865" s="34" t="s">
        <v>2975</v>
      </c>
      <c r="C2865" s="34" t="s">
        <v>3651</v>
      </c>
      <c r="D2865" s="34" t="s">
        <v>20</v>
      </c>
      <c r="E2865" s="36">
        <v>27.5</v>
      </c>
      <c r="F2865" s="36">
        <v>4920.8500000000004</v>
      </c>
      <c r="G2865" s="36">
        <v>10</v>
      </c>
      <c r="H2865" s="36">
        <v>967.6</v>
      </c>
      <c r="I2865" s="36">
        <v>8.5</v>
      </c>
      <c r="J2865" s="36">
        <v>546.21</v>
      </c>
      <c r="K2865" s="36">
        <v>17</v>
      </c>
      <c r="L2865" s="36">
        <v>1911.65</v>
      </c>
      <c r="M2865" s="35">
        <v>8</v>
      </c>
    </row>
    <row r="2866" spans="1:13">
      <c r="A2866" s="38">
        <v>2865</v>
      </c>
      <c r="B2866" s="34" t="s">
        <v>2976</v>
      </c>
      <c r="C2866" s="34" t="s">
        <v>3651</v>
      </c>
      <c r="D2866" s="34" t="s">
        <v>20</v>
      </c>
      <c r="F2866" s="36">
        <v>0</v>
      </c>
      <c r="H2866" s="36">
        <v>0</v>
      </c>
      <c r="J2866" s="36">
        <v>0</v>
      </c>
      <c r="L2866" s="36">
        <v>0</v>
      </c>
      <c r="M2866" s="35">
        <v>5</v>
      </c>
    </row>
    <row r="2867" spans="1:13">
      <c r="A2867" s="38">
        <v>2866</v>
      </c>
      <c r="B2867" s="34" t="s">
        <v>2977</v>
      </c>
      <c r="C2867" s="34" t="s">
        <v>3651</v>
      </c>
      <c r="D2867" s="34" t="s">
        <v>20</v>
      </c>
      <c r="F2867" s="36">
        <v>0</v>
      </c>
      <c r="H2867" s="36">
        <v>0</v>
      </c>
      <c r="J2867" s="36">
        <v>0</v>
      </c>
      <c r="L2867" s="36">
        <v>0</v>
      </c>
      <c r="M2867" s="35">
        <v>5</v>
      </c>
    </row>
    <row r="2868" spans="1:13">
      <c r="A2868" s="38">
        <v>2867</v>
      </c>
      <c r="B2868" s="34" t="s">
        <v>2978</v>
      </c>
      <c r="C2868" s="34" t="s">
        <v>3651</v>
      </c>
      <c r="D2868" s="34" t="s">
        <v>20</v>
      </c>
      <c r="E2868" s="36">
        <v>0</v>
      </c>
      <c r="F2868" s="36">
        <v>0</v>
      </c>
      <c r="G2868" s="36">
        <v>6.5</v>
      </c>
      <c r="H2868" s="36">
        <v>651.23500000000001</v>
      </c>
      <c r="I2868" s="36">
        <v>9</v>
      </c>
      <c r="J2868" s="36">
        <v>635.66999999999996</v>
      </c>
      <c r="K2868" s="36">
        <v>0</v>
      </c>
      <c r="L2868" s="36">
        <v>0</v>
      </c>
      <c r="M2868" s="35">
        <v>5</v>
      </c>
    </row>
    <row r="2869" spans="1:13">
      <c r="A2869" s="38">
        <v>2868</v>
      </c>
      <c r="B2869" s="34" t="s">
        <v>2979</v>
      </c>
      <c r="C2869" s="34" t="s">
        <v>3651</v>
      </c>
      <c r="D2869" s="34" t="s">
        <v>20</v>
      </c>
      <c r="E2869" s="36">
        <v>185.65</v>
      </c>
      <c r="F2869" s="36">
        <v>11122.291499999999</v>
      </c>
      <c r="G2869" s="36">
        <v>326</v>
      </c>
      <c r="H2869" s="36">
        <v>22891.72</v>
      </c>
      <c r="I2869" s="36">
        <v>316</v>
      </c>
      <c r="J2869" s="36">
        <v>27580.48</v>
      </c>
      <c r="K2869" s="36">
        <v>305.52499999999998</v>
      </c>
      <c r="L2869" s="36">
        <v>30873.301249999997</v>
      </c>
      <c r="M2869" s="35">
        <v>212.02500000000001</v>
      </c>
    </row>
    <row r="2870" spans="1:13">
      <c r="A2870" s="38">
        <v>2869</v>
      </c>
      <c r="B2870" s="34" t="s">
        <v>2980</v>
      </c>
      <c r="C2870" s="34" t="s">
        <v>3651</v>
      </c>
      <c r="D2870" s="34" t="s">
        <v>20</v>
      </c>
      <c r="E2870" s="36">
        <v>1</v>
      </c>
      <c r="F2870" s="36">
        <v>14.69</v>
      </c>
      <c r="G2870" s="36">
        <v>0</v>
      </c>
      <c r="H2870" s="36">
        <v>0</v>
      </c>
      <c r="I2870" s="36">
        <v>0.7</v>
      </c>
      <c r="J2870" s="36">
        <v>-1.1339999999999999</v>
      </c>
      <c r="K2870" s="36">
        <v>1.6</v>
      </c>
      <c r="L2870" s="36">
        <v>86.864000000000004</v>
      </c>
      <c r="M2870" s="35">
        <v>0.2</v>
      </c>
    </row>
    <row r="2871" spans="1:13">
      <c r="A2871" s="38">
        <v>2870</v>
      </c>
      <c r="B2871" s="34" t="s">
        <v>2981</v>
      </c>
      <c r="C2871" s="34" t="s">
        <v>3651</v>
      </c>
      <c r="D2871" s="34" t="s">
        <v>20</v>
      </c>
      <c r="E2871" s="36">
        <v>0</v>
      </c>
      <c r="F2871" s="36">
        <v>0</v>
      </c>
      <c r="G2871" s="36">
        <v>0</v>
      </c>
      <c r="H2871" s="36">
        <v>0</v>
      </c>
      <c r="I2871" s="36">
        <v>0</v>
      </c>
      <c r="J2871" s="36">
        <v>0</v>
      </c>
      <c r="K2871" s="36">
        <v>5</v>
      </c>
      <c r="L2871" s="36">
        <v>576.70000000000005</v>
      </c>
      <c r="M2871" s="35">
        <v>5</v>
      </c>
    </row>
    <row r="2872" spans="1:13">
      <c r="A2872" s="38">
        <v>2871</v>
      </c>
      <c r="B2872" s="34" t="s">
        <v>2982</v>
      </c>
      <c r="C2872" s="34" t="s">
        <v>3651</v>
      </c>
      <c r="D2872" s="34" t="s">
        <v>20</v>
      </c>
      <c r="E2872" s="36">
        <v>0</v>
      </c>
      <c r="F2872" s="36">
        <v>0</v>
      </c>
      <c r="G2872" s="36">
        <v>0</v>
      </c>
      <c r="H2872" s="36">
        <v>0</v>
      </c>
      <c r="I2872" s="36">
        <v>19</v>
      </c>
      <c r="J2872" s="36">
        <v>1385.1000000000001</v>
      </c>
      <c r="K2872" s="36">
        <v>17</v>
      </c>
      <c r="L2872" s="36">
        <v>1683</v>
      </c>
      <c r="M2872" s="35">
        <v>48.024999999999999</v>
      </c>
    </row>
    <row r="2873" spans="1:13">
      <c r="A2873" s="38">
        <v>2872</v>
      </c>
      <c r="B2873" s="34" t="s">
        <v>2983</v>
      </c>
      <c r="C2873" s="34" t="s">
        <v>3651</v>
      </c>
      <c r="D2873" s="34" t="s">
        <v>20</v>
      </c>
      <c r="E2873" s="36">
        <v>0</v>
      </c>
      <c r="F2873" s="36">
        <v>0</v>
      </c>
      <c r="G2873" s="36">
        <v>0</v>
      </c>
      <c r="H2873" s="36">
        <v>0</v>
      </c>
      <c r="I2873" s="36">
        <v>0</v>
      </c>
      <c r="J2873" s="36">
        <v>0</v>
      </c>
      <c r="K2873" s="36">
        <v>8.0500000000000007</v>
      </c>
      <c r="L2873" s="36">
        <v>1614.5080000000003</v>
      </c>
      <c r="M2873" s="35">
        <v>38</v>
      </c>
    </row>
    <row r="2874" spans="1:13">
      <c r="A2874" s="38">
        <v>2873</v>
      </c>
      <c r="B2874" s="34" t="s">
        <v>2984</v>
      </c>
      <c r="C2874" s="34" t="s">
        <v>3651</v>
      </c>
      <c r="D2874" s="34" t="s">
        <v>20</v>
      </c>
      <c r="F2874" s="36">
        <v>0</v>
      </c>
      <c r="H2874" s="36">
        <v>0</v>
      </c>
      <c r="J2874" s="36">
        <v>0</v>
      </c>
      <c r="L2874" s="36">
        <v>0</v>
      </c>
      <c r="M2874" s="35">
        <v>12</v>
      </c>
    </row>
    <row r="2875" spans="1:13">
      <c r="A2875" s="38">
        <v>2874</v>
      </c>
      <c r="B2875" s="34" t="s">
        <v>2985</v>
      </c>
      <c r="C2875" s="34" t="s">
        <v>3651</v>
      </c>
      <c r="D2875" s="34" t="s">
        <v>20</v>
      </c>
      <c r="E2875" s="36">
        <v>0</v>
      </c>
      <c r="F2875" s="36">
        <v>0</v>
      </c>
      <c r="G2875" s="36">
        <v>3</v>
      </c>
      <c r="H2875" s="36">
        <v>339.99</v>
      </c>
      <c r="I2875" s="36">
        <v>19</v>
      </c>
      <c r="J2875" s="36">
        <v>2014.19</v>
      </c>
      <c r="K2875" s="36">
        <v>5</v>
      </c>
      <c r="L2875" s="36">
        <v>573.9</v>
      </c>
      <c r="M2875" s="35">
        <v>39.024999999999999</v>
      </c>
    </row>
    <row r="2876" spans="1:13">
      <c r="A2876" s="38">
        <v>2875</v>
      </c>
      <c r="B2876" s="34" t="s">
        <v>2986</v>
      </c>
      <c r="C2876" s="34" t="s">
        <v>3651</v>
      </c>
      <c r="D2876" s="34" t="s">
        <v>20</v>
      </c>
      <c r="E2876" s="36">
        <v>20</v>
      </c>
      <c r="F2876" s="36">
        <v>1413.1999999999998</v>
      </c>
      <c r="G2876" s="36">
        <v>0</v>
      </c>
      <c r="H2876" s="36">
        <v>0</v>
      </c>
      <c r="I2876" s="36">
        <v>0</v>
      </c>
      <c r="J2876" s="36">
        <v>0</v>
      </c>
      <c r="K2876" s="36">
        <v>153</v>
      </c>
      <c r="L2876" s="36">
        <v>14908.32</v>
      </c>
      <c r="M2876" s="35">
        <v>98</v>
      </c>
    </row>
    <row r="2877" spans="1:13">
      <c r="A2877" s="38">
        <v>2876</v>
      </c>
      <c r="B2877" s="34" t="s">
        <v>2987</v>
      </c>
      <c r="C2877" s="34" t="s">
        <v>3651</v>
      </c>
      <c r="D2877" s="34" t="s">
        <v>20</v>
      </c>
      <c r="E2877" s="36">
        <v>39</v>
      </c>
      <c r="F2877" s="36">
        <v>3687.0600000000004</v>
      </c>
      <c r="G2877" s="36">
        <v>98</v>
      </c>
      <c r="H2877" s="36">
        <v>10189.06</v>
      </c>
      <c r="I2877" s="36">
        <v>95</v>
      </c>
      <c r="J2877" s="36">
        <v>6951.1500000000005</v>
      </c>
      <c r="K2877" s="36">
        <v>145.5</v>
      </c>
      <c r="L2877" s="36">
        <v>10881.945000000002</v>
      </c>
      <c r="M2877" s="35">
        <v>80</v>
      </c>
    </row>
    <row r="2878" spans="1:13">
      <c r="A2878" s="38">
        <v>2877</v>
      </c>
      <c r="B2878" s="34" t="s">
        <v>2988</v>
      </c>
      <c r="C2878" s="34" t="s">
        <v>3651</v>
      </c>
      <c r="D2878" s="34" t="s">
        <v>20</v>
      </c>
      <c r="E2878" s="36">
        <v>31</v>
      </c>
      <c r="F2878" s="36">
        <v>2282.2200000000003</v>
      </c>
      <c r="G2878" s="36">
        <v>28</v>
      </c>
      <c r="H2878" s="36">
        <v>3186.4</v>
      </c>
      <c r="I2878" s="36">
        <v>22</v>
      </c>
      <c r="J2878" s="36">
        <v>2728.66</v>
      </c>
      <c r="K2878" s="36">
        <v>31</v>
      </c>
      <c r="L2878" s="36">
        <v>3954.6699999999996</v>
      </c>
      <c r="M2878" s="35">
        <v>5.5</v>
      </c>
    </row>
    <row r="2879" spans="1:13">
      <c r="A2879" s="38">
        <v>2878</v>
      </c>
      <c r="B2879" s="34" t="s">
        <v>2989</v>
      </c>
      <c r="C2879" s="34" t="s">
        <v>3651</v>
      </c>
      <c r="D2879" s="34" t="s">
        <v>20</v>
      </c>
      <c r="F2879" s="36">
        <v>0</v>
      </c>
      <c r="H2879" s="36">
        <v>0</v>
      </c>
      <c r="J2879" s="36">
        <v>0</v>
      </c>
      <c r="L2879" s="36">
        <v>0</v>
      </c>
      <c r="M2879" s="35">
        <v>1.25</v>
      </c>
    </row>
    <row r="2880" spans="1:13">
      <c r="A2880" s="38">
        <v>2879</v>
      </c>
      <c r="B2880" s="34" t="s">
        <v>2990</v>
      </c>
      <c r="C2880" s="34" t="s">
        <v>3658</v>
      </c>
      <c r="D2880" s="34" t="s">
        <v>20</v>
      </c>
      <c r="E2880" s="36">
        <v>0</v>
      </c>
      <c r="F2880" s="36">
        <v>0</v>
      </c>
      <c r="G2880" s="36">
        <v>0</v>
      </c>
      <c r="H2880" s="36">
        <v>0</v>
      </c>
      <c r="I2880" s="36">
        <v>0</v>
      </c>
      <c r="J2880" s="36">
        <v>0</v>
      </c>
      <c r="K2880" s="36">
        <v>0.25</v>
      </c>
      <c r="L2880" s="36">
        <v>18.9175</v>
      </c>
      <c r="M2880" s="35">
        <v>1</v>
      </c>
    </row>
    <row r="2881" spans="1:13">
      <c r="A2881" s="38">
        <v>2880</v>
      </c>
      <c r="B2881" s="34" t="s">
        <v>2991</v>
      </c>
      <c r="C2881" s="34" t="s">
        <v>3651</v>
      </c>
      <c r="D2881" s="34" t="s">
        <v>20</v>
      </c>
      <c r="E2881" s="36">
        <v>130</v>
      </c>
      <c r="F2881" s="36">
        <v>13244.4</v>
      </c>
      <c r="G2881" s="36">
        <v>85</v>
      </c>
      <c r="H2881" s="36">
        <v>16917.55</v>
      </c>
      <c r="I2881" s="36">
        <v>55</v>
      </c>
      <c r="J2881" s="36">
        <v>19130.649999999998</v>
      </c>
      <c r="K2881" s="36">
        <v>40</v>
      </c>
      <c r="L2881" s="36">
        <v>5263.2000000000007</v>
      </c>
      <c r="M2881" s="35">
        <v>27</v>
      </c>
    </row>
    <row r="2882" spans="1:13">
      <c r="A2882" s="38">
        <v>2881</v>
      </c>
      <c r="B2882" s="34" t="s">
        <v>2992</v>
      </c>
      <c r="C2882" s="34" t="s">
        <v>3651</v>
      </c>
      <c r="D2882" s="34" t="s">
        <v>20</v>
      </c>
      <c r="E2882" s="36">
        <v>0</v>
      </c>
      <c r="F2882" s="36">
        <v>0</v>
      </c>
      <c r="G2882" s="36">
        <v>0</v>
      </c>
      <c r="H2882" s="36">
        <v>0</v>
      </c>
      <c r="I2882" s="36">
        <v>7.2</v>
      </c>
      <c r="J2882" s="36">
        <v>-407.66399999999999</v>
      </c>
      <c r="K2882" s="36">
        <v>6</v>
      </c>
      <c r="L2882" s="36">
        <v>672.84</v>
      </c>
      <c r="M2882" s="35">
        <v>56.95</v>
      </c>
    </row>
    <row r="2883" spans="1:13">
      <c r="A2883" s="38">
        <v>2882</v>
      </c>
      <c r="B2883" s="34" t="s">
        <v>2993</v>
      </c>
      <c r="C2883" s="34" t="s">
        <v>3651</v>
      </c>
      <c r="D2883" s="34" t="s">
        <v>20</v>
      </c>
      <c r="F2883" s="36">
        <v>0</v>
      </c>
      <c r="H2883" s="36">
        <v>0</v>
      </c>
      <c r="J2883" s="36">
        <v>0</v>
      </c>
      <c r="L2883" s="36">
        <v>0</v>
      </c>
      <c r="M2883" s="35">
        <v>36.5</v>
      </c>
    </row>
    <row r="2884" spans="1:13">
      <c r="A2884" s="38">
        <v>2883</v>
      </c>
      <c r="B2884" s="34" t="s">
        <v>2994</v>
      </c>
      <c r="C2884" s="34" t="s">
        <v>3651</v>
      </c>
      <c r="D2884" s="34" t="s">
        <v>20</v>
      </c>
      <c r="E2884" s="36">
        <v>0</v>
      </c>
      <c r="F2884" s="36">
        <v>0</v>
      </c>
      <c r="G2884" s="36">
        <v>0</v>
      </c>
      <c r="H2884" s="36">
        <v>0</v>
      </c>
      <c r="I2884" s="36">
        <v>21.05</v>
      </c>
      <c r="J2884" s="36">
        <v>4500.2794999999996</v>
      </c>
      <c r="K2884" s="36">
        <v>120.02500000000001</v>
      </c>
      <c r="L2884" s="36">
        <v>9502.37925</v>
      </c>
      <c r="M2884" s="35">
        <v>87.5</v>
      </c>
    </row>
    <row r="2885" spans="1:13">
      <c r="A2885" s="38">
        <v>2884</v>
      </c>
      <c r="B2885" s="34" t="s">
        <v>2995</v>
      </c>
      <c r="C2885" s="34" t="s">
        <v>3651</v>
      </c>
      <c r="D2885" s="34" t="s">
        <v>20</v>
      </c>
      <c r="F2885" s="36">
        <v>0</v>
      </c>
      <c r="H2885" s="36">
        <v>0</v>
      </c>
      <c r="J2885" s="36">
        <v>0</v>
      </c>
      <c r="L2885" s="36">
        <v>0</v>
      </c>
      <c r="M2885" s="35">
        <v>205.92500000000001</v>
      </c>
    </row>
    <row r="2886" spans="1:13">
      <c r="A2886" s="38">
        <v>2885</v>
      </c>
      <c r="B2886" s="34" t="s">
        <v>2996</v>
      </c>
      <c r="C2886" s="34" t="s">
        <v>3651</v>
      </c>
      <c r="D2886" s="34" t="s">
        <v>20</v>
      </c>
      <c r="E2886" s="36">
        <v>21</v>
      </c>
      <c r="F2886" s="36">
        <v>1230.81</v>
      </c>
      <c r="G2886" s="36">
        <v>6</v>
      </c>
      <c r="H2886" s="36">
        <v>271.32</v>
      </c>
      <c r="I2886" s="36">
        <v>14</v>
      </c>
      <c r="J2886" s="36">
        <v>761.46</v>
      </c>
      <c r="K2886" s="36">
        <v>1</v>
      </c>
      <c r="L2886" s="36">
        <v>116.5</v>
      </c>
      <c r="M2886" s="35">
        <v>4</v>
      </c>
    </row>
    <row r="2887" spans="1:13">
      <c r="A2887" s="38">
        <v>2886</v>
      </c>
      <c r="B2887" s="34" t="s">
        <v>2997</v>
      </c>
      <c r="C2887" s="34" t="s">
        <v>3651</v>
      </c>
      <c r="D2887" s="34" t="s">
        <v>20</v>
      </c>
      <c r="F2887" s="36">
        <v>0</v>
      </c>
      <c r="H2887" s="36">
        <v>0</v>
      </c>
      <c r="J2887" s="36">
        <v>0</v>
      </c>
      <c r="L2887" s="36">
        <v>0</v>
      </c>
      <c r="M2887" s="35">
        <v>1</v>
      </c>
    </row>
    <row r="2888" spans="1:13">
      <c r="A2888" s="38">
        <v>2887</v>
      </c>
      <c r="B2888" s="34" t="s">
        <v>2998</v>
      </c>
      <c r="C2888" s="34" t="s">
        <v>3651</v>
      </c>
      <c r="D2888" s="34" t="s">
        <v>20</v>
      </c>
      <c r="E2888" s="36">
        <v>106.825</v>
      </c>
      <c r="F2888" s="36">
        <v>1997.6275000000001</v>
      </c>
      <c r="G2888" s="36">
        <v>30</v>
      </c>
      <c r="H2888" s="36">
        <v>2514.6</v>
      </c>
      <c r="I2888" s="36">
        <v>107</v>
      </c>
      <c r="J2888" s="36">
        <v>10982.48</v>
      </c>
      <c r="K2888" s="36">
        <v>188</v>
      </c>
      <c r="L2888" s="36">
        <v>12573.439999999999</v>
      </c>
      <c r="M2888" s="35">
        <v>99</v>
      </c>
    </row>
    <row r="2889" spans="1:13">
      <c r="A2889" s="38">
        <v>2888</v>
      </c>
      <c r="B2889" s="34" t="s">
        <v>2999</v>
      </c>
      <c r="C2889" s="34" t="s">
        <v>3651</v>
      </c>
      <c r="D2889" s="34" t="s">
        <v>20</v>
      </c>
      <c r="F2889" s="36">
        <v>0</v>
      </c>
      <c r="H2889" s="36">
        <v>0</v>
      </c>
      <c r="J2889" s="36">
        <v>0</v>
      </c>
      <c r="L2889" s="36">
        <v>0</v>
      </c>
      <c r="M2889" s="35">
        <v>5</v>
      </c>
    </row>
    <row r="2890" spans="1:13">
      <c r="A2890" s="38">
        <v>2889</v>
      </c>
      <c r="B2890" s="34" t="s">
        <v>3000</v>
      </c>
      <c r="C2890" s="34" t="s">
        <v>3651</v>
      </c>
      <c r="D2890" s="34" t="s">
        <v>20</v>
      </c>
      <c r="E2890" s="36">
        <v>0</v>
      </c>
      <c r="F2890" s="36">
        <v>0</v>
      </c>
      <c r="G2890" s="36">
        <v>80.174999999999997</v>
      </c>
      <c r="H2890" s="36">
        <v>4104.1582499999995</v>
      </c>
      <c r="I2890" s="36">
        <v>130</v>
      </c>
      <c r="J2890" s="36">
        <v>5718.7</v>
      </c>
      <c r="K2890" s="36">
        <v>47</v>
      </c>
      <c r="L2890" s="36">
        <v>2901.78</v>
      </c>
      <c r="M2890" s="35">
        <v>11.1</v>
      </c>
    </row>
    <row r="2891" spans="1:13">
      <c r="A2891" s="38">
        <v>2890</v>
      </c>
      <c r="B2891" s="34" t="s">
        <v>3001</v>
      </c>
      <c r="C2891" s="34" t="s">
        <v>3651</v>
      </c>
      <c r="D2891" s="34" t="s">
        <v>20</v>
      </c>
      <c r="E2891" s="36">
        <v>0</v>
      </c>
      <c r="F2891" s="36">
        <v>0</v>
      </c>
      <c r="G2891" s="36">
        <v>0</v>
      </c>
      <c r="H2891" s="36">
        <v>0</v>
      </c>
      <c r="I2891" s="36">
        <v>8</v>
      </c>
      <c r="J2891" s="36">
        <v>571.52</v>
      </c>
      <c r="K2891" s="36">
        <v>0</v>
      </c>
      <c r="L2891" s="36">
        <v>0</v>
      </c>
      <c r="M2891" s="35">
        <v>0.5</v>
      </c>
    </row>
    <row r="2892" spans="1:13">
      <c r="A2892" s="38">
        <v>2891</v>
      </c>
      <c r="B2892" s="34" t="s">
        <v>3002</v>
      </c>
      <c r="C2892" s="34" t="s">
        <v>3651</v>
      </c>
      <c r="D2892" s="34" t="s">
        <v>20</v>
      </c>
      <c r="E2892" s="36">
        <v>0</v>
      </c>
      <c r="F2892" s="36">
        <v>0</v>
      </c>
      <c r="G2892" s="36">
        <v>0</v>
      </c>
      <c r="H2892" s="36">
        <v>0</v>
      </c>
      <c r="I2892" s="36">
        <v>0</v>
      </c>
      <c r="J2892" s="36">
        <v>0</v>
      </c>
      <c r="K2892" s="36">
        <v>11.425000000000001</v>
      </c>
      <c r="L2892" s="36">
        <v>915.59950000000003</v>
      </c>
      <c r="M2892" s="35">
        <v>9.5</v>
      </c>
    </row>
    <row r="2893" spans="1:13">
      <c r="A2893" s="38">
        <v>2892</v>
      </c>
      <c r="B2893" s="34" t="s">
        <v>3003</v>
      </c>
      <c r="C2893" s="34" t="s">
        <v>3651</v>
      </c>
      <c r="D2893" s="34" t="s">
        <v>20</v>
      </c>
      <c r="E2893" s="36">
        <v>0</v>
      </c>
      <c r="F2893" s="36">
        <v>0</v>
      </c>
      <c r="G2893" s="36">
        <v>0</v>
      </c>
      <c r="H2893" s="36">
        <v>0</v>
      </c>
      <c r="I2893" s="36">
        <v>0</v>
      </c>
      <c r="J2893" s="36">
        <v>0</v>
      </c>
      <c r="K2893" s="36">
        <v>1.65</v>
      </c>
      <c r="L2893" s="36">
        <v>175.98899999999998</v>
      </c>
      <c r="M2893" s="35">
        <v>0.35</v>
      </c>
    </row>
    <row r="2894" spans="1:13">
      <c r="A2894" s="38">
        <v>2893</v>
      </c>
      <c r="B2894" s="34" t="s">
        <v>3004</v>
      </c>
      <c r="C2894" s="34" t="s">
        <v>3651</v>
      </c>
      <c r="D2894" s="34" t="s">
        <v>20</v>
      </c>
      <c r="E2894" s="36">
        <v>5.75</v>
      </c>
      <c r="F2894" s="36">
        <v>609.61500000000001</v>
      </c>
      <c r="G2894" s="36">
        <v>3</v>
      </c>
      <c r="H2894" s="36">
        <v>269.67</v>
      </c>
      <c r="I2894" s="36">
        <v>3.4</v>
      </c>
      <c r="J2894" s="36">
        <v>287.98</v>
      </c>
      <c r="K2894" s="36">
        <v>4.875</v>
      </c>
      <c r="L2894" s="36">
        <v>366.21000000000004</v>
      </c>
      <c r="M2894" s="35">
        <v>1.75</v>
      </c>
    </row>
    <row r="2895" spans="1:13">
      <c r="A2895" s="38">
        <v>2894</v>
      </c>
      <c r="B2895" s="34" t="s">
        <v>3005</v>
      </c>
      <c r="C2895" s="34" t="s">
        <v>3651</v>
      </c>
      <c r="D2895" s="34" t="s">
        <v>20</v>
      </c>
      <c r="E2895" s="36">
        <v>155.85</v>
      </c>
      <c r="F2895" s="36">
        <v>3611.0445</v>
      </c>
      <c r="G2895" s="36">
        <v>48</v>
      </c>
      <c r="H2895" s="36">
        <v>4559.5199999999995</v>
      </c>
      <c r="I2895" s="36">
        <v>4</v>
      </c>
      <c r="J2895" s="36">
        <v>494.04</v>
      </c>
      <c r="K2895" s="36">
        <v>0</v>
      </c>
      <c r="L2895" s="36">
        <v>0</v>
      </c>
      <c r="M2895" s="35">
        <v>0.1</v>
      </c>
    </row>
    <row r="2896" spans="1:13">
      <c r="A2896" s="38">
        <v>2895</v>
      </c>
      <c r="B2896" s="34" t="s">
        <v>3006</v>
      </c>
      <c r="C2896" s="34" t="s">
        <v>3651</v>
      </c>
      <c r="D2896" s="34" t="s">
        <v>20</v>
      </c>
      <c r="F2896" s="36">
        <v>0</v>
      </c>
      <c r="H2896" s="36">
        <v>0</v>
      </c>
      <c r="J2896" s="36">
        <v>0</v>
      </c>
      <c r="L2896" s="36">
        <v>0</v>
      </c>
      <c r="M2896" s="35">
        <v>2</v>
      </c>
    </row>
    <row r="2897" spans="1:13">
      <c r="A2897" s="38">
        <v>2896</v>
      </c>
      <c r="B2897" s="34" t="s">
        <v>3007</v>
      </c>
      <c r="C2897" s="34" t="s">
        <v>3651</v>
      </c>
      <c r="D2897" s="34" t="s">
        <v>20</v>
      </c>
      <c r="E2897" s="36">
        <v>0</v>
      </c>
      <c r="F2897" s="36">
        <v>0</v>
      </c>
      <c r="G2897" s="36">
        <v>0</v>
      </c>
      <c r="H2897" s="36">
        <v>0</v>
      </c>
      <c r="I2897" s="36">
        <v>1.325</v>
      </c>
      <c r="J2897" s="36">
        <v>171.72</v>
      </c>
      <c r="K2897" s="36">
        <v>1.2250000000000001</v>
      </c>
      <c r="L2897" s="36">
        <v>109.15975</v>
      </c>
      <c r="M2897" s="35">
        <v>0.125</v>
      </c>
    </row>
    <row r="2898" spans="1:13">
      <c r="A2898" s="38">
        <v>2897</v>
      </c>
      <c r="B2898" s="34" t="s">
        <v>3008</v>
      </c>
      <c r="C2898" s="34" t="s">
        <v>3658</v>
      </c>
      <c r="D2898" s="34" t="s">
        <v>20</v>
      </c>
      <c r="F2898" s="36">
        <v>0</v>
      </c>
      <c r="H2898" s="36">
        <v>0</v>
      </c>
      <c r="J2898" s="36">
        <v>0</v>
      </c>
      <c r="L2898" s="36">
        <v>0</v>
      </c>
      <c r="M2898" s="35">
        <v>20</v>
      </c>
    </row>
    <row r="2899" spans="1:13">
      <c r="A2899" s="38">
        <v>2898</v>
      </c>
      <c r="B2899" s="34" t="s">
        <v>3009</v>
      </c>
      <c r="C2899" s="34" t="s">
        <v>3651</v>
      </c>
      <c r="D2899" s="34" t="s">
        <v>20</v>
      </c>
      <c r="F2899" s="36">
        <v>0</v>
      </c>
      <c r="H2899" s="36">
        <v>0</v>
      </c>
      <c r="J2899" s="36">
        <v>0</v>
      </c>
      <c r="L2899" s="36">
        <v>0</v>
      </c>
      <c r="M2899" s="35">
        <v>2.9</v>
      </c>
    </row>
    <row r="2900" spans="1:13">
      <c r="A2900" s="38">
        <v>2899</v>
      </c>
      <c r="B2900" s="34" t="s">
        <v>3010</v>
      </c>
      <c r="C2900" s="34" t="s">
        <v>3651</v>
      </c>
      <c r="D2900" s="34" t="s">
        <v>20</v>
      </c>
      <c r="F2900" s="36">
        <v>0</v>
      </c>
      <c r="H2900" s="36">
        <v>0</v>
      </c>
      <c r="J2900" s="36">
        <v>0</v>
      </c>
      <c r="L2900" s="36">
        <v>0</v>
      </c>
      <c r="M2900" s="35">
        <v>0.42500000000000004</v>
      </c>
    </row>
    <row r="2901" spans="1:13">
      <c r="A2901" s="38">
        <v>2900</v>
      </c>
      <c r="B2901" s="34" t="s">
        <v>3011</v>
      </c>
      <c r="C2901" s="34" t="s">
        <v>3651</v>
      </c>
      <c r="D2901" s="34" t="s">
        <v>20</v>
      </c>
      <c r="E2901" s="36">
        <v>3</v>
      </c>
      <c r="F2901" s="36">
        <v>29.22</v>
      </c>
      <c r="G2901" s="36">
        <v>0</v>
      </c>
      <c r="H2901" s="36">
        <v>0</v>
      </c>
      <c r="I2901" s="36">
        <v>0</v>
      </c>
      <c r="J2901" s="36">
        <v>0</v>
      </c>
      <c r="K2901" s="36">
        <v>0</v>
      </c>
      <c r="L2901" s="36">
        <v>0</v>
      </c>
      <c r="M2901" s="35">
        <v>1</v>
      </c>
    </row>
    <row r="2902" spans="1:13">
      <c r="A2902" s="38">
        <v>2901</v>
      </c>
      <c r="B2902" s="34" t="s">
        <v>3012</v>
      </c>
      <c r="C2902" s="34" t="s">
        <v>3651</v>
      </c>
      <c r="D2902" s="34" t="s">
        <v>20</v>
      </c>
      <c r="E2902" s="36">
        <v>4</v>
      </c>
      <c r="F2902" s="36">
        <v>297.8</v>
      </c>
      <c r="G2902" s="36">
        <v>0</v>
      </c>
      <c r="H2902" s="36">
        <v>0</v>
      </c>
      <c r="I2902" s="36">
        <v>36.049999999999997</v>
      </c>
      <c r="J2902" s="36">
        <v>6112.2775000000001</v>
      </c>
      <c r="K2902" s="36">
        <v>16</v>
      </c>
      <c r="L2902" s="36">
        <v>2078.2399999999998</v>
      </c>
      <c r="M2902" s="35">
        <v>8</v>
      </c>
    </row>
    <row r="2903" spans="1:13">
      <c r="A2903" s="38">
        <v>2902</v>
      </c>
      <c r="B2903" s="34" t="s">
        <v>3013</v>
      </c>
      <c r="C2903" s="34" t="s">
        <v>3651</v>
      </c>
      <c r="D2903" s="34" t="s">
        <v>20</v>
      </c>
      <c r="F2903" s="36">
        <v>0</v>
      </c>
      <c r="H2903" s="36">
        <v>0</v>
      </c>
      <c r="J2903" s="36">
        <v>0</v>
      </c>
      <c r="L2903" s="36">
        <v>0</v>
      </c>
      <c r="M2903" s="35">
        <v>4.2</v>
      </c>
    </row>
    <row r="2904" spans="1:13">
      <c r="A2904" s="38">
        <v>2903</v>
      </c>
      <c r="B2904" s="34" t="s">
        <v>3014</v>
      </c>
      <c r="C2904" s="34" t="s">
        <v>3651</v>
      </c>
      <c r="D2904" s="34" t="s">
        <v>20</v>
      </c>
      <c r="E2904" s="36">
        <v>0</v>
      </c>
      <c r="F2904" s="36">
        <v>0</v>
      </c>
      <c r="G2904" s="36">
        <v>12</v>
      </c>
      <c r="H2904" s="36">
        <v>1537.56</v>
      </c>
      <c r="I2904" s="36">
        <v>27</v>
      </c>
      <c r="J2904" s="36">
        <v>3354.21</v>
      </c>
      <c r="K2904" s="36">
        <v>7</v>
      </c>
      <c r="L2904" s="36">
        <v>705.74</v>
      </c>
      <c r="M2904" s="35">
        <v>13</v>
      </c>
    </row>
    <row r="2905" spans="1:13">
      <c r="A2905" s="38">
        <v>2904</v>
      </c>
      <c r="B2905" s="34" t="s">
        <v>3015</v>
      </c>
      <c r="C2905" s="34" t="s">
        <v>3651</v>
      </c>
      <c r="D2905" s="34" t="s">
        <v>20</v>
      </c>
      <c r="E2905" s="36">
        <v>0</v>
      </c>
      <c r="F2905" s="36">
        <v>0</v>
      </c>
      <c r="G2905" s="36">
        <v>0</v>
      </c>
      <c r="H2905" s="36">
        <v>0</v>
      </c>
      <c r="I2905" s="36">
        <v>6</v>
      </c>
      <c r="J2905" s="36">
        <v>394.74</v>
      </c>
      <c r="K2905" s="36">
        <v>43.274999999999999</v>
      </c>
      <c r="L2905" s="36">
        <v>3412.2337499999994</v>
      </c>
      <c r="M2905" s="35">
        <v>19</v>
      </c>
    </row>
    <row r="2906" spans="1:13">
      <c r="A2906" s="38">
        <v>2905</v>
      </c>
      <c r="B2906" s="34" t="s">
        <v>3016</v>
      </c>
      <c r="C2906" s="34" t="s">
        <v>3651</v>
      </c>
      <c r="D2906" s="34" t="s">
        <v>20</v>
      </c>
      <c r="F2906" s="36">
        <v>0</v>
      </c>
      <c r="H2906" s="36">
        <v>0</v>
      </c>
      <c r="J2906" s="36">
        <v>0</v>
      </c>
      <c r="L2906" s="36">
        <v>0</v>
      </c>
      <c r="M2906" s="35">
        <v>10</v>
      </c>
    </row>
    <row r="2907" spans="1:13">
      <c r="A2907" s="38">
        <v>2906</v>
      </c>
      <c r="B2907" s="34" t="s">
        <v>3017</v>
      </c>
      <c r="C2907" s="34" t="s">
        <v>3651</v>
      </c>
      <c r="D2907" s="34" t="s">
        <v>20</v>
      </c>
      <c r="E2907" s="36">
        <v>27.05</v>
      </c>
      <c r="F2907" s="36">
        <v>3619.8310000000001</v>
      </c>
      <c r="G2907" s="36">
        <v>13</v>
      </c>
      <c r="H2907" s="36">
        <v>629.07000000000005</v>
      </c>
      <c r="I2907" s="36">
        <v>23.625</v>
      </c>
      <c r="J2907" s="36">
        <v>1502.55</v>
      </c>
      <c r="K2907" s="36">
        <v>23.5</v>
      </c>
      <c r="L2907" s="36">
        <v>2133.7999999999997</v>
      </c>
      <c r="M2907" s="35">
        <v>18</v>
      </c>
    </row>
    <row r="2908" spans="1:13">
      <c r="A2908" s="38">
        <v>2907</v>
      </c>
      <c r="B2908" s="34" t="s">
        <v>3018</v>
      </c>
      <c r="C2908" s="34" t="s">
        <v>3651</v>
      </c>
      <c r="D2908" s="34" t="s">
        <v>20</v>
      </c>
      <c r="E2908" s="36">
        <v>6.5</v>
      </c>
      <c r="F2908" s="36">
        <v>600.86</v>
      </c>
      <c r="G2908" s="36">
        <v>1</v>
      </c>
      <c r="H2908" s="36">
        <v>103.42</v>
      </c>
      <c r="I2908" s="36">
        <v>14.05</v>
      </c>
      <c r="J2908" s="36">
        <v>1485.366</v>
      </c>
      <c r="K2908" s="36">
        <v>8</v>
      </c>
      <c r="L2908" s="36">
        <v>735.76</v>
      </c>
      <c r="M2908" s="35">
        <v>6</v>
      </c>
    </row>
    <row r="2909" spans="1:13">
      <c r="A2909" s="38">
        <v>2908</v>
      </c>
      <c r="B2909" s="34" t="s">
        <v>3019</v>
      </c>
      <c r="C2909" s="34" t="s">
        <v>3651</v>
      </c>
      <c r="D2909" s="34" t="s">
        <v>20</v>
      </c>
      <c r="E2909" s="36">
        <v>0</v>
      </c>
      <c r="F2909" s="36">
        <v>0</v>
      </c>
      <c r="G2909" s="36">
        <v>0</v>
      </c>
      <c r="H2909" s="36">
        <v>0</v>
      </c>
      <c r="I2909" s="36">
        <v>55</v>
      </c>
      <c r="J2909" s="36">
        <v>2255</v>
      </c>
      <c r="K2909" s="36">
        <v>30</v>
      </c>
      <c r="L2909" s="36">
        <v>2134.1999999999998</v>
      </c>
      <c r="M2909" s="35">
        <v>156.19999999999999</v>
      </c>
    </row>
    <row r="2910" spans="1:13">
      <c r="A2910" s="38">
        <v>2909</v>
      </c>
      <c r="B2910" s="34" t="s">
        <v>3020</v>
      </c>
      <c r="C2910" s="34" t="s">
        <v>3651</v>
      </c>
      <c r="D2910" s="34" t="s">
        <v>20</v>
      </c>
      <c r="E2910" s="36">
        <v>0</v>
      </c>
      <c r="F2910" s="36">
        <v>0</v>
      </c>
      <c r="G2910" s="36">
        <v>0</v>
      </c>
      <c r="H2910" s="36">
        <v>0</v>
      </c>
      <c r="I2910" s="36">
        <v>2</v>
      </c>
      <c r="J2910" s="36">
        <v>125.62</v>
      </c>
      <c r="K2910" s="36">
        <v>5.5250000000000004</v>
      </c>
      <c r="L2910" s="36">
        <v>260.44850000000002</v>
      </c>
      <c r="M2910" s="35">
        <v>1</v>
      </c>
    </row>
    <row r="2911" spans="1:13">
      <c r="A2911" s="38">
        <v>2910</v>
      </c>
      <c r="B2911" s="34" t="s">
        <v>3021</v>
      </c>
      <c r="C2911" s="34" t="s">
        <v>3651</v>
      </c>
      <c r="D2911" s="34" t="s">
        <v>20</v>
      </c>
      <c r="E2911" s="36">
        <v>24.824999999999999</v>
      </c>
      <c r="F2911" s="36">
        <v>2266.2742499999999</v>
      </c>
      <c r="G2911" s="36">
        <v>0</v>
      </c>
      <c r="H2911" s="36">
        <v>0</v>
      </c>
      <c r="I2911" s="36">
        <v>0</v>
      </c>
      <c r="J2911" s="36">
        <v>0</v>
      </c>
      <c r="K2911" s="36">
        <v>22</v>
      </c>
      <c r="L2911" s="36">
        <v>1545.72</v>
      </c>
      <c r="M2911" s="35">
        <v>5</v>
      </c>
    </row>
    <row r="2912" spans="1:13">
      <c r="A2912" s="38">
        <v>2911</v>
      </c>
      <c r="B2912" s="34" t="s">
        <v>3022</v>
      </c>
      <c r="C2912" s="34" t="s">
        <v>3651</v>
      </c>
      <c r="D2912" s="34" t="s">
        <v>20</v>
      </c>
      <c r="F2912" s="36">
        <v>0</v>
      </c>
      <c r="H2912" s="36">
        <v>0</v>
      </c>
      <c r="J2912" s="36">
        <v>0</v>
      </c>
      <c r="L2912" s="36">
        <v>0</v>
      </c>
      <c r="M2912" s="35">
        <v>3</v>
      </c>
    </row>
    <row r="2913" spans="1:13">
      <c r="A2913" s="38">
        <v>2912</v>
      </c>
      <c r="B2913" s="34" t="s">
        <v>3023</v>
      </c>
      <c r="C2913" s="34" t="s">
        <v>3651</v>
      </c>
      <c r="D2913" s="34" t="s">
        <v>20</v>
      </c>
      <c r="E2913" s="36">
        <v>0</v>
      </c>
      <c r="F2913" s="36">
        <v>0</v>
      </c>
      <c r="G2913" s="36">
        <v>0</v>
      </c>
      <c r="H2913" s="36">
        <v>0</v>
      </c>
      <c r="I2913" s="36">
        <v>0</v>
      </c>
      <c r="J2913" s="36">
        <v>0</v>
      </c>
      <c r="K2913" s="36">
        <v>53.35</v>
      </c>
      <c r="L2913" s="36">
        <v>3576.5840000000003</v>
      </c>
      <c r="M2913" s="35">
        <v>13</v>
      </c>
    </row>
    <row r="2914" spans="1:13">
      <c r="A2914" s="38">
        <v>2913</v>
      </c>
      <c r="B2914" s="34" t="s">
        <v>3024</v>
      </c>
      <c r="C2914" s="34" t="s">
        <v>3651</v>
      </c>
      <c r="D2914" s="34" t="s">
        <v>20</v>
      </c>
      <c r="E2914" s="36">
        <v>0</v>
      </c>
      <c r="F2914" s="36">
        <v>0</v>
      </c>
      <c r="G2914" s="36">
        <v>0</v>
      </c>
      <c r="H2914" s="36">
        <v>0</v>
      </c>
      <c r="I2914" s="36">
        <v>0</v>
      </c>
      <c r="J2914" s="36">
        <v>0</v>
      </c>
      <c r="K2914" s="36">
        <v>7</v>
      </c>
      <c r="L2914" s="36">
        <v>402.84999999999997</v>
      </c>
      <c r="M2914" s="35">
        <v>1.95</v>
      </c>
    </row>
    <row r="2915" spans="1:13">
      <c r="A2915" s="38">
        <v>2914</v>
      </c>
      <c r="B2915" s="34" t="s">
        <v>3025</v>
      </c>
      <c r="C2915" s="34" t="s">
        <v>3651</v>
      </c>
      <c r="D2915" s="34" t="s">
        <v>20</v>
      </c>
      <c r="F2915" s="36">
        <v>0</v>
      </c>
      <c r="H2915" s="36">
        <v>0</v>
      </c>
      <c r="J2915" s="36">
        <v>0</v>
      </c>
      <c r="L2915" s="36">
        <v>0</v>
      </c>
      <c r="M2915" s="35">
        <v>13.875</v>
      </c>
    </row>
    <row r="2916" spans="1:13">
      <c r="A2916" s="38">
        <v>2915</v>
      </c>
      <c r="B2916" s="34" t="s">
        <v>3026</v>
      </c>
      <c r="C2916" s="34" t="s">
        <v>3651</v>
      </c>
      <c r="D2916" s="34" t="s">
        <v>20</v>
      </c>
      <c r="F2916" s="36">
        <v>0</v>
      </c>
      <c r="H2916" s="36">
        <v>0</v>
      </c>
      <c r="J2916" s="36">
        <v>0</v>
      </c>
      <c r="L2916" s="36">
        <v>0</v>
      </c>
      <c r="M2916" s="35">
        <v>54.174999999999997</v>
      </c>
    </row>
    <row r="2917" spans="1:13">
      <c r="A2917" s="38">
        <v>2916</v>
      </c>
      <c r="B2917" s="34" t="s">
        <v>3027</v>
      </c>
      <c r="C2917" s="34" t="s">
        <v>3651</v>
      </c>
      <c r="D2917" s="34" t="s">
        <v>20</v>
      </c>
      <c r="E2917" s="36">
        <v>0</v>
      </c>
      <c r="F2917" s="36">
        <v>0</v>
      </c>
      <c r="G2917" s="36">
        <v>0</v>
      </c>
      <c r="H2917" s="36">
        <v>0</v>
      </c>
      <c r="I2917" s="36">
        <v>0</v>
      </c>
      <c r="J2917" s="36">
        <v>0</v>
      </c>
      <c r="K2917" s="36">
        <v>2.6749999999999998</v>
      </c>
      <c r="L2917" s="36">
        <v>208.16849999999997</v>
      </c>
      <c r="M2917" s="35">
        <v>1</v>
      </c>
    </row>
    <row r="2918" spans="1:13">
      <c r="A2918" s="38">
        <v>2917</v>
      </c>
      <c r="B2918" s="34" t="s">
        <v>3028</v>
      </c>
      <c r="C2918" s="34" t="s">
        <v>3651</v>
      </c>
      <c r="D2918" s="34" t="s">
        <v>20</v>
      </c>
      <c r="F2918" s="36">
        <v>0</v>
      </c>
      <c r="H2918" s="36">
        <v>0</v>
      </c>
      <c r="J2918" s="36">
        <v>0</v>
      </c>
      <c r="L2918" s="36">
        <v>0</v>
      </c>
      <c r="M2918" s="35">
        <v>55.05</v>
      </c>
    </row>
    <row r="2919" spans="1:13">
      <c r="A2919" s="38">
        <v>2918</v>
      </c>
      <c r="B2919" s="34" t="s">
        <v>3029</v>
      </c>
      <c r="C2919" s="34" t="s">
        <v>3658</v>
      </c>
      <c r="D2919" s="34" t="s">
        <v>20</v>
      </c>
      <c r="E2919" s="36">
        <v>8</v>
      </c>
      <c r="F2919" s="36">
        <v>812.88</v>
      </c>
      <c r="G2919" s="36">
        <v>0</v>
      </c>
      <c r="H2919" s="36">
        <v>0</v>
      </c>
      <c r="I2919" s="36">
        <v>0</v>
      </c>
      <c r="J2919" s="36">
        <v>0</v>
      </c>
      <c r="K2919" s="36">
        <v>0.05</v>
      </c>
      <c r="L2919" s="36">
        <v>17.887</v>
      </c>
      <c r="M2919" s="35">
        <v>0</v>
      </c>
    </row>
    <row r="2920" spans="1:13">
      <c r="A2920" s="38">
        <v>2919</v>
      </c>
      <c r="B2920" s="34" t="s">
        <v>3030</v>
      </c>
      <c r="C2920" s="34" t="s">
        <v>87</v>
      </c>
      <c r="D2920" s="34" t="s">
        <v>34</v>
      </c>
      <c r="E2920" s="36">
        <v>0</v>
      </c>
      <c r="F2920" s="36">
        <v>0</v>
      </c>
      <c r="G2920" s="36">
        <v>216</v>
      </c>
      <c r="H2920" s="36">
        <v>12592.8</v>
      </c>
      <c r="I2920" s="36">
        <v>126</v>
      </c>
      <c r="J2920" s="36">
        <v>6354.18</v>
      </c>
      <c r="K2920" s="36">
        <v>0</v>
      </c>
      <c r="L2920" s="36">
        <v>0</v>
      </c>
      <c r="M2920" s="35">
        <v>120</v>
      </c>
    </row>
    <row r="2921" spans="1:13">
      <c r="A2921" s="38">
        <v>2920</v>
      </c>
      <c r="B2921" s="34" t="s">
        <v>3031</v>
      </c>
      <c r="C2921" s="34" t="s">
        <v>3658</v>
      </c>
      <c r="D2921" s="34" t="s">
        <v>24</v>
      </c>
      <c r="F2921" s="36">
        <v>0</v>
      </c>
      <c r="H2921" s="36">
        <v>0</v>
      </c>
      <c r="J2921" s="36">
        <v>0</v>
      </c>
      <c r="L2921" s="36">
        <v>0</v>
      </c>
      <c r="M2921" s="35">
        <v>20</v>
      </c>
    </row>
    <row r="2922" spans="1:13">
      <c r="A2922" s="38">
        <v>2921</v>
      </c>
      <c r="B2922" s="34" t="s">
        <v>3032</v>
      </c>
      <c r="C2922" s="34" t="s">
        <v>3658</v>
      </c>
      <c r="D2922" s="34" t="s">
        <v>24</v>
      </c>
      <c r="F2922" s="36">
        <v>0</v>
      </c>
      <c r="H2922" s="36">
        <v>0</v>
      </c>
      <c r="J2922" s="36">
        <v>0</v>
      </c>
      <c r="L2922" s="36">
        <v>0</v>
      </c>
      <c r="M2922" s="35">
        <v>10</v>
      </c>
    </row>
    <row r="2923" spans="1:13">
      <c r="A2923" s="38">
        <v>2922</v>
      </c>
      <c r="B2923" s="34" t="s">
        <v>3033</v>
      </c>
      <c r="C2923" s="34" t="s">
        <v>3658</v>
      </c>
      <c r="D2923" s="34" t="s">
        <v>24</v>
      </c>
      <c r="F2923" s="36">
        <v>0</v>
      </c>
      <c r="H2923" s="36">
        <v>0</v>
      </c>
      <c r="J2923" s="36">
        <v>0</v>
      </c>
      <c r="L2923" s="36">
        <v>0</v>
      </c>
      <c r="M2923" s="35">
        <v>1</v>
      </c>
    </row>
    <row r="2924" spans="1:13">
      <c r="A2924" s="38">
        <v>2923</v>
      </c>
      <c r="B2924" s="34" t="s">
        <v>3034</v>
      </c>
      <c r="C2924" s="34" t="s">
        <v>65</v>
      </c>
      <c r="D2924" s="34" t="s">
        <v>24</v>
      </c>
      <c r="F2924" s="36">
        <v>0</v>
      </c>
      <c r="H2924" s="36">
        <v>0</v>
      </c>
      <c r="J2924" s="36">
        <v>0</v>
      </c>
      <c r="L2924" s="36">
        <v>0</v>
      </c>
      <c r="M2924" s="35">
        <v>20</v>
      </c>
    </row>
    <row r="2925" spans="1:13">
      <c r="A2925" s="38">
        <v>2924</v>
      </c>
      <c r="B2925" s="34" t="s">
        <v>3035</v>
      </c>
      <c r="C2925" s="34" t="s">
        <v>3658</v>
      </c>
      <c r="D2925" s="34" t="s">
        <v>24</v>
      </c>
      <c r="E2925" s="36">
        <v>0</v>
      </c>
      <c r="F2925" s="36">
        <v>0</v>
      </c>
      <c r="G2925" s="36">
        <v>0</v>
      </c>
      <c r="H2925" s="36">
        <v>0</v>
      </c>
      <c r="I2925" s="36">
        <v>0.25</v>
      </c>
      <c r="J2925" s="36">
        <v>118.8175</v>
      </c>
      <c r="K2925" s="36">
        <v>20.100000000000001</v>
      </c>
      <c r="L2925" s="36">
        <v>4451.9490000000005</v>
      </c>
      <c r="M2925" s="35">
        <v>0</v>
      </c>
    </row>
    <row r="2926" spans="1:13">
      <c r="A2926" s="38">
        <v>2925</v>
      </c>
      <c r="B2926" s="34" t="s">
        <v>3036</v>
      </c>
      <c r="C2926" s="34" t="s">
        <v>3658</v>
      </c>
      <c r="D2926" s="34" t="s">
        <v>24</v>
      </c>
      <c r="E2926" s="36">
        <v>0</v>
      </c>
      <c r="F2926" s="36">
        <v>0</v>
      </c>
      <c r="G2926" s="36">
        <v>0</v>
      </c>
      <c r="H2926" s="36">
        <v>0</v>
      </c>
      <c r="I2926" s="36">
        <v>0</v>
      </c>
      <c r="J2926" s="36">
        <v>0</v>
      </c>
      <c r="K2926" s="36">
        <v>2.5000000000000001E-2</v>
      </c>
      <c r="L2926" s="36">
        <v>7.2147499999999996</v>
      </c>
      <c r="M2926" s="35">
        <v>0</v>
      </c>
    </row>
    <row r="2927" spans="1:13">
      <c r="A2927" s="38">
        <v>2926</v>
      </c>
      <c r="B2927" s="34" t="s">
        <v>3037</v>
      </c>
      <c r="C2927" s="34" t="s">
        <v>3658</v>
      </c>
      <c r="D2927" s="34" t="s">
        <v>24</v>
      </c>
      <c r="E2927" s="36">
        <v>0</v>
      </c>
      <c r="F2927" s="36">
        <v>0</v>
      </c>
      <c r="G2927" s="36">
        <v>0.96</v>
      </c>
      <c r="H2927" s="36">
        <v>137.0976</v>
      </c>
      <c r="I2927" s="36">
        <v>31</v>
      </c>
      <c r="J2927" s="36">
        <v>2207.5099999999998</v>
      </c>
      <c r="K2927" s="36">
        <v>2</v>
      </c>
      <c r="L2927" s="36">
        <v>431.82</v>
      </c>
      <c r="M2927" s="35">
        <v>0</v>
      </c>
    </row>
    <row r="2928" spans="1:13">
      <c r="A2928" s="38">
        <v>2927</v>
      </c>
      <c r="B2928" s="34" t="s">
        <v>3038</v>
      </c>
      <c r="C2928" s="34" t="s">
        <v>3658</v>
      </c>
      <c r="D2928" s="34" t="s">
        <v>24</v>
      </c>
      <c r="E2928" s="36">
        <v>0</v>
      </c>
      <c r="F2928" s="36">
        <v>0</v>
      </c>
      <c r="G2928" s="36">
        <v>112</v>
      </c>
      <c r="H2928" s="36">
        <v>6396.32</v>
      </c>
      <c r="I2928" s="36">
        <v>308.39999999999998</v>
      </c>
      <c r="J2928" s="36">
        <v>42059.591999999997</v>
      </c>
      <c r="K2928" s="36">
        <v>180.05</v>
      </c>
      <c r="L2928" s="36">
        <v>19909.929</v>
      </c>
      <c r="M2928" s="35">
        <v>0</v>
      </c>
    </row>
    <row r="2929" spans="1:13">
      <c r="A2929" s="38">
        <v>2928</v>
      </c>
      <c r="B2929" s="34" t="s">
        <v>3039</v>
      </c>
      <c r="C2929" s="34" t="s">
        <v>3685</v>
      </c>
      <c r="D2929" s="34" t="s">
        <v>24</v>
      </c>
      <c r="E2929" s="36">
        <v>0</v>
      </c>
      <c r="F2929" s="36">
        <v>0</v>
      </c>
      <c r="G2929" s="36">
        <v>0</v>
      </c>
      <c r="H2929" s="36">
        <v>0</v>
      </c>
      <c r="I2929" s="36">
        <v>0</v>
      </c>
      <c r="J2929" s="36">
        <v>0</v>
      </c>
      <c r="K2929" s="36">
        <v>1</v>
      </c>
      <c r="L2929" s="36">
        <v>1044.76</v>
      </c>
      <c r="M2929" s="35">
        <v>0</v>
      </c>
    </row>
    <row r="2930" spans="1:13">
      <c r="A2930" s="38">
        <v>2929</v>
      </c>
      <c r="B2930" s="34" t="s">
        <v>3040</v>
      </c>
      <c r="C2930" s="34" t="s">
        <v>3681</v>
      </c>
      <c r="D2930" s="34" t="s">
        <v>24</v>
      </c>
      <c r="F2930" s="36">
        <v>0</v>
      </c>
      <c r="H2930" s="36">
        <v>0</v>
      </c>
      <c r="J2930" s="36">
        <v>0</v>
      </c>
      <c r="L2930" s="36">
        <v>0</v>
      </c>
      <c r="M2930" s="35">
        <v>20</v>
      </c>
    </row>
    <row r="2931" spans="1:13">
      <c r="A2931" s="38">
        <v>2930</v>
      </c>
      <c r="B2931" s="34" t="s">
        <v>3041</v>
      </c>
      <c r="C2931" s="34" t="s">
        <v>3659</v>
      </c>
      <c r="D2931" s="34" t="s">
        <v>24</v>
      </c>
      <c r="E2931" s="36">
        <v>0</v>
      </c>
      <c r="F2931" s="36">
        <v>0</v>
      </c>
      <c r="G2931" s="36">
        <v>0</v>
      </c>
      <c r="H2931" s="36">
        <v>0</v>
      </c>
      <c r="I2931" s="36">
        <v>29</v>
      </c>
      <c r="J2931" s="36">
        <v>-1910.81</v>
      </c>
      <c r="K2931" s="36">
        <v>7.5750000000000002</v>
      </c>
      <c r="L2931" s="36">
        <v>759.77250000000004</v>
      </c>
      <c r="M2931" s="35">
        <v>0</v>
      </c>
    </row>
    <row r="2932" spans="1:13">
      <c r="A2932" s="38">
        <v>2931</v>
      </c>
      <c r="B2932" s="34" t="s">
        <v>3042</v>
      </c>
      <c r="C2932" s="34" t="s">
        <v>82</v>
      </c>
      <c r="D2932" s="34" t="s">
        <v>24</v>
      </c>
      <c r="F2932" s="36">
        <v>0</v>
      </c>
      <c r="H2932" s="36">
        <v>0</v>
      </c>
      <c r="J2932" s="36">
        <v>0</v>
      </c>
      <c r="L2932" s="36">
        <v>0</v>
      </c>
      <c r="M2932" s="35">
        <v>10</v>
      </c>
    </row>
    <row r="2933" spans="1:13">
      <c r="A2933" s="38">
        <v>2932</v>
      </c>
      <c r="B2933" s="34" t="s">
        <v>3043</v>
      </c>
      <c r="C2933" s="34" t="s">
        <v>82</v>
      </c>
      <c r="D2933" s="34" t="s">
        <v>24</v>
      </c>
      <c r="F2933" s="36">
        <v>0</v>
      </c>
      <c r="H2933" s="36">
        <v>0</v>
      </c>
      <c r="J2933" s="36">
        <v>0</v>
      </c>
      <c r="L2933" s="36">
        <v>0</v>
      </c>
      <c r="M2933" s="35">
        <v>50</v>
      </c>
    </row>
    <row r="2934" spans="1:13">
      <c r="A2934" s="38">
        <v>2933</v>
      </c>
      <c r="B2934" s="34" t="s">
        <v>3044</v>
      </c>
      <c r="C2934" s="34" t="s">
        <v>82</v>
      </c>
      <c r="D2934" s="34" t="s">
        <v>24</v>
      </c>
      <c r="E2934" s="36">
        <v>0</v>
      </c>
      <c r="F2934" s="36">
        <v>0</v>
      </c>
      <c r="G2934" s="36">
        <v>0</v>
      </c>
      <c r="H2934" s="36">
        <v>0</v>
      </c>
      <c r="I2934" s="36">
        <v>0</v>
      </c>
      <c r="J2934" s="36">
        <v>0</v>
      </c>
      <c r="K2934" s="36">
        <v>17.05</v>
      </c>
      <c r="L2934" s="36">
        <v>2655.3670000000002</v>
      </c>
      <c r="M2934" s="35">
        <v>0</v>
      </c>
    </row>
    <row r="2935" spans="1:13">
      <c r="A2935" s="38">
        <v>2934</v>
      </c>
      <c r="B2935" s="34" t="s">
        <v>3045</v>
      </c>
      <c r="C2935" s="34" t="s">
        <v>3658</v>
      </c>
      <c r="D2935" s="34" t="s">
        <v>24</v>
      </c>
      <c r="E2935" s="36">
        <v>5</v>
      </c>
      <c r="F2935" s="36">
        <v>336.3</v>
      </c>
      <c r="G2935" s="36">
        <v>0</v>
      </c>
      <c r="H2935" s="36">
        <v>0</v>
      </c>
      <c r="I2935" s="36">
        <v>0</v>
      </c>
      <c r="J2935" s="36">
        <v>0</v>
      </c>
      <c r="K2935" s="36">
        <v>0</v>
      </c>
      <c r="L2935" s="36">
        <v>0</v>
      </c>
      <c r="M2935" s="35">
        <v>35</v>
      </c>
    </row>
    <row r="2936" spans="1:13">
      <c r="A2936" s="38">
        <v>2935</v>
      </c>
      <c r="B2936" s="34" t="s">
        <v>3046</v>
      </c>
      <c r="C2936" s="34" t="s">
        <v>3658</v>
      </c>
      <c r="D2936" s="34" t="s">
        <v>24</v>
      </c>
      <c r="E2936" s="36">
        <v>0</v>
      </c>
      <c r="F2936" s="36">
        <v>0</v>
      </c>
      <c r="G2936" s="36">
        <v>0</v>
      </c>
      <c r="H2936" s="36">
        <v>0</v>
      </c>
      <c r="I2936" s="36">
        <v>0</v>
      </c>
      <c r="J2936" s="36">
        <v>0</v>
      </c>
      <c r="K2936" s="36">
        <v>1</v>
      </c>
      <c r="L2936" s="36">
        <v>77.540000000000006</v>
      </c>
      <c r="M2936" s="35">
        <v>0</v>
      </c>
    </row>
    <row r="2937" spans="1:13">
      <c r="A2937" s="38">
        <v>2936</v>
      </c>
      <c r="B2937" s="34" t="s">
        <v>3047</v>
      </c>
      <c r="C2937" s="34" t="s">
        <v>3658</v>
      </c>
      <c r="D2937" s="34" t="s">
        <v>24</v>
      </c>
      <c r="E2937" s="36">
        <v>38</v>
      </c>
      <c r="F2937" s="36">
        <v>2725.7400000000002</v>
      </c>
      <c r="G2937" s="36">
        <v>0</v>
      </c>
      <c r="H2937" s="36">
        <v>0</v>
      </c>
      <c r="I2937" s="36">
        <v>0</v>
      </c>
      <c r="J2937" s="36">
        <v>0</v>
      </c>
      <c r="K2937" s="36">
        <v>0</v>
      </c>
      <c r="L2937" s="36">
        <v>0</v>
      </c>
      <c r="M2937" s="35">
        <v>6</v>
      </c>
    </row>
    <row r="2938" spans="1:13">
      <c r="A2938" s="38">
        <v>2937</v>
      </c>
      <c r="B2938" s="34" t="s">
        <v>3048</v>
      </c>
      <c r="C2938" s="34" t="s">
        <v>3658</v>
      </c>
      <c r="D2938" s="34" t="s">
        <v>24</v>
      </c>
      <c r="F2938" s="36">
        <v>0</v>
      </c>
      <c r="H2938" s="36">
        <v>0</v>
      </c>
      <c r="J2938" s="36">
        <v>0</v>
      </c>
      <c r="L2938" s="36">
        <v>0</v>
      </c>
      <c r="M2938" s="35">
        <v>1</v>
      </c>
    </row>
    <row r="2939" spans="1:13">
      <c r="A2939" s="38">
        <v>2938</v>
      </c>
      <c r="B2939" s="34" t="s">
        <v>3049</v>
      </c>
      <c r="C2939" s="34" t="s">
        <v>3658</v>
      </c>
      <c r="D2939" s="34" t="s">
        <v>24</v>
      </c>
      <c r="E2939" s="36">
        <v>0</v>
      </c>
      <c r="F2939" s="36">
        <v>0</v>
      </c>
      <c r="G2939" s="36">
        <v>0</v>
      </c>
      <c r="H2939" s="36">
        <v>0</v>
      </c>
      <c r="I2939" s="36">
        <v>0</v>
      </c>
      <c r="J2939" s="36">
        <v>0</v>
      </c>
      <c r="K2939" s="36">
        <v>3.05</v>
      </c>
      <c r="L2939" s="36">
        <v>450.48499999999996</v>
      </c>
      <c r="M2939" s="35">
        <v>0</v>
      </c>
    </row>
    <row r="2940" spans="1:13">
      <c r="A2940" s="38">
        <v>2939</v>
      </c>
      <c r="B2940" s="34" t="s">
        <v>3050</v>
      </c>
      <c r="C2940" s="34" t="s">
        <v>3658</v>
      </c>
      <c r="D2940" s="34" t="s">
        <v>24</v>
      </c>
      <c r="E2940" s="36">
        <v>0</v>
      </c>
      <c r="F2940" s="36">
        <v>0</v>
      </c>
      <c r="G2940" s="36">
        <v>0</v>
      </c>
      <c r="H2940" s="36">
        <v>0</v>
      </c>
      <c r="I2940" s="36">
        <v>0</v>
      </c>
      <c r="J2940" s="36">
        <v>0</v>
      </c>
      <c r="K2940" s="36">
        <v>6</v>
      </c>
      <c r="L2940" s="36">
        <v>789</v>
      </c>
      <c r="M2940" s="35">
        <v>0</v>
      </c>
    </row>
    <row r="2941" spans="1:13">
      <c r="A2941" s="38">
        <v>2940</v>
      </c>
      <c r="B2941" s="34" t="s">
        <v>3051</v>
      </c>
      <c r="C2941" s="34" t="s">
        <v>3658</v>
      </c>
      <c r="D2941" s="34" t="s">
        <v>24</v>
      </c>
      <c r="F2941" s="36">
        <v>0</v>
      </c>
      <c r="H2941" s="36">
        <v>0</v>
      </c>
      <c r="J2941" s="36">
        <v>0</v>
      </c>
      <c r="L2941" s="36">
        <v>0</v>
      </c>
      <c r="M2941" s="35">
        <v>2</v>
      </c>
    </row>
    <row r="2942" spans="1:13">
      <c r="A2942" s="38">
        <v>2941</v>
      </c>
      <c r="B2942" s="34" t="s">
        <v>3052</v>
      </c>
      <c r="C2942" s="34" t="s">
        <v>3658</v>
      </c>
      <c r="D2942" s="34" t="s">
        <v>24</v>
      </c>
      <c r="F2942" s="36">
        <v>0</v>
      </c>
      <c r="H2942" s="36">
        <v>0</v>
      </c>
      <c r="J2942" s="36">
        <v>0</v>
      </c>
      <c r="L2942" s="36">
        <v>0</v>
      </c>
      <c r="M2942" s="35">
        <v>8</v>
      </c>
    </row>
    <row r="2943" spans="1:13">
      <c r="A2943" s="38">
        <v>2942</v>
      </c>
      <c r="B2943" s="34" t="s">
        <v>3053</v>
      </c>
      <c r="C2943" s="34" t="s">
        <v>3651</v>
      </c>
      <c r="D2943" s="34" t="s">
        <v>24</v>
      </c>
      <c r="F2943" s="36">
        <v>0</v>
      </c>
      <c r="H2943" s="36">
        <v>0</v>
      </c>
      <c r="J2943" s="36">
        <v>0</v>
      </c>
      <c r="L2943" s="36">
        <v>0</v>
      </c>
      <c r="M2943" s="35">
        <v>24</v>
      </c>
    </row>
    <row r="2944" spans="1:13">
      <c r="A2944" s="38">
        <v>2943</v>
      </c>
      <c r="B2944" s="34" t="s">
        <v>3054</v>
      </c>
      <c r="C2944" s="34" t="s">
        <v>3651</v>
      </c>
      <c r="D2944" s="34" t="s">
        <v>24</v>
      </c>
      <c r="E2944" s="36">
        <v>0</v>
      </c>
      <c r="F2944" s="36">
        <v>0</v>
      </c>
      <c r="G2944" s="36">
        <v>0</v>
      </c>
      <c r="H2944" s="36">
        <v>0</v>
      </c>
      <c r="I2944" s="36">
        <v>0</v>
      </c>
      <c r="J2944" s="36">
        <v>0</v>
      </c>
      <c r="K2944" s="36">
        <v>4</v>
      </c>
      <c r="L2944" s="36">
        <v>41.2</v>
      </c>
      <c r="M2944" s="35">
        <v>0</v>
      </c>
    </row>
    <row r="2945" spans="1:13">
      <c r="A2945" s="38">
        <v>2944</v>
      </c>
      <c r="B2945" s="34" t="s">
        <v>3055</v>
      </c>
      <c r="C2945" s="34" t="s">
        <v>3651</v>
      </c>
      <c r="D2945" s="34" t="s">
        <v>24</v>
      </c>
      <c r="E2945" s="36">
        <v>0</v>
      </c>
      <c r="F2945" s="36">
        <v>0</v>
      </c>
      <c r="G2945" s="36">
        <v>0</v>
      </c>
      <c r="H2945" s="36">
        <v>0</v>
      </c>
      <c r="I2945" s="36">
        <v>9</v>
      </c>
      <c r="J2945" s="36">
        <v>29.43</v>
      </c>
      <c r="K2945" s="36">
        <v>5</v>
      </c>
      <c r="L2945" s="36">
        <v>45.599999999999994</v>
      </c>
      <c r="M2945" s="35">
        <v>0</v>
      </c>
    </row>
    <row r="2946" spans="1:13">
      <c r="A2946" s="38">
        <v>2945</v>
      </c>
      <c r="B2946" s="34" t="s">
        <v>3056</v>
      </c>
      <c r="C2946" s="34" t="s">
        <v>82</v>
      </c>
      <c r="D2946" s="34" t="s">
        <v>24</v>
      </c>
      <c r="E2946" s="36">
        <v>0</v>
      </c>
      <c r="F2946" s="36">
        <v>0</v>
      </c>
      <c r="G2946" s="36">
        <v>0</v>
      </c>
      <c r="H2946" s="36">
        <v>0</v>
      </c>
      <c r="I2946" s="36">
        <v>0</v>
      </c>
      <c r="J2946" s="36">
        <v>0</v>
      </c>
      <c r="K2946" s="36">
        <v>40</v>
      </c>
      <c r="L2946" s="36">
        <v>3444</v>
      </c>
      <c r="M2946" s="35">
        <v>0</v>
      </c>
    </row>
    <row r="2947" spans="1:13">
      <c r="A2947" s="38">
        <v>2946</v>
      </c>
      <c r="B2947" s="34" t="s">
        <v>3057</v>
      </c>
      <c r="C2947" s="34" t="s">
        <v>3651</v>
      </c>
      <c r="D2947" s="34" t="s">
        <v>24</v>
      </c>
      <c r="F2947" s="36">
        <v>0</v>
      </c>
      <c r="H2947" s="36">
        <v>0</v>
      </c>
      <c r="J2947" s="36">
        <v>0</v>
      </c>
      <c r="L2947" s="36">
        <v>0</v>
      </c>
      <c r="M2947" s="35">
        <v>25</v>
      </c>
    </row>
    <row r="2948" spans="1:13">
      <c r="A2948" s="38">
        <v>2947</v>
      </c>
      <c r="B2948" s="34" t="s">
        <v>3058</v>
      </c>
      <c r="C2948" s="34" t="s">
        <v>3651</v>
      </c>
      <c r="D2948" s="34" t="s">
        <v>24</v>
      </c>
      <c r="E2948" s="36">
        <v>0</v>
      </c>
      <c r="F2948" s="36">
        <v>0</v>
      </c>
      <c r="G2948" s="36">
        <v>2.4</v>
      </c>
      <c r="H2948" s="36">
        <v>781.89600000000007</v>
      </c>
      <c r="I2948" s="36">
        <v>38.880000000000003</v>
      </c>
      <c r="J2948" s="36">
        <v>16364.2032</v>
      </c>
      <c r="K2948" s="36">
        <v>117.02</v>
      </c>
      <c r="L2948" s="36">
        <v>284311.79199999996</v>
      </c>
      <c r="M2948" s="35">
        <v>78.344999999999999</v>
      </c>
    </row>
    <row r="2949" spans="1:13">
      <c r="A2949" s="38">
        <v>2948</v>
      </c>
      <c r="B2949" s="34" t="s">
        <v>3059</v>
      </c>
      <c r="C2949" s="34" t="s">
        <v>3658</v>
      </c>
      <c r="D2949" s="34" t="s">
        <v>24</v>
      </c>
      <c r="F2949" s="36">
        <v>0</v>
      </c>
      <c r="H2949" s="36">
        <v>0</v>
      </c>
      <c r="J2949" s="36">
        <v>0</v>
      </c>
      <c r="L2949" s="36">
        <v>0</v>
      </c>
      <c r="M2949" s="35">
        <v>9.1199999999999992</v>
      </c>
    </row>
    <row r="2950" spans="1:13">
      <c r="A2950" s="38">
        <v>2949</v>
      </c>
      <c r="B2950" s="34" t="s">
        <v>3060</v>
      </c>
      <c r="C2950" s="34" t="s">
        <v>3658</v>
      </c>
      <c r="D2950" s="34" t="s">
        <v>24</v>
      </c>
      <c r="E2950" s="36">
        <v>0</v>
      </c>
      <c r="F2950" s="36">
        <v>0</v>
      </c>
      <c r="G2950" s="36">
        <v>6.46</v>
      </c>
      <c r="H2950" s="36">
        <v>597.6146</v>
      </c>
      <c r="I2950" s="36">
        <v>42.36</v>
      </c>
      <c r="J2950" s="36">
        <v>6816.9948000000004</v>
      </c>
      <c r="K2950" s="36">
        <v>41.44</v>
      </c>
      <c r="L2950" s="36">
        <v>10580.046399999999</v>
      </c>
      <c r="M2950" s="35">
        <v>5.84</v>
      </c>
    </row>
    <row r="2951" spans="1:13">
      <c r="A2951" s="38">
        <v>2950</v>
      </c>
      <c r="B2951" s="34" t="s">
        <v>3061</v>
      </c>
      <c r="C2951" s="34" t="s">
        <v>3659</v>
      </c>
      <c r="D2951" s="34" t="s">
        <v>24</v>
      </c>
      <c r="E2951" s="36">
        <v>0</v>
      </c>
      <c r="F2951" s="36">
        <v>0</v>
      </c>
      <c r="G2951" s="36">
        <v>0</v>
      </c>
      <c r="H2951" s="36">
        <v>0</v>
      </c>
      <c r="I2951" s="36">
        <v>1</v>
      </c>
      <c r="J2951" s="36">
        <v>54.77</v>
      </c>
      <c r="K2951" s="36">
        <v>9.2750000000000004</v>
      </c>
      <c r="L2951" s="36">
        <v>3972.0187500000002</v>
      </c>
      <c r="M2951" s="35">
        <v>1</v>
      </c>
    </row>
    <row r="2952" spans="1:13">
      <c r="A2952" s="38">
        <v>2951</v>
      </c>
      <c r="B2952" s="34" t="s">
        <v>3062</v>
      </c>
      <c r="C2952" s="34" t="s">
        <v>3657</v>
      </c>
      <c r="D2952" s="34" t="s">
        <v>24</v>
      </c>
      <c r="F2952" s="36">
        <v>0</v>
      </c>
      <c r="H2952" s="36">
        <v>0</v>
      </c>
      <c r="J2952" s="36">
        <v>0</v>
      </c>
      <c r="L2952" s="36">
        <v>0</v>
      </c>
      <c r="M2952" s="35">
        <v>0.30000000000000004</v>
      </c>
    </row>
    <row r="2953" spans="1:13">
      <c r="A2953" s="38">
        <v>2952</v>
      </c>
      <c r="B2953" s="34" t="s">
        <v>3063</v>
      </c>
      <c r="C2953" s="34" t="s">
        <v>3651</v>
      </c>
      <c r="D2953" s="34" t="s">
        <v>24</v>
      </c>
      <c r="E2953" s="36">
        <v>0</v>
      </c>
      <c r="F2953" s="36">
        <v>0</v>
      </c>
      <c r="G2953" s="36">
        <v>0</v>
      </c>
      <c r="H2953" s="36">
        <v>0</v>
      </c>
      <c r="I2953" s="36">
        <v>0</v>
      </c>
      <c r="J2953" s="36">
        <v>0</v>
      </c>
      <c r="K2953" s="36">
        <v>0.5</v>
      </c>
      <c r="L2953" s="36">
        <v>219.34</v>
      </c>
      <c r="M2953" s="35">
        <v>1.5</v>
      </c>
    </row>
    <row r="2954" spans="1:13">
      <c r="A2954" s="38">
        <v>2953</v>
      </c>
      <c r="B2954" s="34" t="s">
        <v>3064</v>
      </c>
      <c r="C2954" s="34" t="s">
        <v>3651</v>
      </c>
      <c r="D2954" s="34" t="s">
        <v>24</v>
      </c>
      <c r="E2954" s="36">
        <v>0</v>
      </c>
      <c r="F2954" s="36">
        <v>0</v>
      </c>
      <c r="G2954" s="36">
        <v>0</v>
      </c>
      <c r="H2954" s="36">
        <v>0</v>
      </c>
      <c r="I2954" s="36">
        <v>4</v>
      </c>
      <c r="J2954" s="36">
        <v>773.12</v>
      </c>
      <c r="K2954" s="36">
        <v>20.100000000000001</v>
      </c>
      <c r="L2954" s="36">
        <v>1429.9140000000002</v>
      </c>
      <c r="M2954" s="35">
        <v>5</v>
      </c>
    </row>
    <row r="2955" spans="1:13">
      <c r="A2955" s="38">
        <v>2954</v>
      </c>
      <c r="B2955" s="34" t="s">
        <v>3065</v>
      </c>
      <c r="C2955" s="34" t="s">
        <v>3658</v>
      </c>
      <c r="D2955" s="34" t="s">
        <v>24</v>
      </c>
      <c r="E2955" s="36">
        <v>0</v>
      </c>
      <c r="F2955" s="36">
        <v>0</v>
      </c>
      <c r="G2955" s="36">
        <v>0</v>
      </c>
      <c r="H2955" s="36">
        <v>0</v>
      </c>
      <c r="I2955" s="36">
        <v>158.54</v>
      </c>
      <c r="J2955" s="36">
        <v>6869.5381999999991</v>
      </c>
      <c r="K2955" s="36">
        <v>70.55</v>
      </c>
      <c r="L2955" s="36">
        <v>31165.462499999998</v>
      </c>
      <c r="M2955" s="35">
        <v>250.15</v>
      </c>
    </row>
    <row r="2956" spans="1:13">
      <c r="A2956" s="38">
        <v>2955</v>
      </c>
      <c r="B2956" s="34" t="s">
        <v>3066</v>
      </c>
      <c r="C2956" s="34" t="s">
        <v>3651</v>
      </c>
      <c r="D2956" s="34" t="s">
        <v>24</v>
      </c>
      <c r="E2956" s="36">
        <v>10.199999999999999</v>
      </c>
      <c r="F2956" s="36">
        <v>196.85999999999999</v>
      </c>
      <c r="G2956" s="36">
        <v>0</v>
      </c>
      <c r="H2956" s="36">
        <v>0</v>
      </c>
      <c r="I2956" s="36">
        <v>1.05</v>
      </c>
      <c r="J2956" s="36">
        <v>83.359499999999997</v>
      </c>
      <c r="K2956" s="36">
        <v>9.15</v>
      </c>
      <c r="L2956" s="36">
        <v>1148.5995</v>
      </c>
      <c r="M2956" s="35">
        <v>4.5999999999999996</v>
      </c>
    </row>
    <row r="2957" spans="1:13">
      <c r="A2957" s="38">
        <v>2956</v>
      </c>
      <c r="B2957" s="34" t="s">
        <v>3067</v>
      </c>
      <c r="C2957" s="34" t="s">
        <v>3651</v>
      </c>
      <c r="D2957" s="34" t="s">
        <v>24</v>
      </c>
      <c r="E2957" s="36">
        <v>0</v>
      </c>
      <c r="F2957" s="36">
        <v>0</v>
      </c>
      <c r="G2957" s="36">
        <v>0</v>
      </c>
      <c r="H2957" s="36">
        <v>0</v>
      </c>
      <c r="I2957" s="36">
        <v>12</v>
      </c>
      <c r="J2957" s="36">
        <v>734.04</v>
      </c>
      <c r="K2957" s="36">
        <v>6.1</v>
      </c>
      <c r="L2957" s="36">
        <v>145.79</v>
      </c>
      <c r="M2957" s="35">
        <v>2.7</v>
      </c>
    </row>
    <row r="2958" spans="1:13">
      <c r="A2958" s="38">
        <v>2957</v>
      </c>
      <c r="B2958" s="34" t="s">
        <v>3068</v>
      </c>
      <c r="C2958" s="34" t="s">
        <v>3657</v>
      </c>
      <c r="D2958" s="34" t="s">
        <v>24</v>
      </c>
      <c r="E2958" s="36">
        <v>0</v>
      </c>
      <c r="F2958" s="36">
        <v>0</v>
      </c>
      <c r="G2958" s="36">
        <v>0</v>
      </c>
      <c r="H2958" s="36">
        <v>0</v>
      </c>
      <c r="I2958" s="36">
        <v>15</v>
      </c>
      <c r="J2958" s="36">
        <v>1000.8</v>
      </c>
      <c r="K2958" s="36">
        <v>46.8</v>
      </c>
      <c r="L2958" s="36">
        <v>6614.7119999999995</v>
      </c>
      <c r="M2958" s="35">
        <v>61.900000000000006</v>
      </c>
    </row>
    <row r="2959" spans="1:13">
      <c r="A2959" s="38">
        <v>2958</v>
      </c>
      <c r="B2959" s="34" t="s">
        <v>3069</v>
      </c>
      <c r="C2959" s="34" t="s">
        <v>3651</v>
      </c>
      <c r="D2959" s="34" t="s">
        <v>24</v>
      </c>
      <c r="E2959" s="36">
        <v>0</v>
      </c>
      <c r="F2959" s="36">
        <v>0</v>
      </c>
      <c r="G2959" s="36">
        <v>30.5</v>
      </c>
      <c r="H2959" s="36">
        <v>2248.1549999999997</v>
      </c>
      <c r="I2959" s="36">
        <v>85.224999999999994</v>
      </c>
      <c r="J2959" s="36">
        <v>8397.2192500000001</v>
      </c>
      <c r="K2959" s="36">
        <v>366.85</v>
      </c>
      <c r="L2959" s="36">
        <v>17638.148000000001</v>
      </c>
      <c r="M2959" s="35">
        <v>538.15000000000009</v>
      </c>
    </row>
    <row r="2960" spans="1:13">
      <c r="A2960" s="38">
        <v>2959</v>
      </c>
      <c r="B2960" s="34" t="s">
        <v>3070</v>
      </c>
      <c r="C2960" s="34" t="s">
        <v>82</v>
      </c>
      <c r="D2960" s="34" t="s">
        <v>24</v>
      </c>
      <c r="E2960" s="36">
        <v>0</v>
      </c>
      <c r="F2960" s="36">
        <v>0</v>
      </c>
      <c r="G2960" s="36">
        <v>0</v>
      </c>
      <c r="H2960" s="36">
        <v>0</v>
      </c>
      <c r="I2960" s="36">
        <v>0</v>
      </c>
      <c r="J2960" s="36">
        <v>0</v>
      </c>
      <c r="K2960" s="36">
        <v>5</v>
      </c>
      <c r="L2960" s="36">
        <v>-7.35</v>
      </c>
      <c r="M2960" s="35">
        <v>10</v>
      </c>
    </row>
    <row r="2961" spans="1:13">
      <c r="A2961" s="38">
        <v>2960</v>
      </c>
      <c r="B2961" s="34" t="s">
        <v>3071</v>
      </c>
      <c r="C2961" s="34" t="s">
        <v>3651</v>
      </c>
      <c r="D2961" s="34" t="s">
        <v>24</v>
      </c>
      <c r="E2961" s="36">
        <v>0</v>
      </c>
      <c r="F2961" s="36">
        <v>0</v>
      </c>
      <c r="G2961" s="36">
        <v>0</v>
      </c>
      <c r="H2961" s="36">
        <v>0</v>
      </c>
      <c r="I2961" s="36">
        <v>0</v>
      </c>
      <c r="J2961" s="36">
        <v>0</v>
      </c>
      <c r="K2961" s="36">
        <v>0.48</v>
      </c>
      <c r="L2961" s="36">
        <v>442.79039999999998</v>
      </c>
      <c r="M2961" s="35">
        <v>4.32</v>
      </c>
    </row>
    <row r="2962" spans="1:13">
      <c r="A2962" s="38">
        <v>2961</v>
      </c>
      <c r="B2962" s="34" t="s">
        <v>3072</v>
      </c>
      <c r="C2962" s="34" t="s">
        <v>3658</v>
      </c>
      <c r="D2962" s="34" t="s">
        <v>24</v>
      </c>
      <c r="E2962" s="36">
        <v>0</v>
      </c>
      <c r="F2962" s="36">
        <v>0</v>
      </c>
      <c r="G2962" s="36">
        <v>0</v>
      </c>
      <c r="H2962" s="36">
        <v>0</v>
      </c>
      <c r="I2962" s="36">
        <v>0</v>
      </c>
      <c r="J2962" s="36">
        <v>0</v>
      </c>
      <c r="K2962" s="36">
        <v>25</v>
      </c>
      <c r="L2962" s="36">
        <v>1851.5</v>
      </c>
      <c r="M2962" s="35">
        <v>60</v>
      </c>
    </row>
    <row r="2963" spans="1:13">
      <c r="A2963" s="38">
        <v>2962</v>
      </c>
      <c r="B2963" s="34" t="s">
        <v>3073</v>
      </c>
      <c r="C2963" s="34" t="s">
        <v>3658</v>
      </c>
      <c r="D2963" s="34" t="s">
        <v>24</v>
      </c>
      <c r="E2963" s="36">
        <v>0</v>
      </c>
      <c r="F2963" s="36">
        <v>0</v>
      </c>
      <c r="G2963" s="36">
        <v>0</v>
      </c>
      <c r="H2963" s="36">
        <v>0</v>
      </c>
      <c r="I2963" s="36">
        <v>27.2</v>
      </c>
      <c r="J2963" s="36">
        <v>5792.7839999999997</v>
      </c>
      <c r="K2963" s="36">
        <v>13.36</v>
      </c>
      <c r="L2963" s="36">
        <v>-877.08400000000006</v>
      </c>
      <c r="M2963" s="35">
        <v>50.02</v>
      </c>
    </row>
    <row r="2964" spans="1:13">
      <c r="A2964" s="38">
        <v>2963</v>
      </c>
      <c r="B2964" s="34" t="s">
        <v>3074</v>
      </c>
      <c r="C2964" s="34" t="s">
        <v>3657</v>
      </c>
      <c r="D2964" s="34" t="s">
        <v>24</v>
      </c>
      <c r="E2964" s="36">
        <v>0</v>
      </c>
      <c r="F2964" s="36">
        <v>0</v>
      </c>
      <c r="G2964" s="36">
        <v>0</v>
      </c>
      <c r="H2964" s="36">
        <v>0</v>
      </c>
      <c r="I2964" s="36">
        <v>0</v>
      </c>
      <c r="J2964" s="36">
        <v>0</v>
      </c>
      <c r="K2964" s="36">
        <v>4</v>
      </c>
      <c r="L2964" s="36">
        <v>958.12</v>
      </c>
      <c r="M2964" s="35">
        <v>3</v>
      </c>
    </row>
    <row r="2965" spans="1:13">
      <c r="A2965" s="38">
        <v>2964</v>
      </c>
      <c r="B2965" s="34" t="s">
        <v>3075</v>
      </c>
      <c r="C2965" s="34" t="s">
        <v>3650</v>
      </c>
      <c r="D2965" s="34" t="s">
        <v>24</v>
      </c>
      <c r="F2965" s="36">
        <v>0</v>
      </c>
      <c r="H2965" s="36">
        <v>0</v>
      </c>
      <c r="J2965" s="36">
        <v>0</v>
      </c>
      <c r="L2965" s="36">
        <v>0</v>
      </c>
      <c r="M2965" s="35">
        <v>160</v>
      </c>
    </row>
    <row r="2966" spans="1:13">
      <c r="A2966" s="38">
        <v>2965</v>
      </c>
      <c r="B2966" s="34" t="s">
        <v>3076</v>
      </c>
      <c r="C2966" s="34" t="s">
        <v>3686</v>
      </c>
      <c r="D2966" s="34" t="s">
        <v>24</v>
      </c>
      <c r="E2966" s="36">
        <v>0</v>
      </c>
      <c r="F2966" s="36">
        <v>0</v>
      </c>
      <c r="G2966" s="36">
        <v>0</v>
      </c>
      <c r="H2966" s="36">
        <v>0</v>
      </c>
      <c r="I2966" s="36">
        <v>0</v>
      </c>
      <c r="J2966" s="36">
        <v>0</v>
      </c>
      <c r="K2966" s="36">
        <v>5</v>
      </c>
      <c r="L2966" s="36">
        <v>243.15</v>
      </c>
      <c r="M2966" s="35">
        <v>5</v>
      </c>
    </row>
    <row r="2967" spans="1:13">
      <c r="A2967" s="38">
        <v>2966</v>
      </c>
      <c r="B2967" s="34" t="s">
        <v>3077</v>
      </c>
      <c r="C2967" s="34" t="s">
        <v>3652</v>
      </c>
      <c r="D2967" s="34" t="s">
        <v>24</v>
      </c>
      <c r="E2967" s="36">
        <v>0</v>
      </c>
      <c r="F2967" s="36">
        <v>0</v>
      </c>
      <c r="G2967" s="36">
        <v>0</v>
      </c>
      <c r="H2967" s="36">
        <v>0</v>
      </c>
      <c r="I2967" s="36">
        <v>0</v>
      </c>
      <c r="J2967" s="36">
        <v>0</v>
      </c>
      <c r="K2967" s="36">
        <v>6</v>
      </c>
      <c r="L2967" s="36">
        <v>2693.34</v>
      </c>
      <c r="M2967" s="35">
        <v>3</v>
      </c>
    </row>
    <row r="2968" spans="1:13">
      <c r="A2968" s="38">
        <v>2967</v>
      </c>
      <c r="B2968" s="34" t="s">
        <v>3078</v>
      </c>
      <c r="C2968" s="34" t="s">
        <v>3686</v>
      </c>
      <c r="D2968" s="34" t="s">
        <v>24</v>
      </c>
      <c r="E2968" s="36">
        <v>0</v>
      </c>
      <c r="F2968" s="36">
        <v>0</v>
      </c>
      <c r="G2968" s="36">
        <v>0</v>
      </c>
      <c r="H2968" s="36">
        <v>0</v>
      </c>
      <c r="I2968" s="36">
        <v>0</v>
      </c>
      <c r="J2968" s="36">
        <v>0</v>
      </c>
      <c r="K2968" s="36">
        <v>44.05</v>
      </c>
      <c r="L2968" s="36">
        <v>7351.0639999999994</v>
      </c>
      <c r="M2968" s="35">
        <v>15</v>
      </c>
    </row>
    <row r="2969" spans="1:13">
      <c r="A2969" s="38">
        <v>2968</v>
      </c>
      <c r="B2969" s="34" t="s">
        <v>3079</v>
      </c>
      <c r="C2969" s="34" t="s">
        <v>3686</v>
      </c>
      <c r="D2969" s="34" t="s">
        <v>24</v>
      </c>
      <c r="F2969" s="36">
        <v>0</v>
      </c>
      <c r="H2969" s="36">
        <v>0</v>
      </c>
      <c r="J2969" s="36">
        <v>0</v>
      </c>
      <c r="L2969" s="36">
        <v>0</v>
      </c>
      <c r="M2969" s="35">
        <v>90</v>
      </c>
    </row>
    <row r="2970" spans="1:13">
      <c r="A2970" s="38">
        <v>2969</v>
      </c>
      <c r="B2970" s="34" t="s">
        <v>3080</v>
      </c>
      <c r="C2970" s="34" t="s">
        <v>3652</v>
      </c>
      <c r="D2970" s="34" t="s">
        <v>24</v>
      </c>
      <c r="E2970" s="36">
        <v>50</v>
      </c>
      <c r="F2970" s="36">
        <v>14572</v>
      </c>
      <c r="G2970" s="36">
        <v>26.574999999999999</v>
      </c>
      <c r="H2970" s="36">
        <v>3482.9195</v>
      </c>
      <c r="I2970" s="36">
        <v>105.175</v>
      </c>
      <c r="J2970" s="36">
        <v>26229.593249999998</v>
      </c>
      <c r="K2970" s="36">
        <v>398.45</v>
      </c>
      <c r="L2970" s="36">
        <v>204173.74899999998</v>
      </c>
      <c r="M2970" s="35">
        <v>24.25</v>
      </c>
    </row>
    <row r="2971" spans="1:13">
      <c r="A2971" s="38">
        <v>2970</v>
      </c>
      <c r="B2971" s="34" t="s">
        <v>3081</v>
      </c>
      <c r="C2971" s="34" t="s">
        <v>82</v>
      </c>
      <c r="D2971" s="34" t="s">
        <v>24</v>
      </c>
      <c r="E2971" s="36">
        <v>293.25</v>
      </c>
      <c r="F2971" s="36">
        <v>25937.962500000001</v>
      </c>
      <c r="G2971" s="36">
        <v>100.22499999999999</v>
      </c>
      <c r="H2971" s="36">
        <v>7697.2799999999988</v>
      </c>
      <c r="I2971" s="36">
        <v>24.324999999999999</v>
      </c>
      <c r="J2971" s="36">
        <v>3043.3007499999999</v>
      </c>
      <c r="K2971" s="36">
        <v>57.15</v>
      </c>
      <c r="L2971" s="36">
        <v>7910.7029999999995</v>
      </c>
      <c r="M2971" s="35">
        <v>32.674999999999997</v>
      </c>
    </row>
    <row r="2972" spans="1:13">
      <c r="A2972" s="38">
        <v>2971</v>
      </c>
      <c r="B2972" s="34" t="s">
        <v>3082</v>
      </c>
      <c r="C2972" s="34" t="s">
        <v>3650</v>
      </c>
      <c r="D2972" s="34" t="s">
        <v>24</v>
      </c>
      <c r="E2972" s="36">
        <v>239</v>
      </c>
      <c r="F2972" s="36">
        <v>20324.560000000001</v>
      </c>
      <c r="G2972" s="36">
        <v>82.3</v>
      </c>
      <c r="H2972" s="36">
        <v>11697.298999999999</v>
      </c>
      <c r="I2972" s="36">
        <v>3.2570000000000001</v>
      </c>
      <c r="J2972" s="36">
        <v>2328.2013100000004</v>
      </c>
      <c r="K2972" s="36">
        <v>4.95</v>
      </c>
      <c r="L2972" s="36">
        <v>296.70299999999997</v>
      </c>
      <c r="M2972" s="35">
        <v>54.15</v>
      </c>
    </row>
    <row r="2973" spans="1:13">
      <c r="A2973" s="38">
        <v>2972</v>
      </c>
      <c r="B2973" s="34" t="s">
        <v>3083</v>
      </c>
      <c r="C2973" s="34" t="s">
        <v>3686</v>
      </c>
      <c r="D2973" s="34" t="s">
        <v>24</v>
      </c>
      <c r="E2973" s="36">
        <v>0</v>
      </c>
      <c r="F2973" s="36">
        <v>0</v>
      </c>
      <c r="G2973" s="36">
        <v>0</v>
      </c>
      <c r="H2973" s="36">
        <v>0</v>
      </c>
      <c r="I2973" s="36">
        <v>5</v>
      </c>
      <c r="J2973" s="36">
        <v>40.450000000000003</v>
      </c>
      <c r="K2973" s="36">
        <v>11.025</v>
      </c>
      <c r="L2973" s="36">
        <v>645.73424999999997</v>
      </c>
      <c r="M2973" s="35">
        <v>30</v>
      </c>
    </row>
    <row r="2974" spans="1:13">
      <c r="A2974" s="38">
        <v>2973</v>
      </c>
      <c r="B2974" s="34" t="s">
        <v>3084</v>
      </c>
      <c r="C2974" s="34" t="s">
        <v>3686</v>
      </c>
      <c r="D2974" s="34" t="s">
        <v>24</v>
      </c>
      <c r="E2974" s="36">
        <v>0</v>
      </c>
      <c r="F2974" s="36">
        <v>0</v>
      </c>
      <c r="G2974" s="36">
        <v>0</v>
      </c>
      <c r="H2974" s="36">
        <v>0</v>
      </c>
      <c r="I2974" s="36">
        <v>0</v>
      </c>
      <c r="J2974" s="36">
        <v>0</v>
      </c>
      <c r="K2974" s="36">
        <v>6.05</v>
      </c>
      <c r="L2974" s="36">
        <v>4281.2824999999993</v>
      </c>
      <c r="M2974" s="35">
        <v>15</v>
      </c>
    </row>
    <row r="2975" spans="1:13">
      <c r="A2975" s="38">
        <v>2974</v>
      </c>
      <c r="B2975" s="34" t="s">
        <v>3085</v>
      </c>
      <c r="C2975" s="34" t="s">
        <v>3686</v>
      </c>
      <c r="D2975" s="34" t="s">
        <v>24</v>
      </c>
      <c r="E2975" s="36">
        <v>0</v>
      </c>
      <c r="F2975" s="36">
        <v>0</v>
      </c>
      <c r="G2975" s="36">
        <v>20</v>
      </c>
      <c r="H2975" s="36">
        <v>13259</v>
      </c>
      <c r="I2975" s="36">
        <v>0</v>
      </c>
      <c r="J2975" s="36">
        <v>0</v>
      </c>
      <c r="K2975" s="36">
        <v>10</v>
      </c>
      <c r="L2975" s="36">
        <v>844.59999999999991</v>
      </c>
      <c r="M2975" s="35">
        <v>10</v>
      </c>
    </row>
    <row r="2976" spans="1:13">
      <c r="A2976" s="38">
        <v>2975</v>
      </c>
      <c r="B2976" s="34" t="s">
        <v>3086</v>
      </c>
      <c r="C2976" s="34" t="s">
        <v>82</v>
      </c>
      <c r="D2976" s="34" t="s">
        <v>24</v>
      </c>
      <c r="E2976" s="36">
        <v>0</v>
      </c>
      <c r="F2976" s="36">
        <v>0</v>
      </c>
      <c r="G2976" s="36">
        <v>11</v>
      </c>
      <c r="H2976" s="36">
        <v>138.05000000000001</v>
      </c>
      <c r="I2976" s="36">
        <v>25.5</v>
      </c>
      <c r="J2976" s="36">
        <v>4366.1099999999997</v>
      </c>
      <c r="K2976" s="36">
        <v>41.75</v>
      </c>
      <c r="L2976" s="36">
        <v>8501.1350000000002</v>
      </c>
      <c r="M2976" s="35">
        <v>32.024999999999999</v>
      </c>
    </row>
    <row r="2977" spans="1:13">
      <c r="A2977" s="38">
        <v>2976</v>
      </c>
      <c r="B2977" s="34" t="s">
        <v>3087</v>
      </c>
      <c r="C2977" s="34" t="s">
        <v>3650</v>
      </c>
      <c r="D2977" s="34" t="s">
        <v>24</v>
      </c>
      <c r="F2977" s="36">
        <v>0</v>
      </c>
      <c r="H2977" s="36">
        <v>0</v>
      </c>
      <c r="J2977" s="36">
        <v>0</v>
      </c>
      <c r="L2977" s="36">
        <v>0</v>
      </c>
      <c r="M2977" s="35">
        <v>3</v>
      </c>
    </row>
    <row r="2978" spans="1:13">
      <c r="A2978" s="38">
        <v>2977</v>
      </c>
      <c r="B2978" s="34" t="s">
        <v>3088</v>
      </c>
      <c r="C2978" s="34" t="s">
        <v>3686</v>
      </c>
      <c r="D2978" s="34" t="s">
        <v>24</v>
      </c>
      <c r="E2978" s="36">
        <v>0</v>
      </c>
      <c r="F2978" s="36">
        <v>0</v>
      </c>
      <c r="G2978" s="36">
        <v>0</v>
      </c>
      <c r="H2978" s="36">
        <v>0</v>
      </c>
      <c r="I2978" s="36">
        <v>0</v>
      </c>
      <c r="J2978" s="36">
        <v>0</v>
      </c>
      <c r="K2978" s="36">
        <v>15</v>
      </c>
      <c r="L2978" s="36">
        <v>2268.3000000000002</v>
      </c>
      <c r="M2978" s="35">
        <v>47</v>
      </c>
    </row>
    <row r="2979" spans="1:13">
      <c r="A2979" s="38">
        <v>2978</v>
      </c>
      <c r="B2979" s="34" t="s">
        <v>3089</v>
      </c>
      <c r="C2979" s="34" t="s">
        <v>3686</v>
      </c>
      <c r="D2979" s="34" t="s">
        <v>24</v>
      </c>
      <c r="E2979" s="36">
        <v>0</v>
      </c>
      <c r="F2979" s="36">
        <v>0</v>
      </c>
      <c r="G2979" s="36">
        <v>0</v>
      </c>
      <c r="H2979" s="36">
        <v>0</v>
      </c>
      <c r="I2979" s="36">
        <v>0</v>
      </c>
      <c r="J2979" s="36">
        <v>0</v>
      </c>
      <c r="K2979" s="36">
        <v>50</v>
      </c>
      <c r="L2979" s="36">
        <v>2983</v>
      </c>
      <c r="M2979" s="35">
        <v>30</v>
      </c>
    </row>
    <row r="2980" spans="1:13">
      <c r="A2980" s="38">
        <v>2979</v>
      </c>
      <c r="B2980" s="34" t="s">
        <v>3090</v>
      </c>
      <c r="C2980" s="34" t="s">
        <v>3687</v>
      </c>
      <c r="D2980" s="34" t="s">
        <v>24</v>
      </c>
      <c r="E2980" s="36">
        <v>0</v>
      </c>
      <c r="F2980" s="36">
        <v>0</v>
      </c>
      <c r="G2980" s="36">
        <v>20.024999999999999</v>
      </c>
      <c r="H2980" s="36">
        <v>1520.6984999999997</v>
      </c>
      <c r="I2980" s="36">
        <v>28.1</v>
      </c>
      <c r="J2980" s="36">
        <v>4757.6109999999999</v>
      </c>
      <c r="K2980" s="36">
        <v>84.025000000000006</v>
      </c>
      <c r="L2980" s="36">
        <v>21498.636500000004</v>
      </c>
      <c r="M2980" s="35">
        <v>219.8</v>
      </c>
    </row>
    <row r="2981" spans="1:13">
      <c r="A2981" s="38">
        <v>2980</v>
      </c>
      <c r="B2981" s="34" t="s">
        <v>3091</v>
      </c>
      <c r="C2981" s="34" t="s">
        <v>82</v>
      </c>
      <c r="D2981" s="34" t="s">
        <v>24</v>
      </c>
      <c r="F2981" s="36">
        <v>0</v>
      </c>
      <c r="H2981" s="36">
        <v>0</v>
      </c>
      <c r="J2981" s="36">
        <v>0</v>
      </c>
      <c r="L2981" s="36">
        <v>0</v>
      </c>
      <c r="M2981" s="35">
        <v>85</v>
      </c>
    </row>
    <row r="2982" spans="1:13">
      <c r="A2982" s="38">
        <v>2981</v>
      </c>
      <c r="B2982" s="34" t="s">
        <v>3092</v>
      </c>
      <c r="C2982" s="34" t="s">
        <v>3652</v>
      </c>
      <c r="D2982" s="34" t="s">
        <v>24</v>
      </c>
      <c r="E2982" s="36">
        <v>0</v>
      </c>
      <c r="F2982" s="36">
        <v>0</v>
      </c>
      <c r="G2982" s="36">
        <v>0.1</v>
      </c>
      <c r="H2982" s="36">
        <v>39.900000000000006</v>
      </c>
      <c r="I2982" s="36">
        <v>0.05</v>
      </c>
      <c r="J2982" s="36">
        <v>22.086500000000001</v>
      </c>
      <c r="K2982" s="36">
        <v>0.1</v>
      </c>
      <c r="L2982" s="36">
        <v>33.788000000000004</v>
      </c>
      <c r="M2982" s="35">
        <v>0.1</v>
      </c>
    </row>
    <row r="2983" spans="1:13">
      <c r="A2983" s="38">
        <v>2982</v>
      </c>
      <c r="B2983" s="34" t="s">
        <v>3093</v>
      </c>
      <c r="C2983" s="34" t="s">
        <v>3686</v>
      </c>
      <c r="D2983" s="34" t="s">
        <v>24</v>
      </c>
      <c r="E2983" s="36">
        <v>96.5</v>
      </c>
      <c r="F2983" s="36">
        <v>9150.1299999999992</v>
      </c>
      <c r="G2983" s="36">
        <v>292.2</v>
      </c>
      <c r="H2983" s="36">
        <v>18493.338</v>
      </c>
      <c r="I2983" s="36">
        <v>430.8</v>
      </c>
      <c r="J2983" s="36">
        <v>41623.896000000001</v>
      </c>
      <c r="K2983" s="36">
        <v>337.7</v>
      </c>
      <c r="L2983" s="36">
        <v>21832.305</v>
      </c>
      <c r="M2983" s="35">
        <v>192</v>
      </c>
    </row>
    <row r="2984" spans="1:13">
      <c r="A2984" s="38">
        <v>2983</v>
      </c>
      <c r="B2984" s="34" t="s">
        <v>3094</v>
      </c>
      <c r="C2984" s="34" t="s">
        <v>3650</v>
      </c>
      <c r="D2984" s="34" t="s">
        <v>24</v>
      </c>
      <c r="E2984" s="36">
        <v>861.17499999999995</v>
      </c>
      <c r="F2984" s="36">
        <v>194410.25624999998</v>
      </c>
      <c r="G2984" s="36">
        <v>1127.1500000000001</v>
      </c>
      <c r="H2984" s="36">
        <v>310856.69850000006</v>
      </c>
      <c r="I2984" s="36">
        <v>1690.22</v>
      </c>
      <c r="J2984" s="36">
        <v>324910.99059999996</v>
      </c>
      <c r="K2984" s="36">
        <v>1932.92</v>
      </c>
      <c r="L2984" s="36">
        <v>454738.75919999997</v>
      </c>
      <c r="M2984" s="35">
        <v>1334.2249999999999</v>
      </c>
    </row>
    <row r="2985" spans="1:13">
      <c r="A2985" s="38">
        <v>2984</v>
      </c>
      <c r="B2985" s="34" t="s">
        <v>3095</v>
      </c>
      <c r="C2985" s="34" t="s">
        <v>3686</v>
      </c>
      <c r="D2985" s="34" t="s">
        <v>24</v>
      </c>
      <c r="E2985" s="36">
        <v>0</v>
      </c>
      <c r="F2985" s="36">
        <v>0</v>
      </c>
      <c r="G2985" s="36">
        <v>0</v>
      </c>
      <c r="H2985" s="36">
        <v>0</v>
      </c>
      <c r="I2985" s="36">
        <v>0</v>
      </c>
      <c r="J2985" s="36">
        <v>0</v>
      </c>
      <c r="K2985" s="36">
        <v>4</v>
      </c>
      <c r="L2985" s="36">
        <v>2001.44</v>
      </c>
      <c r="M2985" s="35">
        <v>26</v>
      </c>
    </row>
    <row r="2986" spans="1:13">
      <c r="A2986" s="38">
        <v>2985</v>
      </c>
      <c r="B2986" s="34" t="s">
        <v>3096</v>
      </c>
      <c r="C2986" s="34" t="s">
        <v>3688</v>
      </c>
      <c r="D2986" s="34" t="s">
        <v>24</v>
      </c>
      <c r="F2986" s="36">
        <v>0</v>
      </c>
      <c r="H2986" s="36">
        <v>0</v>
      </c>
      <c r="J2986" s="36">
        <v>0</v>
      </c>
      <c r="L2986" s="36">
        <v>0</v>
      </c>
      <c r="M2986" s="35">
        <v>19.024999999999999</v>
      </c>
    </row>
    <row r="2987" spans="1:13">
      <c r="A2987" s="38">
        <v>2986</v>
      </c>
      <c r="B2987" s="34" t="s">
        <v>3097</v>
      </c>
      <c r="C2987" s="34" t="s">
        <v>3650</v>
      </c>
      <c r="D2987" s="34" t="s">
        <v>24</v>
      </c>
      <c r="E2987" s="36">
        <v>0</v>
      </c>
      <c r="F2987" s="36">
        <v>0</v>
      </c>
      <c r="G2987" s="36">
        <v>271</v>
      </c>
      <c r="H2987" s="36">
        <v>10671.980000000001</v>
      </c>
      <c r="I2987" s="36">
        <v>542.85</v>
      </c>
      <c r="J2987" s="36">
        <v>60495.203999999998</v>
      </c>
      <c r="K2987" s="36">
        <v>267.45</v>
      </c>
      <c r="L2987" s="36">
        <v>29173.446</v>
      </c>
      <c r="M2987" s="35">
        <v>80</v>
      </c>
    </row>
    <row r="2988" spans="1:13">
      <c r="A2988" s="38">
        <v>2987</v>
      </c>
      <c r="B2988" s="34" t="s">
        <v>3098</v>
      </c>
      <c r="C2988" s="34" t="s">
        <v>82</v>
      </c>
      <c r="D2988" s="34" t="s">
        <v>24</v>
      </c>
      <c r="E2988" s="36">
        <v>0</v>
      </c>
      <c r="F2988" s="36">
        <v>0</v>
      </c>
      <c r="G2988" s="36">
        <v>0</v>
      </c>
      <c r="H2988" s="36">
        <v>0</v>
      </c>
      <c r="I2988" s="36">
        <v>0</v>
      </c>
      <c r="J2988" s="36">
        <v>0</v>
      </c>
      <c r="K2988" s="36">
        <v>35</v>
      </c>
      <c r="L2988" s="36">
        <v>2947.35</v>
      </c>
      <c r="M2988" s="35">
        <v>5</v>
      </c>
    </row>
    <row r="2989" spans="1:13">
      <c r="A2989" s="38">
        <v>2988</v>
      </c>
      <c r="B2989" s="34" t="s">
        <v>3099</v>
      </c>
      <c r="C2989" s="34" t="s">
        <v>3687</v>
      </c>
      <c r="D2989" s="34" t="s">
        <v>24</v>
      </c>
      <c r="E2989" s="36">
        <v>0</v>
      </c>
      <c r="F2989" s="36">
        <v>0</v>
      </c>
      <c r="G2989" s="36">
        <v>0</v>
      </c>
      <c r="H2989" s="36">
        <v>0</v>
      </c>
      <c r="I2989" s="36">
        <v>0.05</v>
      </c>
      <c r="J2989" s="36">
        <v>-24.093000000000004</v>
      </c>
      <c r="K2989" s="36">
        <v>0</v>
      </c>
      <c r="L2989" s="36">
        <v>0</v>
      </c>
      <c r="M2989" s="35">
        <v>2.5000000000000001E-2</v>
      </c>
    </row>
    <row r="2990" spans="1:13">
      <c r="A2990" s="38">
        <v>2989</v>
      </c>
      <c r="B2990" s="34" t="s">
        <v>3100</v>
      </c>
      <c r="C2990" s="34" t="s">
        <v>3686</v>
      </c>
      <c r="D2990" s="34" t="s">
        <v>24</v>
      </c>
      <c r="F2990" s="36">
        <v>0</v>
      </c>
      <c r="H2990" s="36">
        <v>0</v>
      </c>
      <c r="J2990" s="36">
        <v>0</v>
      </c>
      <c r="L2990" s="36">
        <v>0</v>
      </c>
      <c r="M2990" s="35">
        <v>40</v>
      </c>
    </row>
    <row r="2991" spans="1:13">
      <c r="A2991" s="38">
        <v>2990</v>
      </c>
      <c r="B2991" s="34" t="s">
        <v>3101</v>
      </c>
      <c r="C2991" s="34" t="s">
        <v>3650</v>
      </c>
      <c r="D2991" s="34" t="s">
        <v>24</v>
      </c>
      <c r="E2991" s="36">
        <v>0</v>
      </c>
      <c r="F2991" s="36">
        <v>0</v>
      </c>
      <c r="G2991" s="36">
        <v>14</v>
      </c>
      <c r="H2991" s="36">
        <v>866.04</v>
      </c>
      <c r="I2991" s="36">
        <v>198.7</v>
      </c>
      <c r="J2991" s="36">
        <v>23545.949999999997</v>
      </c>
      <c r="K2991" s="36">
        <v>223.35</v>
      </c>
      <c r="L2991" s="36">
        <v>38485.438499999997</v>
      </c>
      <c r="M2991" s="35">
        <v>135.79999999999998</v>
      </c>
    </row>
    <row r="2992" spans="1:13">
      <c r="A2992" s="38">
        <v>2991</v>
      </c>
      <c r="B2992" s="34" t="s">
        <v>3102</v>
      </c>
      <c r="C2992" s="34" t="s">
        <v>3686</v>
      </c>
      <c r="D2992" s="34" t="s">
        <v>24</v>
      </c>
      <c r="E2992" s="36">
        <v>0</v>
      </c>
      <c r="F2992" s="36">
        <v>0</v>
      </c>
      <c r="G2992" s="36">
        <v>0</v>
      </c>
      <c r="H2992" s="36">
        <v>0</v>
      </c>
      <c r="I2992" s="36">
        <v>0</v>
      </c>
      <c r="J2992" s="36">
        <v>0</v>
      </c>
      <c r="K2992" s="36">
        <v>40</v>
      </c>
      <c r="L2992" s="36">
        <v>2306.8000000000002</v>
      </c>
      <c r="M2992" s="35">
        <v>70</v>
      </c>
    </row>
    <row r="2993" spans="1:13">
      <c r="A2993" s="38">
        <v>2992</v>
      </c>
      <c r="B2993" s="34" t="s">
        <v>3103</v>
      </c>
      <c r="C2993" s="34" t="s">
        <v>3689</v>
      </c>
      <c r="D2993" s="34" t="s">
        <v>24</v>
      </c>
      <c r="E2993" s="36">
        <v>0</v>
      </c>
      <c r="F2993" s="36">
        <v>0</v>
      </c>
      <c r="G2993" s="36">
        <v>0</v>
      </c>
      <c r="H2993" s="36">
        <v>0</v>
      </c>
      <c r="I2993" s="36">
        <v>0</v>
      </c>
      <c r="J2993" s="36">
        <v>0</v>
      </c>
      <c r="K2993" s="36">
        <v>1.45</v>
      </c>
      <c r="L2993" s="36">
        <v>190.55899999999997</v>
      </c>
      <c r="M2993" s="35">
        <v>107.02500000000001</v>
      </c>
    </row>
    <row r="2994" spans="1:13">
      <c r="A2994" s="38">
        <v>2993</v>
      </c>
      <c r="B2994" s="34" t="s">
        <v>3104</v>
      </c>
      <c r="C2994" s="34" t="s">
        <v>82</v>
      </c>
      <c r="D2994" s="34" t="s">
        <v>24</v>
      </c>
      <c r="F2994" s="36">
        <v>0</v>
      </c>
      <c r="H2994" s="36">
        <v>0</v>
      </c>
      <c r="J2994" s="36">
        <v>0</v>
      </c>
      <c r="L2994" s="36">
        <v>0</v>
      </c>
      <c r="M2994" s="35">
        <v>1.875</v>
      </c>
    </row>
    <row r="2995" spans="1:13">
      <c r="A2995" s="38">
        <v>2994</v>
      </c>
      <c r="B2995" s="34" t="s">
        <v>3105</v>
      </c>
      <c r="C2995" s="34" t="s">
        <v>3686</v>
      </c>
      <c r="D2995" s="34" t="s">
        <v>24</v>
      </c>
      <c r="E2995" s="36">
        <v>2.7250000000000001</v>
      </c>
      <c r="F2995" s="36">
        <v>156.16975000000002</v>
      </c>
      <c r="G2995" s="36">
        <v>2.0499999999999998</v>
      </c>
      <c r="H2995" s="36">
        <v>368.01599999999996</v>
      </c>
      <c r="I2995" s="36">
        <v>30</v>
      </c>
      <c r="J2995" s="36">
        <v>1660.2</v>
      </c>
      <c r="K2995" s="36">
        <v>33</v>
      </c>
      <c r="L2995" s="36">
        <v>4574.79</v>
      </c>
      <c r="M2995" s="35">
        <v>19</v>
      </c>
    </row>
    <row r="2996" spans="1:13">
      <c r="A2996" s="38">
        <v>2995</v>
      </c>
      <c r="B2996" s="34" t="s">
        <v>3106</v>
      </c>
      <c r="C2996" s="34" t="s">
        <v>3650</v>
      </c>
      <c r="D2996" s="34" t="s">
        <v>24</v>
      </c>
      <c r="E2996" s="36">
        <v>63</v>
      </c>
      <c r="F2996" s="36">
        <v>9419.1299999999992</v>
      </c>
      <c r="G2996" s="36">
        <v>32</v>
      </c>
      <c r="H2996" s="36">
        <v>612.16</v>
      </c>
      <c r="I2996" s="36">
        <v>90.05</v>
      </c>
      <c r="J2996" s="36">
        <v>5916.2849999999999</v>
      </c>
      <c r="K2996" s="36">
        <v>321.5</v>
      </c>
      <c r="L2996" s="36">
        <v>60744.21</v>
      </c>
      <c r="M2996" s="35">
        <v>403.72500000000002</v>
      </c>
    </row>
    <row r="2997" spans="1:13">
      <c r="A2997" s="38">
        <v>2996</v>
      </c>
      <c r="B2997" s="34" t="s">
        <v>3107</v>
      </c>
      <c r="C2997" s="34" t="s">
        <v>3686</v>
      </c>
      <c r="D2997" s="34" t="s">
        <v>24</v>
      </c>
      <c r="E2997" s="36">
        <v>0</v>
      </c>
      <c r="F2997" s="36">
        <v>0</v>
      </c>
      <c r="G2997" s="36">
        <v>0</v>
      </c>
      <c r="H2997" s="36">
        <v>0</v>
      </c>
      <c r="I2997" s="36">
        <v>0</v>
      </c>
      <c r="J2997" s="36">
        <v>0</v>
      </c>
      <c r="K2997" s="36">
        <v>76</v>
      </c>
      <c r="L2997" s="36">
        <v>6767.8</v>
      </c>
      <c r="M2997" s="35">
        <v>19</v>
      </c>
    </row>
    <row r="2998" spans="1:13">
      <c r="A2998" s="38">
        <v>2997</v>
      </c>
      <c r="B2998" s="34" t="s">
        <v>3108</v>
      </c>
      <c r="C2998" s="34" t="s">
        <v>3688</v>
      </c>
      <c r="D2998" s="34" t="s">
        <v>24</v>
      </c>
      <c r="F2998" s="36">
        <v>0</v>
      </c>
      <c r="H2998" s="36">
        <v>0</v>
      </c>
      <c r="J2998" s="36">
        <v>0</v>
      </c>
      <c r="L2998" s="36">
        <v>0</v>
      </c>
      <c r="M2998" s="35">
        <v>15</v>
      </c>
    </row>
    <row r="2999" spans="1:13">
      <c r="A2999" s="38">
        <v>2998</v>
      </c>
      <c r="B2999" s="34" t="s">
        <v>3109</v>
      </c>
      <c r="C2999" s="34" t="s">
        <v>3688</v>
      </c>
      <c r="D2999" s="34" t="s">
        <v>24</v>
      </c>
      <c r="F2999" s="36">
        <v>0</v>
      </c>
      <c r="H2999" s="36">
        <v>0</v>
      </c>
      <c r="J2999" s="36">
        <v>0</v>
      </c>
      <c r="L2999" s="36">
        <v>0</v>
      </c>
      <c r="M2999" s="35">
        <v>13.375</v>
      </c>
    </row>
    <row r="3000" spans="1:13">
      <c r="A3000" s="38">
        <v>2999</v>
      </c>
      <c r="B3000" s="34" t="s">
        <v>3110</v>
      </c>
      <c r="C3000" s="34" t="s">
        <v>3650</v>
      </c>
      <c r="D3000" s="34" t="s">
        <v>24</v>
      </c>
      <c r="E3000" s="36">
        <v>0</v>
      </c>
      <c r="F3000" s="36">
        <v>0</v>
      </c>
      <c r="G3000" s="36">
        <v>0</v>
      </c>
      <c r="H3000" s="36">
        <v>0</v>
      </c>
      <c r="I3000" s="36">
        <v>7.0250000000000004</v>
      </c>
      <c r="J3000" s="36">
        <v>680.23075000000006</v>
      </c>
      <c r="K3000" s="36">
        <v>35.85</v>
      </c>
      <c r="L3000" s="36">
        <v>4646.8770000000004</v>
      </c>
      <c r="M3000" s="35">
        <v>6</v>
      </c>
    </row>
    <row r="3001" spans="1:13">
      <c r="A3001" s="38">
        <v>3000</v>
      </c>
      <c r="B3001" s="34" t="s">
        <v>3111</v>
      </c>
      <c r="C3001" s="34" t="s">
        <v>82</v>
      </c>
      <c r="D3001" s="34" t="s">
        <v>24</v>
      </c>
      <c r="E3001" s="36">
        <v>18</v>
      </c>
      <c r="F3001" s="36">
        <v>4237.0199999999995</v>
      </c>
      <c r="G3001" s="36">
        <v>0</v>
      </c>
      <c r="H3001" s="36">
        <v>0</v>
      </c>
      <c r="I3001" s="36">
        <v>0</v>
      </c>
      <c r="J3001" s="36">
        <v>0</v>
      </c>
      <c r="K3001" s="36">
        <v>4.0750000000000002</v>
      </c>
      <c r="L3001" s="36">
        <v>303.22075000000001</v>
      </c>
      <c r="M3001" s="35">
        <v>12.200000000000001</v>
      </c>
    </row>
    <row r="3002" spans="1:13">
      <c r="A3002" s="38">
        <v>3001</v>
      </c>
      <c r="B3002" s="34" t="s">
        <v>3112</v>
      </c>
      <c r="C3002" s="34" t="s">
        <v>3686</v>
      </c>
      <c r="D3002" s="34" t="s">
        <v>24</v>
      </c>
      <c r="E3002" s="36">
        <v>0</v>
      </c>
      <c r="F3002" s="36">
        <v>0</v>
      </c>
      <c r="G3002" s="36">
        <v>65</v>
      </c>
      <c r="H3002" s="36">
        <v>4260.1000000000004</v>
      </c>
      <c r="I3002" s="36">
        <v>77.724999999999994</v>
      </c>
      <c r="J3002" s="36">
        <v>6886.4349999999995</v>
      </c>
      <c r="K3002" s="36">
        <v>114.05</v>
      </c>
      <c r="L3002" s="36">
        <v>22987.918000000001</v>
      </c>
      <c r="M3002" s="35">
        <v>118.55</v>
      </c>
    </row>
    <row r="3003" spans="1:13">
      <c r="A3003" s="38">
        <v>3002</v>
      </c>
      <c r="B3003" s="34" t="s">
        <v>3113</v>
      </c>
      <c r="C3003" s="34" t="s">
        <v>82</v>
      </c>
      <c r="D3003" s="34" t="s">
        <v>24</v>
      </c>
      <c r="E3003" s="36">
        <v>0</v>
      </c>
      <c r="F3003" s="36">
        <v>0</v>
      </c>
      <c r="G3003" s="36">
        <v>1</v>
      </c>
      <c r="H3003" s="36">
        <v>218.88</v>
      </c>
      <c r="I3003" s="36">
        <v>167</v>
      </c>
      <c r="J3003" s="36">
        <v>20980.21</v>
      </c>
      <c r="K3003" s="36">
        <v>87.025000000000006</v>
      </c>
      <c r="L3003" s="36">
        <v>4224.1935000000003</v>
      </c>
      <c r="M3003" s="35">
        <v>40.049999999999997</v>
      </c>
    </row>
    <row r="3004" spans="1:13">
      <c r="A3004" s="38">
        <v>3003</v>
      </c>
      <c r="B3004" s="34" t="s">
        <v>3114</v>
      </c>
      <c r="C3004" s="34" t="s">
        <v>3652</v>
      </c>
      <c r="D3004" s="34" t="s">
        <v>24</v>
      </c>
      <c r="E3004" s="36">
        <v>1</v>
      </c>
      <c r="F3004" s="36">
        <v>71.61</v>
      </c>
      <c r="G3004" s="36">
        <v>17.05</v>
      </c>
      <c r="H3004" s="36">
        <v>1531.431</v>
      </c>
      <c r="I3004" s="36">
        <v>36.725000000000001</v>
      </c>
      <c r="J3004" s="36">
        <v>1372.4132500000001</v>
      </c>
      <c r="K3004" s="36">
        <v>70.924999999999997</v>
      </c>
      <c r="L3004" s="36">
        <v>7986.8642499999996</v>
      </c>
      <c r="M3004" s="35">
        <v>29.825000000000003</v>
      </c>
    </row>
    <row r="3005" spans="1:13">
      <c r="A3005" s="38">
        <v>3004</v>
      </c>
      <c r="B3005" s="34" t="s">
        <v>3115</v>
      </c>
      <c r="C3005" s="34" t="s">
        <v>3686</v>
      </c>
      <c r="D3005" s="34" t="s">
        <v>24</v>
      </c>
      <c r="E3005" s="36">
        <v>203.27500000000001</v>
      </c>
      <c r="F3005" s="36">
        <v>15637.945750000003</v>
      </c>
      <c r="G3005" s="36">
        <v>194.05</v>
      </c>
      <c r="H3005" s="36">
        <v>11223.852000000001</v>
      </c>
      <c r="I3005" s="36">
        <v>254.35</v>
      </c>
      <c r="J3005" s="36">
        <v>17028.732500000002</v>
      </c>
      <c r="K3005" s="36">
        <v>125.875</v>
      </c>
      <c r="L3005" s="36">
        <v>13946.949999999999</v>
      </c>
      <c r="M3005" s="35">
        <v>185.125</v>
      </c>
    </row>
    <row r="3006" spans="1:13">
      <c r="A3006" s="38">
        <v>3005</v>
      </c>
      <c r="B3006" s="34" t="s">
        <v>3116</v>
      </c>
      <c r="C3006" s="34" t="s">
        <v>3686</v>
      </c>
      <c r="D3006" s="34" t="s">
        <v>24</v>
      </c>
      <c r="F3006" s="36">
        <v>0</v>
      </c>
      <c r="H3006" s="36">
        <v>0</v>
      </c>
      <c r="J3006" s="36">
        <v>0</v>
      </c>
      <c r="L3006" s="36">
        <v>0</v>
      </c>
      <c r="M3006" s="35">
        <v>55</v>
      </c>
    </row>
    <row r="3007" spans="1:13">
      <c r="A3007" s="38">
        <v>3006</v>
      </c>
      <c r="B3007" s="34" t="s">
        <v>3117</v>
      </c>
      <c r="C3007" s="34" t="s">
        <v>3686</v>
      </c>
      <c r="D3007" s="34" t="s">
        <v>24</v>
      </c>
      <c r="E3007" s="36">
        <v>0</v>
      </c>
      <c r="F3007" s="36">
        <v>0</v>
      </c>
      <c r="G3007" s="36">
        <v>3.85</v>
      </c>
      <c r="H3007" s="36">
        <v>90.282499999999999</v>
      </c>
      <c r="I3007" s="36">
        <v>2.4500000000000002</v>
      </c>
      <c r="J3007" s="36">
        <v>457.68450000000001</v>
      </c>
      <c r="K3007" s="36">
        <v>29.074999999999999</v>
      </c>
      <c r="L3007" s="36">
        <v>3062.4697499999997</v>
      </c>
      <c r="M3007" s="35">
        <v>52.3</v>
      </c>
    </row>
    <row r="3008" spans="1:13">
      <c r="A3008" s="38">
        <v>3007</v>
      </c>
      <c r="B3008" s="34" t="s">
        <v>3118</v>
      </c>
      <c r="C3008" s="34" t="s">
        <v>82</v>
      </c>
      <c r="D3008" s="34" t="s">
        <v>24</v>
      </c>
      <c r="F3008" s="36">
        <v>0</v>
      </c>
      <c r="H3008" s="36">
        <v>0</v>
      </c>
      <c r="J3008" s="36">
        <v>0</v>
      </c>
      <c r="L3008" s="36">
        <v>0</v>
      </c>
      <c r="M3008" s="35">
        <v>148</v>
      </c>
    </row>
    <row r="3009" spans="1:13">
      <c r="A3009" s="38">
        <v>3008</v>
      </c>
      <c r="B3009" s="34" t="s">
        <v>3119</v>
      </c>
      <c r="C3009" s="34" t="s">
        <v>3652</v>
      </c>
      <c r="D3009" s="34" t="s">
        <v>24</v>
      </c>
      <c r="E3009" s="36">
        <v>84.075000000000003</v>
      </c>
      <c r="F3009" s="36">
        <v>5939.8987500000003</v>
      </c>
      <c r="G3009" s="36">
        <v>206.52500000000001</v>
      </c>
      <c r="H3009" s="36">
        <v>22461.659000000003</v>
      </c>
      <c r="I3009" s="36">
        <v>211</v>
      </c>
      <c r="J3009" s="36">
        <v>30827.1</v>
      </c>
      <c r="K3009" s="36">
        <v>311.39999999999998</v>
      </c>
      <c r="L3009" s="36">
        <v>46183.733999999997</v>
      </c>
      <c r="M3009" s="35">
        <v>113.02500000000001</v>
      </c>
    </row>
    <row r="3010" spans="1:13">
      <c r="A3010" s="38">
        <v>3009</v>
      </c>
      <c r="B3010" s="34" t="s">
        <v>3120</v>
      </c>
      <c r="C3010" s="34" t="s">
        <v>3650</v>
      </c>
      <c r="D3010" s="34" t="s">
        <v>24</v>
      </c>
      <c r="E3010" s="36">
        <v>0</v>
      </c>
      <c r="F3010" s="36">
        <v>0</v>
      </c>
      <c r="G3010" s="36">
        <v>4</v>
      </c>
      <c r="H3010" s="36">
        <v>423.68</v>
      </c>
      <c r="I3010" s="36">
        <v>14</v>
      </c>
      <c r="J3010" s="36">
        <v>1605.8</v>
      </c>
      <c r="K3010" s="36">
        <v>48.6</v>
      </c>
      <c r="L3010" s="36">
        <v>7758.9900000000007</v>
      </c>
      <c r="M3010" s="35">
        <v>206.5</v>
      </c>
    </row>
    <row r="3011" spans="1:13">
      <c r="A3011" s="38">
        <v>3010</v>
      </c>
      <c r="B3011" s="34" t="s">
        <v>3121</v>
      </c>
      <c r="C3011" s="34" t="s">
        <v>3650</v>
      </c>
      <c r="D3011" s="34" t="s">
        <v>24</v>
      </c>
      <c r="E3011" s="36">
        <v>7.05</v>
      </c>
      <c r="F3011" s="36">
        <v>370.19549999999998</v>
      </c>
      <c r="G3011" s="36">
        <v>17</v>
      </c>
      <c r="H3011" s="36">
        <v>1122.17</v>
      </c>
      <c r="I3011" s="36">
        <v>0</v>
      </c>
      <c r="J3011" s="36">
        <v>0</v>
      </c>
      <c r="K3011" s="36">
        <v>0</v>
      </c>
      <c r="L3011" s="36">
        <v>0</v>
      </c>
      <c r="M3011" s="35">
        <v>22</v>
      </c>
    </row>
    <row r="3012" spans="1:13">
      <c r="A3012" s="38">
        <v>3011</v>
      </c>
      <c r="B3012" s="34" t="s">
        <v>3122</v>
      </c>
      <c r="C3012" s="34" t="s">
        <v>3686</v>
      </c>
      <c r="D3012" s="34" t="s">
        <v>24</v>
      </c>
      <c r="E3012" s="36">
        <v>0</v>
      </c>
      <c r="F3012" s="36">
        <v>0</v>
      </c>
      <c r="G3012" s="36">
        <v>0</v>
      </c>
      <c r="H3012" s="36">
        <v>0</v>
      </c>
      <c r="I3012" s="36">
        <v>54</v>
      </c>
      <c r="J3012" s="36">
        <v>3816.1800000000003</v>
      </c>
      <c r="K3012" s="36">
        <v>98</v>
      </c>
      <c r="L3012" s="36">
        <v>12317.619999999999</v>
      </c>
      <c r="M3012" s="35">
        <v>162.02500000000001</v>
      </c>
    </row>
    <row r="3013" spans="1:13">
      <c r="A3013" s="38">
        <v>3012</v>
      </c>
      <c r="B3013" s="34" t="s">
        <v>3123</v>
      </c>
      <c r="C3013" s="34" t="s">
        <v>3652</v>
      </c>
      <c r="D3013" s="34" t="s">
        <v>24</v>
      </c>
      <c r="E3013" s="36">
        <v>0</v>
      </c>
      <c r="F3013" s="36">
        <v>0</v>
      </c>
      <c r="G3013" s="36">
        <v>0</v>
      </c>
      <c r="H3013" s="36">
        <v>0</v>
      </c>
      <c r="I3013" s="36">
        <v>62.674999999999997</v>
      </c>
      <c r="J3013" s="36">
        <v>6412.905999999999</v>
      </c>
      <c r="K3013" s="36">
        <v>107.25</v>
      </c>
      <c r="L3013" s="36">
        <v>8667.9449999999997</v>
      </c>
      <c r="M3013" s="35">
        <v>282.27500000000003</v>
      </c>
    </row>
    <row r="3014" spans="1:13">
      <c r="A3014" s="38">
        <v>3013</v>
      </c>
      <c r="B3014" s="34" t="s">
        <v>3124</v>
      </c>
      <c r="C3014" s="34" t="s">
        <v>3650</v>
      </c>
      <c r="D3014" s="34" t="s">
        <v>24</v>
      </c>
      <c r="E3014" s="36">
        <v>174.625</v>
      </c>
      <c r="F3014" s="36">
        <v>14018.895</v>
      </c>
      <c r="G3014" s="36">
        <v>286.2</v>
      </c>
      <c r="H3014" s="36">
        <v>21559.446</v>
      </c>
      <c r="I3014" s="36">
        <v>194</v>
      </c>
      <c r="J3014" s="36">
        <v>13420.920000000002</v>
      </c>
      <c r="K3014" s="36">
        <v>162.19999999999999</v>
      </c>
      <c r="L3014" s="36">
        <v>12945.181999999999</v>
      </c>
      <c r="M3014" s="35">
        <v>113</v>
      </c>
    </row>
    <row r="3015" spans="1:13">
      <c r="A3015" s="38">
        <v>3014</v>
      </c>
      <c r="B3015" s="34" t="s">
        <v>3125</v>
      </c>
      <c r="C3015" s="34" t="s">
        <v>3686</v>
      </c>
      <c r="D3015" s="34" t="s">
        <v>24</v>
      </c>
      <c r="E3015" s="36">
        <v>7.1</v>
      </c>
      <c r="F3015" s="36">
        <v>748.34</v>
      </c>
      <c r="G3015" s="36">
        <v>5</v>
      </c>
      <c r="H3015" s="36">
        <v>306.45</v>
      </c>
      <c r="I3015" s="36">
        <v>70.599999999999994</v>
      </c>
      <c r="J3015" s="36">
        <v>6790.308</v>
      </c>
      <c r="K3015" s="36">
        <v>113</v>
      </c>
      <c r="L3015" s="36">
        <v>12068.4</v>
      </c>
      <c r="M3015" s="35">
        <v>108.925</v>
      </c>
    </row>
    <row r="3016" spans="1:13">
      <c r="A3016" s="38">
        <v>3015</v>
      </c>
      <c r="B3016" s="34" t="s">
        <v>3126</v>
      </c>
      <c r="C3016" s="34" t="s">
        <v>3686</v>
      </c>
      <c r="D3016" s="34" t="s">
        <v>24</v>
      </c>
      <c r="E3016" s="36">
        <v>98.2</v>
      </c>
      <c r="F3016" s="36">
        <v>6549.9400000000005</v>
      </c>
      <c r="G3016" s="36">
        <v>0</v>
      </c>
      <c r="H3016" s="36">
        <v>0</v>
      </c>
      <c r="I3016" s="36">
        <v>11.775</v>
      </c>
      <c r="J3016" s="36">
        <v>203.00099999999998</v>
      </c>
      <c r="K3016" s="36">
        <v>29.175000000000001</v>
      </c>
      <c r="L3016" s="36">
        <v>4260.1335000000008</v>
      </c>
      <c r="M3016" s="35">
        <v>90.424999999999997</v>
      </c>
    </row>
    <row r="3017" spans="1:13">
      <c r="A3017" s="38">
        <v>3016</v>
      </c>
      <c r="B3017" s="34" t="s">
        <v>3127</v>
      </c>
      <c r="C3017" s="34" t="s">
        <v>3686</v>
      </c>
      <c r="D3017" s="34" t="s">
        <v>24</v>
      </c>
      <c r="E3017" s="36">
        <v>0</v>
      </c>
      <c r="F3017" s="36">
        <v>0</v>
      </c>
      <c r="G3017" s="36">
        <v>0</v>
      </c>
      <c r="H3017" s="36">
        <v>0</v>
      </c>
      <c r="I3017" s="36">
        <v>48.125</v>
      </c>
      <c r="J3017" s="36">
        <v>4857.2562500000004</v>
      </c>
      <c r="K3017" s="36">
        <v>27.7</v>
      </c>
      <c r="L3017" s="36">
        <v>3406.8229999999999</v>
      </c>
      <c r="M3017" s="35">
        <v>67.924999999999997</v>
      </c>
    </row>
    <row r="3018" spans="1:13">
      <c r="A3018" s="38">
        <v>3017</v>
      </c>
      <c r="B3018" s="34" t="s">
        <v>3128</v>
      </c>
      <c r="C3018" s="34" t="s">
        <v>3686</v>
      </c>
      <c r="D3018" s="34" t="s">
        <v>24</v>
      </c>
      <c r="E3018" s="36">
        <v>211.55</v>
      </c>
      <c r="F3018" s="36">
        <v>14199.236000000003</v>
      </c>
      <c r="G3018" s="36">
        <v>206</v>
      </c>
      <c r="H3018" s="36">
        <v>18280.439999999999</v>
      </c>
      <c r="I3018" s="36">
        <v>293.72500000000002</v>
      </c>
      <c r="J3018" s="36">
        <v>19318.293249999999</v>
      </c>
      <c r="K3018" s="36">
        <v>241.25</v>
      </c>
      <c r="L3018" s="36">
        <v>23613.55</v>
      </c>
      <c r="M3018" s="35">
        <v>248.85000000000002</v>
      </c>
    </row>
    <row r="3019" spans="1:13">
      <c r="A3019" s="38">
        <v>3018</v>
      </c>
      <c r="B3019" s="34" t="s">
        <v>3129</v>
      </c>
      <c r="C3019" s="34" t="s">
        <v>3686</v>
      </c>
      <c r="D3019" s="34" t="s">
        <v>24</v>
      </c>
      <c r="F3019" s="36">
        <v>0</v>
      </c>
      <c r="H3019" s="36">
        <v>0</v>
      </c>
      <c r="J3019" s="36">
        <v>0</v>
      </c>
      <c r="L3019" s="36">
        <v>0</v>
      </c>
      <c r="M3019" s="35">
        <v>43</v>
      </c>
    </row>
    <row r="3020" spans="1:13">
      <c r="A3020" s="38">
        <v>3019</v>
      </c>
      <c r="B3020" s="34" t="s">
        <v>3130</v>
      </c>
      <c r="C3020" s="34" t="s">
        <v>82</v>
      </c>
      <c r="D3020" s="34" t="s">
        <v>24</v>
      </c>
      <c r="E3020" s="36">
        <v>0</v>
      </c>
      <c r="F3020" s="36">
        <v>0</v>
      </c>
      <c r="G3020" s="36">
        <v>0</v>
      </c>
      <c r="H3020" s="36">
        <v>0</v>
      </c>
      <c r="I3020" s="36">
        <v>0</v>
      </c>
      <c r="J3020" s="36">
        <v>0</v>
      </c>
      <c r="K3020" s="36">
        <v>157.5</v>
      </c>
      <c r="L3020" s="36">
        <v>14800.275</v>
      </c>
      <c r="M3020" s="35">
        <v>259.89999999999998</v>
      </c>
    </row>
    <row r="3021" spans="1:13">
      <c r="A3021" s="38">
        <v>3020</v>
      </c>
      <c r="B3021" s="34" t="s">
        <v>3131</v>
      </c>
      <c r="C3021" s="34" t="s">
        <v>82</v>
      </c>
      <c r="D3021" s="34" t="s">
        <v>24</v>
      </c>
      <c r="E3021" s="36">
        <v>0</v>
      </c>
      <c r="F3021" s="36">
        <v>0</v>
      </c>
      <c r="G3021" s="36">
        <v>0</v>
      </c>
      <c r="H3021" s="36">
        <v>0</v>
      </c>
      <c r="I3021" s="36">
        <v>0</v>
      </c>
      <c r="J3021" s="36">
        <v>0</v>
      </c>
      <c r="K3021" s="36">
        <v>2.5000000000000001E-2</v>
      </c>
      <c r="L3021" s="36">
        <v>3.0307500000000003</v>
      </c>
      <c r="M3021" s="35">
        <v>40</v>
      </c>
    </row>
    <row r="3022" spans="1:13">
      <c r="A3022" s="38">
        <v>3021</v>
      </c>
      <c r="B3022" s="34" t="s">
        <v>3132</v>
      </c>
      <c r="C3022" s="34" t="s">
        <v>3650</v>
      </c>
      <c r="D3022" s="34" t="s">
        <v>24</v>
      </c>
      <c r="F3022" s="36">
        <v>0</v>
      </c>
      <c r="H3022" s="36">
        <v>0</v>
      </c>
      <c r="J3022" s="36">
        <v>0</v>
      </c>
      <c r="L3022" s="36">
        <v>0</v>
      </c>
      <c r="M3022" s="35">
        <v>94.575000000000003</v>
      </c>
    </row>
    <row r="3023" spans="1:13">
      <c r="A3023" s="38">
        <v>3022</v>
      </c>
      <c r="B3023" s="34" t="s">
        <v>3133</v>
      </c>
      <c r="C3023" s="34" t="s">
        <v>3686</v>
      </c>
      <c r="D3023" s="34" t="s">
        <v>24</v>
      </c>
      <c r="E3023" s="36">
        <v>0</v>
      </c>
      <c r="F3023" s="36">
        <v>0</v>
      </c>
      <c r="G3023" s="36">
        <v>29</v>
      </c>
      <c r="H3023" s="36">
        <v>2996.57</v>
      </c>
      <c r="I3023" s="36">
        <v>7</v>
      </c>
      <c r="J3023" s="36">
        <v>672.63</v>
      </c>
      <c r="K3023" s="36">
        <v>0</v>
      </c>
      <c r="L3023" s="36">
        <v>0</v>
      </c>
      <c r="M3023" s="35">
        <v>92</v>
      </c>
    </row>
    <row r="3024" spans="1:13">
      <c r="A3024" s="38">
        <v>3023</v>
      </c>
      <c r="B3024" s="34" t="s">
        <v>3134</v>
      </c>
      <c r="C3024" s="34" t="s">
        <v>82</v>
      </c>
      <c r="D3024" s="34" t="s">
        <v>24</v>
      </c>
      <c r="E3024" s="36">
        <v>52.8</v>
      </c>
      <c r="F3024" s="36">
        <v>4225.0559999999996</v>
      </c>
      <c r="G3024" s="36">
        <v>210.55</v>
      </c>
      <c r="H3024" s="36">
        <v>16321.835999999999</v>
      </c>
      <c r="I3024" s="36">
        <v>153.27500000000001</v>
      </c>
      <c r="J3024" s="36">
        <v>6923.4317500000006</v>
      </c>
      <c r="K3024" s="36">
        <v>207.07499999999999</v>
      </c>
      <c r="L3024" s="36">
        <v>15681.78975</v>
      </c>
      <c r="M3024" s="35">
        <v>335.54999999999995</v>
      </c>
    </row>
    <row r="3025" spans="1:13">
      <c r="A3025" s="38">
        <v>3024</v>
      </c>
      <c r="B3025" s="34" t="s">
        <v>3135</v>
      </c>
      <c r="C3025" s="34" t="s">
        <v>3686</v>
      </c>
      <c r="D3025" s="34" t="s">
        <v>24</v>
      </c>
      <c r="E3025" s="36">
        <v>0</v>
      </c>
      <c r="F3025" s="36">
        <v>0</v>
      </c>
      <c r="G3025" s="36">
        <v>0</v>
      </c>
      <c r="H3025" s="36">
        <v>0</v>
      </c>
      <c r="I3025" s="36">
        <v>0</v>
      </c>
      <c r="J3025" s="36">
        <v>0</v>
      </c>
      <c r="K3025" s="36">
        <v>8</v>
      </c>
      <c r="L3025" s="36">
        <v>779.12</v>
      </c>
      <c r="M3025" s="35">
        <v>13.799999999999999</v>
      </c>
    </row>
    <row r="3026" spans="1:13">
      <c r="A3026" s="38">
        <v>3025</v>
      </c>
      <c r="B3026" s="34" t="s">
        <v>3136</v>
      </c>
      <c r="C3026" s="34" t="s">
        <v>82</v>
      </c>
      <c r="D3026" s="34" t="s">
        <v>24</v>
      </c>
      <c r="E3026" s="36">
        <v>1</v>
      </c>
      <c r="F3026" s="36">
        <v>-204.9</v>
      </c>
      <c r="G3026" s="36">
        <v>0</v>
      </c>
      <c r="H3026" s="36">
        <v>0</v>
      </c>
      <c r="I3026" s="36">
        <v>0</v>
      </c>
      <c r="J3026" s="36">
        <v>0</v>
      </c>
      <c r="K3026" s="36">
        <v>0</v>
      </c>
      <c r="L3026" s="36">
        <v>0</v>
      </c>
      <c r="M3026" s="35">
        <v>80.050000000000011</v>
      </c>
    </row>
    <row r="3027" spans="1:13">
      <c r="A3027" s="38">
        <v>3026</v>
      </c>
      <c r="B3027" s="34" t="s">
        <v>3137</v>
      </c>
      <c r="C3027" s="34" t="s">
        <v>82</v>
      </c>
      <c r="D3027" s="34" t="s">
        <v>24</v>
      </c>
      <c r="E3027" s="36">
        <v>0</v>
      </c>
      <c r="F3027" s="36">
        <v>0</v>
      </c>
      <c r="G3027" s="36">
        <v>0</v>
      </c>
      <c r="H3027" s="36">
        <v>0</v>
      </c>
      <c r="I3027" s="36">
        <v>0</v>
      </c>
      <c r="J3027" s="36">
        <v>0</v>
      </c>
      <c r="K3027" s="36">
        <v>113.575</v>
      </c>
      <c r="L3027" s="36">
        <v>12498.928749999999</v>
      </c>
      <c r="M3027" s="35">
        <v>171.2</v>
      </c>
    </row>
    <row r="3028" spans="1:13">
      <c r="A3028" s="38">
        <v>3027</v>
      </c>
      <c r="B3028" s="34" t="s">
        <v>3138</v>
      </c>
      <c r="C3028" s="34" t="s">
        <v>3686</v>
      </c>
      <c r="D3028" s="34" t="s">
        <v>24</v>
      </c>
      <c r="E3028" s="36">
        <v>111.575</v>
      </c>
      <c r="F3028" s="36">
        <v>2810.5742500000001</v>
      </c>
      <c r="G3028" s="36">
        <v>181.5</v>
      </c>
      <c r="H3028" s="36">
        <v>12496.275</v>
      </c>
      <c r="I3028" s="36">
        <v>25.074999999999999</v>
      </c>
      <c r="J3028" s="36">
        <v>-30.089999999999996</v>
      </c>
      <c r="K3028" s="36">
        <v>0</v>
      </c>
      <c r="L3028" s="36">
        <v>0</v>
      </c>
      <c r="M3028" s="35">
        <v>202</v>
      </c>
    </row>
    <row r="3029" spans="1:13">
      <c r="A3029" s="38">
        <v>3028</v>
      </c>
      <c r="B3029" s="34" t="s">
        <v>3139</v>
      </c>
      <c r="C3029" s="34" t="s">
        <v>64</v>
      </c>
      <c r="D3029" s="34" t="s">
        <v>24</v>
      </c>
      <c r="E3029" s="36">
        <v>0</v>
      </c>
      <c r="F3029" s="36">
        <v>0</v>
      </c>
      <c r="G3029" s="36">
        <v>72.025000000000006</v>
      </c>
      <c r="H3029" s="36">
        <v>8039.4305000000013</v>
      </c>
      <c r="I3029" s="36">
        <v>272.39999999999998</v>
      </c>
      <c r="J3029" s="36">
        <v>19471.151999999998</v>
      </c>
      <c r="K3029" s="36">
        <v>325.64999999999998</v>
      </c>
      <c r="L3029" s="36">
        <v>42458.246999999996</v>
      </c>
      <c r="M3029" s="35">
        <v>20.5</v>
      </c>
    </row>
    <row r="3030" spans="1:13">
      <c r="A3030" s="38">
        <v>3029</v>
      </c>
      <c r="B3030" s="34" t="s">
        <v>3140</v>
      </c>
      <c r="C3030" s="34" t="s">
        <v>3688</v>
      </c>
      <c r="D3030" s="34" t="s">
        <v>24</v>
      </c>
      <c r="E3030" s="36">
        <v>0</v>
      </c>
      <c r="F3030" s="36">
        <v>0</v>
      </c>
      <c r="G3030" s="36">
        <v>0</v>
      </c>
      <c r="H3030" s="36">
        <v>0</v>
      </c>
      <c r="I3030" s="36">
        <v>0</v>
      </c>
      <c r="J3030" s="36">
        <v>0</v>
      </c>
      <c r="K3030" s="36">
        <v>16</v>
      </c>
      <c r="L3030" s="36">
        <v>4436</v>
      </c>
      <c r="M3030" s="35">
        <v>52</v>
      </c>
    </row>
    <row r="3031" spans="1:13">
      <c r="A3031" s="38">
        <v>3030</v>
      </c>
      <c r="B3031" s="34" t="s">
        <v>3141</v>
      </c>
      <c r="C3031" s="34" t="s">
        <v>3688</v>
      </c>
      <c r="D3031" s="34" t="s">
        <v>24</v>
      </c>
      <c r="F3031" s="36">
        <v>0</v>
      </c>
      <c r="H3031" s="36">
        <v>0</v>
      </c>
      <c r="J3031" s="36">
        <v>0</v>
      </c>
      <c r="L3031" s="36">
        <v>0</v>
      </c>
      <c r="M3031" s="35">
        <v>5</v>
      </c>
    </row>
    <row r="3032" spans="1:13">
      <c r="A3032" s="38">
        <v>3031</v>
      </c>
      <c r="B3032" s="34" t="s">
        <v>3142</v>
      </c>
      <c r="C3032" s="34" t="s">
        <v>3686</v>
      </c>
      <c r="D3032" s="34" t="s">
        <v>24</v>
      </c>
      <c r="E3032" s="36">
        <v>93.825000000000003</v>
      </c>
      <c r="F3032" s="36">
        <v>-4426.6634999999997</v>
      </c>
      <c r="G3032" s="36">
        <v>625.70000000000005</v>
      </c>
      <c r="H3032" s="36">
        <v>48260.241000000002</v>
      </c>
      <c r="I3032" s="36">
        <v>179.07499999999999</v>
      </c>
      <c r="J3032" s="36">
        <v>7753.9474999999993</v>
      </c>
      <c r="K3032" s="36">
        <v>29.024999999999999</v>
      </c>
      <c r="L3032" s="36">
        <v>7133.1839999999993</v>
      </c>
      <c r="M3032" s="35">
        <v>5</v>
      </c>
    </row>
    <row r="3033" spans="1:13">
      <c r="A3033" s="38">
        <v>3032</v>
      </c>
      <c r="B3033" s="34" t="s">
        <v>3143</v>
      </c>
      <c r="C3033" s="34" t="s">
        <v>3686</v>
      </c>
      <c r="D3033" s="34" t="s">
        <v>24</v>
      </c>
      <c r="E3033" s="36">
        <v>0</v>
      </c>
      <c r="F3033" s="36">
        <v>0</v>
      </c>
      <c r="G3033" s="36">
        <v>2.5000000000000001E-2</v>
      </c>
      <c r="H3033" s="36">
        <v>3.0310000000000001</v>
      </c>
      <c r="I3033" s="36">
        <v>83.525000000000006</v>
      </c>
      <c r="J3033" s="36">
        <v>2113.1825000000003</v>
      </c>
      <c r="K3033" s="36">
        <v>66.95</v>
      </c>
      <c r="L3033" s="36">
        <v>5403.5344999999998</v>
      </c>
      <c r="M3033" s="35">
        <v>87.075000000000003</v>
      </c>
    </row>
    <row r="3034" spans="1:13">
      <c r="A3034" s="38">
        <v>3033</v>
      </c>
      <c r="B3034" s="34" t="s">
        <v>3144</v>
      </c>
      <c r="C3034" s="34" t="s">
        <v>3650</v>
      </c>
      <c r="D3034" s="34" t="s">
        <v>24</v>
      </c>
      <c r="E3034" s="36">
        <v>349.65</v>
      </c>
      <c r="F3034" s="36">
        <v>26220.253499999995</v>
      </c>
      <c r="G3034" s="36">
        <v>282.42500000000001</v>
      </c>
      <c r="H3034" s="36">
        <v>24850.57575</v>
      </c>
      <c r="I3034" s="36">
        <v>208.35</v>
      </c>
      <c r="J3034" s="36">
        <v>22912.249499999998</v>
      </c>
      <c r="K3034" s="36">
        <v>36</v>
      </c>
      <c r="L3034" s="36">
        <v>4959</v>
      </c>
      <c r="M3034" s="35">
        <v>79.5</v>
      </c>
    </row>
    <row r="3035" spans="1:13">
      <c r="A3035" s="38">
        <v>3034</v>
      </c>
      <c r="B3035" s="34" t="s">
        <v>3145</v>
      </c>
      <c r="C3035" s="34" t="s">
        <v>3686</v>
      </c>
      <c r="D3035" s="34" t="s">
        <v>24</v>
      </c>
      <c r="E3035" s="36">
        <v>0</v>
      </c>
      <c r="F3035" s="36">
        <v>0</v>
      </c>
      <c r="G3035" s="36">
        <v>2</v>
      </c>
      <c r="H3035" s="36">
        <v>343</v>
      </c>
      <c r="I3035" s="36">
        <v>2</v>
      </c>
      <c r="J3035" s="36">
        <v>149.22</v>
      </c>
      <c r="K3035" s="36">
        <v>3.5</v>
      </c>
      <c r="L3035" s="36">
        <v>903.45499999999993</v>
      </c>
      <c r="M3035" s="35">
        <v>7.1</v>
      </c>
    </row>
    <row r="3036" spans="1:13">
      <c r="A3036" s="38">
        <v>3035</v>
      </c>
      <c r="B3036" s="34" t="s">
        <v>3146</v>
      </c>
      <c r="C3036" s="34" t="s">
        <v>3690</v>
      </c>
      <c r="D3036" s="34" t="s">
        <v>24</v>
      </c>
      <c r="E3036" s="36">
        <v>0</v>
      </c>
      <c r="F3036" s="36">
        <v>0</v>
      </c>
      <c r="G3036" s="36">
        <v>0</v>
      </c>
      <c r="H3036" s="36">
        <v>0</v>
      </c>
      <c r="I3036" s="36">
        <v>1.05</v>
      </c>
      <c r="J3036" s="36">
        <v>46.840499999999999</v>
      </c>
      <c r="K3036" s="36">
        <v>8</v>
      </c>
      <c r="L3036" s="36">
        <v>2172.2399999999998</v>
      </c>
      <c r="M3036" s="35">
        <v>72.099999999999994</v>
      </c>
    </row>
    <row r="3037" spans="1:13">
      <c r="A3037" s="38">
        <v>3036</v>
      </c>
      <c r="B3037" s="34" t="s">
        <v>3147</v>
      </c>
      <c r="C3037" s="34" t="s">
        <v>3687</v>
      </c>
      <c r="D3037" s="34" t="s">
        <v>24</v>
      </c>
      <c r="F3037" s="36">
        <v>0</v>
      </c>
      <c r="H3037" s="36">
        <v>0</v>
      </c>
      <c r="J3037" s="36">
        <v>0</v>
      </c>
      <c r="L3037" s="36">
        <v>0</v>
      </c>
      <c r="M3037" s="35">
        <v>45</v>
      </c>
    </row>
    <row r="3038" spans="1:13">
      <c r="A3038" s="38">
        <v>3037</v>
      </c>
      <c r="B3038" s="34" t="s">
        <v>3148</v>
      </c>
      <c r="C3038" s="34" t="s">
        <v>3650</v>
      </c>
      <c r="D3038" s="34" t="s">
        <v>24</v>
      </c>
      <c r="F3038" s="36">
        <v>0</v>
      </c>
      <c r="H3038" s="36">
        <v>0</v>
      </c>
      <c r="J3038" s="36">
        <v>0</v>
      </c>
      <c r="L3038" s="36">
        <v>0</v>
      </c>
      <c r="M3038" s="35">
        <v>5</v>
      </c>
    </row>
    <row r="3039" spans="1:13">
      <c r="A3039" s="38">
        <v>3038</v>
      </c>
      <c r="B3039" s="34" t="s">
        <v>3149</v>
      </c>
      <c r="C3039" s="34" t="s">
        <v>3650</v>
      </c>
      <c r="D3039" s="34" t="s">
        <v>24</v>
      </c>
      <c r="F3039" s="36">
        <v>0</v>
      </c>
      <c r="H3039" s="36">
        <v>0</v>
      </c>
      <c r="J3039" s="36">
        <v>0</v>
      </c>
      <c r="L3039" s="36">
        <v>0</v>
      </c>
      <c r="M3039" s="35">
        <v>115</v>
      </c>
    </row>
    <row r="3040" spans="1:13">
      <c r="A3040" s="38">
        <v>3039</v>
      </c>
      <c r="B3040" s="34" t="s">
        <v>3150</v>
      </c>
      <c r="C3040" s="34" t="s">
        <v>3650</v>
      </c>
      <c r="D3040" s="34" t="s">
        <v>34</v>
      </c>
      <c r="F3040" s="36">
        <v>0</v>
      </c>
      <c r="H3040" s="36">
        <v>0</v>
      </c>
      <c r="J3040" s="36">
        <v>0</v>
      </c>
      <c r="L3040" s="36">
        <v>0</v>
      </c>
      <c r="M3040" s="35">
        <v>5</v>
      </c>
    </row>
    <row r="3041" spans="1:13">
      <c r="A3041" s="38">
        <v>3040</v>
      </c>
      <c r="B3041" s="34" t="s">
        <v>3151</v>
      </c>
      <c r="C3041" s="34" t="s">
        <v>3650</v>
      </c>
      <c r="D3041" s="34" t="s">
        <v>34</v>
      </c>
      <c r="F3041" s="36">
        <v>0</v>
      </c>
      <c r="H3041" s="36">
        <v>0</v>
      </c>
      <c r="J3041" s="36">
        <v>0</v>
      </c>
      <c r="L3041" s="36">
        <v>0</v>
      </c>
      <c r="M3041" s="35">
        <v>0.42499999999999999</v>
      </c>
    </row>
    <row r="3042" spans="1:13">
      <c r="A3042" s="38">
        <v>3041</v>
      </c>
      <c r="B3042" s="34" t="s">
        <v>3152</v>
      </c>
      <c r="C3042" s="34" t="s">
        <v>3650</v>
      </c>
      <c r="D3042" s="34" t="s">
        <v>34</v>
      </c>
      <c r="F3042" s="36">
        <v>0</v>
      </c>
      <c r="H3042" s="36">
        <v>0</v>
      </c>
      <c r="J3042" s="36">
        <v>0</v>
      </c>
      <c r="L3042" s="36">
        <v>0</v>
      </c>
      <c r="M3042" s="35">
        <v>20</v>
      </c>
    </row>
    <row r="3043" spans="1:13">
      <c r="A3043" s="38">
        <v>3042</v>
      </c>
      <c r="B3043" s="34" t="s">
        <v>3153</v>
      </c>
      <c r="C3043" s="34" t="s">
        <v>3650</v>
      </c>
      <c r="D3043" s="34" t="s">
        <v>34</v>
      </c>
      <c r="F3043" s="36">
        <v>0</v>
      </c>
      <c r="H3043" s="36">
        <v>0</v>
      </c>
      <c r="J3043" s="36">
        <v>0</v>
      </c>
      <c r="L3043" s="36">
        <v>0</v>
      </c>
      <c r="M3043" s="35">
        <v>10</v>
      </c>
    </row>
    <row r="3044" spans="1:13">
      <c r="A3044" s="38">
        <v>3043</v>
      </c>
      <c r="B3044" s="34" t="s">
        <v>3154</v>
      </c>
      <c r="C3044" s="34" t="s">
        <v>3689</v>
      </c>
      <c r="D3044" s="34" t="s">
        <v>34</v>
      </c>
      <c r="E3044" s="36">
        <v>101.55</v>
      </c>
      <c r="F3044" s="36">
        <v>3580.6529999999998</v>
      </c>
      <c r="G3044" s="36">
        <v>50.125</v>
      </c>
      <c r="H3044" s="36">
        <v>1577.9349999999999</v>
      </c>
      <c r="I3044" s="36">
        <v>0</v>
      </c>
      <c r="J3044" s="36">
        <v>0</v>
      </c>
      <c r="K3044" s="36">
        <v>20</v>
      </c>
      <c r="L3044" s="36">
        <v>1944.6000000000001</v>
      </c>
      <c r="M3044" s="35">
        <v>0</v>
      </c>
    </row>
    <row r="3045" spans="1:13">
      <c r="A3045" s="38">
        <v>3044</v>
      </c>
      <c r="B3045" s="34" t="s">
        <v>3155</v>
      </c>
      <c r="C3045" s="34" t="s">
        <v>3650</v>
      </c>
      <c r="D3045" s="34" t="s">
        <v>34</v>
      </c>
      <c r="E3045" s="36">
        <v>0</v>
      </c>
      <c r="F3045" s="36">
        <v>0</v>
      </c>
      <c r="G3045" s="36">
        <v>0</v>
      </c>
      <c r="H3045" s="36">
        <v>0</v>
      </c>
      <c r="I3045" s="36">
        <v>0</v>
      </c>
      <c r="J3045" s="36">
        <v>0</v>
      </c>
      <c r="K3045" s="36">
        <v>16</v>
      </c>
      <c r="L3045" s="36">
        <v>1261.28</v>
      </c>
      <c r="M3045" s="35">
        <v>0</v>
      </c>
    </row>
    <row r="3046" spans="1:13">
      <c r="A3046" s="38">
        <v>3045</v>
      </c>
      <c r="B3046" s="34" t="s">
        <v>3156</v>
      </c>
      <c r="C3046" s="34" t="s">
        <v>3686</v>
      </c>
      <c r="D3046" s="34" t="s">
        <v>34</v>
      </c>
      <c r="E3046" s="36">
        <v>0</v>
      </c>
      <c r="F3046" s="36">
        <v>0</v>
      </c>
      <c r="G3046" s="36">
        <v>0</v>
      </c>
      <c r="H3046" s="36">
        <v>0</v>
      </c>
      <c r="I3046" s="36">
        <v>0</v>
      </c>
      <c r="J3046" s="36">
        <v>0</v>
      </c>
      <c r="K3046" s="36">
        <v>2.0499999999999998</v>
      </c>
      <c r="L3046" s="36">
        <v>295.36399999999998</v>
      </c>
      <c r="M3046" s="35">
        <v>0</v>
      </c>
    </row>
    <row r="3047" spans="1:13">
      <c r="A3047" s="38">
        <v>3046</v>
      </c>
      <c r="B3047" s="34" t="s">
        <v>3157</v>
      </c>
      <c r="C3047" s="34" t="s">
        <v>3650</v>
      </c>
      <c r="D3047" s="34" t="s">
        <v>34</v>
      </c>
      <c r="E3047" s="36">
        <v>0</v>
      </c>
      <c r="F3047" s="36">
        <v>0</v>
      </c>
      <c r="G3047" s="36">
        <v>0</v>
      </c>
      <c r="H3047" s="36">
        <v>0</v>
      </c>
      <c r="I3047" s="36">
        <v>0</v>
      </c>
      <c r="J3047" s="36">
        <v>0</v>
      </c>
      <c r="K3047" s="36">
        <v>1</v>
      </c>
      <c r="L3047" s="36">
        <v>51.59</v>
      </c>
      <c r="M3047" s="35">
        <v>0</v>
      </c>
    </row>
    <row r="3048" spans="1:13">
      <c r="A3048" s="38">
        <v>3047</v>
      </c>
      <c r="B3048" s="34" t="s">
        <v>3158</v>
      </c>
      <c r="C3048" s="34" t="s">
        <v>3650</v>
      </c>
      <c r="D3048" s="34" t="s">
        <v>34</v>
      </c>
      <c r="E3048" s="36">
        <v>0</v>
      </c>
      <c r="F3048" s="36">
        <v>0</v>
      </c>
      <c r="G3048" s="36">
        <v>0</v>
      </c>
      <c r="H3048" s="36">
        <v>0</v>
      </c>
      <c r="I3048" s="36">
        <v>0</v>
      </c>
      <c r="J3048" s="36">
        <v>0</v>
      </c>
      <c r="K3048" s="36">
        <v>3.5</v>
      </c>
      <c r="L3048" s="36">
        <v>136.745</v>
      </c>
      <c r="M3048" s="35">
        <v>0</v>
      </c>
    </row>
    <row r="3049" spans="1:13">
      <c r="A3049" s="38">
        <v>3048</v>
      </c>
      <c r="B3049" s="34" t="s">
        <v>3159</v>
      </c>
      <c r="C3049" s="34" t="s">
        <v>3650</v>
      </c>
      <c r="D3049" s="34" t="s">
        <v>34</v>
      </c>
      <c r="F3049" s="36">
        <v>0</v>
      </c>
      <c r="H3049" s="36">
        <v>0</v>
      </c>
      <c r="J3049" s="36">
        <v>0</v>
      </c>
      <c r="L3049" s="36">
        <v>0</v>
      </c>
      <c r="M3049" s="35">
        <v>5</v>
      </c>
    </row>
    <row r="3050" spans="1:13">
      <c r="A3050" s="38">
        <v>3049</v>
      </c>
      <c r="B3050" s="34" t="s">
        <v>3160</v>
      </c>
      <c r="C3050" s="34" t="s">
        <v>3650</v>
      </c>
      <c r="D3050" s="34" t="s">
        <v>34</v>
      </c>
      <c r="E3050" s="36">
        <v>0</v>
      </c>
      <c r="F3050" s="36">
        <v>0</v>
      </c>
      <c r="G3050" s="36">
        <v>7</v>
      </c>
      <c r="H3050" s="36">
        <v>299.59999999999997</v>
      </c>
      <c r="I3050" s="36">
        <v>5</v>
      </c>
      <c r="J3050" s="36">
        <v>239.20000000000002</v>
      </c>
      <c r="K3050" s="36">
        <v>24</v>
      </c>
      <c r="L3050" s="36">
        <v>2862</v>
      </c>
      <c r="M3050" s="35">
        <v>0</v>
      </c>
    </row>
    <row r="3051" spans="1:13">
      <c r="A3051" s="38">
        <v>3050</v>
      </c>
      <c r="B3051" s="34" t="s">
        <v>3161</v>
      </c>
      <c r="C3051" s="34" t="s">
        <v>3650</v>
      </c>
      <c r="D3051" s="34" t="s">
        <v>34</v>
      </c>
      <c r="F3051" s="36">
        <v>0</v>
      </c>
      <c r="H3051" s="36">
        <v>0</v>
      </c>
      <c r="J3051" s="36">
        <v>0</v>
      </c>
      <c r="L3051" s="36">
        <v>0</v>
      </c>
      <c r="M3051" s="35">
        <v>10.050000000000001</v>
      </c>
    </row>
    <row r="3052" spans="1:13">
      <c r="A3052" s="38">
        <v>3051</v>
      </c>
      <c r="B3052" s="34" t="s">
        <v>3162</v>
      </c>
      <c r="C3052" s="34" t="s">
        <v>82</v>
      </c>
      <c r="D3052" s="34" t="s">
        <v>34</v>
      </c>
      <c r="E3052" s="36">
        <v>0</v>
      </c>
      <c r="F3052" s="36">
        <v>0</v>
      </c>
      <c r="G3052" s="36">
        <v>0</v>
      </c>
      <c r="H3052" s="36">
        <v>0</v>
      </c>
      <c r="I3052" s="36">
        <v>0</v>
      </c>
      <c r="J3052" s="36">
        <v>0</v>
      </c>
      <c r="K3052" s="36">
        <v>1.1000000000000001</v>
      </c>
      <c r="L3052" s="36">
        <v>533.01600000000008</v>
      </c>
      <c r="M3052" s="35">
        <v>0</v>
      </c>
    </row>
    <row r="3053" spans="1:13">
      <c r="A3053" s="38">
        <v>3052</v>
      </c>
      <c r="B3053" s="34" t="s">
        <v>3163</v>
      </c>
      <c r="C3053" s="34" t="s">
        <v>3650</v>
      </c>
      <c r="D3053" s="34" t="s">
        <v>34</v>
      </c>
      <c r="E3053" s="36">
        <v>6.4</v>
      </c>
      <c r="F3053" s="36">
        <v>1005.5040000000001</v>
      </c>
      <c r="G3053" s="36">
        <v>4.4249999999999998</v>
      </c>
      <c r="H3053" s="36">
        <v>460.28849999999994</v>
      </c>
      <c r="I3053" s="36">
        <v>1.7</v>
      </c>
      <c r="J3053" s="36">
        <v>334.28799999999995</v>
      </c>
      <c r="K3053" s="36">
        <v>9.35</v>
      </c>
      <c r="L3053" s="36">
        <v>1365.7544999999998</v>
      </c>
      <c r="M3053" s="35">
        <v>0</v>
      </c>
    </row>
    <row r="3054" spans="1:13">
      <c r="A3054" s="38">
        <v>3053</v>
      </c>
      <c r="B3054" s="34" t="s">
        <v>3164</v>
      </c>
      <c r="C3054" s="34" t="s">
        <v>3650</v>
      </c>
      <c r="D3054" s="34" t="s">
        <v>34</v>
      </c>
      <c r="E3054" s="36">
        <v>0</v>
      </c>
      <c r="F3054" s="36">
        <v>0</v>
      </c>
      <c r="G3054" s="36">
        <v>0</v>
      </c>
      <c r="H3054" s="36">
        <v>0</v>
      </c>
      <c r="I3054" s="36">
        <v>0</v>
      </c>
      <c r="J3054" s="36">
        <v>0</v>
      </c>
      <c r="K3054" s="36">
        <v>10</v>
      </c>
      <c r="L3054" s="36">
        <v>798.3</v>
      </c>
      <c r="M3054" s="35">
        <v>0</v>
      </c>
    </row>
    <row r="3055" spans="1:13">
      <c r="A3055" s="38">
        <v>3054</v>
      </c>
      <c r="B3055" s="34" t="s">
        <v>3165</v>
      </c>
      <c r="C3055" s="34" t="s">
        <v>84</v>
      </c>
      <c r="D3055" s="34" t="s">
        <v>34</v>
      </c>
      <c r="E3055" s="36">
        <v>0</v>
      </c>
      <c r="F3055" s="36">
        <v>0</v>
      </c>
      <c r="G3055" s="36">
        <v>0</v>
      </c>
      <c r="H3055" s="36">
        <v>0</v>
      </c>
      <c r="I3055" s="36">
        <v>1</v>
      </c>
      <c r="J3055" s="36">
        <v>168.18</v>
      </c>
      <c r="K3055" s="36">
        <v>0</v>
      </c>
      <c r="L3055" s="36">
        <v>0</v>
      </c>
      <c r="M3055" s="35">
        <v>0</v>
      </c>
    </row>
    <row r="3056" spans="1:13">
      <c r="A3056" s="38">
        <v>3055</v>
      </c>
      <c r="B3056" s="34" t="s">
        <v>3166</v>
      </c>
      <c r="C3056" s="34" t="s">
        <v>3688</v>
      </c>
      <c r="D3056" s="34" t="s">
        <v>34</v>
      </c>
      <c r="E3056" s="36">
        <v>0</v>
      </c>
      <c r="F3056" s="36">
        <v>0</v>
      </c>
      <c r="G3056" s="36">
        <v>0</v>
      </c>
      <c r="H3056" s="36">
        <v>0</v>
      </c>
      <c r="I3056" s="36">
        <v>0</v>
      </c>
      <c r="J3056" s="36">
        <v>0</v>
      </c>
      <c r="K3056" s="36">
        <v>2</v>
      </c>
      <c r="L3056" s="36">
        <v>564.55999999999995</v>
      </c>
      <c r="M3056" s="35">
        <v>0</v>
      </c>
    </row>
    <row r="3057" spans="1:13">
      <c r="A3057" s="38">
        <v>3056</v>
      </c>
      <c r="B3057" s="34" t="s">
        <v>3167</v>
      </c>
      <c r="C3057" s="34" t="s">
        <v>3650</v>
      </c>
      <c r="D3057" s="34" t="s">
        <v>34</v>
      </c>
      <c r="F3057" s="36">
        <v>0</v>
      </c>
      <c r="H3057" s="36">
        <v>0</v>
      </c>
      <c r="J3057" s="36">
        <v>0</v>
      </c>
      <c r="L3057" s="36">
        <v>0</v>
      </c>
      <c r="M3057" s="35">
        <v>0</v>
      </c>
    </row>
    <row r="3058" spans="1:13">
      <c r="A3058" s="38">
        <v>3057</v>
      </c>
      <c r="B3058" s="34" t="s">
        <v>3168</v>
      </c>
      <c r="C3058" s="34" t="s">
        <v>3650</v>
      </c>
      <c r="D3058" s="34" t="s">
        <v>34</v>
      </c>
      <c r="E3058" s="36">
        <v>0</v>
      </c>
      <c r="F3058" s="36">
        <v>0</v>
      </c>
      <c r="G3058" s="36">
        <v>0</v>
      </c>
      <c r="H3058" s="36">
        <v>0</v>
      </c>
      <c r="I3058" s="36">
        <v>6</v>
      </c>
      <c r="J3058" s="36">
        <v>129.24</v>
      </c>
      <c r="K3058" s="36">
        <v>12</v>
      </c>
      <c r="L3058" s="36">
        <v>1102.32</v>
      </c>
      <c r="M3058" s="35">
        <v>0</v>
      </c>
    </row>
    <row r="3059" spans="1:13">
      <c r="A3059" s="38">
        <v>3058</v>
      </c>
      <c r="B3059" s="34" t="s">
        <v>3169</v>
      </c>
      <c r="C3059" s="34" t="s">
        <v>3650</v>
      </c>
      <c r="D3059" s="34" t="s">
        <v>34</v>
      </c>
      <c r="E3059" s="36">
        <v>0</v>
      </c>
      <c r="F3059" s="36">
        <v>0</v>
      </c>
      <c r="G3059" s="36">
        <v>0</v>
      </c>
      <c r="H3059" s="36">
        <v>0</v>
      </c>
      <c r="I3059" s="36">
        <v>13.15</v>
      </c>
      <c r="J3059" s="36">
        <v>2119.7799999999997</v>
      </c>
      <c r="K3059" s="36">
        <v>1</v>
      </c>
      <c r="L3059" s="36">
        <v>46.1</v>
      </c>
      <c r="M3059" s="35">
        <v>0</v>
      </c>
    </row>
    <row r="3060" spans="1:13">
      <c r="A3060" s="38">
        <v>3059</v>
      </c>
      <c r="B3060" s="34" t="s">
        <v>3170</v>
      </c>
      <c r="C3060" s="34" t="s">
        <v>3650</v>
      </c>
      <c r="D3060" s="34" t="s">
        <v>34</v>
      </c>
      <c r="F3060" s="36">
        <v>0</v>
      </c>
      <c r="H3060" s="36">
        <v>0</v>
      </c>
      <c r="J3060" s="36">
        <v>0</v>
      </c>
      <c r="L3060" s="36">
        <v>0</v>
      </c>
      <c r="M3060" s="35">
        <v>1</v>
      </c>
    </row>
    <row r="3061" spans="1:13">
      <c r="A3061" s="38">
        <v>3060</v>
      </c>
      <c r="B3061" s="34" t="s">
        <v>3171</v>
      </c>
      <c r="C3061" s="34" t="s">
        <v>3650</v>
      </c>
      <c r="D3061" s="34" t="s">
        <v>34</v>
      </c>
      <c r="E3061" s="36">
        <v>0</v>
      </c>
      <c r="F3061" s="36">
        <v>0</v>
      </c>
      <c r="G3061" s="36">
        <v>21</v>
      </c>
      <c r="H3061" s="36">
        <v>1880.76</v>
      </c>
      <c r="I3061" s="36">
        <v>17</v>
      </c>
      <c r="J3061" s="36">
        <v>1473.0500000000002</v>
      </c>
      <c r="K3061" s="36">
        <v>5.05</v>
      </c>
      <c r="L3061" s="36">
        <v>551.10649999999998</v>
      </c>
      <c r="M3061" s="35">
        <v>0</v>
      </c>
    </row>
    <row r="3062" spans="1:13">
      <c r="A3062" s="38">
        <v>3061</v>
      </c>
      <c r="B3062" s="34" t="s">
        <v>3172</v>
      </c>
      <c r="C3062" s="34" t="s">
        <v>3650</v>
      </c>
      <c r="D3062" s="34" t="s">
        <v>34</v>
      </c>
      <c r="E3062" s="36">
        <v>0</v>
      </c>
      <c r="F3062" s="36">
        <v>0</v>
      </c>
      <c r="G3062" s="36">
        <v>101</v>
      </c>
      <c r="H3062" s="36">
        <v>11635.2</v>
      </c>
      <c r="I3062" s="36">
        <v>53.05</v>
      </c>
      <c r="J3062" s="36">
        <v>4560.7084999999997</v>
      </c>
      <c r="K3062" s="36">
        <v>0</v>
      </c>
      <c r="L3062" s="36">
        <v>0</v>
      </c>
      <c r="M3062" s="35">
        <v>0</v>
      </c>
    </row>
    <row r="3063" spans="1:13">
      <c r="A3063" s="38">
        <v>3062</v>
      </c>
      <c r="B3063" s="34" t="s">
        <v>3173</v>
      </c>
      <c r="C3063" s="34" t="s">
        <v>3650</v>
      </c>
      <c r="D3063" s="34" t="s">
        <v>34</v>
      </c>
      <c r="E3063" s="36">
        <v>0</v>
      </c>
      <c r="F3063" s="36">
        <v>0</v>
      </c>
      <c r="G3063" s="36">
        <v>0</v>
      </c>
      <c r="H3063" s="36">
        <v>0</v>
      </c>
      <c r="I3063" s="36">
        <v>10.5</v>
      </c>
      <c r="J3063" s="36">
        <v>568.05000000000007</v>
      </c>
      <c r="K3063" s="36">
        <v>0.15</v>
      </c>
      <c r="L3063" s="36">
        <v>141.29249999999999</v>
      </c>
      <c r="M3063" s="35">
        <v>0</v>
      </c>
    </row>
    <row r="3064" spans="1:13">
      <c r="A3064" s="38">
        <v>3063</v>
      </c>
      <c r="B3064" s="34" t="s">
        <v>3174</v>
      </c>
      <c r="C3064" s="34" t="s">
        <v>3650</v>
      </c>
      <c r="D3064" s="34" t="s">
        <v>34</v>
      </c>
      <c r="E3064" s="36">
        <v>0</v>
      </c>
      <c r="F3064" s="36">
        <v>0</v>
      </c>
      <c r="G3064" s="36">
        <v>0</v>
      </c>
      <c r="H3064" s="36">
        <v>0</v>
      </c>
      <c r="I3064" s="36">
        <v>17</v>
      </c>
      <c r="J3064" s="36">
        <v>1272.1099999999999</v>
      </c>
      <c r="K3064" s="36">
        <v>25</v>
      </c>
      <c r="L3064" s="36">
        <v>2071.75</v>
      </c>
      <c r="M3064" s="35">
        <v>0</v>
      </c>
    </row>
    <row r="3065" spans="1:13">
      <c r="A3065" s="38">
        <v>3064</v>
      </c>
      <c r="B3065" s="34" t="s">
        <v>3175</v>
      </c>
      <c r="C3065" s="34" t="s">
        <v>3650</v>
      </c>
      <c r="D3065" s="34" t="s">
        <v>34</v>
      </c>
      <c r="E3065" s="36">
        <v>0</v>
      </c>
      <c r="F3065" s="36">
        <v>0</v>
      </c>
      <c r="G3065" s="36">
        <v>0</v>
      </c>
      <c r="H3065" s="36">
        <v>0</v>
      </c>
      <c r="I3065" s="36">
        <v>4.4000000000000004</v>
      </c>
      <c r="J3065" s="36">
        <v>355.34400000000005</v>
      </c>
      <c r="K3065" s="36">
        <v>0</v>
      </c>
      <c r="L3065" s="36">
        <v>0</v>
      </c>
      <c r="M3065" s="35">
        <v>0</v>
      </c>
    </row>
    <row r="3066" spans="1:13">
      <c r="A3066" s="38">
        <v>3065</v>
      </c>
      <c r="B3066" s="34" t="s">
        <v>3176</v>
      </c>
      <c r="C3066" s="34" t="s">
        <v>3650</v>
      </c>
      <c r="D3066" s="34" t="s">
        <v>34</v>
      </c>
      <c r="E3066" s="36">
        <v>24.5</v>
      </c>
      <c r="F3066" s="36">
        <v>3365.5650000000001</v>
      </c>
      <c r="G3066" s="36">
        <v>152.69999999999999</v>
      </c>
      <c r="H3066" s="36">
        <v>15256.256999999998</v>
      </c>
      <c r="I3066" s="36">
        <v>0</v>
      </c>
      <c r="J3066" s="36">
        <v>0</v>
      </c>
      <c r="K3066" s="36">
        <v>0.1</v>
      </c>
      <c r="L3066" s="36">
        <v>90.466999999999999</v>
      </c>
      <c r="M3066" s="35">
        <v>0</v>
      </c>
    </row>
    <row r="3067" spans="1:13">
      <c r="A3067" s="38">
        <v>3066</v>
      </c>
      <c r="B3067" s="34" t="s">
        <v>3177</v>
      </c>
      <c r="C3067" s="34" t="s">
        <v>3650</v>
      </c>
      <c r="D3067" s="34" t="s">
        <v>34</v>
      </c>
      <c r="E3067" s="36">
        <v>34</v>
      </c>
      <c r="F3067" s="36">
        <v>2986.8999999999996</v>
      </c>
      <c r="G3067" s="36">
        <v>10</v>
      </c>
      <c r="H3067" s="36">
        <v>1046.0999999999999</v>
      </c>
      <c r="I3067" s="36">
        <v>4</v>
      </c>
      <c r="J3067" s="36">
        <v>309.60000000000002</v>
      </c>
      <c r="K3067" s="36">
        <v>0</v>
      </c>
      <c r="L3067" s="36">
        <v>0</v>
      </c>
      <c r="M3067" s="35">
        <v>0</v>
      </c>
    </row>
    <row r="3068" spans="1:13">
      <c r="A3068" s="38">
        <v>3067</v>
      </c>
      <c r="B3068" s="34" t="s">
        <v>3178</v>
      </c>
      <c r="C3068" s="34" t="s">
        <v>87</v>
      </c>
      <c r="D3068" s="34" t="s">
        <v>34</v>
      </c>
      <c r="F3068" s="36">
        <v>0</v>
      </c>
      <c r="H3068" s="36">
        <v>0</v>
      </c>
      <c r="J3068" s="36">
        <v>0</v>
      </c>
      <c r="L3068" s="36">
        <v>0</v>
      </c>
      <c r="M3068" s="35">
        <v>50</v>
      </c>
    </row>
    <row r="3069" spans="1:13">
      <c r="A3069" s="38">
        <v>3068</v>
      </c>
      <c r="B3069" s="34" t="s">
        <v>3179</v>
      </c>
      <c r="C3069" s="34" t="s">
        <v>87</v>
      </c>
      <c r="D3069" s="34" t="s">
        <v>34</v>
      </c>
      <c r="E3069" s="36">
        <v>10.199999999999999</v>
      </c>
      <c r="F3069" s="36">
        <v>220.01399999999998</v>
      </c>
      <c r="G3069" s="36">
        <v>0</v>
      </c>
      <c r="H3069" s="36">
        <v>0</v>
      </c>
      <c r="I3069" s="36">
        <v>0</v>
      </c>
      <c r="J3069" s="36">
        <v>0</v>
      </c>
      <c r="K3069" s="36">
        <v>5</v>
      </c>
      <c r="L3069" s="36">
        <v>2132.85</v>
      </c>
      <c r="M3069" s="35">
        <v>0</v>
      </c>
    </row>
    <row r="3070" spans="1:13">
      <c r="A3070" s="38">
        <v>3069</v>
      </c>
      <c r="B3070" s="34" t="s">
        <v>3180</v>
      </c>
      <c r="C3070" s="34" t="s">
        <v>3650</v>
      </c>
      <c r="D3070" s="34" t="s">
        <v>34</v>
      </c>
      <c r="E3070" s="36">
        <v>0</v>
      </c>
      <c r="F3070" s="36">
        <v>0</v>
      </c>
      <c r="G3070" s="36">
        <v>0</v>
      </c>
      <c r="H3070" s="36">
        <v>0</v>
      </c>
      <c r="I3070" s="36">
        <v>0</v>
      </c>
      <c r="J3070" s="36">
        <v>0</v>
      </c>
      <c r="K3070" s="36">
        <v>13.1</v>
      </c>
      <c r="L3070" s="36">
        <v>1957.5330000000001</v>
      </c>
      <c r="M3070" s="35">
        <v>0</v>
      </c>
    </row>
    <row r="3071" spans="1:13">
      <c r="A3071" s="38">
        <v>3070</v>
      </c>
      <c r="B3071" s="34" t="s">
        <v>3181</v>
      </c>
      <c r="C3071" s="34" t="s">
        <v>3650</v>
      </c>
      <c r="D3071" s="34" t="s">
        <v>34</v>
      </c>
      <c r="E3071" s="36">
        <v>0</v>
      </c>
      <c r="F3071" s="36">
        <v>0</v>
      </c>
      <c r="G3071" s="36">
        <v>15</v>
      </c>
      <c r="H3071" s="36">
        <v>2142.75</v>
      </c>
      <c r="I3071" s="36">
        <v>0</v>
      </c>
      <c r="J3071" s="36">
        <v>0</v>
      </c>
      <c r="K3071" s="36">
        <v>0.32500000000000001</v>
      </c>
      <c r="L3071" s="36">
        <v>33.325500000000005</v>
      </c>
      <c r="M3071" s="35">
        <v>1.5</v>
      </c>
    </row>
    <row r="3072" spans="1:13">
      <c r="A3072" s="38">
        <v>3071</v>
      </c>
      <c r="B3072" s="34" t="s">
        <v>3182</v>
      </c>
      <c r="C3072" s="34" t="s">
        <v>3650</v>
      </c>
      <c r="D3072" s="34" t="s">
        <v>34</v>
      </c>
      <c r="E3072" s="36">
        <v>2.5</v>
      </c>
      <c r="F3072" s="36">
        <v>240.55</v>
      </c>
      <c r="G3072" s="36">
        <v>4.7</v>
      </c>
      <c r="H3072" s="36">
        <v>385.96400000000006</v>
      </c>
      <c r="I3072" s="36">
        <v>2</v>
      </c>
      <c r="J3072" s="36">
        <v>432.22</v>
      </c>
      <c r="K3072" s="36">
        <v>1.6</v>
      </c>
      <c r="L3072" s="36">
        <v>200.27200000000002</v>
      </c>
      <c r="M3072" s="35">
        <v>0.60000000000000009</v>
      </c>
    </row>
    <row r="3073" spans="1:13">
      <c r="A3073" s="38">
        <v>3072</v>
      </c>
      <c r="B3073" s="34" t="s">
        <v>3183</v>
      </c>
      <c r="C3073" s="34" t="s">
        <v>3650</v>
      </c>
      <c r="D3073" s="34" t="s">
        <v>34</v>
      </c>
      <c r="F3073" s="36">
        <v>0</v>
      </c>
      <c r="H3073" s="36">
        <v>0</v>
      </c>
      <c r="J3073" s="36">
        <v>0</v>
      </c>
      <c r="L3073" s="36">
        <v>0</v>
      </c>
      <c r="M3073" s="35">
        <v>7.4999999999999997E-2</v>
      </c>
    </row>
    <row r="3074" spans="1:13">
      <c r="A3074" s="38">
        <v>3073</v>
      </c>
      <c r="B3074" s="34" t="s">
        <v>3184</v>
      </c>
      <c r="C3074" s="34" t="s">
        <v>3650</v>
      </c>
      <c r="D3074" s="34" t="s">
        <v>34</v>
      </c>
      <c r="E3074" s="36">
        <v>1.5</v>
      </c>
      <c r="F3074" s="36">
        <v>364.09499999999997</v>
      </c>
      <c r="G3074" s="36">
        <v>1.7</v>
      </c>
      <c r="H3074" s="36">
        <v>47.26</v>
      </c>
      <c r="I3074" s="36">
        <v>1.75</v>
      </c>
      <c r="J3074" s="36">
        <v>100.57249999999999</v>
      </c>
      <c r="K3074" s="36">
        <v>2.0499999999999998</v>
      </c>
      <c r="L3074" s="36">
        <v>240.34199999999996</v>
      </c>
      <c r="M3074" s="35">
        <v>0.6</v>
      </c>
    </row>
    <row r="3075" spans="1:13">
      <c r="A3075" s="38">
        <v>3074</v>
      </c>
      <c r="B3075" s="34" t="s">
        <v>3185</v>
      </c>
      <c r="C3075" s="34" t="s">
        <v>3650</v>
      </c>
      <c r="D3075" s="34" t="s">
        <v>34</v>
      </c>
      <c r="E3075" s="36">
        <v>0.25</v>
      </c>
      <c r="F3075" s="36">
        <v>65.167500000000004</v>
      </c>
      <c r="G3075" s="36">
        <v>4.3</v>
      </c>
      <c r="H3075" s="36">
        <v>820.9129999999999</v>
      </c>
      <c r="I3075" s="36">
        <v>5.5750000000000002</v>
      </c>
      <c r="J3075" s="36">
        <v>915.35924999999997</v>
      </c>
      <c r="K3075" s="36">
        <v>2.15</v>
      </c>
      <c r="L3075" s="36">
        <v>531.78099999999995</v>
      </c>
      <c r="M3075" s="35">
        <v>2.5000000000000001E-2</v>
      </c>
    </row>
    <row r="3076" spans="1:13">
      <c r="A3076" s="38">
        <v>3075</v>
      </c>
      <c r="B3076" s="34" t="s">
        <v>3186</v>
      </c>
      <c r="C3076" s="34" t="s">
        <v>3650</v>
      </c>
      <c r="D3076" s="34" t="s">
        <v>34</v>
      </c>
      <c r="E3076" s="36">
        <v>0</v>
      </c>
      <c r="F3076" s="36">
        <v>0</v>
      </c>
      <c r="G3076" s="36">
        <v>0</v>
      </c>
      <c r="H3076" s="36">
        <v>0</v>
      </c>
      <c r="I3076" s="36">
        <v>0</v>
      </c>
      <c r="J3076" s="36">
        <v>0</v>
      </c>
      <c r="K3076" s="36">
        <v>5.0999999999999996</v>
      </c>
      <c r="L3076" s="36">
        <v>824.66999999999985</v>
      </c>
      <c r="M3076" s="35">
        <v>0.35</v>
      </c>
    </row>
    <row r="3077" spans="1:13">
      <c r="A3077" s="38">
        <v>3076</v>
      </c>
      <c r="B3077" s="34" t="s">
        <v>3187</v>
      </c>
      <c r="C3077" s="34" t="s">
        <v>3686</v>
      </c>
      <c r="D3077" s="34" t="s">
        <v>34</v>
      </c>
      <c r="E3077" s="36">
        <v>0</v>
      </c>
      <c r="F3077" s="36">
        <v>0</v>
      </c>
      <c r="G3077" s="36">
        <v>0</v>
      </c>
      <c r="H3077" s="36">
        <v>0</v>
      </c>
      <c r="I3077" s="36">
        <v>0</v>
      </c>
      <c r="J3077" s="36">
        <v>0</v>
      </c>
      <c r="K3077" s="36">
        <v>0.25</v>
      </c>
      <c r="L3077" s="36">
        <v>48.7425</v>
      </c>
      <c r="M3077" s="35">
        <v>2.25</v>
      </c>
    </row>
    <row r="3078" spans="1:13">
      <c r="A3078" s="38">
        <v>3077</v>
      </c>
      <c r="B3078" s="34" t="s">
        <v>3188</v>
      </c>
      <c r="C3078" s="34" t="s">
        <v>3650</v>
      </c>
      <c r="D3078" s="34" t="s">
        <v>34</v>
      </c>
      <c r="F3078" s="36">
        <v>0</v>
      </c>
      <c r="H3078" s="36">
        <v>0</v>
      </c>
      <c r="J3078" s="36">
        <v>0</v>
      </c>
      <c r="L3078" s="36">
        <v>0</v>
      </c>
      <c r="M3078" s="35">
        <v>28</v>
      </c>
    </row>
    <row r="3079" spans="1:13">
      <c r="A3079" s="38">
        <v>3078</v>
      </c>
      <c r="B3079" s="34" t="s">
        <v>3189</v>
      </c>
      <c r="C3079" s="34" t="s">
        <v>3650</v>
      </c>
      <c r="D3079" s="34" t="s">
        <v>34</v>
      </c>
      <c r="E3079" s="36">
        <v>0</v>
      </c>
      <c r="F3079" s="36">
        <v>0</v>
      </c>
      <c r="G3079" s="36">
        <v>0</v>
      </c>
      <c r="H3079" s="36">
        <v>0</v>
      </c>
      <c r="I3079" s="36">
        <v>0</v>
      </c>
      <c r="J3079" s="36">
        <v>0</v>
      </c>
      <c r="K3079" s="36">
        <v>1</v>
      </c>
      <c r="L3079" s="36">
        <v>96.76</v>
      </c>
      <c r="M3079" s="35">
        <v>0.44999999999999996</v>
      </c>
    </row>
    <row r="3080" spans="1:13">
      <c r="A3080" s="38">
        <v>3079</v>
      </c>
      <c r="B3080" s="34" t="s">
        <v>3190</v>
      </c>
      <c r="C3080" s="34" t="s">
        <v>3650</v>
      </c>
      <c r="D3080" s="34" t="s">
        <v>34</v>
      </c>
      <c r="E3080" s="36">
        <v>0</v>
      </c>
      <c r="F3080" s="36">
        <v>0</v>
      </c>
      <c r="G3080" s="36">
        <v>0</v>
      </c>
      <c r="H3080" s="36">
        <v>0</v>
      </c>
      <c r="I3080" s="36">
        <v>0</v>
      </c>
      <c r="J3080" s="36">
        <v>0</v>
      </c>
      <c r="K3080" s="36">
        <v>5.6</v>
      </c>
      <c r="L3080" s="36">
        <v>646.35199999999998</v>
      </c>
      <c r="M3080" s="35">
        <v>3.85</v>
      </c>
    </row>
    <row r="3081" spans="1:13">
      <c r="A3081" s="38">
        <v>3080</v>
      </c>
      <c r="B3081" s="34" t="s">
        <v>3191</v>
      </c>
      <c r="C3081" s="34" t="s">
        <v>82</v>
      </c>
      <c r="D3081" s="34" t="s">
        <v>34</v>
      </c>
      <c r="E3081" s="36">
        <v>0.5</v>
      </c>
      <c r="F3081" s="36">
        <v>70.825000000000003</v>
      </c>
      <c r="G3081" s="36">
        <v>0</v>
      </c>
      <c r="H3081" s="36">
        <v>0</v>
      </c>
      <c r="I3081" s="36">
        <v>1</v>
      </c>
      <c r="J3081" s="36">
        <v>847.95</v>
      </c>
      <c r="K3081" s="36">
        <v>1</v>
      </c>
      <c r="L3081" s="36">
        <v>564.29</v>
      </c>
      <c r="M3081" s="35">
        <v>1</v>
      </c>
    </row>
    <row r="3082" spans="1:13">
      <c r="A3082" s="38">
        <v>3081</v>
      </c>
      <c r="B3082" s="34" t="s">
        <v>3192</v>
      </c>
      <c r="C3082" s="34" t="s">
        <v>3650</v>
      </c>
      <c r="D3082" s="34" t="s">
        <v>34</v>
      </c>
      <c r="E3082" s="36">
        <v>30.2</v>
      </c>
      <c r="F3082" s="36">
        <v>1293.4659999999999</v>
      </c>
      <c r="G3082" s="36">
        <v>29</v>
      </c>
      <c r="H3082" s="36">
        <v>2187.7599999999998</v>
      </c>
      <c r="I3082" s="36">
        <v>12.525</v>
      </c>
      <c r="J3082" s="36">
        <v>-707.66250000000002</v>
      </c>
      <c r="K3082" s="36">
        <v>13.5</v>
      </c>
      <c r="L3082" s="36">
        <v>1334.3400000000001</v>
      </c>
      <c r="M3082" s="35">
        <v>3.1</v>
      </c>
    </row>
    <row r="3083" spans="1:13">
      <c r="A3083" s="38">
        <v>3082</v>
      </c>
      <c r="B3083" s="34" t="s">
        <v>3193</v>
      </c>
      <c r="C3083" s="34" t="s">
        <v>82</v>
      </c>
      <c r="D3083" s="34" t="s">
        <v>34</v>
      </c>
      <c r="E3083" s="36">
        <v>69.349999999999994</v>
      </c>
      <c r="F3083" s="36">
        <v>8059.8569999999991</v>
      </c>
      <c r="G3083" s="36">
        <v>25.875</v>
      </c>
      <c r="H3083" s="36">
        <v>3079.6424999999999</v>
      </c>
      <c r="I3083" s="36">
        <v>43.25</v>
      </c>
      <c r="J3083" s="36">
        <v>3449.1875</v>
      </c>
      <c r="K3083" s="36">
        <v>36.075000000000003</v>
      </c>
      <c r="L3083" s="36">
        <v>2739.8962500000002</v>
      </c>
      <c r="M3083" s="35">
        <v>1.5</v>
      </c>
    </row>
    <row r="3084" spans="1:13">
      <c r="A3084" s="38">
        <v>3083</v>
      </c>
      <c r="B3084" s="34" t="s">
        <v>3194</v>
      </c>
      <c r="C3084" s="34" t="s">
        <v>3650</v>
      </c>
      <c r="D3084" s="34" t="s">
        <v>34</v>
      </c>
      <c r="E3084" s="36">
        <v>0</v>
      </c>
      <c r="F3084" s="36">
        <v>0</v>
      </c>
      <c r="G3084" s="36">
        <v>0</v>
      </c>
      <c r="H3084" s="36">
        <v>0</v>
      </c>
      <c r="I3084" s="36">
        <v>0.375</v>
      </c>
      <c r="J3084" s="36">
        <v>65.568749999999994</v>
      </c>
      <c r="K3084" s="36">
        <v>1.2</v>
      </c>
      <c r="L3084" s="36">
        <v>946.68</v>
      </c>
      <c r="M3084" s="35">
        <v>0.85</v>
      </c>
    </row>
    <row r="3085" spans="1:13">
      <c r="A3085" s="38">
        <v>3084</v>
      </c>
      <c r="B3085" s="34" t="s">
        <v>3195</v>
      </c>
      <c r="C3085" s="34" t="s">
        <v>3650</v>
      </c>
      <c r="D3085" s="34" t="s">
        <v>34</v>
      </c>
      <c r="E3085" s="36">
        <v>57.5</v>
      </c>
      <c r="F3085" s="36">
        <v>9768.1</v>
      </c>
      <c r="G3085" s="36">
        <v>18</v>
      </c>
      <c r="H3085" s="36">
        <v>5862.9600000000009</v>
      </c>
      <c r="I3085" s="36">
        <v>0</v>
      </c>
      <c r="J3085" s="36">
        <v>0</v>
      </c>
      <c r="K3085" s="36">
        <v>6</v>
      </c>
      <c r="L3085" s="36">
        <v>1206.3600000000001</v>
      </c>
      <c r="M3085" s="35">
        <v>3</v>
      </c>
    </row>
    <row r="3086" spans="1:13">
      <c r="A3086" s="38">
        <v>3085</v>
      </c>
      <c r="B3086" s="34" t="s">
        <v>3196</v>
      </c>
      <c r="C3086" s="34" t="s">
        <v>3650</v>
      </c>
      <c r="D3086" s="34" t="s">
        <v>34</v>
      </c>
      <c r="E3086" s="36">
        <v>0</v>
      </c>
      <c r="F3086" s="36">
        <v>0</v>
      </c>
      <c r="G3086" s="36">
        <v>0.2</v>
      </c>
      <c r="H3086" s="36">
        <v>6.8920000000000003</v>
      </c>
      <c r="I3086" s="36">
        <v>0</v>
      </c>
      <c r="J3086" s="36">
        <v>0</v>
      </c>
      <c r="K3086" s="36">
        <v>0</v>
      </c>
      <c r="L3086" s="36">
        <v>0</v>
      </c>
      <c r="M3086" s="35">
        <v>2.625</v>
      </c>
    </row>
    <row r="3087" spans="1:13">
      <c r="A3087" s="38">
        <v>3086</v>
      </c>
      <c r="B3087" s="34" t="s">
        <v>3197</v>
      </c>
      <c r="C3087" s="34" t="s">
        <v>3686</v>
      </c>
      <c r="D3087" s="34" t="s">
        <v>34</v>
      </c>
      <c r="E3087" s="36">
        <v>0</v>
      </c>
      <c r="F3087" s="36">
        <v>0</v>
      </c>
      <c r="G3087" s="36">
        <v>0</v>
      </c>
      <c r="H3087" s="36">
        <v>0</v>
      </c>
      <c r="I3087" s="36">
        <v>0</v>
      </c>
      <c r="J3087" s="36">
        <v>0</v>
      </c>
      <c r="K3087" s="36">
        <v>1.05</v>
      </c>
      <c r="L3087" s="36">
        <v>115.15350000000001</v>
      </c>
      <c r="M3087" s="35">
        <v>5</v>
      </c>
    </row>
    <row r="3088" spans="1:13">
      <c r="A3088" s="38">
        <v>3087</v>
      </c>
      <c r="B3088" s="34" t="s">
        <v>3198</v>
      </c>
      <c r="C3088" s="34" t="s">
        <v>3650</v>
      </c>
      <c r="D3088" s="34" t="s">
        <v>34</v>
      </c>
      <c r="E3088" s="36">
        <v>0</v>
      </c>
      <c r="F3088" s="36">
        <v>0</v>
      </c>
      <c r="G3088" s="36">
        <v>0</v>
      </c>
      <c r="H3088" s="36">
        <v>0</v>
      </c>
      <c r="I3088" s="36">
        <v>0</v>
      </c>
      <c r="J3088" s="36">
        <v>0</v>
      </c>
      <c r="K3088" s="36">
        <v>2</v>
      </c>
      <c r="L3088" s="36">
        <v>415.16</v>
      </c>
      <c r="M3088" s="35">
        <v>16.5</v>
      </c>
    </row>
    <row r="3089" spans="1:13">
      <c r="A3089" s="38">
        <v>3088</v>
      </c>
      <c r="B3089" s="34" t="s">
        <v>3199</v>
      </c>
      <c r="C3089" s="34" t="s">
        <v>3650</v>
      </c>
      <c r="D3089" s="34" t="s">
        <v>34</v>
      </c>
      <c r="E3089" s="36">
        <v>0</v>
      </c>
      <c r="F3089" s="36">
        <v>0</v>
      </c>
      <c r="G3089" s="36">
        <v>0</v>
      </c>
      <c r="H3089" s="36">
        <v>0</v>
      </c>
      <c r="I3089" s="36">
        <v>0</v>
      </c>
      <c r="J3089" s="36">
        <v>0</v>
      </c>
      <c r="K3089" s="36">
        <v>2.8</v>
      </c>
      <c r="L3089" s="36">
        <v>906.91999999999985</v>
      </c>
      <c r="M3089" s="35">
        <v>2</v>
      </c>
    </row>
    <row r="3090" spans="1:13">
      <c r="A3090" s="38">
        <v>3089</v>
      </c>
      <c r="B3090" s="34" t="s">
        <v>3200</v>
      </c>
      <c r="C3090" s="34" t="s">
        <v>3686</v>
      </c>
      <c r="D3090" s="34" t="s">
        <v>34</v>
      </c>
      <c r="E3090" s="36">
        <v>0</v>
      </c>
      <c r="F3090" s="36">
        <v>0</v>
      </c>
      <c r="G3090" s="36">
        <v>3</v>
      </c>
      <c r="H3090" s="36">
        <v>-105.44999999999999</v>
      </c>
      <c r="I3090" s="36">
        <v>28</v>
      </c>
      <c r="J3090" s="36">
        <v>4659.7599999999993</v>
      </c>
      <c r="K3090" s="36">
        <v>19</v>
      </c>
      <c r="L3090" s="36">
        <v>2527.7599999999998</v>
      </c>
      <c r="M3090" s="35">
        <v>12.025</v>
      </c>
    </row>
    <row r="3091" spans="1:13">
      <c r="A3091" s="38">
        <v>3090</v>
      </c>
      <c r="B3091" s="34" t="s">
        <v>3201</v>
      </c>
      <c r="C3091" s="34" t="s">
        <v>3650</v>
      </c>
      <c r="D3091" s="34" t="s">
        <v>34</v>
      </c>
      <c r="F3091" s="36">
        <v>0</v>
      </c>
      <c r="H3091" s="36">
        <v>0</v>
      </c>
      <c r="J3091" s="36">
        <v>0</v>
      </c>
      <c r="L3091" s="36">
        <v>0</v>
      </c>
      <c r="M3091" s="35">
        <v>10</v>
      </c>
    </row>
    <row r="3092" spans="1:13">
      <c r="A3092" s="38">
        <v>3091</v>
      </c>
      <c r="B3092" s="34" t="s">
        <v>3202</v>
      </c>
      <c r="C3092" s="34" t="s">
        <v>3650</v>
      </c>
      <c r="D3092" s="34" t="s">
        <v>34</v>
      </c>
      <c r="E3092" s="36">
        <v>5</v>
      </c>
      <c r="F3092" s="36">
        <v>4935.9500000000007</v>
      </c>
      <c r="G3092" s="36">
        <v>2</v>
      </c>
      <c r="H3092" s="36">
        <v>3051.08</v>
      </c>
      <c r="I3092" s="36">
        <v>4</v>
      </c>
      <c r="J3092" s="36">
        <v>3172.8</v>
      </c>
      <c r="K3092" s="36">
        <v>11</v>
      </c>
      <c r="L3092" s="36">
        <v>2210.23</v>
      </c>
      <c r="M3092" s="35">
        <v>6</v>
      </c>
    </row>
    <row r="3093" spans="1:13">
      <c r="A3093" s="38">
        <v>3092</v>
      </c>
      <c r="B3093" s="34" t="s">
        <v>3203</v>
      </c>
      <c r="C3093" s="34" t="s">
        <v>3650</v>
      </c>
      <c r="D3093" s="34" t="s">
        <v>34</v>
      </c>
      <c r="E3093" s="36">
        <v>0</v>
      </c>
      <c r="F3093" s="36">
        <v>0</v>
      </c>
      <c r="G3093" s="36">
        <v>0</v>
      </c>
      <c r="H3093" s="36">
        <v>0</v>
      </c>
      <c r="I3093" s="36">
        <v>0</v>
      </c>
      <c r="J3093" s="36">
        <v>0</v>
      </c>
      <c r="K3093" s="36">
        <v>12.824999999999999</v>
      </c>
      <c r="L3093" s="36">
        <v>951.23024999999996</v>
      </c>
      <c r="M3093" s="35">
        <v>2</v>
      </c>
    </row>
    <row r="3094" spans="1:13">
      <c r="A3094" s="38">
        <v>3093</v>
      </c>
      <c r="B3094" s="34" t="s">
        <v>3204</v>
      </c>
      <c r="C3094" s="34" t="s">
        <v>3686</v>
      </c>
      <c r="D3094" s="34" t="s">
        <v>34</v>
      </c>
      <c r="E3094" s="36">
        <v>0</v>
      </c>
      <c r="F3094" s="36">
        <v>0</v>
      </c>
      <c r="G3094" s="36">
        <v>0</v>
      </c>
      <c r="H3094" s="36">
        <v>0</v>
      </c>
      <c r="I3094" s="36">
        <v>0</v>
      </c>
      <c r="J3094" s="36">
        <v>0</v>
      </c>
      <c r="K3094" s="36">
        <v>3</v>
      </c>
      <c r="L3094" s="36">
        <v>385.98</v>
      </c>
      <c r="M3094" s="35">
        <v>10</v>
      </c>
    </row>
    <row r="3095" spans="1:13">
      <c r="A3095" s="38">
        <v>3094</v>
      </c>
      <c r="B3095" s="34" t="s">
        <v>3205</v>
      </c>
      <c r="C3095" s="34" t="s">
        <v>3650</v>
      </c>
      <c r="D3095" s="34" t="s">
        <v>34</v>
      </c>
      <c r="E3095" s="36">
        <v>19.45</v>
      </c>
      <c r="F3095" s="36">
        <v>4092.6689999999994</v>
      </c>
      <c r="G3095" s="36">
        <v>34.549999999999997</v>
      </c>
      <c r="H3095" s="36">
        <v>7892.601999999999</v>
      </c>
      <c r="I3095" s="36">
        <v>27</v>
      </c>
      <c r="J3095" s="36">
        <v>4943.7</v>
      </c>
      <c r="K3095" s="36">
        <v>18</v>
      </c>
      <c r="L3095" s="36">
        <v>4874.76</v>
      </c>
      <c r="M3095" s="35">
        <v>12</v>
      </c>
    </row>
    <row r="3096" spans="1:13">
      <c r="A3096" s="38">
        <v>3095</v>
      </c>
      <c r="B3096" s="34" t="s">
        <v>3206</v>
      </c>
      <c r="C3096" s="34" t="s">
        <v>3650</v>
      </c>
      <c r="D3096" s="34" t="s">
        <v>34</v>
      </c>
      <c r="F3096" s="36">
        <v>0</v>
      </c>
      <c r="H3096" s="36">
        <v>0</v>
      </c>
      <c r="J3096" s="36">
        <v>0</v>
      </c>
      <c r="L3096" s="36">
        <v>0</v>
      </c>
      <c r="M3096" s="35">
        <v>2.5000000000000001E-2</v>
      </c>
    </row>
    <row r="3097" spans="1:13">
      <c r="A3097" s="38">
        <v>3096</v>
      </c>
      <c r="B3097" s="34" t="s">
        <v>3207</v>
      </c>
      <c r="C3097" s="34" t="s">
        <v>3650</v>
      </c>
      <c r="D3097" s="34" t="s">
        <v>34</v>
      </c>
      <c r="F3097" s="36">
        <v>0</v>
      </c>
      <c r="H3097" s="36">
        <v>0</v>
      </c>
      <c r="J3097" s="36">
        <v>0</v>
      </c>
      <c r="L3097" s="36">
        <v>0</v>
      </c>
      <c r="M3097" s="35">
        <v>0.22500000000000001</v>
      </c>
    </row>
    <row r="3098" spans="1:13">
      <c r="A3098" s="38">
        <v>3097</v>
      </c>
      <c r="B3098" s="34" t="s">
        <v>3208</v>
      </c>
      <c r="C3098" s="34" t="s">
        <v>3650</v>
      </c>
      <c r="D3098" s="34" t="s">
        <v>34</v>
      </c>
      <c r="E3098" s="36">
        <v>15</v>
      </c>
      <c r="F3098" s="36">
        <v>2813.85</v>
      </c>
      <c r="G3098" s="36">
        <v>10</v>
      </c>
      <c r="H3098" s="36">
        <v>904.30000000000007</v>
      </c>
      <c r="I3098" s="36">
        <v>23.5</v>
      </c>
      <c r="J3098" s="36">
        <v>-1025.54</v>
      </c>
      <c r="K3098" s="36">
        <v>47.575000000000003</v>
      </c>
      <c r="L3098" s="36">
        <v>5653.3372500000005</v>
      </c>
      <c r="M3098" s="35">
        <v>32</v>
      </c>
    </row>
    <row r="3099" spans="1:13">
      <c r="A3099" s="38">
        <v>3098</v>
      </c>
      <c r="B3099" s="34" t="s">
        <v>3209</v>
      </c>
      <c r="C3099" s="34" t="s">
        <v>3650</v>
      </c>
      <c r="D3099" s="34" t="s">
        <v>34</v>
      </c>
      <c r="F3099" s="36">
        <v>0</v>
      </c>
      <c r="H3099" s="36">
        <v>0</v>
      </c>
      <c r="J3099" s="36">
        <v>0</v>
      </c>
      <c r="L3099" s="36">
        <v>0</v>
      </c>
      <c r="M3099" s="35">
        <v>11.875</v>
      </c>
    </row>
    <row r="3100" spans="1:13">
      <c r="A3100" s="38">
        <v>3099</v>
      </c>
      <c r="B3100" s="34" t="s">
        <v>3210</v>
      </c>
      <c r="C3100" s="34" t="s">
        <v>3686</v>
      </c>
      <c r="D3100" s="34" t="s">
        <v>34</v>
      </c>
      <c r="E3100" s="36">
        <v>0.22500000000000001</v>
      </c>
      <c r="F3100" s="36">
        <v>41.577750000000002</v>
      </c>
      <c r="G3100" s="36">
        <v>17.149999999999999</v>
      </c>
      <c r="H3100" s="36">
        <v>2078.2370000000001</v>
      </c>
      <c r="I3100" s="36">
        <v>9.6750000000000007</v>
      </c>
      <c r="J3100" s="36">
        <v>899.38800000000003</v>
      </c>
      <c r="K3100" s="36">
        <v>8.1</v>
      </c>
      <c r="L3100" s="36">
        <v>925.82999999999993</v>
      </c>
      <c r="M3100" s="35">
        <v>0.5</v>
      </c>
    </row>
    <row r="3101" spans="1:13">
      <c r="A3101" s="38">
        <v>3100</v>
      </c>
      <c r="B3101" s="34" t="s">
        <v>3211</v>
      </c>
      <c r="C3101" s="34" t="s">
        <v>3650</v>
      </c>
      <c r="D3101" s="34" t="s">
        <v>34</v>
      </c>
      <c r="E3101" s="36">
        <v>0</v>
      </c>
      <c r="F3101" s="36">
        <v>0</v>
      </c>
      <c r="G3101" s="36">
        <v>0</v>
      </c>
      <c r="H3101" s="36">
        <v>0</v>
      </c>
      <c r="I3101" s="36">
        <v>0</v>
      </c>
      <c r="J3101" s="36">
        <v>0</v>
      </c>
      <c r="K3101" s="36">
        <v>4.9000000000000004</v>
      </c>
      <c r="L3101" s="36">
        <v>1390.9630000000002</v>
      </c>
      <c r="M3101" s="35">
        <v>4.5999999999999996</v>
      </c>
    </row>
    <row r="3102" spans="1:13">
      <c r="A3102" s="38">
        <v>3101</v>
      </c>
      <c r="B3102" s="34" t="s">
        <v>3212</v>
      </c>
      <c r="C3102" s="34" t="s">
        <v>3650</v>
      </c>
      <c r="D3102" s="34" t="s">
        <v>34</v>
      </c>
      <c r="E3102" s="36">
        <v>0</v>
      </c>
      <c r="F3102" s="36">
        <v>0</v>
      </c>
      <c r="G3102" s="36">
        <v>0</v>
      </c>
      <c r="H3102" s="36">
        <v>0</v>
      </c>
      <c r="I3102" s="36">
        <v>0.72499999999999998</v>
      </c>
      <c r="J3102" s="36">
        <v>98.650749999999988</v>
      </c>
      <c r="K3102" s="36">
        <v>1.125</v>
      </c>
      <c r="L3102" s="36">
        <v>132.94125</v>
      </c>
      <c r="M3102" s="35">
        <v>2.2749999999999999</v>
      </c>
    </row>
    <row r="3103" spans="1:13">
      <c r="A3103" s="38">
        <v>3102</v>
      </c>
      <c r="B3103" s="34" t="s">
        <v>3213</v>
      </c>
      <c r="C3103" s="34" t="s">
        <v>3650</v>
      </c>
      <c r="D3103" s="34" t="s">
        <v>34</v>
      </c>
      <c r="E3103" s="36">
        <v>7.4</v>
      </c>
      <c r="F3103" s="36">
        <v>630.11000000000013</v>
      </c>
      <c r="G3103" s="36">
        <v>28.25</v>
      </c>
      <c r="H3103" s="36">
        <v>4104.16</v>
      </c>
      <c r="I3103" s="36">
        <v>25.65</v>
      </c>
      <c r="J3103" s="36">
        <v>2356.2089999999998</v>
      </c>
      <c r="K3103" s="36">
        <v>5.75</v>
      </c>
      <c r="L3103" s="36">
        <v>656.70749999999998</v>
      </c>
      <c r="M3103" s="35">
        <v>6.5</v>
      </c>
    </row>
    <row r="3104" spans="1:13">
      <c r="A3104" s="38">
        <v>3103</v>
      </c>
      <c r="B3104" s="34" t="s">
        <v>3214</v>
      </c>
      <c r="C3104" s="34" t="s">
        <v>3650</v>
      </c>
      <c r="D3104" s="34" t="s">
        <v>34</v>
      </c>
      <c r="E3104" s="36">
        <v>0</v>
      </c>
      <c r="F3104" s="36">
        <v>0</v>
      </c>
      <c r="G3104" s="36">
        <v>0</v>
      </c>
      <c r="H3104" s="36">
        <v>0</v>
      </c>
      <c r="I3104" s="36">
        <v>0</v>
      </c>
      <c r="J3104" s="36">
        <v>0</v>
      </c>
      <c r="K3104" s="36">
        <v>2</v>
      </c>
      <c r="L3104" s="36">
        <v>140.38</v>
      </c>
      <c r="M3104" s="35">
        <v>4</v>
      </c>
    </row>
    <row r="3105" spans="1:13">
      <c r="A3105" s="38">
        <v>3104</v>
      </c>
      <c r="B3105" s="34" t="s">
        <v>3215</v>
      </c>
      <c r="C3105" s="34" t="s">
        <v>3650</v>
      </c>
      <c r="D3105" s="34" t="s">
        <v>34</v>
      </c>
      <c r="E3105" s="36">
        <v>136.125</v>
      </c>
      <c r="F3105" s="36">
        <v>5227.2</v>
      </c>
      <c r="G3105" s="36">
        <v>118</v>
      </c>
      <c r="H3105" s="36">
        <v>2749.4</v>
      </c>
      <c r="I3105" s="36">
        <v>51</v>
      </c>
      <c r="J3105" s="36">
        <v>3239.0099999999998</v>
      </c>
      <c r="K3105" s="36">
        <v>55.9</v>
      </c>
      <c r="L3105" s="36">
        <v>8887.5410000000011</v>
      </c>
      <c r="M3105" s="35">
        <v>72</v>
      </c>
    </row>
    <row r="3106" spans="1:13">
      <c r="A3106" s="38">
        <v>3105</v>
      </c>
      <c r="B3106" s="34" t="s">
        <v>3216</v>
      </c>
      <c r="C3106" s="34" t="s">
        <v>3686</v>
      </c>
      <c r="D3106" s="34" t="s">
        <v>34</v>
      </c>
      <c r="E3106" s="36">
        <v>40</v>
      </c>
      <c r="F3106" s="36">
        <v>4762</v>
      </c>
      <c r="G3106" s="36">
        <v>32.6</v>
      </c>
      <c r="H3106" s="36">
        <v>2631.7980000000002</v>
      </c>
      <c r="I3106" s="36">
        <v>43.375</v>
      </c>
      <c r="J3106" s="36">
        <v>3406.6725000000001</v>
      </c>
      <c r="K3106" s="36">
        <v>43.2</v>
      </c>
      <c r="L3106" s="36">
        <v>4559.76</v>
      </c>
      <c r="M3106" s="35">
        <v>13</v>
      </c>
    </row>
    <row r="3107" spans="1:13">
      <c r="A3107" s="38">
        <v>3106</v>
      </c>
      <c r="B3107" s="34" t="s">
        <v>3217</v>
      </c>
      <c r="C3107" s="34" t="s">
        <v>3650</v>
      </c>
      <c r="D3107" s="34" t="s">
        <v>34</v>
      </c>
      <c r="E3107" s="36">
        <v>34.024999999999999</v>
      </c>
      <c r="F3107" s="36">
        <v>2139.8322499999999</v>
      </c>
      <c r="G3107" s="36">
        <v>72.099999999999994</v>
      </c>
      <c r="H3107" s="36">
        <v>7814.9189999999999</v>
      </c>
      <c r="I3107" s="36">
        <v>8</v>
      </c>
      <c r="J3107" s="36">
        <v>1139.04</v>
      </c>
      <c r="K3107" s="36">
        <v>0</v>
      </c>
      <c r="L3107" s="36">
        <v>0</v>
      </c>
      <c r="M3107" s="35">
        <v>9</v>
      </c>
    </row>
    <row r="3108" spans="1:13">
      <c r="A3108" s="38">
        <v>3107</v>
      </c>
      <c r="B3108" s="34" t="s">
        <v>3218</v>
      </c>
      <c r="C3108" s="34" t="s">
        <v>3650</v>
      </c>
      <c r="D3108" s="34" t="s">
        <v>34</v>
      </c>
      <c r="E3108" s="36">
        <v>118.9</v>
      </c>
      <c r="F3108" s="36">
        <v>9387.1550000000007</v>
      </c>
      <c r="G3108" s="36">
        <v>213</v>
      </c>
      <c r="H3108" s="36">
        <v>20484.21</v>
      </c>
      <c r="I3108" s="36">
        <v>93</v>
      </c>
      <c r="J3108" s="36">
        <v>7280.04</v>
      </c>
      <c r="K3108" s="36">
        <v>169</v>
      </c>
      <c r="L3108" s="36">
        <v>11539.32</v>
      </c>
      <c r="M3108" s="35">
        <v>73.974999999999994</v>
      </c>
    </row>
    <row r="3109" spans="1:13">
      <c r="A3109" s="38">
        <v>3108</v>
      </c>
      <c r="B3109" s="34" t="s">
        <v>3219</v>
      </c>
      <c r="C3109" s="34" t="s">
        <v>82</v>
      </c>
      <c r="D3109" s="34" t="s">
        <v>34</v>
      </c>
      <c r="F3109" s="36">
        <v>0</v>
      </c>
      <c r="H3109" s="36">
        <v>0</v>
      </c>
      <c r="J3109" s="36">
        <v>0</v>
      </c>
      <c r="L3109" s="36">
        <v>0</v>
      </c>
      <c r="M3109" s="35">
        <v>149.5</v>
      </c>
    </row>
    <row r="3110" spans="1:13">
      <c r="A3110" s="38">
        <v>3109</v>
      </c>
      <c r="B3110" s="34" t="s">
        <v>3220</v>
      </c>
      <c r="C3110" s="34" t="s">
        <v>3650</v>
      </c>
      <c r="D3110" s="34" t="s">
        <v>34</v>
      </c>
      <c r="E3110" s="36">
        <v>14.5</v>
      </c>
      <c r="F3110" s="36">
        <v>315.375</v>
      </c>
      <c r="G3110" s="36">
        <v>15.5</v>
      </c>
      <c r="H3110" s="36">
        <v>3450.9199999999996</v>
      </c>
      <c r="I3110" s="36">
        <v>61.924999999999997</v>
      </c>
      <c r="J3110" s="36">
        <v>8169.7652500000004</v>
      </c>
      <c r="K3110" s="36">
        <v>83.825000000000003</v>
      </c>
      <c r="L3110" s="36">
        <v>13251.056000000002</v>
      </c>
      <c r="M3110" s="35">
        <v>3</v>
      </c>
    </row>
    <row r="3111" spans="1:13">
      <c r="A3111" s="38">
        <v>3110</v>
      </c>
      <c r="B3111" s="34" t="s">
        <v>3221</v>
      </c>
      <c r="C3111" s="34" t="s">
        <v>3650</v>
      </c>
      <c r="D3111" s="34" t="s">
        <v>34</v>
      </c>
      <c r="E3111" s="36">
        <v>4.3</v>
      </c>
      <c r="F3111" s="36">
        <v>537.54300000000001</v>
      </c>
      <c r="G3111" s="36">
        <v>5.55</v>
      </c>
      <c r="H3111" s="36">
        <v>488.06699999999995</v>
      </c>
      <c r="I3111" s="36">
        <v>13.725</v>
      </c>
      <c r="J3111" s="36">
        <v>1066.9814999999999</v>
      </c>
      <c r="K3111" s="36">
        <v>19.125</v>
      </c>
      <c r="L3111" s="36">
        <v>2497.3425000000002</v>
      </c>
      <c r="M3111" s="35">
        <v>3.6</v>
      </c>
    </row>
    <row r="3112" spans="1:13">
      <c r="A3112" s="38">
        <v>3111</v>
      </c>
      <c r="B3112" s="34" t="s">
        <v>3222</v>
      </c>
      <c r="C3112" s="34" t="s">
        <v>3650</v>
      </c>
      <c r="D3112" s="34" t="s">
        <v>34</v>
      </c>
      <c r="E3112" s="36">
        <v>0</v>
      </c>
      <c r="F3112" s="36">
        <v>0</v>
      </c>
      <c r="G3112" s="36">
        <v>0</v>
      </c>
      <c r="H3112" s="36">
        <v>0</v>
      </c>
      <c r="I3112" s="36">
        <v>0</v>
      </c>
      <c r="J3112" s="36">
        <v>0</v>
      </c>
      <c r="K3112" s="36">
        <v>5</v>
      </c>
      <c r="L3112" s="36">
        <v>655.95</v>
      </c>
      <c r="M3112" s="35">
        <v>4</v>
      </c>
    </row>
    <row r="3113" spans="1:13">
      <c r="A3113" s="38">
        <v>3112</v>
      </c>
      <c r="B3113" s="34" t="s">
        <v>3223</v>
      </c>
      <c r="C3113" s="34" t="s">
        <v>3650</v>
      </c>
      <c r="D3113" s="34" t="s">
        <v>34</v>
      </c>
      <c r="F3113" s="36">
        <v>0</v>
      </c>
      <c r="H3113" s="36">
        <v>0</v>
      </c>
      <c r="J3113" s="36">
        <v>0</v>
      </c>
      <c r="L3113" s="36">
        <v>0</v>
      </c>
      <c r="M3113" s="35">
        <v>0.05</v>
      </c>
    </row>
    <row r="3114" spans="1:13">
      <c r="A3114" s="38">
        <v>3113</v>
      </c>
      <c r="B3114" s="34" t="s">
        <v>3224</v>
      </c>
      <c r="C3114" s="34" t="s">
        <v>3687</v>
      </c>
      <c r="D3114" s="34" t="s">
        <v>34</v>
      </c>
      <c r="E3114" s="36">
        <v>0</v>
      </c>
      <c r="F3114" s="36">
        <v>0</v>
      </c>
      <c r="G3114" s="36">
        <v>0</v>
      </c>
      <c r="H3114" s="36">
        <v>0</v>
      </c>
      <c r="I3114" s="36">
        <v>0</v>
      </c>
      <c r="J3114" s="36">
        <v>0</v>
      </c>
      <c r="K3114" s="36">
        <v>0.5</v>
      </c>
      <c r="L3114" s="36">
        <v>55.13</v>
      </c>
      <c r="M3114" s="35">
        <v>1</v>
      </c>
    </row>
    <row r="3115" spans="1:13">
      <c r="A3115" s="38">
        <v>3114</v>
      </c>
      <c r="B3115" s="34" t="s">
        <v>3225</v>
      </c>
      <c r="C3115" s="34" t="s">
        <v>3652</v>
      </c>
      <c r="D3115" s="34" t="s">
        <v>34</v>
      </c>
      <c r="E3115" s="36">
        <v>0</v>
      </c>
      <c r="F3115" s="36">
        <v>0</v>
      </c>
      <c r="G3115" s="36">
        <v>0</v>
      </c>
      <c r="H3115" s="36">
        <v>0</v>
      </c>
      <c r="I3115" s="36">
        <v>0</v>
      </c>
      <c r="J3115" s="36">
        <v>0</v>
      </c>
      <c r="K3115" s="36">
        <v>1.175</v>
      </c>
      <c r="L3115" s="36">
        <v>119.19200000000001</v>
      </c>
      <c r="M3115" s="35">
        <v>0.125</v>
      </c>
    </row>
    <row r="3116" spans="1:13">
      <c r="A3116" s="38">
        <v>3115</v>
      </c>
      <c r="B3116" s="34" t="s">
        <v>3226</v>
      </c>
      <c r="C3116" s="34" t="s">
        <v>82</v>
      </c>
      <c r="D3116" s="34" t="s">
        <v>34</v>
      </c>
      <c r="E3116" s="36">
        <v>0</v>
      </c>
      <c r="F3116" s="36">
        <v>0</v>
      </c>
      <c r="G3116" s="36">
        <v>0</v>
      </c>
      <c r="H3116" s="36">
        <v>0</v>
      </c>
      <c r="I3116" s="36">
        <v>0</v>
      </c>
      <c r="J3116" s="36">
        <v>0</v>
      </c>
      <c r="K3116" s="36">
        <v>5</v>
      </c>
      <c r="L3116" s="36">
        <v>499.85</v>
      </c>
      <c r="M3116" s="35">
        <v>11</v>
      </c>
    </row>
    <row r="3117" spans="1:13">
      <c r="A3117" s="38">
        <v>3116</v>
      </c>
      <c r="B3117" s="34" t="s">
        <v>3227</v>
      </c>
      <c r="C3117" s="34" t="s">
        <v>3650</v>
      </c>
      <c r="D3117" s="34" t="s">
        <v>34</v>
      </c>
      <c r="E3117" s="36">
        <v>12</v>
      </c>
      <c r="F3117" s="36">
        <v>1714.08</v>
      </c>
      <c r="G3117" s="36">
        <v>127.925</v>
      </c>
      <c r="H3117" s="36">
        <v>11421.144</v>
      </c>
      <c r="I3117" s="36">
        <v>92.45</v>
      </c>
      <c r="J3117" s="36">
        <v>3234.8255000000004</v>
      </c>
      <c r="K3117" s="36">
        <v>36</v>
      </c>
      <c r="L3117" s="36">
        <v>3128.04</v>
      </c>
      <c r="M3117" s="35">
        <v>6</v>
      </c>
    </row>
    <row r="3118" spans="1:13">
      <c r="A3118" s="38">
        <v>3117</v>
      </c>
      <c r="B3118" s="34" t="s">
        <v>3228</v>
      </c>
      <c r="C3118" s="34" t="s">
        <v>3650</v>
      </c>
      <c r="D3118" s="34" t="s">
        <v>34</v>
      </c>
      <c r="F3118" s="36">
        <v>0</v>
      </c>
      <c r="H3118" s="36">
        <v>0</v>
      </c>
      <c r="J3118" s="36">
        <v>0</v>
      </c>
      <c r="L3118" s="36">
        <v>0</v>
      </c>
      <c r="M3118" s="35">
        <v>32</v>
      </c>
    </row>
    <row r="3119" spans="1:13">
      <c r="A3119" s="38">
        <v>3118</v>
      </c>
      <c r="B3119" s="34" t="s">
        <v>3229</v>
      </c>
      <c r="C3119" s="34" t="s">
        <v>3650</v>
      </c>
      <c r="D3119" s="34" t="s">
        <v>34</v>
      </c>
      <c r="E3119" s="36">
        <v>0</v>
      </c>
      <c r="F3119" s="36">
        <v>0</v>
      </c>
      <c r="G3119" s="36">
        <v>0.9</v>
      </c>
      <c r="H3119" s="36">
        <v>174.93300000000002</v>
      </c>
      <c r="I3119" s="36">
        <v>0.35</v>
      </c>
      <c r="J3119" s="36">
        <v>25.878999999999998</v>
      </c>
      <c r="K3119" s="36">
        <v>0</v>
      </c>
      <c r="L3119" s="36">
        <v>0</v>
      </c>
      <c r="M3119" s="35">
        <v>0.2</v>
      </c>
    </row>
    <row r="3120" spans="1:13">
      <c r="A3120" s="38">
        <v>3119</v>
      </c>
      <c r="B3120" s="34" t="s">
        <v>3230</v>
      </c>
      <c r="C3120" s="34" t="s">
        <v>3650</v>
      </c>
      <c r="D3120" s="34" t="s">
        <v>34</v>
      </c>
      <c r="F3120" s="36">
        <v>0</v>
      </c>
      <c r="H3120" s="36">
        <v>0</v>
      </c>
      <c r="J3120" s="36">
        <v>0</v>
      </c>
      <c r="L3120" s="36">
        <v>0</v>
      </c>
      <c r="M3120" s="35">
        <v>65</v>
      </c>
    </row>
    <row r="3121" spans="1:13">
      <c r="A3121" s="38">
        <v>3120</v>
      </c>
      <c r="B3121" s="34" t="s">
        <v>3231</v>
      </c>
      <c r="C3121" s="34" t="s">
        <v>3686</v>
      </c>
      <c r="D3121" s="34" t="s">
        <v>34</v>
      </c>
      <c r="E3121" s="36">
        <v>0</v>
      </c>
      <c r="F3121" s="36">
        <v>0</v>
      </c>
      <c r="G3121" s="36">
        <v>0</v>
      </c>
      <c r="H3121" s="36">
        <v>0</v>
      </c>
      <c r="I3121" s="36">
        <v>14.95</v>
      </c>
      <c r="J3121" s="36">
        <v>672.60050000000001</v>
      </c>
      <c r="K3121" s="36">
        <v>10</v>
      </c>
      <c r="L3121" s="36">
        <v>726.59999999999991</v>
      </c>
      <c r="M3121" s="35">
        <v>6.5</v>
      </c>
    </row>
    <row r="3122" spans="1:13">
      <c r="A3122" s="38">
        <v>3121</v>
      </c>
      <c r="B3122" s="34" t="s">
        <v>3232</v>
      </c>
      <c r="C3122" s="34" t="s">
        <v>3650</v>
      </c>
      <c r="D3122" s="34" t="s">
        <v>34</v>
      </c>
      <c r="E3122" s="36">
        <v>0.4</v>
      </c>
      <c r="F3122" s="36">
        <v>21.664000000000001</v>
      </c>
      <c r="G3122" s="36">
        <v>0.57499999999999996</v>
      </c>
      <c r="H3122" s="36">
        <v>9.3782499999999978</v>
      </c>
      <c r="I3122" s="36">
        <v>0.5</v>
      </c>
      <c r="J3122" s="36">
        <v>98.564999999999998</v>
      </c>
      <c r="K3122" s="36">
        <v>5.15</v>
      </c>
      <c r="L3122" s="36">
        <v>526.63900000000001</v>
      </c>
      <c r="M3122" s="35">
        <v>4.6000000000000005</v>
      </c>
    </row>
    <row r="3123" spans="1:13">
      <c r="A3123" s="38">
        <v>3122</v>
      </c>
      <c r="B3123" s="34" t="s">
        <v>3233</v>
      </c>
      <c r="C3123" s="34" t="s">
        <v>3650</v>
      </c>
      <c r="D3123" s="34" t="s">
        <v>34</v>
      </c>
      <c r="E3123" s="36">
        <v>0</v>
      </c>
      <c r="F3123" s="36">
        <v>0</v>
      </c>
      <c r="G3123" s="36">
        <v>0</v>
      </c>
      <c r="H3123" s="36">
        <v>0</v>
      </c>
      <c r="I3123" s="36">
        <v>0</v>
      </c>
      <c r="J3123" s="36">
        <v>0</v>
      </c>
      <c r="K3123" s="36">
        <v>1</v>
      </c>
      <c r="L3123" s="36">
        <v>51.4</v>
      </c>
      <c r="M3123" s="35">
        <v>5.375</v>
      </c>
    </row>
    <row r="3124" spans="1:13">
      <c r="A3124" s="38">
        <v>3123</v>
      </c>
      <c r="B3124" s="34" t="s">
        <v>3234</v>
      </c>
      <c r="C3124" s="34" t="s">
        <v>3650</v>
      </c>
      <c r="D3124" s="34" t="s">
        <v>34</v>
      </c>
      <c r="F3124" s="36">
        <v>0</v>
      </c>
      <c r="H3124" s="36">
        <v>0</v>
      </c>
      <c r="J3124" s="36">
        <v>0</v>
      </c>
      <c r="L3124" s="36">
        <v>0</v>
      </c>
      <c r="M3124" s="35">
        <v>44</v>
      </c>
    </row>
    <row r="3125" spans="1:13">
      <c r="A3125" s="38">
        <v>3124</v>
      </c>
      <c r="B3125" s="34" t="s">
        <v>3235</v>
      </c>
      <c r="C3125" s="34" t="s">
        <v>3650</v>
      </c>
      <c r="D3125" s="34" t="s">
        <v>34</v>
      </c>
      <c r="E3125" s="36">
        <v>0</v>
      </c>
      <c r="F3125" s="36">
        <v>0</v>
      </c>
      <c r="G3125" s="36">
        <v>3.15</v>
      </c>
      <c r="H3125" s="36">
        <v>317.77199999999999</v>
      </c>
      <c r="I3125" s="36">
        <v>16.600000000000001</v>
      </c>
      <c r="J3125" s="36">
        <v>1390.4160000000002</v>
      </c>
      <c r="K3125" s="36">
        <v>23.05</v>
      </c>
      <c r="L3125" s="36">
        <v>1782.2259999999999</v>
      </c>
      <c r="M3125" s="35">
        <v>11</v>
      </c>
    </row>
    <row r="3126" spans="1:13">
      <c r="A3126" s="38">
        <v>3125</v>
      </c>
      <c r="B3126" s="34" t="s">
        <v>3236</v>
      </c>
      <c r="C3126" s="34" t="s">
        <v>3686</v>
      </c>
      <c r="D3126" s="34" t="s">
        <v>34</v>
      </c>
      <c r="E3126" s="36">
        <v>0</v>
      </c>
      <c r="F3126" s="36">
        <v>0</v>
      </c>
      <c r="G3126" s="36">
        <v>0.1</v>
      </c>
      <c r="H3126" s="36">
        <v>32.717000000000006</v>
      </c>
      <c r="I3126" s="36">
        <v>3</v>
      </c>
      <c r="J3126" s="36">
        <v>291.95999999999998</v>
      </c>
      <c r="K3126" s="36">
        <v>5.25</v>
      </c>
      <c r="L3126" s="36">
        <v>671.42250000000001</v>
      </c>
      <c r="M3126" s="35">
        <v>4.0250000000000004</v>
      </c>
    </row>
    <row r="3127" spans="1:13">
      <c r="A3127" s="38">
        <v>3126</v>
      </c>
      <c r="B3127" s="34" t="s">
        <v>3237</v>
      </c>
      <c r="C3127" s="34" t="s">
        <v>3650</v>
      </c>
      <c r="D3127" s="34" t="s">
        <v>34</v>
      </c>
      <c r="E3127" s="36">
        <v>0</v>
      </c>
      <c r="F3127" s="36">
        <v>0</v>
      </c>
      <c r="G3127" s="36">
        <v>0</v>
      </c>
      <c r="H3127" s="36">
        <v>0</v>
      </c>
      <c r="I3127" s="36">
        <v>0</v>
      </c>
      <c r="J3127" s="36">
        <v>0</v>
      </c>
      <c r="K3127" s="36">
        <v>111.5</v>
      </c>
      <c r="L3127" s="36">
        <v>14435.905000000001</v>
      </c>
      <c r="M3127" s="35">
        <v>57</v>
      </c>
    </row>
    <row r="3128" spans="1:13">
      <c r="A3128" s="38">
        <v>3127</v>
      </c>
      <c r="B3128" s="34" t="s">
        <v>3238</v>
      </c>
      <c r="C3128" s="34" t="s">
        <v>3650</v>
      </c>
      <c r="D3128" s="34" t="s">
        <v>34</v>
      </c>
      <c r="E3128" s="36">
        <v>0</v>
      </c>
      <c r="F3128" s="36">
        <v>0</v>
      </c>
      <c r="G3128" s="36">
        <v>0.55000000000000004</v>
      </c>
      <c r="H3128" s="36">
        <v>27.912500000000001</v>
      </c>
      <c r="I3128" s="36">
        <v>0</v>
      </c>
      <c r="J3128" s="36">
        <v>0</v>
      </c>
      <c r="K3128" s="36">
        <v>0</v>
      </c>
      <c r="L3128" s="36">
        <v>0</v>
      </c>
      <c r="M3128" s="35">
        <v>0.1</v>
      </c>
    </row>
    <row r="3129" spans="1:13">
      <c r="A3129" s="38">
        <v>3128</v>
      </c>
      <c r="B3129" s="34" t="s">
        <v>3239</v>
      </c>
      <c r="C3129" s="34" t="s">
        <v>3650</v>
      </c>
      <c r="D3129" s="34" t="s">
        <v>34</v>
      </c>
      <c r="F3129" s="36">
        <v>0</v>
      </c>
      <c r="H3129" s="36">
        <v>0</v>
      </c>
      <c r="J3129" s="36">
        <v>0</v>
      </c>
      <c r="L3129" s="36">
        <v>0</v>
      </c>
      <c r="M3129" s="35">
        <v>9</v>
      </c>
    </row>
    <row r="3130" spans="1:13">
      <c r="A3130" s="38">
        <v>3129</v>
      </c>
      <c r="B3130" s="34" t="s">
        <v>3240</v>
      </c>
      <c r="C3130" s="34" t="s">
        <v>3686</v>
      </c>
      <c r="D3130" s="34" t="s">
        <v>34</v>
      </c>
      <c r="E3130" s="36">
        <v>24.5</v>
      </c>
      <c r="F3130" s="36">
        <v>3196.7599999999998</v>
      </c>
      <c r="G3130" s="36">
        <v>33.9</v>
      </c>
      <c r="H3130" s="36">
        <v>3004.5569999999998</v>
      </c>
      <c r="I3130" s="36">
        <v>61.1</v>
      </c>
      <c r="J3130" s="36">
        <v>3891.4589999999998</v>
      </c>
      <c r="K3130" s="36">
        <v>211.7</v>
      </c>
      <c r="L3130" s="36">
        <v>16961.403999999999</v>
      </c>
      <c r="M3130" s="35">
        <v>22.5</v>
      </c>
    </row>
    <row r="3131" spans="1:13">
      <c r="A3131" s="38">
        <v>3130</v>
      </c>
      <c r="B3131" s="34" t="s">
        <v>3241</v>
      </c>
      <c r="C3131" s="34" t="s">
        <v>3686</v>
      </c>
      <c r="D3131" s="34" t="s">
        <v>34</v>
      </c>
      <c r="F3131" s="36">
        <v>0</v>
      </c>
      <c r="H3131" s="36">
        <v>0</v>
      </c>
      <c r="J3131" s="36">
        <v>0</v>
      </c>
      <c r="L3131" s="36">
        <v>0</v>
      </c>
      <c r="M3131" s="35">
        <v>9.9499999999999993</v>
      </c>
    </row>
    <row r="3132" spans="1:13">
      <c r="A3132" s="38">
        <v>3131</v>
      </c>
      <c r="B3132" s="34" t="s">
        <v>3242</v>
      </c>
      <c r="C3132" s="34" t="s">
        <v>3650</v>
      </c>
      <c r="D3132" s="34" t="s">
        <v>34</v>
      </c>
      <c r="E3132" s="36">
        <v>20</v>
      </c>
      <c r="F3132" s="36">
        <v>1953.1999999999998</v>
      </c>
      <c r="G3132" s="36">
        <v>0</v>
      </c>
      <c r="H3132" s="36">
        <v>0</v>
      </c>
      <c r="I3132" s="36">
        <v>6</v>
      </c>
      <c r="J3132" s="36">
        <v>610.98</v>
      </c>
      <c r="K3132" s="36">
        <v>26.05</v>
      </c>
      <c r="L3132" s="36">
        <v>1486.6735000000001</v>
      </c>
      <c r="M3132" s="35">
        <v>2</v>
      </c>
    </row>
    <row r="3133" spans="1:13">
      <c r="A3133" s="38">
        <v>3132</v>
      </c>
      <c r="B3133" s="34" t="s">
        <v>3243</v>
      </c>
      <c r="C3133" s="34" t="s">
        <v>3650</v>
      </c>
      <c r="D3133" s="34" t="s">
        <v>34</v>
      </c>
      <c r="E3133" s="36">
        <v>0</v>
      </c>
      <c r="F3133" s="36">
        <v>0</v>
      </c>
      <c r="G3133" s="36">
        <v>4.25</v>
      </c>
      <c r="H3133" s="36">
        <v>325.67750000000001</v>
      </c>
      <c r="I3133" s="36">
        <v>129.77500000000001</v>
      </c>
      <c r="J3133" s="36">
        <v>18073.764250000004</v>
      </c>
      <c r="K3133" s="36">
        <v>111.5</v>
      </c>
      <c r="L3133" s="36">
        <v>8885.4349999999995</v>
      </c>
      <c r="M3133" s="35">
        <v>209.4</v>
      </c>
    </row>
    <row r="3134" spans="1:13">
      <c r="A3134" s="38">
        <v>3133</v>
      </c>
      <c r="B3134" s="34" t="s">
        <v>3244</v>
      </c>
      <c r="C3134" s="34" t="s">
        <v>3650</v>
      </c>
      <c r="D3134" s="34" t="s">
        <v>34</v>
      </c>
      <c r="F3134" s="36">
        <v>0</v>
      </c>
      <c r="H3134" s="36">
        <v>0</v>
      </c>
      <c r="J3134" s="36">
        <v>0</v>
      </c>
      <c r="L3134" s="36">
        <v>0</v>
      </c>
      <c r="M3134" s="35">
        <v>2</v>
      </c>
    </row>
    <row r="3135" spans="1:13">
      <c r="A3135" s="38">
        <v>3134</v>
      </c>
      <c r="B3135" s="34" t="s">
        <v>3245</v>
      </c>
      <c r="C3135" s="34" t="s">
        <v>3650</v>
      </c>
      <c r="D3135" s="34" t="s">
        <v>34</v>
      </c>
      <c r="E3135" s="36">
        <v>0</v>
      </c>
      <c r="F3135" s="36">
        <v>0</v>
      </c>
      <c r="G3135" s="36">
        <v>0</v>
      </c>
      <c r="H3135" s="36">
        <v>0</v>
      </c>
      <c r="I3135" s="36">
        <v>0</v>
      </c>
      <c r="J3135" s="36">
        <v>0</v>
      </c>
      <c r="K3135" s="36">
        <v>8</v>
      </c>
      <c r="L3135" s="36">
        <v>593.36</v>
      </c>
      <c r="M3135" s="35">
        <v>8</v>
      </c>
    </row>
    <row r="3136" spans="1:13">
      <c r="A3136" s="38">
        <v>3135</v>
      </c>
      <c r="B3136" s="34" t="s">
        <v>3246</v>
      </c>
      <c r="C3136" s="34" t="s">
        <v>3650</v>
      </c>
      <c r="D3136" s="34" t="s">
        <v>34</v>
      </c>
      <c r="E3136" s="36">
        <v>0.95</v>
      </c>
      <c r="F3136" s="36">
        <v>91.39</v>
      </c>
      <c r="G3136" s="36">
        <v>0</v>
      </c>
      <c r="H3136" s="36">
        <v>0</v>
      </c>
      <c r="I3136" s="36">
        <v>0</v>
      </c>
      <c r="J3136" s="36">
        <v>0</v>
      </c>
      <c r="K3136" s="36">
        <v>0</v>
      </c>
      <c r="L3136" s="36">
        <v>0</v>
      </c>
      <c r="M3136" s="35">
        <v>1.6</v>
      </c>
    </row>
    <row r="3137" spans="1:13">
      <c r="A3137" s="38">
        <v>3136</v>
      </c>
      <c r="B3137" s="34" t="s">
        <v>3247</v>
      </c>
      <c r="C3137" s="34" t="s">
        <v>3650</v>
      </c>
      <c r="D3137" s="34" t="s">
        <v>34</v>
      </c>
      <c r="E3137" s="36">
        <v>0</v>
      </c>
      <c r="F3137" s="36">
        <v>0</v>
      </c>
      <c r="G3137" s="36">
        <v>0</v>
      </c>
      <c r="H3137" s="36">
        <v>0</v>
      </c>
      <c r="I3137" s="36">
        <v>1.25</v>
      </c>
      <c r="J3137" s="36">
        <v>179.36250000000001</v>
      </c>
      <c r="K3137" s="36">
        <v>2</v>
      </c>
      <c r="L3137" s="36">
        <v>198</v>
      </c>
      <c r="M3137" s="35">
        <v>2.875</v>
      </c>
    </row>
    <row r="3138" spans="1:13">
      <c r="A3138" s="38">
        <v>3137</v>
      </c>
      <c r="B3138" s="34" t="s">
        <v>3248</v>
      </c>
      <c r="C3138" s="34" t="s">
        <v>3650</v>
      </c>
      <c r="D3138" s="34" t="s">
        <v>34</v>
      </c>
      <c r="F3138" s="36">
        <v>0</v>
      </c>
      <c r="H3138" s="36">
        <v>0</v>
      </c>
      <c r="J3138" s="36">
        <v>0</v>
      </c>
      <c r="L3138" s="36">
        <v>0</v>
      </c>
      <c r="M3138" s="35">
        <v>5.125</v>
      </c>
    </row>
    <row r="3139" spans="1:13">
      <c r="A3139" s="38">
        <v>3138</v>
      </c>
      <c r="B3139" s="34" t="s">
        <v>3249</v>
      </c>
      <c r="C3139" s="34" t="s">
        <v>3650</v>
      </c>
      <c r="D3139" s="34" t="s">
        <v>34</v>
      </c>
      <c r="F3139" s="36">
        <v>0</v>
      </c>
      <c r="H3139" s="36">
        <v>0</v>
      </c>
      <c r="J3139" s="36">
        <v>0</v>
      </c>
      <c r="L3139" s="36">
        <v>0</v>
      </c>
      <c r="M3139" s="35">
        <v>2</v>
      </c>
    </row>
    <row r="3140" spans="1:13">
      <c r="A3140" s="38">
        <v>3139</v>
      </c>
      <c r="B3140" s="34" t="s">
        <v>3250</v>
      </c>
      <c r="C3140" s="34" t="s">
        <v>82</v>
      </c>
      <c r="D3140" s="34" t="s">
        <v>34</v>
      </c>
      <c r="E3140" s="36">
        <v>0</v>
      </c>
      <c r="F3140" s="36">
        <v>0</v>
      </c>
      <c r="G3140" s="36">
        <v>0</v>
      </c>
      <c r="H3140" s="36">
        <v>0</v>
      </c>
      <c r="I3140" s="36">
        <v>0.75</v>
      </c>
      <c r="J3140" s="36">
        <v>-3.0149999999999997</v>
      </c>
      <c r="K3140" s="36">
        <v>0.4</v>
      </c>
      <c r="L3140" s="36">
        <v>44.180000000000007</v>
      </c>
      <c r="M3140" s="35">
        <v>0.5</v>
      </c>
    </row>
    <row r="3141" spans="1:13">
      <c r="A3141" s="38">
        <v>3140</v>
      </c>
      <c r="B3141" s="34" t="s">
        <v>3251</v>
      </c>
      <c r="C3141" s="34" t="s">
        <v>82</v>
      </c>
      <c r="D3141" s="34" t="s">
        <v>34</v>
      </c>
      <c r="F3141" s="36">
        <v>0</v>
      </c>
      <c r="H3141" s="36">
        <v>0</v>
      </c>
      <c r="J3141" s="36">
        <v>0</v>
      </c>
      <c r="L3141" s="36">
        <v>0</v>
      </c>
      <c r="M3141" s="35">
        <v>5</v>
      </c>
    </row>
    <row r="3142" spans="1:13">
      <c r="A3142" s="38">
        <v>3141</v>
      </c>
      <c r="B3142" s="34" t="s">
        <v>3252</v>
      </c>
      <c r="C3142" s="34" t="s">
        <v>3650</v>
      </c>
      <c r="D3142" s="34" t="s">
        <v>34</v>
      </c>
      <c r="E3142" s="36">
        <v>0</v>
      </c>
      <c r="F3142" s="36">
        <v>0</v>
      </c>
      <c r="G3142" s="36">
        <v>4.4749999999999996</v>
      </c>
      <c r="H3142" s="36">
        <v>745.75874999999996</v>
      </c>
      <c r="I3142" s="36">
        <v>11.1</v>
      </c>
      <c r="J3142" s="36">
        <v>1963.0349999999999</v>
      </c>
      <c r="K3142" s="36">
        <v>16</v>
      </c>
      <c r="L3142" s="36">
        <v>2152.16</v>
      </c>
      <c r="M3142" s="35">
        <v>0.3</v>
      </c>
    </row>
    <row r="3143" spans="1:13">
      <c r="A3143" s="38">
        <v>3142</v>
      </c>
      <c r="B3143" s="34" t="s">
        <v>3253</v>
      </c>
      <c r="C3143" s="34" t="s">
        <v>3650</v>
      </c>
      <c r="D3143" s="34" t="s">
        <v>34</v>
      </c>
      <c r="E3143" s="36">
        <v>61.424999999999997</v>
      </c>
      <c r="F3143" s="36">
        <v>1814.4944999999998</v>
      </c>
      <c r="G3143" s="36">
        <v>23</v>
      </c>
      <c r="H3143" s="36">
        <v>2497.1099999999997</v>
      </c>
      <c r="I3143" s="36">
        <v>86</v>
      </c>
      <c r="J3143" s="36">
        <v>7582.62</v>
      </c>
      <c r="K3143" s="36">
        <v>120.65</v>
      </c>
      <c r="L3143" s="36">
        <v>10809.033500000001</v>
      </c>
      <c r="M3143" s="35">
        <v>73.875</v>
      </c>
    </row>
    <row r="3144" spans="1:13">
      <c r="A3144" s="38">
        <v>3143</v>
      </c>
      <c r="B3144" s="34" t="s">
        <v>3254</v>
      </c>
      <c r="C3144" s="34" t="s">
        <v>3650</v>
      </c>
      <c r="D3144" s="34" t="s">
        <v>34</v>
      </c>
      <c r="F3144" s="36">
        <v>0</v>
      </c>
      <c r="H3144" s="36">
        <v>0</v>
      </c>
      <c r="J3144" s="36">
        <v>0</v>
      </c>
      <c r="L3144" s="36">
        <v>0</v>
      </c>
      <c r="M3144" s="35">
        <v>7</v>
      </c>
    </row>
    <row r="3145" spans="1:13">
      <c r="A3145" s="38">
        <v>3144</v>
      </c>
      <c r="B3145" s="34" t="s">
        <v>3255</v>
      </c>
      <c r="C3145" s="34" t="s">
        <v>3650</v>
      </c>
      <c r="D3145" s="34" t="s">
        <v>34</v>
      </c>
      <c r="E3145" s="36">
        <v>0</v>
      </c>
      <c r="F3145" s="36">
        <v>0</v>
      </c>
      <c r="G3145" s="36">
        <v>0</v>
      </c>
      <c r="H3145" s="36">
        <v>0</v>
      </c>
      <c r="I3145" s="36">
        <v>0</v>
      </c>
      <c r="J3145" s="36">
        <v>0</v>
      </c>
      <c r="K3145" s="36">
        <v>7</v>
      </c>
      <c r="L3145" s="36">
        <v>1347.92</v>
      </c>
      <c r="M3145" s="35">
        <v>15</v>
      </c>
    </row>
    <row r="3146" spans="1:13">
      <c r="A3146" s="38">
        <v>3145</v>
      </c>
      <c r="B3146" s="34" t="s">
        <v>3256</v>
      </c>
      <c r="C3146" s="34" t="s">
        <v>3650</v>
      </c>
      <c r="D3146" s="34" t="s">
        <v>34</v>
      </c>
      <c r="F3146" s="36">
        <v>0</v>
      </c>
      <c r="H3146" s="36">
        <v>0</v>
      </c>
      <c r="J3146" s="36">
        <v>0</v>
      </c>
      <c r="L3146" s="36">
        <v>0</v>
      </c>
      <c r="M3146" s="35">
        <v>20</v>
      </c>
    </row>
    <row r="3147" spans="1:13">
      <c r="A3147" s="38">
        <v>3146</v>
      </c>
      <c r="B3147" s="34" t="s">
        <v>3257</v>
      </c>
      <c r="C3147" s="34" t="s">
        <v>3650</v>
      </c>
      <c r="D3147" s="34" t="s">
        <v>34</v>
      </c>
      <c r="E3147" s="36">
        <v>19.125</v>
      </c>
      <c r="F3147" s="36">
        <v>1572.4575</v>
      </c>
      <c r="G3147" s="36">
        <v>57</v>
      </c>
      <c r="H3147" s="36">
        <v>4218</v>
      </c>
      <c r="I3147" s="36">
        <v>52.5</v>
      </c>
      <c r="J3147" s="36">
        <v>5415.9</v>
      </c>
      <c r="K3147" s="36">
        <v>5</v>
      </c>
      <c r="L3147" s="36">
        <v>2831.95</v>
      </c>
      <c r="M3147" s="35">
        <v>4</v>
      </c>
    </row>
    <row r="3148" spans="1:13">
      <c r="A3148" s="38">
        <v>3147</v>
      </c>
      <c r="B3148" s="34" t="s">
        <v>3258</v>
      </c>
      <c r="C3148" s="34" t="s">
        <v>3650</v>
      </c>
      <c r="D3148" s="34" t="s">
        <v>34</v>
      </c>
      <c r="E3148" s="36">
        <v>1.5</v>
      </c>
      <c r="F3148" s="36">
        <v>59.25</v>
      </c>
      <c r="G3148" s="36">
        <v>2</v>
      </c>
      <c r="H3148" s="36">
        <v>76.36</v>
      </c>
      <c r="I3148" s="36">
        <v>2</v>
      </c>
      <c r="J3148" s="36">
        <v>114.08</v>
      </c>
      <c r="K3148" s="36">
        <v>24.824999999999999</v>
      </c>
      <c r="L3148" s="36">
        <v>2410.2592500000001</v>
      </c>
      <c r="M3148" s="35">
        <v>28.75</v>
      </c>
    </row>
    <row r="3149" spans="1:13">
      <c r="A3149" s="38">
        <v>3148</v>
      </c>
      <c r="B3149" s="34" t="s">
        <v>3259</v>
      </c>
      <c r="C3149" s="34" t="s">
        <v>3686</v>
      </c>
      <c r="D3149" s="34" t="s">
        <v>34</v>
      </c>
      <c r="E3149" s="36">
        <v>0</v>
      </c>
      <c r="F3149" s="36">
        <v>0</v>
      </c>
      <c r="G3149" s="36">
        <v>0</v>
      </c>
      <c r="H3149" s="36">
        <v>0</v>
      </c>
      <c r="I3149" s="36">
        <v>0</v>
      </c>
      <c r="J3149" s="36">
        <v>0</v>
      </c>
      <c r="K3149" s="36">
        <v>18.25</v>
      </c>
      <c r="L3149" s="36">
        <v>1215.4499999999998</v>
      </c>
      <c r="M3149" s="35">
        <v>24</v>
      </c>
    </row>
    <row r="3150" spans="1:13">
      <c r="A3150" s="38">
        <v>3149</v>
      </c>
      <c r="B3150" s="34" t="s">
        <v>3260</v>
      </c>
      <c r="C3150" s="34" t="s">
        <v>3650</v>
      </c>
      <c r="D3150" s="34" t="s">
        <v>34</v>
      </c>
      <c r="F3150" s="36">
        <v>0</v>
      </c>
      <c r="H3150" s="36">
        <v>0</v>
      </c>
      <c r="J3150" s="36">
        <v>0</v>
      </c>
      <c r="L3150" s="36">
        <v>0</v>
      </c>
      <c r="M3150" s="35">
        <v>0.5</v>
      </c>
    </row>
    <row r="3151" spans="1:13">
      <c r="A3151" s="38">
        <v>3150</v>
      </c>
      <c r="B3151" s="34" t="s">
        <v>3261</v>
      </c>
      <c r="C3151" s="34" t="s">
        <v>3650</v>
      </c>
      <c r="D3151" s="34" t="s">
        <v>34</v>
      </c>
      <c r="E3151" s="36">
        <v>0</v>
      </c>
      <c r="F3151" s="36">
        <v>0</v>
      </c>
      <c r="G3151" s="36">
        <v>0</v>
      </c>
      <c r="H3151" s="36">
        <v>0</v>
      </c>
      <c r="I3151" s="36">
        <v>0</v>
      </c>
      <c r="J3151" s="36">
        <v>0</v>
      </c>
      <c r="K3151" s="36">
        <v>2</v>
      </c>
      <c r="L3151" s="36">
        <v>98.96</v>
      </c>
      <c r="M3151" s="35">
        <v>4</v>
      </c>
    </row>
    <row r="3152" spans="1:13">
      <c r="A3152" s="38">
        <v>3151</v>
      </c>
      <c r="B3152" s="34" t="s">
        <v>3262</v>
      </c>
      <c r="C3152" s="34" t="s">
        <v>3650</v>
      </c>
      <c r="D3152" s="34" t="s">
        <v>34</v>
      </c>
      <c r="E3152" s="36">
        <v>0</v>
      </c>
      <c r="F3152" s="36">
        <v>0</v>
      </c>
      <c r="G3152" s="36">
        <v>0</v>
      </c>
      <c r="H3152" s="36">
        <v>0</v>
      </c>
      <c r="I3152" s="36">
        <v>0</v>
      </c>
      <c r="J3152" s="36">
        <v>0</v>
      </c>
      <c r="K3152" s="36">
        <v>53.524999999999999</v>
      </c>
      <c r="L3152" s="36">
        <v>4311.9740000000002</v>
      </c>
      <c r="M3152" s="35">
        <v>44.024999999999999</v>
      </c>
    </row>
    <row r="3153" spans="1:13">
      <c r="A3153" s="38">
        <v>3152</v>
      </c>
      <c r="B3153" s="34" t="s">
        <v>3263</v>
      </c>
      <c r="C3153" s="34" t="s">
        <v>82</v>
      </c>
      <c r="D3153" s="34" t="s">
        <v>34</v>
      </c>
      <c r="E3153" s="36">
        <v>5.9</v>
      </c>
      <c r="F3153" s="36">
        <v>1437.2990000000002</v>
      </c>
      <c r="G3153" s="36">
        <v>0.82499999999999996</v>
      </c>
      <c r="H3153" s="36">
        <v>72.45975</v>
      </c>
      <c r="I3153" s="36">
        <v>2.8</v>
      </c>
      <c r="J3153" s="36">
        <v>110.17999999999999</v>
      </c>
      <c r="K3153" s="36">
        <v>34.6</v>
      </c>
      <c r="L3153" s="36">
        <v>1057.376</v>
      </c>
      <c r="M3153" s="35">
        <v>14</v>
      </c>
    </row>
    <row r="3154" spans="1:13">
      <c r="A3154" s="38">
        <v>3153</v>
      </c>
      <c r="B3154" s="34" t="s">
        <v>3264</v>
      </c>
      <c r="C3154" s="34" t="s">
        <v>3650</v>
      </c>
      <c r="D3154" s="34" t="s">
        <v>34</v>
      </c>
      <c r="E3154" s="36">
        <v>0</v>
      </c>
      <c r="F3154" s="36">
        <v>0</v>
      </c>
      <c r="G3154" s="36">
        <v>0</v>
      </c>
      <c r="H3154" s="36">
        <v>0</v>
      </c>
      <c r="I3154" s="36">
        <v>0</v>
      </c>
      <c r="J3154" s="36">
        <v>0</v>
      </c>
      <c r="K3154" s="36">
        <v>30</v>
      </c>
      <c r="L3154" s="36">
        <v>683.69999999999993</v>
      </c>
      <c r="M3154" s="35">
        <v>6</v>
      </c>
    </row>
    <row r="3155" spans="1:13">
      <c r="A3155" s="38">
        <v>3154</v>
      </c>
      <c r="B3155" s="34" t="s">
        <v>3265</v>
      </c>
      <c r="C3155" s="34" t="s">
        <v>3650</v>
      </c>
      <c r="D3155" s="34" t="s">
        <v>34</v>
      </c>
      <c r="E3155" s="36">
        <v>0</v>
      </c>
      <c r="F3155" s="36">
        <v>0</v>
      </c>
      <c r="G3155" s="36">
        <v>0</v>
      </c>
      <c r="H3155" s="36">
        <v>0</v>
      </c>
      <c r="I3155" s="36">
        <v>0</v>
      </c>
      <c r="J3155" s="36">
        <v>0</v>
      </c>
      <c r="K3155" s="36">
        <v>25</v>
      </c>
      <c r="L3155" s="36">
        <v>1184.25</v>
      </c>
      <c r="M3155" s="35">
        <v>16</v>
      </c>
    </row>
    <row r="3156" spans="1:13">
      <c r="A3156" s="38">
        <v>3155</v>
      </c>
      <c r="B3156" s="34" t="s">
        <v>3266</v>
      </c>
      <c r="C3156" s="34" t="s">
        <v>3650</v>
      </c>
      <c r="D3156" s="34" t="s">
        <v>34</v>
      </c>
      <c r="E3156" s="36">
        <v>16.024999999999999</v>
      </c>
      <c r="F3156" s="36">
        <v>1732.1422499999999</v>
      </c>
      <c r="G3156" s="36">
        <v>3.125</v>
      </c>
      <c r="H3156" s="36">
        <v>3.15625</v>
      </c>
      <c r="I3156" s="36">
        <v>0</v>
      </c>
      <c r="J3156" s="36">
        <v>0</v>
      </c>
      <c r="K3156" s="36">
        <v>0</v>
      </c>
      <c r="L3156" s="36">
        <v>0</v>
      </c>
      <c r="M3156" s="35">
        <v>3</v>
      </c>
    </row>
    <row r="3157" spans="1:13">
      <c r="A3157" s="38">
        <v>3156</v>
      </c>
      <c r="B3157" s="34" t="s">
        <v>3267</v>
      </c>
      <c r="C3157" s="34" t="s">
        <v>3650</v>
      </c>
      <c r="D3157" s="34" t="s">
        <v>34</v>
      </c>
      <c r="E3157" s="36">
        <v>0</v>
      </c>
      <c r="F3157" s="36">
        <v>0</v>
      </c>
      <c r="G3157" s="36">
        <v>0</v>
      </c>
      <c r="H3157" s="36">
        <v>0</v>
      </c>
      <c r="I3157" s="36">
        <v>64.099999999999994</v>
      </c>
      <c r="J3157" s="36">
        <v>3429.35</v>
      </c>
      <c r="K3157" s="36">
        <v>5</v>
      </c>
      <c r="L3157" s="36">
        <v>197.8</v>
      </c>
      <c r="M3157" s="35">
        <v>6.5</v>
      </c>
    </row>
    <row r="3158" spans="1:13">
      <c r="A3158" s="38">
        <v>3157</v>
      </c>
      <c r="B3158" s="34" t="s">
        <v>3268</v>
      </c>
      <c r="C3158" s="34" t="s">
        <v>3650</v>
      </c>
      <c r="D3158" s="34" t="s">
        <v>34</v>
      </c>
      <c r="F3158" s="36">
        <v>0</v>
      </c>
      <c r="H3158" s="36">
        <v>0</v>
      </c>
      <c r="J3158" s="36">
        <v>0</v>
      </c>
      <c r="L3158" s="36">
        <v>0</v>
      </c>
      <c r="M3158" s="35">
        <v>10</v>
      </c>
    </row>
    <row r="3159" spans="1:13">
      <c r="A3159" s="38">
        <v>3158</v>
      </c>
      <c r="B3159" s="34" t="s">
        <v>3269</v>
      </c>
      <c r="C3159" s="34" t="s">
        <v>3650</v>
      </c>
      <c r="D3159" s="34" t="s">
        <v>34</v>
      </c>
      <c r="F3159" s="36">
        <v>0</v>
      </c>
      <c r="H3159" s="36">
        <v>0</v>
      </c>
      <c r="J3159" s="36">
        <v>0</v>
      </c>
      <c r="L3159" s="36">
        <v>0</v>
      </c>
      <c r="M3159" s="35">
        <v>1.325</v>
      </c>
    </row>
    <row r="3160" spans="1:13">
      <c r="A3160" s="38">
        <v>3159</v>
      </c>
      <c r="B3160" s="34" t="s">
        <v>3270</v>
      </c>
      <c r="C3160" s="34" t="s">
        <v>3650</v>
      </c>
      <c r="D3160" s="34" t="s">
        <v>34</v>
      </c>
      <c r="F3160" s="36">
        <v>0</v>
      </c>
      <c r="H3160" s="36">
        <v>0</v>
      </c>
      <c r="J3160" s="36">
        <v>0</v>
      </c>
      <c r="L3160" s="36">
        <v>0</v>
      </c>
      <c r="M3160" s="35">
        <v>0</v>
      </c>
    </row>
    <row r="3161" spans="1:13">
      <c r="A3161" s="38">
        <v>3160</v>
      </c>
      <c r="B3161" s="34" t="s">
        <v>3271</v>
      </c>
      <c r="C3161" s="34" t="s">
        <v>3650</v>
      </c>
      <c r="D3161" s="34" t="s">
        <v>34</v>
      </c>
      <c r="F3161" s="36">
        <v>0</v>
      </c>
      <c r="H3161" s="36">
        <v>0</v>
      </c>
      <c r="J3161" s="36">
        <v>0</v>
      </c>
      <c r="L3161" s="36">
        <v>0</v>
      </c>
      <c r="M3161" s="35">
        <v>3</v>
      </c>
    </row>
    <row r="3162" spans="1:13">
      <c r="A3162" s="38">
        <v>3161</v>
      </c>
      <c r="B3162" s="34" t="s">
        <v>3272</v>
      </c>
      <c r="C3162" s="34" t="s">
        <v>3650</v>
      </c>
      <c r="D3162" s="34" t="s">
        <v>34</v>
      </c>
      <c r="F3162" s="36">
        <v>0</v>
      </c>
      <c r="H3162" s="36">
        <v>0</v>
      </c>
      <c r="J3162" s="36">
        <v>0</v>
      </c>
      <c r="L3162" s="36">
        <v>0</v>
      </c>
      <c r="M3162" s="35">
        <v>3</v>
      </c>
    </row>
    <row r="3163" spans="1:13">
      <c r="A3163" s="38">
        <v>3162</v>
      </c>
      <c r="B3163" s="34" t="s">
        <v>3273</v>
      </c>
      <c r="C3163" s="34" t="s">
        <v>3650</v>
      </c>
      <c r="D3163" s="34" t="s">
        <v>34</v>
      </c>
      <c r="E3163" s="36">
        <v>0</v>
      </c>
      <c r="F3163" s="36">
        <v>0</v>
      </c>
      <c r="G3163" s="36">
        <v>0</v>
      </c>
      <c r="H3163" s="36">
        <v>0</v>
      </c>
      <c r="I3163" s="36">
        <v>22.824999999999999</v>
      </c>
      <c r="J3163" s="36">
        <v>832.88425000000007</v>
      </c>
      <c r="K3163" s="36">
        <v>19.524999999999999</v>
      </c>
      <c r="L3163" s="36">
        <v>899.71199999999988</v>
      </c>
      <c r="M3163" s="35">
        <v>3.375</v>
      </c>
    </row>
    <row r="3164" spans="1:13">
      <c r="A3164" s="38">
        <v>3163</v>
      </c>
      <c r="B3164" s="34" t="s">
        <v>3274</v>
      </c>
      <c r="C3164" s="34" t="s">
        <v>3650</v>
      </c>
      <c r="D3164" s="34" t="s">
        <v>33</v>
      </c>
      <c r="F3164" s="36">
        <v>0</v>
      </c>
      <c r="H3164" s="36">
        <v>0</v>
      </c>
      <c r="J3164" s="36">
        <v>0</v>
      </c>
      <c r="L3164" s="36">
        <v>0</v>
      </c>
      <c r="M3164" s="35">
        <v>5</v>
      </c>
    </row>
    <row r="3165" spans="1:13">
      <c r="A3165" s="38">
        <v>3164</v>
      </c>
      <c r="B3165" s="34" t="s">
        <v>3275</v>
      </c>
      <c r="C3165" s="34" t="s">
        <v>3650</v>
      </c>
      <c r="D3165" s="34" t="s">
        <v>33</v>
      </c>
      <c r="F3165" s="36">
        <v>0</v>
      </c>
      <c r="H3165" s="36">
        <v>0</v>
      </c>
      <c r="J3165" s="36">
        <v>0</v>
      </c>
      <c r="L3165" s="36">
        <v>0</v>
      </c>
      <c r="M3165" s="35">
        <v>1</v>
      </c>
    </row>
    <row r="3166" spans="1:13">
      <c r="A3166" s="38">
        <v>3165</v>
      </c>
      <c r="B3166" s="34" t="s">
        <v>3276</v>
      </c>
      <c r="C3166" s="34" t="s">
        <v>3650</v>
      </c>
      <c r="D3166" s="34" t="s">
        <v>33</v>
      </c>
      <c r="E3166" s="36">
        <v>40</v>
      </c>
      <c r="F3166" s="36">
        <v>3366.3999999999996</v>
      </c>
      <c r="G3166" s="36">
        <v>0</v>
      </c>
      <c r="H3166" s="36">
        <v>0</v>
      </c>
      <c r="I3166" s="36">
        <v>0</v>
      </c>
      <c r="J3166" s="36">
        <v>0</v>
      </c>
      <c r="K3166" s="36">
        <v>12</v>
      </c>
      <c r="L3166" s="36">
        <v>1928.52</v>
      </c>
      <c r="M3166" s="35">
        <v>0</v>
      </c>
    </row>
    <row r="3167" spans="1:13">
      <c r="A3167" s="38">
        <v>3166</v>
      </c>
      <c r="B3167" s="34" t="s">
        <v>3277</v>
      </c>
      <c r="C3167" s="34" t="s">
        <v>3650</v>
      </c>
      <c r="D3167" s="34" t="s">
        <v>33</v>
      </c>
      <c r="E3167" s="36">
        <v>0</v>
      </c>
      <c r="F3167" s="36">
        <v>0</v>
      </c>
      <c r="G3167" s="36">
        <v>0</v>
      </c>
      <c r="H3167" s="36">
        <v>0</v>
      </c>
      <c r="I3167" s="36">
        <v>8</v>
      </c>
      <c r="J3167" s="36">
        <v>754.56</v>
      </c>
      <c r="K3167" s="36">
        <v>30.024999999999999</v>
      </c>
      <c r="L3167" s="36">
        <v>2433.2260000000001</v>
      </c>
      <c r="M3167" s="35">
        <v>0</v>
      </c>
    </row>
    <row r="3168" spans="1:13">
      <c r="A3168" s="38">
        <v>3167</v>
      </c>
      <c r="B3168" s="34" t="s">
        <v>3278</v>
      </c>
      <c r="C3168" s="34" t="s">
        <v>3650</v>
      </c>
      <c r="D3168" s="34" t="s">
        <v>33</v>
      </c>
      <c r="E3168" s="36">
        <v>9</v>
      </c>
      <c r="F3168" s="36">
        <v>868.68</v>
      </c>
      <c r="G3168" s="36">
        <v>2</v>
      </c>
      <c r="H3168" s="36">
        <v>289.94</v>
      </c>
      <c r="I3168" s="36">
        <v>3</v>
      </c>
      <c r="J3168" s="36">
        <v>541.62</v>
      </c>
      <c r="K3168" s="36">
        <v>1.675</v>
      </c>
      <c r="L3168" s="36">
        <v>992.99025000000006</v>
      </c>
      <c r="M3168" s="35">
        <v>0</v>
      </c>
    </row>
    <row r="3169" spans="1:13">
      <c r="A3169" s="38">
        <v>3168</v>
      </c>
      <c r="B3169" s="34" t="s">
        <v>3279</v>
      </c>
      <c r="C3169" s="34" t="s">
        <v>3650</v>
      </c>
      <c r="D3169" s="34" t="s">
        <v>33</v>
      </c>
      <c r="E3169" s="36">
        <v>13.75</v>
      </c>
      <c r="F3169" s="36">
        <v>2980.0374999999999</v>
      </c>
      <c r="G3169" s="36">
        <v>2.7</v>
      </c>
      <c r="H3169" s="36">
        <v>215.298</v>
      </c>
      <c r="I3169" s="36">
        <v>0</v>
      </c>
      <c r="J3169" s="36">
        <v>0</v>
      </c>
      <c r="K3169" s="36">
        <v>0</v>
      </c>
      <c r="L3169" s="36">
        <v>0</v>
      </c>
      <c r="M3169" s="35">
        <v>1.5</v>
      </c>
    </row>
    <row r="3170" spans="1:13">
      <c r="A3170" s="38">
        <v>3169</v>
      </c>
      <c r="B3170" s="34" t="s">
        <v>3280</v>
      </c>
      <c r="C3170" s="34" t="s">
        <v>3650</v>
      </c>
      <c r="D3170" s="34" t="s">
        <v>33</v>
      </c>
      <c r="E3170" s="36">
        <v>116</v>
      </c>
      <c r="F3170" s="36">
        <v>6583</v>
      </c>
      <c r="G3170" s="36">
        <v>33</v>
      </c>
      <c r="H3170" s="36">
        <v>5414.3099999999995</v>
      </c>
      <c r="I3170" s="36">
        <v>25</v>
      </c>
      <c r="J3170" s="36">
        <v>3193.75</v>
      </c>
      <c r="K3170" s="36">
        <v>71</v>
      </c>
      <c r="L3170" s="36">
        <v>10382.33</v>
      </c>
      <c r="M3170" s="35">
        <v>6</v>
      </c>
    </row>
    <row r="3171" spans="1:13">
      <c r="A3171" s="38">
        <v>3170</v>
      </c>
      <c r="B3171" s="34" t="s">
        <v>3281</v>
      </c>
      <c r="C3171" s="34" t="s">
        <v>3650</v>
      </c>
      <c r="D3171" s="34" t="s">
        <v>33</v>
      </c>
      <c r="E3171" s="36">
        <v>0</v>
      </c>
      <c r="F3171" s="36">
        <v>0</v>
      </c>
      <c r="G3171" s="36">
        <v>4</v>
      </c>
      <c r="H3171" s="36">
        <v>553.04</v>
      </c>
      <c r="I3171" s="36">
        <v>4.05</v>
      </c>
      <c r="J3171" s="36">
        <v>426.14099999999996</v>
      </c>
      <c r="K3171" s="36">
        <v>7</v>
      </c>
      <c r="L3171" s="36">
        <v>1156.8900000000001</v>
      </c>
      <c r="M3171" s="35">
        <v>0.1</v>
      </c>
    </row>
    <row r="3172" spans="1:13">
      <c r="A3172" s="38">
        <v>3171</v>
      </c>
      <c r="B3172" s="34" t="s">
        <v>3282</v>
      </c>
      <c r="C3172" s="34" t="s">
        <v>3686</v>
      </c>
      <c r="D3172" s="34" t="s">
        <v>33</v>
      </c>
      <c r="E3172" s="36">
        <v>0</v>
      </c>
      <c r="F3172" s="36">
        <v>0</v>
      </c>
      <c r="G3172" s="36">
        <v>0</v>
      </c>
      <c r="H3172" s="36">
        <v>0</v>
      </c>
      <c r="I3172" s="36">
        <v>8</v>
      </c>
      <c r="J3172" s="36">
        <v>1003.6</v>
      </c>
      <c r="K3172" s="36">
        <v>0</v>
      </c>
      <c r="L3172" s="36">
        <v>0</v>
      </c>
      <c r="M3172" s="35">
        <v>17</v>
      </c>
    </row>
    <row r="3173" spans="1:13">
      <c r="A3173" s="38">
        <v>3172</v>
      </c>
      <c r="B3173" s="34" t="s">
        <v>3283</v>
      </c>
      <c r="C3173" s="34" t="s">
        <v>3650</v>
      </c>
      <c r="D3173" s="34" t="s">
        <v>33</v>
      </c>
      <c r="E3173" s="36">
        <v>0</v>
      </c>
      <c r="F3173" s="36">
        <v>0</v>
      </c>
      <c r="G3173" s="36">
        <v>1.25</v>
      </c>
      <c r="H3173" s="36">
        <v>184.96250000000001</v>
      </c>
      <c r="I3173" s="36">
        <v>1</v>
      </c>
      <c r="J3173" s="36">
        <v>96.41</v>
      </c>
      <c r="K3173" s="36">
        <v>1.5</v>
      </c>
      <c r="L3173" s="36">
        <v>223.92000000000002</v>
      </c>
      <c r="M3173" s="35">
        <v>2</v>
      </c>
    </row>
    <row r="3174" spans="1:13">
      <c r="A3174" s="38">
        <v>3173</v>
      </c>
      <c r="B3174" s="34" t="s">
        <v>3284</v>
      </c>
      <c r="C3174" s="34" t="s">
        <v>3650</v>
      </c>
      <c r="D3174" s="34" t="s">
        <v>33</v>
      </c>
      <c r="E3174" s="36">
        <v>0</v>
      </c>
      <c r="F3174" s="36">
        <v>0</v>
      </c>
      <c r="G3174" s="36">
        <v>6</v>
      </c>
      <c r="H3174" s="36">
        <v>443.82</v>
      </c>
      <c r="I3174" s="36">
        <v>10</v>
      </c>
      <c r="J3174" s="36">
        <v>1167.9000000000001</v>
      </c>
      <c r="K3174" s="36">
        <v>10.5</v>
      </c>
      <c r="L3174" s="36">
        <v>1156.8900000000001</v>
      </c>
      <c r="M3174" s="35">
        <v>43.5</v>
      </c>
    </row>
    <row r="3175" spans="1:13">
      <c r="A3175" s="38">
        <v>3174</v>
      </c>
      <c r="B3175" s="34" t="s">
        <v>3285</v>
      </c>
      <c r="C3175" s="34" t="s">
        <v>3650</v>
      </c>
      <c r="D3175" s="34" t="s">
        <v>33</v>
      </c>
      <c r="E3175" s="36">
        <v>0</v>
      </c>
      <c r="F3175" s="36">
        <v>0</v>
      </c>
      <c r="G3175" s="36">
        <v>1.5</v>
      </c>
      <c r="H3175" s="36">
        <v>300.52499999999998</v>
      </c>
      <c r="I3175" s="36">
        <v>0</v>
      </c>
      <c r="J3175" s="36">
        <v>0</v>
      </c>
      <c r="K3175" s="36">
        <v>1</v>
      </c>
      <c r="L3175" s="36">
        <v>90.45</v>
      </c>
      <c r="M3175" s="35">
        <v>5</v>
      </c>
    </row>
    <row r="3176" spans="1:13">
      <c r="A3176" s="38">
        <v>3175</v>
      </c>
      <c r="B3176" s="34" t="s">
        <v>3286</v>
      </c>
      <c r="C3176" s="34" t="s">
        <v>3650</v>
      </c>
      <c r="D3176" s="34" t="s">
        <v>33</v>
      </c>
      <c r="E3176" s="36">
        <v>74</v>
      </c>
      <c r="F3176" s="36">
        <v>10850.619999999999</v>
      </c>
      <c r="G3176" s="36">
        <v>0</v>
      </c>
      <c r="H3176" s="36">
        <v>0</v>
      </c>
      <c r="I3176" s="36">
        <v>42</v>
      </c>
      <c r="J3176" s="36">
        <v>3678.78</v>
      </c>
      <c r="K3176" s="36">
        <v>53.8</v>
      </c>
      <c r="L3176" s="36">
        <v>6148.2640000000001</v>
      </c>
      <c r="M3176" s="35">
        <v>21</v>
      </c>
    </row>
    <row r="3177" spans="1:13">
      <c r="A3177" s="38">
        <v>3176</v>
      </c>
      <c r="B3177" s="34" t="s">
        <v>3287</v>
      </c>
      <c r="C3177" s="34" t="s">
        <v>3650</v>
      </c>
      <c r="D3177" s="34" t="s">
        <v>33</v>
      </c>
      <c r="E3177" s="36">
        <v>0</v>
      </c>
      <c r="F3177" s="36">
        <v>0</v>
      </c>
      <c r="G3177" s="36">
        <v>73.05</v>
      </c>
      <c r="H3177" s="36">
        <v>2612.2679999999996</v>
      </c>
      <c r="I3177" s="36">
        <v>139.47499999999999</v>
      </c>
      <c r="J3177" s="36">
        <v>9598.6694999999982</v>
      </c>
      <c r="K3177" s="36">
        <v>131.25</v>
      </c>
      <c r="L3177" s="36">
        <v>7805.4375</v>
      </c>
      <c r="M3177" s="35">
        <v>34</v>
      </c>
    </row>
    <row r="3178" spans="1:13">
      <c r="A3178" s="38">
        <v>3177</v>
      </c>
      <c r="B3178" s="34" t="s">
        <v>3288</v>
      </c>
      <c r="C3178" s="34" t="s">
        <v>3650</v>
      </c>
      <c r="D3178" s="34" t="s">
        <v>33</v>
      </c>
      <c r="E3178" s="36">
        <v>0</v>
      </c>
      <c r="F3178" s="36">
        <v>0</v>
      </c>
      <c r="G3178" s="36">
        <v>0</v>
      </c>
      <c r="H3178" s="36">
        <v>0</v>
      </c>
      <c r="I3178" s="36">
        <v>0</v>
      </c>
      <c r="J3178" s="36">
        <v>0</v>
      </c>
      <c r="K3178" s="36">
        <v>32</v>
      </c>
      <c r="L3178" s="36">
        <v>2773.12</v>
      </c>
      <c r="M3178" s="35">
        <v>7</v>
      </c>
    </row>
    <row r="3179" spans="1:13">
      <c r="A3179" s="38">
        <v>3178</v>
      </c>
      <c r="B3179" s="34" t="s">
        <v>3289</v>
      </c>
      <c r="C3179" s="34" t="s">
        <v>3650</v>
      </c>
      <c r="D3179" s="34" t="s">
        <v>33</v>
      </c>
      <c r="F3179" s="36">
        <v>0</v>
      </c>
      <c r="H3179" s="36">
        <v>0</v>
      </c>
      <c r="J3179" s="36">
        <v>0</v>
      </c>
      <c r="L3179" s="36">
        <v>0</v>
      </c>
      <c r="M3179" s="35">
        <v>11</v>
      </c>
    </row>
    <row r="3180" spans="1:13">
      <c r="A3180" s="38">
        <v>3179</v>
      </c>
      <c r="B3180" s="34" t="s">
        <v>3290</v>
      </c>
      <c r="C3180" s="34" t="s">
        <v>3650</v>
      </c>
      <c r="D3180" s="34" t="s">
        <v>33</v>
      </c>
      <c r="E3180" s="36">
        <v>0</v>
      </c>
      <c r="F3180" s="36">
        <v>0</v>
      </c>
      <c r="G3180" s="36">
        <v>0</v>
      </c>
      <c r="H3180" s="36">
        <v>0</v>
      </c>
      <c r="I3180" s="36">
        <v>5</v>
      </c>
      <c r="J3180" s="36">
        <v>657.65</v>
      </c>
      <c r="K3180" s="36">
        <v>0</v>
      </c>
      <c r="L3180" s="36">
        <v>0</v>
      </c>
      <c r="M3180" s="35">
        <v>5</v>
      </c>
    </row>
    <row r="3181" spans="1:13">
      <c r="A3181" s="38">
        <v>3180</v>
      </c>
      <c r="B3181" s="34" t="s">
        <v>3291</v>
      </c>
      <c r="C3181" s="34" t="s">
        <v>3650</v>
      </c>
      <c r="D3181" s="34" t="s">
        <v>33</v>
      </c>
      <c r="F3181" s="36">
        <v>0</v>
      </c>
      <c r="H3181" s="36">
        <v>0</v>
      </c>
      <c r="J3181" s="36">
        <v>0</v>
      </c>
      <c r="L3181" s="36">
        <v>0</v>
      </c>
      <c r="M3181" s="35">
        <v>41</v>
      </c>
    </row>
    <row r="3182" spans="1:13">
      <c r="A3182" s="38">
        <v>3181</v>
      </c>
      <c r="B3182" s="34" t="s">
        <v>3292</v>
      </c>
      <c r="C3182" s="34" t="s">
        <v>3650</v>
      </c>
      <c r="D3182" s="34" t="s">
        <v>33</v>
      </c>
      <c r="E3182" s="36">
        <v>0</v>
      </c>
      <c r="F3182" s="36">
        <v>0</v>
      </c>
      <c r="G3182" s="36">
        <v>0</v>
      </c>
      <c r="H3182" s="36">
        <v>0</v>
      </c>
      <c r="I3182" s="36">
        <v>24</v>
      </c>
      <c r="J3182" s="36">
        <v>2168.88</v>
      </c>
      <c r="K3182" s="36">
        <v>37</v>
      </c>
      <c r="L3182" s="36">
        <v>2539.6799999999998</v>
      </c>
      <c r="M3182" s="35">
        <v>35</v>
      </c>
    </row>
    <row r="3183" spans="1:13">
      <c r="A3183" s="38">
        <v>3182</v>
      </c>
      <c r="B3183" s="34" t="s">
        <v>3293</v>
      </c>
      <c r="C3183" s="34" t="s">
        <v>3650</v>
      </c>
      <c r="D3183" s="34" t="s">
        <v>33</v>
      </c>
      <c r="E3183" s="36">
        <v>45</v>
      </c>
      <c r="F3183" s="36">
        <v>1030.95</v>
      </c>
      <c r="G3183" s="36">
        <v>94</v>
      </c>
      <c r="H3183" s="36">
        <v>10553.38</v>
      </c>
      <c r="I3183" s="36">
        <v>92</v>
      </c>
      <c r="J3183" s="36">
        <v>8948.84</v>
      </c>
      <c r="K3183" s="36">
        <v>103</v>
      </c>
      <c r="L3183" s="36">
        <v>7891.8600000000006</v>
      </c>
      <c r="M3183" s="35">
        <v>31</v>
      </c>
    </row>
    <row r="3184" spans="1:13">
      <c r="A3184" s="38">
        <v>3183</v>
      </c>
      <c r="B3184" s="34" t="s">
        <v>3294</v>
      </c>
      <c r="C3184" s="34" t="s">
        <v>3691</v>
      </c>
      <c r="D3184" s="34" t="s">
        <v>33</v>
      </c>
      <c r="E3184" s="36">
        <v>0</v>
      </c>
      <c r="F3184" s="36">
        <v>0</v>
      </c>
      <c r="G3184" s="36">
        <v>0</v>
      </c>
      <c r="H3184" s="36">
        <v>0</v>
      </c>
      <c r="I3184" s="36">
        <v>10</v>
      </c>
      <c r="J3184" s="36">
        <v>821.4</v>
      </c>
      <c r="K3184" s="36">
        <v>14.5</v>
      </c>
      <c r="L3184" s="36">
        <v>1275.4199999999998</v>
      </c>
      <c r="M3184" s="35">
        <v>0</v>
      </c>
    </row>
    <row r="3185" spans="1:13">
      <c r="A3185" s="38">
        <v>3184</v>
      </c>
      <c r="B3185" s="34" t="s">
        <v>3295</v>
      </c>
      <c r="C3185" s="34" t="s">
        <v>3691</v>
      </c>
      <c r="D3185" s="34" t="s">
        <v>31</v>
      </c>
      <c r="E3185" s="36">
        <v>0</v>
      </c>
      <c r="F3185" s="36">
        <v>0</v>
      </c>
      <c r="G3185" s="36">
        <v>6</v>
      </c>
      <c r="H3185" s="36">
        <v>1034.82</v>
      </c>
      <c r="I3185" s="36">
        <v>5</v>
      </c>
      <c r="J3185" s="36">
        <v>1979.75</v>
      </c>
      <c r="K3185" s="36">
        <v>2</v>
      </c>
      <c r="L3185" s="36">
        <v>304.62</v>
      </c>
      <c r="M3185" s="35">
        <v>0</v>
      </c>
    </row>
    <row r="3186" spans="1:13">
      <c r="A3186" s="38">
        <v>3185</v>
      </c>
      <c r="B3186" s="34" t="s">
        <v>3296</v>
      </c>
      <c r="C3186" s="34" t="s">
        <v>82</v>
      </c>
      <c r="D3186" s="34" t="s">
        <v>31</v>
      </c>
      <c r="E3186" s="36">
        <v>0</v>
      </c>
      <c r="F3186" s="36">
        <v>0</v>
      </c>
      <c r="G3186" s="36">
        <v>9</v>
      </c>
      <c r="H3186" s="36">
        <v>1162.98</v>
      </c>
      <c r="I3186" s="36">
        <v>31.5</v>
      </c>
      <c r="J3186" s="36">
        <v>1865.43</v>
      </c>
      <c r="K3186" s="36">
        <v>23</v>
      </c>
      <c r="L3186" s="36">
        <v>1361.14</v>
      </c>
      <c r="M3186" s="35">
        <v>0</v>
      </c>
    </row>
    <row r="3187" spans="1:13">
      <c r="A3187" s="38">
        <v>3186</v>
      </c>
      <c r="B3187" s="34" t="s">
        <v>3297</v>
      </c>
      <c r="C3187" s="34" t="s">
        <v>87</v>
      </c>
      <c r="D3187" s="34" t="s">
        <v>31</v>
      </c>
      <c r="E3187" s="36">
        <v>0</v>
      </c>
      <c r="F3187" s="36">
        <v>0</v>
      </c>
      <c r="G3187" s="36">
        <v>0</v>
      </c>
      <c r="H3187" s="36">
        <v>0</v>
      </c>
      <c r="I3187" s="36">
        <v>0</v>
      </c>
      <c r="J3187" s="36">
        <v>0</v>
      </c>
      <c r="K3187" s="36">
        <v>20</v>
      </c>
      <c r="L3187" s="36">
        <v>1564.1999999999998</v>
      </c>
      <c r="M3187" s="35">
        <v>0</v>
      </c>
    </row>
    <row r="3188" spans="1:13">
      <c r="A3188" s="38">
        <v>3187</v>
      </c>
      <c r="B3188" s="34" t="s">
        <v>3298</v>
      </c>
      <c r="C3188" s="34" t="s">
        <v>87</v>
      </c>
      <c r="D3188" s="34" t="s">
        <v>31</v>
      </c>
      <c r="E3188" s="36">
        <v>0</v>
      </c>
      <c r="F3188" s="36">
        <v>0</v>
      </c>
      <c r="G3188" s="36">
        <v>0</v>
      </c>
      <c r="H3188" s="36">
        <v>0</v>
      </c>
      <c r="I3188" s="36">
        <v>0</v>
      </c>
      <c r="J3188" s="36">
        <v>0</v>
      </c>
      <c r="K3188" s="36">
        <v>3.25</v>
      </c>
      <c r="L3188" s="36">
        <v>2305.0949999999998</v>
      </c>
      <c r="M3188" s="35">
        <v>7</v>
      </c>
    </row>
    <row r="3189" spans="1:13">
      <c r="A3189" s="38">
        <v>3188</v>
      </c>
      <c r="B3189" s="34" t="s">
        <v>3299</v>
      </c>
      <c r="C3189" s="34" t="s">
        <v>87</v>
      </c>
      <c r="D3189" s="34" t="s">
        <v>31</v>
      </c>
      <c r="E3189" s="36">
        <v>0</v>
      </c>
      <c r="F3189" s="36">
        <v>0</v>
      </c>
      <c r="G3189" s="36">
        <v>0</v>
      </c>
      <c r="H3189" s="36">
        <v>0</v>
      </c>
      <c r="I3189" s="36">
        <v>0</v>
      </c>
      <c r="J3189" s="36">
        <v>0</v>
      </c>
      <c r="K3189" s="36">
        <v>70.5</v>
      </c>
      <c r="L3189" s="36">
        <v>11554.244999999999</v>
      </c>
      <c r="M3189" s="35">
        <v>5</v>
      </c>
    </row>
    <row r="3190" spans="1:13">
      <c r="A3190" s="38">
        <v>3189</v>
      </c>
      <c r="B3190" s="34" t="s">
        <v>3300</v>
      </c>
      <c r="C3190" s="34" t="s">
        <v>3691</v>
      </c>
      <c r="D3190" s="34" t="s">
        <v>31</v>
      </c>
      <c r="E3190" s="36">
        <v>0</v>
      </c>
      <c r="F3190" s="36">
        <v>0</v>
      </c>
      <c r="G3190" s="36">
        <v>0</v>
      </c>
      <c r="H3190" s="36">
        <v>0</v>
      </c>
      <c r="I3190" s="36">
        <v>2</v>
      </c>
      <c r="J3190" s="36">
        <v>267.60000000000002</v>
      </c>
      <c r="K3190" s="36">
        <v>14.7</v>
      </c>
      <c r="L3190" s="36">
        <v>2107.098</v>
      </c>
      <c r="M3190" s="35">
        <v>6.2</v>
      </c>
    </row>
    <row r="3191" spans="1:13">
      <c r="A3191" s="38">
        <v>3190</v>
      </c>
      <c r="B3191" s="34" t="s">
        <v>3301</v>
      </c>
      <c r="C3191" s="34" t="s">
        <v>87</v>
      </c>
      <c r="D3191" s="34" t="s">
        <v>31</v>
      </c>
      <c r="E3191" s="36">
        <v>6</v>
      </c>
      <c r="F3191" s="36">
        <v>782.28</v>
      </c>
      <c r="G3191" s="36">
        <v>11.5</v>
      </c>
      <c r="H3191" s="36">
        <v>1740.9849999999999</v>
      </c>
      <c r="I3191" s="36">
        <v>3</v>
      </c>
      <c r="J3191" s="36">
        <v>-3432.7799999999997</v>
      </c>
      <c r="K3191" s="36">
        <v>7.7</v>
      </c>
      <c r="L3191" s="36">
        <v>3966.2700000000004</v>
      </c>
      <c r="M3191" s="35">
        <v>0.25</v>
      </c>
    </row>
    <row r="3192" spans="1:13">
      <c r="A3192" s="38">
        <v>3191</v>
      </c>
      <c r="B3192" s="34" t="s">
        <v>3302</v>
      </c>
      <c r="C3192" s="34" t="s">
        <v>87</v>
      </c>
      <c r="D3192" s="34" t="s">
        <v>31</v>
      </c>
      <c r="E3192" s="36">
        <v>0</v>
      </c>
      <c r="F3192" s="36">
        <v>0</v>
      </c>
      <c r="G3192" s="36">
        <v>0.2</v>
      </c>
      <c r="H3192" s="36">
        <v>45.572000000000003</v>
      </c>
      <c r="I3192" s="36">
        <v>3.7</v>
      </c>
      <c r="J3192" s="36">
        <v>978.98299999999995</v>
      </c>
      <c r="K3192" s="36">
        <v>12.2</v>
      </c>
      <c r="L3192" s="36">
        <v>3435.886</v>
      </c>
      <c r="M3192" s="35">
        <v>11</v>
      </c>
    </row>
    <row r="3193" spans="1:13">
      <c r="A3193" s="38">
        <v>3192</v>
      </c>
      <c r="B3193" s="34" t="s">
        <v>3303</v>
      </c>
      <c r="C3193" s="34" t="s">
        <v>3691</v>
      </c>
      <c r="D3193" s="34" t="s">
        <v>31</v>
      </c>
      <c r="E3193" s="36">
        <v>3.5</v>
      </c>
      <c r="F3193" s="36">
        <v>508.58500000000004</v>
      </c>
      <c r="G3193" s="36">
        <v>28.824999999999999</v>
      </c>
      <c r="H3193" s="36">
        <v>3426.7159999999999</v>
      </c>
      <c r="I3193" s="36">
        <v>10.4</v>
      </c>
      <c r="J3193" s="36">
        <v>1190.904</v>
      </c>
      <c r="K3193" s="36">
        <v>22.8</v>
      </c>
      <c r="L3193" s="36">
        <v>2392.4040000000005</v>
      </c>
      <c r="M3193" s="35">
        <v>9.5</v>
      </c>
    </row>
    <row r="3194" spans="1:13">
      <c r="A3194" s="38">
        <v>3193</v>
      </c>
      <c r="B3194" s="34" t="s">
        <v>3304</v>
      </c>
      <c r="C3194" s="34" t="s">
        <v>3686</v>
      </c>
      <c r="D3194" s="34" t="s">
        <v>31</v>
      </c>
      <c r="E3194" s="36">
        <v>0</v>
      </c>
      <c r="F3194" s="36">
        <v>0</v>
      </c>
      <c r="G3194" s="36">
        <v>0</v>
      </c>
      <c r="H3194" s="36">
        <v>0</v>
      </c>
      <c r="I3194" s="36">
        <v>0</v>
      </c>
      <c r="J3194" s="36">
        <v>0</v>
      </c>
      <c r="K3194" s="36">
        <v>39.1</v>
      </c>
      <c r="L3194" s="36">
        <v>4469.13</v>
      </c>
      <c r="M3194" s="35">
        <v>2.0499999999999998</v>
      </c>
    </row>
    <row r="3195" spans="1:13">
      <c r="A3195" s="38">
        <v>3194</v>
      </c>
      <c r="B3195" s="34" t="s">
        <v>3305</v>
      </c>
      <c r="C3195" s="34" t="s">
        <v>3692</v>
      </c>
      <c r="D3195" s="34" t="s">
        <v>31</v>
      </c>
      <c r="E3195" s="36">
        <v>134.5</v>
      </c>
      <c r="F3195" s="36">
        <v>6033.67</v>
      </c>
      <c r="G3195" s="36">
        <v>143.82499999999999</v>
      </c>
      <c r="H3195" s="36">
        <v>11182.393749999999</v>
      </c>
      <c r="I3195" s="36">
        <v>156.32499999999999</v>
      </c>
      <c r="J3195" s="36">
        <v>9420.1444999999985</v>
      </c>
      <c r="K3195" s="36">
        <v>123.1</v>
      </c>
      <c r="L3195" s="36">
        <v>9502.0889999999999</v>
      </c>
      <c r="M3195" s="35">
        <v>148.5</v>
      </c>
    </row>
    <row r="3196" spans="1:13">
      <c r="A3196" s="38">
        <v>3195</v>
      </c>
      <c r="B3196" s="34" t="s">
        <v>3306</v>
      </c>
      <c r="C3196" s="34" t="s">
        <v>3688</v>
      </c>
      <c r="D3196" s="34" t="s">
        <v>31</v>
      </c>
      <c r="E3196" s="36">
        <v>22.074999999999999</v>
      </c>
      <c r="F3196" s="36">
        <v>1437.0824999999998</v>
      </c>
      <c r="G3196" s="36">
        <v>13.1</v>
      </c>
      <c r="H3196" s="36">
        <v>234.88299999999998</v>
      </c>
      <c r="I3196" s="36">
        <v>9</v>
      </c>
      <c r="J3196" s="36">
        <v>667.80000000000007</v>
      </c>
      <c r="K3196" s="36">
        <v>4</v>
      </c>
      <c r="L3196" s="36">
        <v>320.08</v>
      </c>
      <c r="M3196" s="35">
        <v>1.5</v>
      </c>
    </row>
    <row r="3197" spans="1:13">
      <c r="A3197" s="38">
        <v>3196</v>
      </c>
      <c r="B3197" s="34" t="s">
        <v>3307</v>
      </c>
      <c r="C3197" s="34" t="s">
        <v>87</v>
      </c>
      <c r="D3197" s="34" t="s">
        <v>31</v>
      </c>
      <c r="E3197" s="36">
        <v>0</v>
      </c>
      <c r="F3197" s="36">
        <v>0</v>
      </c>
      <c r="G3197" s="36">
        <v>0</v>
      </c>
      <c r="H3197" s="36">
        <v>0</v>
      </c>
      <c r="I3197" s="36">
        <v>55</v>
      </c>
      <c r="J3197" s="36">
        <v>3249.9500000000003</v>
      </c>
      <c r="K3197" s="36">
        <v>74.75</v>
      </c>
      <c r="L3197" s="36">
        <v>8594.0074999999997</v>
      </c>
      <c r="M3197" s="35">
        <v>60</v>
      </c>
    </row>
    <row r="3198" spans="1:13">
      <c r="A3198" s="38">
        <v>3197</v>
      </c>
      <c r="B3198" s="34" t="s">
        <v>3308</v>
      </c>
      <c r="C3198" s="34" t="s">
        <v>87</v>
      </c>
      <c r="D3198" s="34" t="s">
        <v>31</v>
      </c>
      <c r="E3198" s="36">
        <v>0</v>
      </c>
      <c r="F3198" s="36">
        <v>0</v>
      </c>
      <c r="G3198" s="36">
        <v>0</v>
      </c>
      <c r="H3198" s="36">
        <v>0</v>
      </c>
      <c r="I3198" s="36">
        <v>0</v>
      </c>
      <c r="J3198" s="36">
        <v>0</v>
      </c>
      <c r="K3198" s="36">
        <v>1</v>
      </c>
      <c r="L3198" s="36">
        <v>1.0900000000000001</v>
      </c>
      <c r="M3198" s="35">
        <v>80.5</v>
      </c>
    </row>
    <row r="3199" spans="1:13">
      <c r="A3199" s="38">
        <v>3198</v>
      </c>
      <c r="B3199" s="34" t="s">
        <v>3309</v>
      </c>
      <c r="C3199" s="34" t="s">
        <v>3691</v>
      </c>
      <c r="D3199" s="34" t="s">
        <v>31</v>
      </c>
      <c r="E3199" s="36">
        <v>0</v>
      </c>
      <c r="F3199" s="36">
        <v>0</v>
      </c>
      <c r="G3199" s="36">
        <v>1</v>
      </c>
      <c r="H3199" s="36">
        <v>114.3</v>
      </c>
      <c r="I3199" s="36">
        <v>0</v>
      </c>
      <c r="J3199" s="36">
        <v>0</v>
      </c>
      <c r="K3199" s="36">
        <v>0</v>
      </c>
      <c r="L3199" s="36">
        <v>0</v>
      </c>
      <c r="M3199" s="35">
        <v>12</v>
      </c>
    </row>
    <row r="3200" spans="1:13">
      <c r="A3200" s="38">
        <v>3199</v>
      </c>
      <c r="B3200" s="34" t="s">
        <v>3310</v>
      </c>
      <c r="C3200" s="34" t="s">
        <v>3688</v>
      </c>
      <c r="D3200" s="34" t="s">
        <v>31</v>
      </c>
      <c r="E3200" s="36">
        <v>0</v>
      </c>
      <c r="F3200" s="36">
        <v>0</v>
      </c>
      <c r="G3200" s="36">
        <v>0</v>
      </c>
      <c r="H3200" s="36">
        <v>0</v>
      </c>
      <c r="I3200" s="36">
        <v>0</v>
      </c>
      <c r="J3200" s="36">
        <v>0</v>
      </c>
      <c r="K3200" s="36">
        <v>5</v>
      </c>
      <c r="L3200" s="36">
        <v>1544.95</v>
      </c>
      <c r="M3200" s="35">
        <v>5</v>
      </c>
    </row>
    <row r="3201" spans="1:13">
      <c r="A3201" s="38">
        <v>3200</v>
      </c>
      <c r="B3201" s="34" t="s">
        <v>3311</v>
      </c>
      <c r="C3201" s="34" t="s">
        <v>3686</v>
      </c>
      <c r="D3201" s="34" t="s">
        <v>24</v>
      </c>
      <c r="E3201" s="36">
        <v>0</v>
      </c>
      <c r="F3201" s="36">
        <v>0</v>
      </c>
      <c r="G3201" s="36">
        <v>0</v>
      </c>
      <c r="H3201" s="36">
        <v>0</v>
      </c>
      <c r="I3201" s="36">
        <v>4.0999999999999996</v>
      </c>
      <c r="J3201" s="36">
        <v>411.72199999999998</v>
      </c>
      <c r="K3201" s="36">
        <v>0.05</v>
      </c>
      <c r="L3201" s="36">
        <v>16.278500000000001</v>
      </c>
      <c r="M3201" s="35">
        <v>0</v>
      </c>
    </row>
    <row r="3202" spans="1:13">
      <c r="A3202" s="38">
        <v>3201</v>
      </c>
      <c r="B3202" s="34" t="s">
        <v>3312</v>
      </c>
      <c r="C3202" s="34" t="s">
        <v>3691</v>
      </c>
      <c r="D3202" s="34" t="s">
        <v>24</v>
      </c>
      <c r="E3202" s="36">
        <v>0</v>
      </c>
      <c r="F3202" s="36">
        <v>0</v>
      </c>
      <c r="G3202" s="36">
        <v>0</v>
      </c>
      <c r="H3202" s="36">
        <v>0</v>
      </c>
      <c r="I3202" s="36">
        <v>0</v>
      </c>
      <c r="J3202" s="36">
        <v>0</v>
      </c>
      <c r="K3202" s="36">
        <v>5</v>
      </c>
      <c r="L3202" s="36">
        <v>426.59999999999997</v>
      </c>
      <c r="M3202" s="35">
        <v>0</v>
      </c>
    </row>
    <row r="3203" spans="1:13">
      <c r="A3203" s="38">
        <v>3202</v>
      </c>
      <c r="B3203" s="34" t="s">
        <v>3313</v>
      </c>
      <c r="C3203" s="34" t="s">
        <v>3650</v>
      </c>
      <c r="D3203" s="34" t="s">
        <v>24</v>
      </c>
      <c r="E3203" s="36">
        <v>0</v>
      </c>
      <c r="F3203" s="36">
        <v>0</v>
      </c>
      <c r="G3203" s="36">
        <v>0</v>
      </c>
      <c r="H3203" s="36">
        <v>0</v>
      </c>
      <c r="I3203" s="36">
        <v>38</v>
      </c>
      <c r="J3203" s="36">
        <v>4719.22</v>
      </c>
      <c r="K3203" s="36">
        <v>10</v>
      </c>
      <c r="L3203" s="36">
        <v>1087.8</v>
      </c>
      <c r="M3203" s="35">
        <v>0</v>
      </c>
    </row>
    <row r="3204" spans="1:13">
      <c r="A3204" s="38">
        <v>3203</v>
      </c>
      <c r="B3204" s="34" t="s">
        <v>3314</v>
      </c>
      <c r="C3204" s="34" t="s">
        <v>3688</v>
      </c>
      <c r="D3204" s="34" t="s">
        <v>24</v>
      </c>
      <c r="E3204" s="36">
        <v>66.599999999999994</v>
      </c>
      <c r="F3204" s="36">
        <v>5100.8940000000002</v>
      </c>
      <c r="G3204" s="36">
        <v>112</v>
      </c>
      <c r="H3204" s="36">
        <v>8190.5599999999995</v>
      </c>
      <c r="I3204" s="36">
        <v>5</v>
      </c>
      <c r="J3204" s="36">
        <v>757.6</v>
      </c>
      <c r="K3204" s="36">
        <v>39</v>
      </c>
      <c r="L3204" s="36">
        <v>4231.1099999999997</v>
      </c>
      <c r="M3204" s="35">
        <v>0</v>
      </c>
    </row>
    <row r="3205" spans="1:13">
      <c r="A3205" s="38">
        <v>3204</v>
      </c>
      <c r="B3205" s="34" t="s">
        <v>3315</v>
      </c>
      <c r="C3205" s="34" t="s">
        <v>3686</v>
      </c>
      <c r="D3205" s="34" t="s">
        <v>24</v>
      </c>
      <c r="F3205" s="36">
        <v>0</v>
      </c>
      <c r="H3205" s="36">
        <v>0</v>
      </c>
      <c r="J3205" s="36">
        <v>0</v>
      </c>
      <c r="L3205" s="36">
        <v>0</v>
      </c>
      <c r="M3205" s="35">
        <v>1</v>
      </c>
    </row>
    <row r="3206" spans="1:13">
      <c r="A3206" s="38">
        <v>3205</v>
      </c>
      <c r="B3206" s="34" t="s">
        <v>3316</v>
      </c>
      <c r="C3206" s="34" t="s">
        <v>3686</v>
      </c>
      <c r="D3206" s="34" t="s">
        <v>24</v>
      </c>
      <c r="E3206" s="36">
        <v>0</v>
      </c>
      <c r="F3206" s="36">
        <v>0</v>
      </c>
      <c r="G3206" s="36">
        <v>0</v>
      </c>
      <c r="H3206" s="36">
        <v>0</v>
      </c>
      <c r="I3206" s="36">
        <v>0</v>
      </c>
      <c r="J3206" s="36">
        <v>0</v>
      </c>
      <c r="K3206" s="36">
        <v>84.9</v>
      </c>
      <c r="L3206" s="36">
        <v>3363.7379999999998</v>
      </c>
      <c r="M3206" s="35">
        <v>0</v>
      </c>
    </row>
    <row r="3207" spans="1:13">
      <c r="A3207" s="38">
        <v>3206</v>
      </c>
      <c r="B3207" s="34" t="s">
        <v>3317</v>
      </c>
      <c r="C3207" s="34" t="s">
        <v>3686</v>
      </c>
      <c r="D3207" s="34" t="s">
        <v>24</v>
      </c>
      <c r="E3207" s="36">
        <v>0</v>
      </c>
      <c r="F3207" s="36">
        <v>0</v>
      </c>
      <c r="G3207" s="36">
        <v>0</v>
      </c>
      <c r="H3207" s="36">
        <v>0</v>
      </c>
      <c r="I3207" s="36">
        <v>0</v>
      </c>
      <c r="J3207" s="36">
        <v>0</v>
      </c>
      <c r="K3207" s="36">
        <v>7</v>
      </c>
      <c r="L3207" s="36">
        <v>713.71999999999991</v>
      </c>
      <c r="M3207" s="35">
        <v>0</v>
      </c>
    </row>
    <row r="3208" spans="1:13">
      <c r="A3208" s="38">
        <v>3207</v>
      </c>
      <c r="B3208" s="34" t="s">
        <v>3318</v>
      </c>
      <c r="C3208" s="34" t="s">
        <v>3650</v>
      </c>
      <c r="D3208" s="34" t="s">
        <v>24</v>
      </c>
      <c r="E3208" s="36">
        <v>0</v>
      </c>
      <c r="F3208" s="36">
        <v>0</v>
      </c>
      <c r="G3208" s="36">
        <v>0</v>
      </c>
      <c r="H3208" s="36">
        <v>0</v>
      </c>
      <c r="I3208" s="36">
        <v>0</v>
      </c>
      <c r="J3208" s="36">
        <v>0</v>
      </c>
      <c r="K3208" s="36">
        <v>10</v>
      </c>
      <c r="L3208" s="36">
        <v>1114.4000000000001</v>
      </c>
      <c r="M3208" s="35">
        <v>0</v>
      </c>
    </row>
    <row r="3209" spans="1:13">
      <c r="A3209" s="38">
        <v>3208</v>
      </c>
      <c r="B3209" s="34" t="s">
        <v>3319</v>
      </c>
      <c r="C3209" s="34" t="s">
        <v>3650</v>
      </c>
      <c r="D3209" s="34" t="s">
        <v>24</v>
      </c>
      <c r="E3209" s="36">
        <v>20.5</v>
      </c>
      <c r="F3209" s="36">
        <v>2264.6349999999998</v>
      </c>
      <c r="G3209" s="36">
        <v>0</v>
      </c>
      <c r="H3209" s="36">
        <v>0</v>
      </c>
      <c r="I3209" s="36">
        <v>10</v>
      </c>
      <c r="J3209" s="36">
        <v>1306.2</v>
      </c>
      <c r="K3209" s="36">
        <v>5</v>
      </c>
      <c r="L3209" s="36">
        <v>1300.6500000000001</v>
      </c>
      <c r="M3209" s="35">
        <v>0</v>
      </c>
    </row>
    <row r="3210" spans="1:13">
      <c r="A3210" s="38">
        <v>3209</v>
      </c>
      <c r="B3210" s="34" t="s">
        <v>3320</v>
      </c>
      <c r="C3210" s="34" t="s">
        <v>3650</v>
      </c>
      <c r="D3210" s="34" t="s">
        <v>24</v>
      </c>
      <c r="E3210" s="36">
        <v>0</v>
      </c>
      <c r="F3210" s="36">
        <v>0</v>
      </c>
      <c r="G3210" s="36">
        <v>0.3</v>
      </c>
      <c r="H3210" s="36">
        <v>11.526</v>
      </c>
      <c r="I3210" s="36">
        <v>8.4</v>
      </c>
      <c r="J3210" s="36">
        <v>849.15600000000006</v>
      </c>
      <c r="K3210" s="36">
        <v>0</v>
      </c>
      <c r="L3210" s="36">
        <v>0</v>
      </c>
      <c r="M3210" s="35">
        <v>0</v>
      </c>
    </row>
    <row r="3211" spans="1:13">
      <c r="A3211" s="38">
        <v>3210</v>
      </c>
      <c r="B3211" s="34" t="s">
        <v>3321</v>
      </c>
      <c r="C3211" s="34" t="s">
        <v>82</v>
      </c>
      <c r="D3211" s="34" t="s">
        <v>24</v>
      </c>
      <c r="E3211" s="36">
        <v>0</v>
      </c>
      <c r="F3211" s="36">
        <v>0</v>
      </c>
      <c r="G3211" s="36">
        <v>0</v>
      </c>
      <c r="H3211" s="36">
        <v>0</v>
      </c>
      <c r="I3211" s="36">
        <v>0</v>
      </c>
      <c r="J3211" s="36">
        <v>0</v>
      </c>
      <c r="K3211" s="36">
        <v>0.12</v>
      </c>
      <c r="L3211" s="36">
        <v>29.320799999999998</v>
      </c>
      <c r="M3211" s="35">
        <v>0</v>
      </c>
    </row>
    <row r="3212" spans="1:13">
      <c r="A3212" s="38">
        <v>3211</v>
      </c>
      <c r="B3212" s="34" t="s">
        <v>3322</v>
      </c>
      <c r="C3212" s="34" t="s">
        <v>82</v>
      </c>
      <c r="D3212" s="34" t="s">
        <v>24</v>
      </c>
      <c r="E3212" s="36">
        <v>0</v>
      </c>
      <c r="F3212" s="36">
        <v>0</v>
      </c>
      <c r="G3212" s="36">
        <v>3.5</v>
      </c>
      <c r="H3212" s="36">
        <v>429.03</v>
      </c>
      <c r="I3212" s="36">
        <v>7</v>
      </c>
      <c r="J3212" s="36">
        <v>658.77</v>
      </c>
      <c r="K3212" s="36">
        <v>6</v>
      </c>
      <c r="L3212" s="36">
        <v>586.68000000000006</v>
      </c>
      <c r="M3212" s="35">
        <v>0</v>
      </c>
    </row>
    <row r="3213" spans="1:13">
      <c r="A3213" s="38">
        <v>3212</v>
      </c>
      <c r="B3213" s="34" t="s">
        <v>3323</v>
      </c>
      <c r="C3213" s="34" t="s">
        <v>3686</v>
      </c>
      <c r="D3213" s="34" t="s">
        <v>24</v>
      </c>
      <c r="E3213" s="36">
        <v>0</v>
      </c>
      <c r="F3213" s="36">
        <v>0</v>
      </c>
      <c r="G3213" s="36">
        <v>0</v>
      </c>
      <c r="H3213" s="36">
        <v>0</v>
      </c>
      <c r="I3213" s="36">
        <v>5</v>
      </c>
      <c r="J3213" s="36">
        <v>406.9</v>
      </c>
      <c r="K3213" s="36">
        <v>0</v>
      </c>
      <c r="L3213" s="36">
        <v>0</v>
      </c>
      <c r="M3213" s="35">
        <v>0</v>
      </c>
    </row>
    <row r="3214" spans="1:13">
      <c r="A3214" s="38">
        <v>3213</v>
      </c>
      <c r="B3214" s="34" t="s">
        <v>3324</v>
      </c>
      <c r="C3214" s="34" t="s">
        <v>82</v>
      </c>
      <c r="D3214" s="34" t="s">
        <v>24</v>
      </c>
      <c r="E3214" s="36">
        <v>0</v>
      </c>
      <c r="F3214" s="36">
        <v>0</v>
      </c>
      <c r="G3214" s="36">
        <v>0</v>
      </c>
      <c r="H3214" s="36">
        <v>0</v>
      </c>
      <c r="I3214" s="36">
        <v>3</v>
      </c>
      <c r="J3214" s="36">
        <v>1248.33</v>
      </c>
      <c r="K3214" s="36">
        <v>2</v>
      </c>
      <c r="L3214" s="36">
        <v>157.12</v>
      </c>
      <c r="M3214" s="35">
        <v>0</v>
      </c>
    </row>
    <row r="3215" spans="1:13">
      <c r="A3215" s="38">
        <v>3214</v>
      </c>
      <c r="B3215" s="34" t="s">
        <v>3325</v>
      </c>
      <c r="C3215" s="34" t="s">
        <v>82</v>
      </c>
      <c r="D3215" s="34" t="s">
        <v>24</v>
      </c>
      <c r="E3215" s="36">
        <v>0</v>
      </c>
      <c r="F3215" s="36">
        <v>0</v>
      </c>
      <c r="G3215" s="36">
        <v>0</v>
      </c>
      <c r="H3215" s="36">
        <v>0</v>
      </c>
      <c r="I3215" s="36">
        <v>0</v>
      </c>
      <c r="J3215" s="36">
        <v>0</v>
      </c>
      <c r="K3215" s="36">
        <v>7.25</v>
      </c>
      <c r="L3215" s="36">
        <v>1873.9075000000003</v>
      </c>
      <c r="M3215" s="35">
        <v>0</v>
      </c>
    </row>
    <row r="3216" spans="1:13">
      <c r="A3216" s="38">
        <v>3215</v>
      </c>
      <c r="B3216" s="34" t="s">
        <v>3326</v>
      </c>
      <c r="C3216" s="34" t="s">
        <v>82</v>
      </c>
      <c r="D3216" s="34" t="s">
        <v>24</v>
      </c>
      <c r="E3216" s="36">
        <v>0</v>
      </c>
      <c r="F3216" s="36">
        <v>0</v>
      </c>
      <c r="G3216" s="36">
        <v>0</v>
      </c>
      <c r="H3216" s="36">
        <v>0</v>
      </c>
      <c r="I3216" s="36">
        <v>1.95</v>
      </c>
      <c r="J3216" s="36">
        <v>387.58199999999999</v>
      </c>
      <c r="K3216" s="36">
        <v>7.7750000000000004</v>
      </c>
      <c r="L3216" s="36">
        <v>3764.8105000000005</v>
      </c>
      <c r="M3216" s="35">
        <v>0</v>
      </c>
    </row>
    <row r="3217" spans="1:13">
      <c r="A3217" s="38">
        <v>3216</v>
      </c>
      <c r="B3217" s="34" t="s">
        <v>3327</v>
      </c>
      <c r="C3217" s="34" t="s">
        <v>3691</v>
      </c>
      <c r="D3217" s="34" t="s">
        <v>24</v>
      </c>
      <c r="E3217" s="36">
        <v>29</v>
      </c>
      <c r="F3217" s="36">
        <v>2420.0500000000002</v>
      </c>
      <c r="G3217" s="36">
        <v>6.5</v>
      </c>
      <c r="H3217" s="36">
        <v>1295.97</v>
      </c>
      <c r="I3217" s="36">
        <v>1.3</v>
      </c>
      <c r="J3217" s="36">
        <v>506.61</v>
      </c>
      <c r="K3217" s="36">
        <v>1</v>
      </c>
      <c r="L3217" s="36">
        <v>154.87</v>
      </c>
      <c r="M3217" s="35">
        <v>0</v>
      </c>
    </row>
    <row r="3218" spans="1:13">
      <c r="A3218" s="38">
        <v>3217</v>
      </c>
      <c r="B3218" s="34" t="s">
        <v>3328</v>
      </c>
      <c r="C3218" s="34" t="s">
        <v>3686</v>
      </c>
      <c r="D3218" s="34" t="s">
        <v>24</v>
      </c>
      <c r="E3218" s="36">
        <v>0</v>
      </c>
      <c r="F3218" s="36">
        <v>0</v>
      </c>
      <c r="G3218" s="36">
        <v>1.5</v>
      </c>
      <c r="H3218" s="36">
        <v>132.79500000000002</v>
      </c>
      <c r="I3218" s="36">
        <v>13.2</v>
      </c>
      <c r="J3218" s="36">
        <v>1312.212</v>
      </c>
      <c r="K3218" s="36">
        <v>0</v>
      </c>
      <c r="L3218" s="36">
        <v>0</v>
      </c>
      <c r="M3218" s="35">
        <v>0</v>
      </c>
    </row>
    <row r="3219" spans="1:13">
      <c r="A3219" s="38">
        <v>3218</v>
      </c>
      <c r="B3219" s="34" t="s">
        <v>3329</v>
      </c>
      <c r="C3219" s="34" t="s">
        <v>3686</v>
      </c>
      <c r="D3219" s="34" t="s">
        <v>24</v>
      </c>
      <c r="E3219" s="36">
        <v>0</v>
      </c>
      <c r="F3219" s="36">
        <v>0</v>
      </c>
      <c r="G3219" s="36">
        <v>0</v>
      </c>
      <c r="H3219" s="36">
        <v>0</v>
      </c>
      <c r="I3219" s="36">
        <v>0</v>
      </c>
      <c r="J3219" s="36">
        <v>0</v>
      </c>
      <c r="K3219" s="36">
        <v>10</v>
      </c>
      <c r="L3219" s="36">
        <v>959.5</v>
      </c>
      <c r="M3219" s="35">
        <v>0</v>
      </c>
    </row>
    <row r="3220" spans="1:13">
      <c r="A3220" s="38">
        <v>3219</v>
      </c>
      <c r="B3220" s="34" t="s">
        <v>3330</v>
      </c>
      <c r="C3220" s="34" t="s">
        <v>3686</v>
      </c>
      <c r="D3220" s="34" t="s">
        <v>24</v>
      </c>
      <c r="E3220" s="36">
        <v>0</v>
      </c>
      <c r="F3220" s="36">
        <v>0</v>
      </c>
      <c r="G3220" s="36">
        <v>0</v>
      </c>
      <c r="H3220" s="36">
        <v>0</v>
      </c>
      <c r="I3220" s="36">
        <v>22.1</v>
      </c>
      <c r="J3220" s="36">
        <v>1637.1680000000001</v>
      </c>
      <c r="K3220" s="36">
        <v>10</v>
      </c>
      <c r="L3220" s="36">
        <v>554.79999999999995</v>
      </c>
      <c r="M3220" s="35">
        <v>0</v>
      </c>
    </row>
    <row r="3221" spans="1:13">
      <c r="A3221" s="38">
        <v>3220</v>
      </c>
      <c r="B3221" s="34" t="s">
        <v>3331</v>
      </c>
      <c r="C3221" s="34" t="s">
        <v>3686</v>
      </c>
      <c r="D3221" s="34" t="s">
        <v>24</v>
      </c>
      <c r="E3221" s="36">
        <v>0</v>
      </c>
      <c r="F3221" s="36">
        <v>0</v>
      </c>
      <c r="G3221" s="36">
        <v>0</v>
      </c>
      <c r="H3221" s="36">
        <v>0</v>
      </c>
      <c r="I3221" s="36">
        <v>0</v>
      </c>
      <c r="J3221" s="36">
        <v>0</v>
      </c>
      <c r="K3221" s="36">
        <v>8.3000000000000007</v>
      </c>
      <c r="L3221" s="36">
        <v>1371.2430000000002</v>
      </c>
      <c r="M3221" s="35">
        <v>0</v>
      </c>
    </row>
    <row r="3222" spans="1:13">
      <c r="A3222" s="38">
        <v>3221</v>
      </c>
      <c r="B3222" s="34" t="s">
        <v>3332</v>
      </c>
      <c r="C3222" s="34" t="s">
        <v>3686</v>
      </c>
      <c r="D3222" s="34" t="s">
        <v>24</v>
      </c>
      <c r="E3222" s="36">
        <v>0</v>
      </c>
      <c r="F3222" s="36">
        <v>0</v>
      </c>
      <c r="G3222" s="36">
        <v>0</v>
      </c>
      <c r="H3222" s="36">
        <v>0</v>
      </c>
      <c r="I3222" s="36">
        <v>0</v>
      </c>
      <c r="J3222" s="36">
        <v>0</v>
      </c>
      <c r="K3222" s="36">
        <v>11</v>
      </c>
      <c r="L3222" s="36">
        <v>1491.38</v>
      </c>
      <c r="M3222" s="35">
        <v>0</v>
      </c>
    </row>
    <row r="3223" spans="1:13">
      <c r="A3223" s="38">
        <v>3222</v>
      </c>
      <c r="B3223" s="34" t="s">
        <v>3333</v>
      </c>
      <c r="C3223" s="34" t="s">
        <v>3686</v>
      </c>
      <c r="D3223" s="34" t="s">
        <v>24</v>
      </c>
      <c r="E3223" s="36">
        <v>0</v>
      </c>
      <c r="F3223" s="36">
        <v>0</v>
      </c>
      <c r="G3223" s="36">
        <v>0</v>
      </c>
      <c r="H3223" s="36">
        <v>0</v>
      </c>
      <c r="I3223" s="36">
        <v>0</v>
      </c>
      <c r="J3223" s="36">
        <v>0</v>
      </c>
      <c r="K3223" s="36">
        <v>0.625</v>
      </c>
      <c r="L3223" s="36">
        <v>132.86250000000001</v>
      </c>
      <c r="M3223" s="35">
        <v>0</v>
      </c>
    </row>
    <row r="3224" spans="1:13">
      <c r="A3224" s="38">
        <v>3223</v>
      </c>
      <c r="B3224" s="34" t="s">
        <v>3334</v>
      </c>
      <c r="C3224" s="34" t="s">
        <v>3686</v>
      </c>
      <c r="D3224" s="34" t="s">
        <v>24</v>
      </c>
      <c r="E3224" s="36">
        <v>0</v>
      </c>
      <c r="F3224" s="36">
        <v>0</v>
      </c>
      <c r="G3224" s="36">
        <v>0</v>
      </c>
      <c r="H3224" s="36">
        <v>0</v>
      </c>
      <c r="I3224" s="36">
        <v>67.075000000000003</v>
      </c>
      <c r="J3224" s="36">
        <v>-8108.0259999999998</v>
      </c>
      <c r="K3224" s="36">
        <v>22.5</v>
      </c>
      <c r="L3224" s="36">
        <v>-34794</v>
      </c>
      <c r="M3224" s="35">
        <v>0</v>
      </c>
    </row>
    <row r="3225" spans="1:13">
      <c r="A3225" s="38">
        <v>3224</v>
      </c>
      <c r="B3225" s="34" t="s">
        <v>3335</v>
      </c>
      <c r="C3225" s="34" t="s">
        <v>3650</v>
      </c>
      <c r="D3225" s="34" t="s">
        <v>24</v>
      </c>
      <c r="E3225" s="36">
        <v>0</v>
      </c>
      <c r="F3225" s="36">
        <v>0</v>
      </c>
      <c r="G3225" s="36">
        <v>2</v>
      </c>
      <c r="H3225" s="36">
        <v>34.119999999999997</v>
      </c>
      <c r="I3225" s="36">
        <v>1.5</v>
      </c>
      <c r="J3225" s="36">
        <v>-34.589999999999996</v>
      </c>
      <c r="K3225" s="36">
        <v>20</v>
      </c>
      <c r="L3225" s="36">
        <v>1160.2</v>
      </c>
      <c r="M3225" s="35">
        <v>0</v>
      </c>
    </row>
    <row r="3226" spans="1:13">
      <c r="A3226" s="38">
        <v>3225</v>
      </c>
      <c r="B3226" s="34" t="s">
        <v>3336</v>
      </c>
      <c r="C3226" s="34" t="s">
        <v>3686</v>
      </c>
      <c r="D3226" s="34" t="s">
        <v>24</v>
      </c>
      <c r="E3226" s="36">
        <v>0</v>
      </c>
      <c r="F3226" s="36">
        <v>0</v>
      </c>
      <c r="G3226" s="36">
        <v>0</v>
      </c>
      <c r="H3226" s="36">
        <v>0</v>
      </c>
      <c r="I3226" s="36">
        <v>6</v>
      </c>
      <c r="J3226" s="36">
        <v>506.46</v>
      </c>
      <c r="K3226" s="36">
        <v>3</v>
      </c>
      <c r="L3226" s="36">
        <v>53.25</v>
      </c>
      <c r="M3226" s="35">
        <v>0</v>
      </c>
    </row>
    <row r="3227" spans="1:13">
      <c r="A3227" s="38">
        <v>3226</v>
      </c>
      <c r="B3227" s="34" t="s">
        <v>3337</v>
      </c>
      <c r="C3227" s="34" t="s">
        <v>82</v>
      </c>
      <c r="D3227" s="34" t="s">
        <v>24</v>
      </c>
      <c r="E3227" s="36">
        <v>0</v>
      </c>
      <c r="F3227" s="36">
        <v>0</v>
      </c>
      <c r="G3227" s="36">
        <v>0</v>
      </c>
      <c r="H3227" s="36">
        <v>0</v>
      </c>
      <c r="I3227" s="36">
        <v>0</v>
      </c>
      <c r="J3227" s="36">
        <v>0</v>
      </c>
      <c r="K3227" s="36">
        <v>4.7</v>
      </c>
      <c r="L3227" s="36">
        <v>1666.9020000000003</v>
      </c>
      <c r="M3227" s="35">
        <v>0</v>
      </c>
    </row>
    <row r="3228" spans="1:13">
      <c r="A3228" s="38">
        <v>3227</v>
      </c>
      <c r="B3228" s="34" t="s">
        <v>3338</v>
      </c>
      <c r="C3228" s="34" t="s">
        <v>3650</v>
      </c>
      <c r="D3228" s="34" t="s">
        <v>24</v>
      </c>
      <c r="E3228" s="36">
        <v>0</v>
      </c>
      <c r="F3228" s="36">
        <v>0</v>
      </c>
      <c r="G3228" s="36">
        <v>0</v>
      </c>
      <c r="H3228" s="36">
        <v>0</v>
      </c>
      <c r="I3228" s="36">
        <v>0</v>
      </c>
      <c r="J3228" s="36">
        <v>0</v>
      </c>
      <c r="K3228" s="36">
        <v>24.95</v>
      </c>
      <c r="L3228" s="36">
        <v>3075.8359999999998</v>
      </c>
      <c r="M3228" s="35">
        <v>0</v>
      </c>
    </row>
    <row r="3229" spans="1:13">
      <c r="A3229" s="38">
        <v>3228</v>
      </c>
      <c r="B3229" s="34" t="s">
        <v>3339</v>
      </c>
      <c r="C3229" s="34" t="s">
        <v>3650</v>
      </c>
      <c r="D3229" s="34" t="s">
        <v>24</v>
      </c>
      <c r="F3229" s="36">
        <v>0</v>
      </c>
      <c r="H3229" s="36">
        <v>0</v>
      </c>
      <c r="J3229" s="36">
        <v>0</v>
      </c>
      <c r="L3229" s="36">
        <v>0</v>
      </c>
      <c r="M3229" s="35">
        <v>1</v>
      </c>
    </row>
    <row r="3230" spans="1:13">
      <c r="A3230" s="38">
        <v>3229</v>
      </c>
      <c r="B3230" s="34" t="s">
        <v>3340</v>
      </c>
      <c r="C3230" s="34" t="s">
        <v>3650</v>
      </c>
      <c r="D3230" s="34" t="s">
        <v>24</v>
      </c>
      <c r="F3230" s="36">
        <v>0</v>
      </c>
      <c r="H3230" s="36">
        <v>0</v>
      </c>
      <c r="J3230" s="36">
        <v>0</v>
      </c>
      <c r="L3230" s="36">
        <v>0</v>
      </c>
      <c r="M3230" s="35">
        <v>2</v>
      </c>
    </row>
    <row r="3231" spans="1:13">
      <c r="A3231" s="38">
        <v>3230</v>
      </c>
      <c r="B3231" s="34" t="s">
        <v>3341</v>
      </c>
      <c r="C3231" s="34" t="s">
        <v>3650</v>
      </c>
      <c r="D3231" s="34" t="s">
        <v>24</v>
      </c>
      <c r="F3231" s="36">
        <v>0</v>
      </c>
      <c r="H3231" s="36">
        <v>0</v>
      </c>
      <c r="J3231" s="36">
        <v>0</v>
      </c>
      <c r="L3231" s="36">
        <v>0</v>
      </c>
      <c r="M3231" s="35">
        <v>1</v>
      </c>
    </row>
    <row r="3232" spans="1:13">
      <c r="A3232" s="38">
        <v>3231</v>
      </c>
      <c r="B3232" s="34" t="s">
        <v>3342</v>
      </c>
      <c r="C3232" s="34" t="s">
        <v>3650</v>
      </c>
      <c r="D3232" s="34" t="s">
        <v>24</v>
      </c>
      <c r="F3232" s="36">
        <v>0</v>
      </c>
      <c r="H3232" s="36">
        <v>0</v>
      </c>
      <c r="J3232" s="36">
        <v>0</v>
      </c>
      <c r="L3232" s="36">
        <v>0</v>
      </c>
      <c r="M3232" s="35">
        <v>1</v>
      </c>
    </row>
    <row r="3233" spans="1:13">
      <c r="A3233" s="38">
        <v>3232</v>
      </c>
      <c r="B3233" s="34" t="s">
        <v>3343</v>
      </c>
      <c r="C3233" s="34" t="s">
        <v>3650</v>
      </c>
      <c r="D3233" s="34" t="s">
        <v>24</v>
      </c>
      <c r="F3233" s="36">
        <v>0</v>
      </c>
      <c r="H3233" s="36">
        <v>0</v>
      </c>
      <c r="J3233" s="36">
        <v>0</v>
      </c>
      <c r="L3233" s="36">
        <v>0</v>
      </c>
      <c r="M3233" s="35">
        <v>1</v>
      </c>
    </row>
    <row r="3234" spans="1:13">
      <c r="A3234" s="38">
        <v>3233</v>
      </c>
      <c r="B3234" s="34" t="s">
        <v>3344</v>
      </c>
      <c r="C3234" s="34" t="s">
        <v>3650</v>
      </c>
      <c r="D3234" s="34" t="s">
        <v>24</v>
      </c>
      <c r="E3234" s="36">
        <v>0</v>
      </c>
      <c r="F3234" s="36">
        <v>0</v>
      </c>
      <c r="G3234" s="36">
        <v>0</v>
      </c>
      <c r="H3234" s="36">
        <v>0</v>
      </c>
      <c r="I3234" s="36">
        <v>0</v>
      </c>
      <c r="J3234" s="36">
        <v>0</v>
      </c>
      <c r="K3234" s="36">
        <v>1.645</v>
      </c>
      <c r="L3234" s="36">
        <v>1435.6244000000002</v>
      </c>
      <c r="M3234" s="35">
        <v>3.22</v>
      </c>
    </row>
    <row r="3235" spans="1:13">
      <c r="A3235" s="38">
        <v>3234</v>
      </c>
      <c r="B3235" s="34" t="s">
        <v>3345</v>
      </c>
      <c r="C3235" s="34" t="s">
        <v>3688</v>
      </c>
      <c r="D3235" s="34" t="s">
        <v>24</v>
      </c>
      <c r="F3235" s="36">
        <v>0</v>
      </c>
      <c r="H3235" s="36">
        <v>0</v>
      </c>
      <c r="J3235" s="36">
        <v>0</v>
      </c>
      <c r="L3235" s="36">
        <v>0</v>
      </c>
      <c r="M3235" s="35">
        <v>0.53</v>
      </c>
    </row>
    <row r="3236" spans="1:13">
      <c r="A3236" s="38">
        <v>3235</v>
      </c>
      <c r="B3236" s="34" t="s">
        <v>3346</v>
      </c>
      <c r="C3236" s="34" t="s">
        <v>3686</v>
      </c>
      <c r="D3236" s="34" t="s">
        <v>24</v>
      </c>
      <c r="E3236" s="36">
        <v>0</v>
      </c>
      <c r="F3236" s="36">
        <v>0</v>
      </c>
      <c r="G3236" s="36">
        <v>0</v>
      </c>
      <c r="H3236" s="36">
        <v>0</v>
      </c>
      <c r="I3236" s="36">
        <v>5</v>
      </c>
      <c r="J3236" s="36">
        <v>1661.1000000000001</v>
      </c>
      <c r="K3236" s="36">
        <v>0</v>
      </c>
      <c r="L3236" s="36">
        <v>0</v>
      </c>
      <c r="M3236" s="35">
        <v>1</v>
      </c>
    </row>
    <row r="3237" spans="1:13">
      <c r="A3237" s="38">
        <v>3236</v>
      </c>
      <c r="B3237" s="34" t="s">
        <v>3347</v>
      </c>
      <c r="C3237" s="34" t="s">
        <v>3650</v>
      </c>
      <c r="D3237" s="34" t="s">
        <v>24</v>
      </c>
      <c r="E3237" s="36">
        <v>0</v>
      </c>
      <c r="F3237" s="36">
        <v>0</v>
      </c>
      <c r="G3237" s="36">
        <v>0</v>
      </c>
      <c r="H3237" s="36">
        <v>0</v>
      </c>
      <c r="I3237" s="36">
        <v>52.125</v>
      </c>
      <c r="J3237" s="36">
        <v>6807.5249999999996</v>
      </c>
      <c r="K3237" s="36">
        <v>34.375</v>
      </c>
      <c r="L3237" s="36">
        <v>6562.1875</v>
      </c>
      <c r="M3237" s="35">
        <v>7.15</v>
      </c>
    </row>
    <row r="3238" spans="1:13">
      <c r="A3238" s="38">
        <v>3237</v>
      </c>
      <c r="B3238" s="34" t="s">
        <v>3348</v>
      </c>
      <c r="C3238" s="34" t="s">
        <v>3686</v>
      </c>
      <c r="D3238" s="34" t="s">
        <v>24</v>
      </c>
      <c r="E3238" s="36">
        <v>7.0250000000000004</v>
      </c>
      <c r="F3238" s="36">
        <v>441.52125000000001</v>
      </c>
      <c r="G3238" s="36">
        <v>0.25</v>
      </c>
      <c r="H3238" s="36">
        <v>58.975000000000001</v>
      </c>
      <c r="I3238" s="36">
        <v>7.4999999999999997E-2</v>
      </c>
      <c r="J3238" s="36">
        <v>11.650499999999999</v>
      </c>
      <c r="K3238" s="36">
        <v>1</v>
      </c>
      <c r="L3238" s="36">
        <v>66.61</v>
      </c>
      <c r="M3238" s="35">
        <v>7</v>
      </c>
    </row>
    <row r="3239" spans="1:13">
      <c r="A3239" s="38">
        <v>3238</v>
      </c>
      <c r="B3239" s="34" t="s">
        <v>3349</v>
      </c>
      <c r="C3239" s="34" t="s">
        <v>3650</v>
      </c>
      <c r="D3239" s="34" t="s">
        <v>24</v>
      </c>
      <c r="F3239" s="36">
        <v>0</v>
      </c>
      <c r="H3239" s="36">
        <v>0</v>
      </c>
      <c r="J3239" s="36">
        <v>0</v>
      </c>
      <c r="L3239" s="36">
        <v>0</v>
      </c>
      <c r="M3239" s="35">
        <v>0.1</v>
      </c>
    </row>
    <row r="3240" spans="1:13">
      <c r="A3240" s="38">
        <v>3239</v>
      </c>
      <c r="B3240" s="34" t="s">
        <v>3350</v>
      </c>
      <c r="C3240" s="34" t="s">
        <v>3689</v>
      </c>
      <c r="D3240" s="34" t="s">
        <v>24</v>
      </c>
      <c r="E3240" s="36">
        <v>0</v>
      </c>
      <c r="F3240" s="36">
        <v>0</v>
      </c>
      <c r="G3240" s="36">
        <v>0</v>
      </c>
      <c r="H3240" s="36">
        <v>0</v>
      </c>
      <c r="I3240" s="36">
        <v>0</v>
      </c>
      <c r="J3240" s="36">
        <v>0</v>
      </c>
      <c r="K3240" s="36">
        <v>1</v>
      </c>
      <c r="L3240" s="36">
        <v>150.94</v>
      </c>
      <c r="M3240" s="35">
        <v>0.85</v>
      </c>
    </row>
    <row r="3241" spans="1:13">
      <c r="A3241" s="38">
        <v>3240</v>
      </c>
      <c r="B3241" s="34" t="s">
        <v>3351</v>
      </c>
      <c r="C3241" s="34" t="s">
        <v>3686</v>
      </c>
      <c r="D3241" s="34" t="s">
        <v>24</v>
      </c>
      <c r="F3241" s="36">
        <v>0</v>
      </c>
      <c r="H3241" s="36">
        <v>0</v>
      </c>
      <c r="J3241" s="36">
        <v>0</v>
      </c>
      <c r="L3241" s="36">
        <v>0</v>
      </c>
      <c r="M3241" s="35">
        <v>11.92</v>
      </c>
    </row>
    <row r="3242" spans="1:13">
      <c r="A3242" s="38">
        <v>3241</v>
      </c>
      <c r="B3242" s="34" t="s">
        <v>3352</v>
      </c>
      <c r="C3242" s="34" t="s">
        <v>3686</v>
      </c>
      <c r="D3242" s="34" t="s">
        <v>24</v>
      </c>
      <c r="E3242" s="36">
        <v>0</v>
      </c>
      <c r="F3242" s="36">
        <v>0</v>
      </c>
      <c r="G3242" s="36">
        <v>0</v>
      </c>
      <c r="H3242" s="36">
        <v>0</v>
      </c>
      <c r="I3242" s="36">
        <v>0</v>
      </c>
      <c r="J3242" s="36">
        <v>0</v>
      </c>
      <c r="K3242" s="36">
        <v>2</v>
      </c>
      <c r="L3242" s="36">
        <v>1057.78</v>
      </c>
      <c r="M3242" s="35">
        <v>7</v>
      </c>
    </row>
    <row r="3243" spans="1:13">
      <c r="A3243" s="38">
        <v>3242</v>
      </c>
      <c r="B3243" s="34" t="s">
        <v>3353</v>
      </c>
      <c r="C3243" s="34" t="s">
        <v>3650</v>
      </c>
      <c r="D3243" s="34" t="s">
        <v>24</v>
      </c>
      <c r="F3243" s="36">
        <v>0</v>
      </c>
      <c r="H3243" s="36">
        <v>0</v>
      </c>
      <c r="J3243" s="36">
        <v>0</v>
      </c>
      <c r="L3243" s="36">
        <v>0</v>
      </c>
      <c r="M3243" s="35">
        <v>0.5</v>
      </c>
    </row>
    <row r="3244" spans="1:13">
      <c r="A3244" s="38">
        <v>3243</v>
      </c>
      <c r="B3244" s="34" t="s">
        <v>3354</v>
      </c>
      <c r="C3244" s="34" t="s">
        <v>3686</v>
      </c>
      <c r="D3244" s="34" t="s">
        <v>24</v>
      </c>
      <c r="E3244" s="36">
        <v>0</v>
      </c>
      <c r="F3244" s="36">
        <v>0</v>
      </c>
      <c r="G3244" s="36">
        <v>0</v>
      </c>
      <c r="H3244" s="36">
        <v>0</v>
      </c>
      <c r="I3244" s="36">
        <v>0</v>
      </c>
      <c r="J3244" s="36">
        <v>0</v>
      </c>
      <c r="K3244" s="36">
        <v>3.2749999999999999</v>
      </c>
      <c r="L3244" s="36">
        <v>539.55624999999998</v>
      </c>
      <c r="M3244" s="35">
        <v>1.9</v>
      </c>
    </row>
    <row r="3245" spans="1:13">
      <c r="A3245" s="38">
        <v>3244</v>
      </c>
      <c r="B3245" s="34" t="s">
        <v>3355</v>
      </c>
      <c r="C3245" s="34" t="s">
        <v>82</v>
      </c>
      <c r="D3245" s="34" t="s">
        <v>24</v>
      </c>
      <c r="E3245" s="36">
        <v>0</v>
      </c>
      <c r="F3245" s="36">
        <v>0</v>
      </c>
      <c r="G3245" s="36">
        <v>0</v>
      </c>
      <c r="H3245" s="36">
        <v>0</v>
      </c>
      <c r="I3245" s="36">
        <v>0</v>
      </c>
      <c r="J3245" s="36">
        <v>0</v>
      </c>
      <c r="K3245" s="36">
        <v>12</v>
      </c>
      <c r="L3245" s="36">
        <v>4537.7999999999993</v>
      </c>
      <c r="M3245" s="35">
        <v>23</v>
      </c>
    </row>
    <row r="3246" spans="1:13">
      <c r="A3246" s="38">
        <v>3245</v>
      </c>
      <c r="B3246" s="34" t="s">
        <v>3356</v>
      </c>
      <c r="C3246" s="34" t="s">
        <v>3650</v>
      </c>
      <c r="D3246" s="34" t="s">
        <v>24</v>
      </c>
      <c r="E3246" s="36">
        <v>0</v>
      </c>
      <c r="F3246" s="36">
        <v>0</v>
      </c>
      <c r="G3246" s="36">
        <v>0</v>
      </c>
      <c r="H3246" s="36">
        <v>0</v>
      </c>
      <c r="I3246" s="36">
        <v>6.0750000000000002</v>
      </c>
      <c r="J3246" s="36">
        <v>808.58249999999998</v>
      </c>
      <c r="K3246" s="36">
        <v>4</v>
      </c>
      <c r="L3246" s="36">
        <v>2273.7199999999998</v>
      </c>
      <c r="M3246" s="35">
        <v>4.5</v>
      </c>
    </row>
    <row r="3247" spans="1:13">
      <c r="A3247" s="38">
        <v>3246</v>
      </c>
      <c r="B3247" s="34" t="s">
        <v>3357</v>
      </c>
      <c r="C3247" s="34" t="s">
        <v>3650</v>
      </c>
      <c r="D3247" s="34" t="s">
        <v>24</v>
      </c>
      <c r="E3247" s="36">
        <v>0</v>
      </c>
      <c r="F3247" s="36">
        <v>0</v>
      </c>
      <c r="G3247" s="36">
        <v>0</v>
      </c>
      <c r="H3247" s="36">
        <v>0</v>
      </c>
      <c r="I3247" s="36">
        <v>0</v>
      </c>
      <c r="J3247" s="36">
        <v>0</v>
      </c>
      <c r="K3247" s="36">
        <v>5.125</v>
      </c>
      <c r="L3247" s="36">
        <v>958.01625000000001</v>
      </c>
      <c r="M3247" s="35">
        <v>11</v>
      </c>
    </row>
    <row r="3248" spans="1:13">
      <c r="A3248" s="38">
        <v>3247</v>
      </c>
      <c r="B3248" s="34" t="s">
        <v>3358</v>
      </c>
      <c r="C3248" s="34" t="s">
        <v>82</v>
      </c>
      <c r="D3248" s="34" t="s">
        <v>24</v>
      </c>
      <c r="F3248" s="36">
        <v>0</v>
      </c>
      <c r="H3248" s="36">
        <v>0</v>
      </c>
      <c r="J3248" s="36">
        <v>0</v>
      </c>
      <c r="L3248" s="36">
        <v>0</v>
      </c>
      <c r="M3248" s="35">
        <v>1.05</v>
      </c>
    </row>
    <row r="3249" spans="1:13">
      <c r="A3249" s="38">
        <v>3248</v>
      </c>
      <c r="B3249" s="34" t="s">
        <v>3359</v>
      </c>
      <c r="C3249" s="34" t="s">
        <v>3650</v>
      </c>
      <c r="D3249" s="34" t="s">
        <v>24</v>
      </c>
      <c r="E3249" s="36">
        <v>0</v>
      </c>
      <c r="F3249" s="36">
        <v>0</v>
      </c>
      <c r="G3249" s="36">
        <v>0</v>
      </c>
      <c r="H3249" s="36">
        <v>0</v>
      </c>
      <c r="I3249" s="36">
        <v>0</v>
      </c>
      <c r="J3249" s="36">
        <v>0</v>
      </c>
      <c r="K3249" s="36">
        <v>14</v>
      </c>
      <c r="L3249" s="36">
        <v>2779</v>
      </c>
      <c r="M3249" s="35">
        <v>1</v>
      </c>
    </row>
    <row r="3250" spans="1:13">
      <c r="A3250" s="38">
        <v>3249</v>
      </c>
      <c r="B3250" s="34" t="s">
        <v>3360</v>
      </c>
      <c r="C3250" s="34" t="s">
        <v>3686</v>
      </c>
      <c r="D3250" s="34" t="s">
        <v>24</v>
      </c>
      <c r="F3250" s="36">
        <v>0</v>
      </c>
      <c r="H3250" s="36">
        <v>0</v>
      </c>
      <c r="J3250" s="36">
        <v>0</v>
      </c>
      <c r="L3250" s="36">
        <v>0</v>
      </c>
      <c r="M3250" s="35">
        <v>1</v>
      </c>
    </row>
    <row r="3251" spans="1:13">
      <c r="A3251" s="38">
        <v>3250</v>
      </c>
      <c r="B3251" s="34" t="s">
        <v>3361</v>
      </c>
      <c r="C3251" s="34" t="s">
        <v>82</v>
      </c>
      <c r="D3251" s="34" t="s">
        <v>24</v>
      </c>
      <c r="E3251" s="36">
        <v>0</v>
      </c>
      <c r="F3251" s="36">
        <v>0</v>
      </c>
      <c r="G3251" s="36">
        <v>0</v>
      </c>
      <c r="H3251" s="36">
        <v>0</v>
      </c>
      <c r="I3251" s="36">
        <v>1</v>
      </c>
      <c r="J3251" s="36">
        <v>310.54000000000002</v>
      </c>
      <c r="K3251" s="36">
        <v>5</v>
      </c>
      <c r="L3251" s="36">
        <v>3375.7999999999997</v>
      </c>
      <c r="M3251" s="35">
        <v>3</v>
      </c>
    </row>
    <row r="3252" spans="1:13">
      <c r="A3252" s="38">
        <v>3251</v>
      </c>
      <c r="B3252" s="34" t="s">
        <v>3362</v>
      </c>
      <c r="C3252" s="34" t="s">
        <v>3686</v>
      </c>
      <c r="D3252" s="34" t="s">
        <v>24</v>
      </c>
      <c r="E3252" s="36">
        <v>0</v>
      </c>
      <c r="F3252" s="36">
        <v>0</v>
      </c>
      <c r="G3252" s="36">
        <v>180</v>
      </c>
      <c r="H3252" s="36">
        <v>16549.2</v>
      </c>
      <c r="I3252" s="36">
        <v>0</v>
      </c>
      <c r="J3252" s="36">
        <v>0</v>
      </c>
      <c r="K3252" s="36">
        <v>14.025</v>
      </c>
      <c r="L3252" s="36">
        <v>2808.9270000000001</v>
      </c>
      <c r="M3252" s="35">
        <v>9</v>
      </c>
    </row>
    <row r="3253" spans="1:13">
      <c r="A3253" s="38">
        <v>3252</v>
      </c>
      <c r="B3253" s="34" t="s">
        <v>3363</v>
      </c>
      <c r="C3253" s="34" t="s">
        <v>82</v>
      </c>
      <c r="D3253" s="34" t="s">
        <v>24</v>
      </c>
      <c r="F3253" s="36">
        <v>0</v>
      </c>
      <c r="H3253" s="36">
        <v>0</v>
      </c>
      <c r="J3253" s="36">
        <v>0</v>
      </c>
      <c r="L3253" s="36">
        <v>0</v>
      </c>
      <c r="M3253" s="35">
        <v>1</v>
      </c>
    </row>
    <row r="3254" spans="1:13">
      <c r="A3254" s="38">
        <v>3253</v>
      </c>
      <c r="B3254" s="34" t="s">
        <v>3364</v>
      </c>
      <c r="C3254" s="34" t="s">
        <v>3693</v>
      </c>
      <c r="D3254" s="34" t="s">
        <v>24</v>
      </c>
      <c r="E3254" s="36">
        <v>0</v>
      </c>
      <c r="F3254" s="36">
        <v>0</v>
      </c>
      <c r="G3254" s="36">
        <v>0</v>
      </c>
      <c r="H3254" s="36">
        <v>0</v>
      </c>
      <c r="I3254" s="36">
        <v>0</v>
      </c>
      <c r="J3254" s="36">
        <v>0</v>
      </c>
      <c r="K3254" s="36">
        <v>0.125</v>
      </c>
      <c r="L3254" s="36">
        <v>34.838749999999997</v>
      </c>
      <c r="M3254" s="35">
        <v>0.5</v>
      </c>
    </row>
    <row r="3255" spans="1:13">
      <c r="A3255" s="38">
        <v>3254</v>
      </c>
      <c r="B3255" s="34" t="s">
        <v>3365</v>
      </c>
      <c r="C3255" s="34" t="s">
        <v>3650</v>
      </c>
      <c r="D3255" s="34" t="s">
        <v>24</v>
      </c>
      <c r="F3255" s="36">
        <v>0</v>
      </c>
      <c r="H3255" s="36">
        <v>0</v>
      </c>
      <c r="J3255" s="36">
        <v>0</v>
      </c>
      <c r="L3255" s="36">
        <v>0</v>
      </c>
      <c r="M3255" s="35">
        <v>1.5</v>
      </c>
    </row>
    <row r="3256" spans="1:13">
      <c r="A3256" s="38">
        <v>3255</v>
      </c>
      <c r="B3256" s="34" t="s">
        <v>3366</v>
      </c>
      <c r="C3256" s="34" t="s">
        <v>3686</v>
      </c>
      <c r="D3256" s="34" t="s">
        <v>24</v>
      </c>
      <c r="E3256" s="36">
        <v>0</v>
      </c>
      <c r="F3256" s="36">
        <v>0</v>
      </c>
      <c r="G3256" s="36">
        <v>0</v>
      </c>
      <c r="H3256" s="36">
        <v>0</v>
      </c>
      <c r="I3256" s="36">
        <v>2</v>
      </c>
      <c r="J3256" s="36">
        <v>169.64</v>
      </c>
      <c r="K3256" s="36">
        <v>6.0250000000000004</v>
      </c>
      <c r="L3256" s="36">
        <v>1213.3145</v>
      </c>
      <c r="M3256" s="35">
        <v>0.2</v>
      </c>
    </row>
    <row r="3257" spans="1:13">
      <c r="A3257" s="38">
        <v>3256</v>
      </c>
      <c r="B3257" s="34" t="s">
        <v>3367</v>
      </c>
      <c r="C3257" s="34" t="s">
        <v>82</v>
      </c>
      <c r="D3257" s="34" t="s">
        <v>24</v>
      </c>
      <c r="F3257" s="36">
        <v>0</v>
      </c>
      <c r="H3257" s="36">
        <v>0</v>
      </c>
      <c r="J3257" s="36">
        <v>0</v>
      </c>
      <c r="L3257" s="36">
        <v>0</v>
      </c>
      <c r="M3257" s="35">
        <v>2</v>
      </c>
    </row>
    <row r="3258" spans="1:13">
      <c r="A3258" s="38">
        <v>3257</v>
      </c>
      <c r="B3258" s="34" t="s">
        <v>3368</v>
      </c>
      <c r="C3258" s="34" t="s">
        <v>82</v>
      </c>
      <c r="D3258" s="34" t="s">
        <v>24</v>
      </c>
      <c r="E3258" s="36">
        <v>0</v>
      </c>
      <c r="F3258" s="36">
        <v>0</v>
      </c>
      <c r="G3258" s="36">
        <v>0</v>
      </c>
      <c r="H3258" s="36">
        <v>0</v>
      </c>
      <c r="I3258" s="36">
        <v>90.8</v>
      </c>
      <c r="J3258" s="36">
        <v>17404.544000000002</v>
      </c>
      <c r="K3258" s="36">
        <v>461.185</v>
      </c>
      <c r="L3258" s="36">
        <v>30650.355099999997</v>
      </c>
      <c r="M3258" s="35">
        <v>42.78</v>
      </c>
    </row>
    <row r="3259" spans="1:13">
      <c r="A3259" s="38">
        <v>3258</v>
      </c>
      <c r="B3259" s="34" t="s">
        <v>3369</v>
      </c>
      <c r="C3259" s="34" t="s">
        <v>3650</v>
      </c>
      <c r="D3259" s="34" t="s">
        <v>24</v>
      </c>
      <c r="E3259" s="36">
        <v>0</v>
      </c>
      <c r="F3259" s="36">
        <v>0</v>
      </c>
      <c r="G3259" s="36">
        <v>6</v>
      </c>
      <c r="H3259" s="36">
        <v>427.91999999999996</v>
      </c>
      <c r="I3259" s="36">
        <v>2</v>
      </c>
      <c r="J3259" s="36">
        <v>106.84</v>
      </c>
      <c r="K3259" s="36">
        <v>0</v>
      </c>
      <c r="L3259" s="36">
        <v>0</v>
      </c>
      <c r="M3259" s="35">
        <v>8</v>
      </c>
    </row>
    <row r="3260" spans="1:13">
      <c r="A3260" s="38">
        <v>3259</v>
      </c>
      <c r="B3260" s="34" t="s">
        <v>3370</v>
      </c>
      <c r="C3260" s="34" t="s">
        <v>82</v>
      </c>
      <c r="D3260" s="34" t="s">
        <v>24</v>
      </c>
      <c r="E3260" s="36">
        <v>0</v>
      </c>
      <c r="F3260" s="36">
        <v>0</v>
      </c>
      <c r="G3260" s="36">
        <v>0</v>
      </c>
      <c r="H3260" s="36">
        <v>0</v>
      </c>
      <c r="I3260" s="36">
        <v>0</v>
      </c>
      <c r="J3260" s="36">
        <v>0</v>
      </c>
      <c r="K3260" s="36">
        <v>60</v>
      </c>
      <c r="L3260" s="36">
        <v>3798.6000000000004</v>
      </c>
      <c r="M3260" s="35">
        <v>0.25</v>
      </c>
    </row>
    <row r="3261" spans="1:13">
      <c r="A3261" s="38">
        <v>3260</v>
      </c>
      <c r="B3261" s="34" t="s">
        <v>3371</v>
      </c>
      <c r="C3261" s="34" t="s">
        <v>3686</v>
      </c>
      <c r="D3261" s="34" t="s">
        <v>24</v>
      </c>
      <c r="E3261" s="36">
        <v>0</v>
      </c>
      <c r="F3261" s="36">
        <v>0</v>
      </c>
      <c r="G3261" s="36">
        <v>28</v>
      </c>
      <c r="H3261" s="36">
        <v>5178.5999999999995</v>
      </c>
      <c r="I3261" s="36">
        <v>63</v>
      </c>
      <c r="J3261" s="36">
        <v>29409.66</v>
      </c>
      <c r="K3261" s="36">
        <v>21</v>
      </c>
      <c r="L3261" s="36">
        <v>5572.77</v>
      </c>
      <c r="M3261" s="35">
        <v>15.5</v>
      </c>
    </row>
    <row r="3262" spans="1:13">
      <c r="A3262" s="38">
        <v>3261</v>
      </c>
      <c r="B3262" s="34" t="s">
        <v>3372</v>
      </c>
      <c r="C3262" s="34" t="s">
        <v>3686</v>
      </c>
      <c r="D3262" s="34" t="s">
        <v>24</v>
      </c>
      <c r="E3262" s="36">
        <v>0</v>
      </c>
      <c r="F3262" s="36">
        <v>0</v>
      </c>
      <c r="G3262" s="36">
        <v>0</v>
      </c>
      <c r="H3262" s="36">
        <v>0</v>
      </c>
      <c r="I3262" s="36">
        <v>0</v>
      </c>
      <c r="J3262" s="36">
        <v>0</v>
      </c>
      <c r="K3262" s="36">
        <v>17.55</v>
      </c>
      <c r="L3262" s="36">
        <v>1581.4305000000002</v>
      </c>
      <c r="M3262" s="35">
        <v>44.05</v>
      </c>
    </row>
    <row r="3263" spans="1:13">
      <c r="A3263" s="38">
        <v>3262</v>
      </c>
      <c r="B3263" s="34" t="s">
        <v>3373</v>
      </c>
      <c r="C3263" s="34" t="s">
        <v>3686</v>
      </c>
      <c r="D3263" s="34" t="s">
        <v>24</v>
      </c>
      <c r="E3263" s="36">
        <v>0</v>
      </c>
      <c r="F3263" s="36">
        <v>0</v>
      </c>
      <c r="G3263" s="36">
        <v>0</v>
      </c>
      <c r="H3263" s="36">
        <v>0</v>
      </c>
      <c r="I3263" s="36">
        <v>0</v>
      </c>
      <c r="J3263" s="36">
        <v>0</v>
      </c>
      <c r="K3263" s="36">
        <v>29.95</v>
      </c>
      <c r="L3263" s="36">
        <v>1954.537</v>
      </c>
      <c r="M3263" s="35">
        <v>25.5</v>
      </c>
    </row>
    <row r="3264" spans="1:13">
      <c r="A3264" s="38">
        <v>3263</v>
      </c>
      <c r="B3264" s="34" t="s">
        <v>3374</v>
      </c>
      <c r="C3264" s="34" t="s">
        <v>3650</v>
      </c>
      <c r="D3264" s="34" t="s">
        <v>24</v>
      </c>
      <c r="E3264" s="36">
        <v>0</v>
      </c>
      <c r="F3264" s="36">
        <v>0</v>
      </c>
      <c r="G3264" s="36">
        <v>11.4</v>
      </c>
      <c r="H3264" s="36">
        <v>790.13400000000001</v>
      </c>
      <c r="I3264" s="36">
        <v>21.65</v>
      </c>
      <c r="J3264" s="36">
        <v>270.625</v>
      </c>
      <c r="K3264" s="36">
        <v>17.125</v>
      </c>
      <c r="L3264" s="36">
        <v>1593.48125</v>
      </c>
      <c r="M3264" s="35">
        <v>0.85</v>
      </c>
    </row>
    <row r="3265" spans="1:13">
      <c r="A3265" s="38">
        <v>3264</v>
      </c>
      <c r="B3265" s="34" t="s">
        <v>3375</v>
      </c>
      <c r="C3265" s="34" t="s">
        <v>3650</v>
      </c>
      <c r="D3265" s="34" t="s">
        <v>24</v>
      </c>
      <c r="E3265" s="36">
        <v>0</v>
      </c>
      <c r="F3265" s="36">
        <v>0</v>
      </c>
      <c r="G3265" s="36">
        <v>0</v>
      </c>
      <c r="H3265" s="36">
        <v>0</v>
      </c>
      <c r="I3265" s="36">
        <v>0</v>
      </c>
      <c r="J3265" s="36">
        <v>0</v>
      </c>
      <c r="K3265" s="36">
        <v>34.325000000000003</v>
      </c>
      <c r="L3265" s="36">
        <v>4243.9430000000002</v>
      </c>
      <c r="M3265" s="35">
        <v>13.05</v>
      </c>
    </row>
    <row r="3266" spans="1:13">
      <c r="A3266" s="38">
        <v>3265</v>
      </c>
      <c r="B3266" s="34" t="s">
        <v>3376</v>
      </c>
      <c r="C3266" s="34" t="s">
        <v>3686</v>
      </c>
      <c r="D3266" s="34" t="s">
        <v>24</v>
      </c>
      <c r="F3266" s="36">
        <v>0</v>
      </c>
      <c r="H3266" s="36">
        <v>0</v>
      </c>
      <c r="J3266" s="36">
        <v>0</v>
      </c>
      <c r="L3266" s="36">
        <v>0</v>
      </c>
      <c r="M3266" s="35">
        <v>29.5</v>
      </c>
    </row>
    <row r="3267" spans="1:13">
      <c r="A3267" s="38">
        <v>3266</v>
      </c>
      <c r="B3267" s="34" t="s">
        <v>3377</v>
      </c>
      <c r="C3267" s="34" t="s">
        <v>3686</v>
      </c>
      <c r="D3267" s="34" t="s">
        <v>24</v>
      </c>
      <c r="E3267" s="36">
        <v>121.8</v>
      </c>
      <c r="F3267" s="36">
        <v>4121.7120000000004</v>
      </c>
      <c r="G3267" s="36">
        <v>63.875</v>
      </c>
      <c r="H3267" s="36">
        <v>5307.3737500000007</v>
      </c>
      <c r="I3267" s="36">
        <v>5.35</v>
      </c>
      <c r="J3267" s="36">
        <v>371.50399999999996</v>
      </c>
      <c r="K3267" s="36">
        <v>1.75</v>
      </c>
      <c r="L3267" s="36">
        <v>308.9975</v>
      </c>
      <c r="M3267" s="35">
        <v>0.35</v>
      </c>
    </row>
    <row r="3268" spans="1:13">
      <c r="A3268" s="38">
        <v>3267</v>
      </c>
      <c r="B3268" s="34" t="s">
        <v>3378</v>
      </c>
      <c r="C3268" s="34" t="s">
        <v>3686</v>
      </c>
      <c r="D3268" s="34" t="s">
        <v>24</v>
      </c>
      <c r="E3268" s="36">
        <v>0</v>
      </c>
      <c r="F3268" s="36">
        <v>0</v>
      </c>
      <c r="G3268" s="36">
        <v>0</v>
      </c>
      <c r="H3268" s="36">
        <v>0</v>
      </c>
      <c r="I3268" s="36">
        <v>4.5</v>
      </c>
      <c r="J3268" s="36">
        <v>967.5</v>
      </c>
      <c r="K3268" s="36">
        <v>24.8</v>
      </c>
      <c r="L3268" s="36">
        <v>4110.1040000000003</v>
      </c>
      <c r="M3268" s="35">
        <v>4.5750000000000002</v>
      </c>
    </row>
    <row r="3269" spans="1:13">
      <c r="A3269" s="38">
        <v>3268</v>
      </c>
      <c r="B3269" s="34" t="s">
        <v>3379</v>
      </c>
      <c r="C3269" s="34" t="s">
        <v>3686</v>
      </c>
      <c r="D3269" s="34" t="s">
        <v>24</v>
      </c>
      <c r="E3269" s="36">
        <v>0</v>
      </c>
      <c r="F3269" s="36">
        <v>0</v>
      </c>
      <c r="G3269" s="36">
        <v>0</v>
      </c>
      <c r="H3269" s="36">
        <v>0</v>
      </c>
      <c r="I3269" s="36">
        <v>0</v>
      </c>
      <c r="J3269" s="36">
        <v>0</v>
      </c>
      <c r="K3269" s="36">
        <v>1.5</v>
      </c>
      <c r="L3269" s="36">
        <v>86.789999999999992</v>
      </c>
      <c r="M3269" s="35">
        <v>3.2250000000000001</v>
      </c>
    </row>
    <row r="3270" spans="1:13">
      <c r="A3270" s="38">
        <v>3269</v>
      </c>
      <c r="B3270" s="34" t="s">
        <v>3380</v>
      </c>
      <c r="C3270" s="34" t="s">
        <v>82</v>
      </c>
      <c r="D3270" s="34" t="s">
        <v>24</v>
      </c>
      <c r="E3270" s="36">
        <v>95.924999999999997</v>
      </c>
      <c r="F3270" s="36">
        <v>9982.9147499999999</v>
      </c>
      <c r="G3270" s="36">
        <v>162.55000000000001</v>
      </c>
      <c r="H3270" s="36">
        <v>11619.074000000002</v>
      </c>
      <c r="I3270" s="36">
        <v>20</v>
      </c>
      <c r="J3270" s="36">
        <v>2070</v>
      </c>
      <c r="K3270" s="36">
        <v>18.05</v>
      </c>
      <c r="L3270" s="36">
        <v>1568.5450000000001</v>
      </c>
      <c r="M3270" s="35">
        <v>0.05</v>
      </c>
    </row>
    <row r="3271" spans="1:13">
      <c r="A3271" s="38">
        <v>3270</v>
      </c>
      <c r="B3271" s="34" t="s">
        <v>3381</v>
      </c>
      <c r="C3271" s="34" t="s">
        <v>3686</v>
      </c>
      <c r="D3271" s="34" t="s">
        <v>24</v>
      </c>
      <c r="F3271" s="36">
        <v>0</v>
      </c>
      <c r="H3271" s="36">
        <v>0</v>
      </c>
      <c r="J3271" s="36">
        <v>0</v>
      </c>
      <c r="L3271" s="36">
        <v>0</v>
      </c>
      <c r="M3271" s="35">
        <v>40.424999999999997</v>
      </c>
    </row>
    <row r="3272" spans="1:13">
      <c r="A3272" s="38">
        <v>3271</v>
      </c>
      <c r="B3272" s="34" t="s">
        <v>3382</v>
      </c>
      <c r="C3272" s="34" t="s">
        <v>82</v>
      </c>
      <c r="D3272" s="34" t="s">
        <v>24</v>
      </c>
      <c r="E3272" s="36">
        <v>0</v>
      </c>
      <c r="F3272" s="36">
        <v>0</v>
      </c>
      <c r="G3272" s="36">
        <v>0</v>
      </c>
      <c r="H3272" s="36">
        <v>0</v>
      </c>
      <c r="I3272" s="36">
        <v>9.9</v>
      </c>
      <c r="J3272" s="36">
        <v>1479.6540000000002</v>
      </c>
      <c r="K3272" s="36">
        <v>109.575</v>
      </c>
      <c r="L3272" s="36">
        <v>16266.408749999999</v>
      </c>
      <c r="M3272" s="35">
        <v>14</v>
      </c>
    </row>
    <row r="3273" spans="1:13">
      <c r="A3273" s="38">
        <v>3272</v>
      </c>
      <c r="B3273" s="34" t="s">
        <v>3383</v>
      </c>
      <c r="C3273" s="34" t="s">
        <v>82</v>
      </c>
      <c r="D3273" s="34" t="s">
        <v>24</v>
      </c>
      <c r="E3273" s="36">
        <v>0</v>
      </c>
      <c r="F3273" s="36">
        <v>0</v>
      </c>
      <c r="G3273" s="36">
        <v>13.5</v>
      </c>
      <c r="H3273" s="36">
        <v>419.85</v>
      </c>
      <c r="I3273" s="36">
        <v>41.774999999999999</v>
      </c>
      <c r="J3273" s="36">
        <v>4967.0474999999997</v>
      </c>
      <c r="K3273" s="36">
        <v>18.625</v>
      </c>
      <c r="L3273" s="36">
        <v>7955.8550000000005</v>
      </c>
      <c r="M3273" s="35">
        <v>7.8</v>
      </c>
    </row>
    <row r="3274" spans="1:13">
      <c r="A3274" s="38">
        <v>3273</v>
      </c>
      <c r="B3274" s="34" t="s">
        <v>3384</v>
      </c>
      <c r="C3274" s="34" t="s">
        <v>3693</v>
      </c>
      <c r="D3274" s="34" t="s">
        <v>24</v>
      </c>
      <c r="F3274" s="36">
        <v>0</v>
      </c>
      <c r="H3274" s="36">
        <v>0</v>
      </c>
      <c r="J3274" s="36">
        <v>0</v>
      </c>
      <c r="L3274" s="36">
        <v>0</v>
      </c>
      <c r="M3274" s="35">
        <v>47.75</v>
      </c>
    </row>
    <row r="3275" spans="1:13">
      <c r="A3275" s="38">
        <v>3274</v>
      </c>
      <c r="B3275" s="34" t="s">
        <v>3385</v>
      </c>
      <c r="C3275" s="34" t="s">
        <v>3686</v>
      </c>
      <c r="D3275" s="34" t="s">
        <v>24</v>
      </c>
      <c r="E3275" s="36">
        <v>0</v>
      </c>
      <c r="F3275" s="36">
        <v>0</v>
      </c>
      <c r="G3275" s="36">
        <v>5</v>
      </c>
      <c r="H3275" s="36">
        <v>300.79999999999995</v>
      </c>
      <c r="I3275" s="36">
        <v>98.692999999999998</v>
      </c>
      <c r="J3275" s="36">
        <v>-3634.8631899999996</v>
      </c>
      <c r="K3275" s="36">
        <v>35.85</v>
      </c>
      <c r="L3275" s="36">
        <v>-24961.996500000001</v>
      </c>
      <c r="M3275" s="35">
        <v>1.2</v>
      </c>
    </row>
    <row r="3276" spans="1:13">
      <c r="A3276" s="38">
        <v>3275</v>
      </c>
      <c r="B3276" s="34" t="s">
        <v>3386</v>
      </c>
      <c r="C3276" s="34" t="s">
        <v>3686</v>
      </c>
      <c r="D3276" s="34" t="s">
        <v>24</v>
      </c>
      <c r="E3276" s="36">
        <v>12.1</v>
      </c>
      <c r="F3276" s="36">
        <v>-983.24599999999998</v>
      </c>
      <c r="G3276" s="36">
        <v>1</v>
      </c>
      <c r="H3276" s="36">
        <v>76.87</v>
      </c>
      <c r="I3276" s="36">
        <v>0.1</v>
      </c>
      <c r="J3276" s="36">
        <v>28.167000000000002</v>
      </c>
      <c r="K3276" s="36">
        <v>4.5</v>
      </c>
      <c r="L3276" s="36">
        <v>625.27499999999998</v>
      </c>
      <c r="M3276" s="35">
        <v>11.9</v>
      </c>
    </row>
    <row r="3277" spans="1:13">
      <c r="A3277" s="38">
        <v>3276</v>
      </c>
      <c r="B3277" s="34" t="s">
        <v>3387</v>
      </c>
      <c r="C3277" s="34" t="s">
        <v>3650</v>
      </c>
      <c r="D3277" s="34" t="s">
        <v>24</v>
      </c>
      <c r="F3277" s="36">
        <v>0</v>
      </c>
      <c r="H3277" s="36">
        <v>0</v>
      </c>
      <c r="J3277" s="36">
        <v>0</v>
      </c>
      <c r="L3277" s="36">
        <v>0</v>
      </c>
      <c r="M3277" s="35">
        <v>10</v>
      </c>
    </row>
    <row r="3278" spans="1:13">
      <c r="A3278" s="38">
        <v>3277</v>
      </c>
      <c r="B3278" s="34" t="s">
        <v>3388</v>
      </c>
      <c r="C3278" s="34" t="s">
        <v>3686</v>
      </c>
      <c r="D3278" s="34" t="s">
        <v>24</v>
      </c>
      <c r="E3278" s="36">
        <v>0</v>
      </c>
      <c r="F3278" s="36">
        <v>0</v>
      </c>
      <c r="G3278" s="36">
        <v>0.15</v>
      </c>
      <c r="H3278" s="36">
        <v>17.5275</v>
      </c>
      <c r="I3278" s="36">
        <v>0</v>
      </c>
      <c r="J3278" s="36">
        <v>0</v>
      </c>
      <c r="K3278" s="36">
        <v>5.2</v>
      </c>
      <c r="L3278" s="36">
        <v>439.81600000000003</v>
      </c>
      <c r="M3278" s="35">
        <v>0.5</v>
      </c>
    </row>
    <row r="3279" spans="1:13">
      <c r="A3279" s="38">
        <v>3278</v>
      </c>
      <c r="B3279" s="34" t="s">
        <v>3389</v>
      </c>
      <c r="C3279" s="34" t="s">
        <v>3686</v>
      </c>
      <c r="D3279" s="34" t="s">
        <v>24</v>
      </c>
      <c r="F3279" s="36">
        <v>0</v>
      </c>
      <c r="H3279" s="36">
        <v>0</v>
      </c>
      <c r="J3279" s="36">
        <v>0</v>
      </c>
      <c r="L3279" s="36">
        <v>0</v>
      </c>
      <c r="M3279" s="35">
        <v>2</v>
      </c>
    </row>
    <row r="3280" spans="1:13">
      <c r="A3280" s="38">
        <v>3279</v>
      </c>
      <c r="B3280" s="34" t="s">
        <v>3390</v>
      </c>
      <c r="C3280" s="34" t="s">
        <v>3686</v>
      </c>
      <c r="D3280" s="34" t="s">
        <v>24</v>
      </c>
      <c r="E3280" s="36">
        <v>22.2</v>
      </c>
      <c r="F3280" s="36">
        <v>1343.7660000000001</v>
      </c>
      <c r="G3280" s="36">
        <v>15</v>
      </c>
      <c r="H3280" s="36">
        <v>-283.95</v>
      </c>
      <c r="I3280" s="36">
        <v>24.024999999999999</v>
      </c>
      <c r="J3280" s="36">
        <v>1772.5645</v>
      </c>
      <c r="K3280" s="36">
        <v>12</v>
      </c>
      <c r="L3280" s="36">
        <v>1415.76</v>
      </c>
      <c r="M3280" s="35">
        <v>11.55</v>
      </c>
    </row>
    <row r="3281" spans="1:13">
      <c r="A3281" s="38">
        <v>3280</v>
      </c>
      <c r="B3281" s="34" t="s">
        <v>3391</v>
      </c>
      <c r="C3281" s="34" t="s">
        <v>82</v>
      </c>
      <c r="D3281" s="34" t="s">
        <v>24</v>
      </c>
      <c r="E3281" s="36">
        <v>0</v>
      </c>
      <c r="F3281" s="36">
        <v>0</v>
      </c>
      <c r="G3281" s="36">
        <v>0</v>
      </c>
      <c r="H3281" s="36">
        <v>0</v>
      </c>
      <c r="I3281" s="36">
        <v>0</v>
      </c>
      <c r="J3281" s="36">
        <v>0</v>
      </c>
      <c r="K3281" s="36">
        <v>5.0999999999999996</v>
      </c>
      <c r="L3281" s="36">
        <v>565.23299999999995</v>
      </c>
      <c r="M3281" s="35">
        <v>10</v>
      </c>
    </row>
    <row r="3282" spans="1:13">
      <c r="A3282" s="38">
        <v>3281</v>
      </c>
      <c r="B3282" s="34" t="s">
        <v>3392</v>
      </c>
      <c r="C3282" s="34" t="s">
        <v>3693</v>
      </c>
      <c r="D3282" s="34" t="s">
        <v>24</v>
      </c>
      <c r="E3282" s="36">
        <v>0</v>
      </c>
      <c r="F3282" s="36">
        <v>0</v>
      </c>
      <c r="G3282" s="36">
        <v>0</v>
      </c>
      <c r="H3282" s="36">
        <v>0</v>
      </c>
      <c r="I3282" s="36">
        <v>14.7</v>
      </c>
      <c r="J3282" s="36">
        <v>2018.6039999999998</v>
      </c>
      <c r="K3282" s="36">
        <v>20.225000000000001</v>
      </c>
      <c r="L3282" s="36">
        <v>3265.5285000000003</v>
      </c>
      <c r="M3282" s="35">
        <v>29.675000000000001</v>
      </c>
    </row>
    <row r="3283" spans="1:13">
      <c r="A3283" s="38">
        <v>3282</v>
      </c>
      <c r="B3283" s="34" t="s">
        <v>3393</v>
      </c>
      <c r="C3283" s="34" t="s">
        <v>84</v>
      </c>
      <c r="D3283" s="34" t="s">
        <v>24</v>
      </c>
      <c r="F3283" s="36">
        <v>0</v>
      </c>
      <c r="H3283" s="36">
        <v>0</v>
      </c>
      <c r="J3283" s="36">
        <v>0</v>
      </c>
      <c r="L3283" s="36">
        <v>0</v>
      </c>
      <c r="M3283" s="35">
        <v>12.5</v>
      </c>
    </row>
    <row r="3284" spans="1:13">
      <c r="A3284" s="38">
        <v>3283</v>
      </c>
      <c r="B3284" s="34" t="s">
        <v>3394</v>
      </c>
      <c r="C3284" s="34" t="s">
        <v>3689</v>
      </c>
      <c r="D3284" s="34" t="s">
        <v>24</v>
      </c>
      <c r="F3284" s="36">
        <v>0</v>
      </c>
      <c r="H3284" s="36">
        <v>0</v>
      </c>
      <c r="J3284" s="36">
        <v>0</v>
      </c>
      <c r="L3284" s="36">
        <v>0</v>
      </c>
      <c r="M3284" s="35">
        <v>309.05</v>
      </c>
    </row>
    <row r="3285" spans="1:13">
      <c r="A3285" s="38">
        <v>3284</v>
      </c>
      <c r="B3285" s="34" t="s">
        <v>3395</v>
      </c>
      <c r="C3285" s="34" t="s">
        <v>84</v>
      </c>
      <c r="D3285" s="34" t="s">
        <v>24</v>
      </c>
      <c r="F3285" s="36">
        <v>0</v>
      </c>
      <c r="H3285" s="36">
        <v>0</v>
      </c>
      <c r="J3285" s="36">
        <v>0</v>
      </c>
      <c r="L3285" s="36">
        <v>0</v>
      </c>
      <c r="M3285" s="35">
        <v>444</v>
      </c>
    </row>
    <row r="3286" spans="1:13">
      <c r="A3286" s="38">
        <v>3285</v>
      </c>
      <c r="B3286" s="34" t="s">
        <v>3396</v>
      </c>
      <c r="C3286" s="34" t="s">
        <v>3650</v>
      </c>
      <c r="D3286" s="34" t="s">
        <v>24</v>
      </c>
      <c r="E3286" s="36">
        <v>0</v>
      </c>
      <c r="F3286" s="36">
        <v>0</v>
      </c>
      <c r="G3286" s="36">
        <v>0</v>
      </c>
      <c r="H3286" s="36">
        <v>0</v>
      </c>
      <c r="I3286" s="36">
        <v>378</v>
      </c>
      <c r="J3286" s="36">
        <v>78378.3</v>
      </c>
      <c r="K3286" s="36">
        <v>1012</v>
      </c>
      <c r="L3286" s="36">
        <v>246644.63999999998</v>
      </c>
      <c r="M3286" s="35">
        <v>357.1</v>
      </c>
    </row>
    <row r="3287" spans="1:13">
      <c r="A3287" s="38">
        <v>3286</v>
      </c>
      <c r="B3287" s="34" t="s">
        <v>3397</v>
      </c>
      <c r="C3287" s="34" t="s">
        <v>3692</v>
      </c>
      <c r="D3287" s="34" t="s">
        <v>24</v>
      </c>
      <c r="E3287" s="36">
        <v>0</v>
      </c>
      <c r="F3287" s="36">
        <v>0</v>
      </c>
      <c r="G3287" s="36">
        <v>0.5</v>
      </c>
      <c r="H3287" s="36">
        <v>62.265000000000001</v>
      </c>
      <c r="I3287" s="36">
        <v>2</v>
      </c>
      <c r="J3287" s="36">
        <v>171.64</v>
      </c>
      <c r="K3287" s="36">
        <v>0</v>
      </c>
      <c r="L3287" s="36">
        <v>0</v>
      </c>
      <c r="M3287" s="35">
        <v>1</v>
      </c>
    </row>
    <row r="3288" spans="1:13">
      <c r="A3288" s="38">
        <v>3287</v>
      </c>
      <c r="B3288" s="34" t="s">
        <v>3398</v>
      </c>
      <c r="C3288" s="34" t="s">
        <v>3686</v>
      </c>
      <c r="D3288" s="34" t="s">
        <v>24</v>
      </c>
      <c r="E3288" s="36">
        <v>0</v>
      </c>
      <c r="F3288" s="36">
        <v>0</v>
      </c>
      <c r="G3288" s="36">
        <v>0</v>
      </c>
      <c r="H3288" s="36">
        <v>0</v>
      </c>
      <c r="I3288" s="36">
        <v>0</v>
      </c>
      <c r="J3288" s="36">
        <v>0</v>
      </c>
      <c r="K3288" s="36">
        <v>10</v>
      </c>
      <c r="L3288" s="36">
        <v>887.5</v>
      </c>
      <c r="M3288" s="35">
        <v>20.024999999999999</v>
      </c>
    </row>
    <row r="3289" spans="1:13">
      <c r="A3289" s="38">
        <v>3288</v>
      </c>
      <c r="B3289" s="34" t="s">
        <v>3399</v>
      </c>
      <c r="C3289" s="34" t="s">
        <v>3686</v>
      </c>
      <c r="D3289" s="34" t="s">
        <v>24</v>
      </c>
      <c r="F3289" s="36">
        <v>0</v>
      </c>
      <c r="H3289" s="36">
        <v>0</v>
      </c>
      <c r="J3289" s="36">
        <v>0</v>
      </c>
      <c r="L3289" s="36">
        <v>0</v>
      </c>
      <c r="M3289" s="35">
        <v>11</v>
      </c>
    </row>
    <row r="3290" spans="1:13">
      <c r="A3290" s="38">
        <v>3289</v>
      </c>
      <c r="B3290" s="34" t="s">
        <v>3400</v>
      </c>
      <c r="C3290" s="34" t="s">
        <v>3686</v>
      </c>
      <c r="D3290" s="34" t="s">
        <v>24</v>
      </c>
      <c r="E3290" s="36">
        <v>0</v>
      </c>
      <c r="F3290" s="36">
        <v>0</v>
      </c>
      <c r="G3290" s="36">
        <v>0</v>
      </c>
      <c r="H3290" s="36">
        <v>0</v>
      </c>
      <c r="I3290" s="36">
        <v>13.5</v>
      </c>
      <c r="J3290" s="36">
        <v>645.84</v>
      </c>
      <c r="K3290" s="36">
        <v>7.7</v>
      </c>
      <c r="L3290" s="36">
        <v>1075.3820000000001</v>
      </c>
      <c r="M3290" s="35">
        <v>7</v>
      </c>
    </row>
    <row r="3291" spans="1:13">
      <c r="A3291" s="38">
        <v>3290</v>
      </c>
      <c r="B3291" s="34" t="s">
        <v>3401</v>
      </c>
      <c r="C3291" s="34" t="s">
        <v>3686</v>
      </c>
      <c r="D3291" s="34" t="s">
        <v>24</v>
      </c>
      <c r="E3291" s="36">
        <v>0</v>
      </c>
      <c r="F3291" s="36">
        <v>0</v>
      </c>
      <c r="G3291" s="36">
        <v>0</v>
      </c>
      <c r="H3291" s="36">
        <v>0</v>
      </c>
      <c r="I3291" s="36">
        <v>13.15</v>
      </c>
      <c r="J3291" s="36">
        <v>2035.2255000000002</v>
      </c>
      <c r="K3291" s="36">
        <v>0</v>
      </c>
      <c r="L3291" s="36">
        <v>0</v>
      </c>
      <c r="M3291" s="35">
        <v>34.5</v>
      </c>
    </row>
    <row r="3292" spans="1:13">
      <c r="A3292" s="38">
        <v>3291</v>
      </c>
      <c r="B3292" s="34" t="s">
        <v>3402</v>
      </c>
      <c r="C3292" s="34" t="s">
        <v>3650</v>
      </c>
      <c r="D3292" s="34" t="s">
        <v>24</v>
      </c>
      <c r="E3292" s="36">
        <v>0</v>
      </c>
      <c r="F3292" s="36">
        <v>0</v>
      </c>
      <c r="G3292" s="36">
        <v>0</v>
      </c>
      <c r="H3292" s="36">
        <v>0</v>
      </c>
      <c r="I3292" s="36">
        <v>2.1</v>
      </c>
      <c r="J3292" s="36">
        <v>340.05300000000005</v>
      </c>
      <c r="K3292" s="36">
        <v>84.9</v>
      </c>
      <c r="L3292" s="36">
        <v>11790.912</v>
      </c>
      <c r="M3292" s="35">
        <v>17.215</v>
      </c>
    </row>
    <row r="3293" spans="1:13">
      <c r="A3293" s="38">
        <v>3292</v>
      </c>
      <c r="B3293" s="34" t="s">
        <v>3403</v>
      </c>
      <c r="C3293" s="34" t="s">
        <v>3689</v>
      </c>
      <c r="D3293" s="34" t="s">
        <v>24</v>
      </c>
      <c r="E3293" s="36">
        <v>0</v>
      </c>
      <c r="F3293" s="36">
        <v>0</v>
      </c>
      <c r="G3293" s="36">
        <v>28.85</v>
      </c>
      <c r="H3293" s="36">
        <v>2627.6579999999999</v>
      </c>
      <c r="I3293" s="36">
        <v>51.85</v>
      </c>
      <c r="J3293" s="36">
        <v>2353.4715000000001</v>
      </c>
      <c r="K3293" s="36">
        <v>96.9</v>
      </c>
      <c r="L3293" s="36">
        <v>6620.2079999999996</v>
      </c>
      <c r="M3293" s="35">
        <v>18.7</v>
      </c>
    </row>
    <row r="3294" spans="1:13">
      <c r="A3294" s="38">
        <v>3293</v>
      </c>
      <c r="B3294" s="34" t="s">
        <v>3404</v>
      </c>
      <c r="C3294" s="34" t="s">
        <v>82</v>
      </c>
      <c r="D3294" s="34" t="s">
        <v>24</v>
      </c>
      <c r="E3294" s="36">
        <v>0</v>
      </c>
      <c r="F3294" s="36">
        <v>0</v>
      </c>
      <c r="G3294" s="36">
        <v>0</v>
      </c>
      <c r="H3294" s="36">
        <v>0</v>
      </c>
      <c r="I3294" s="36">
        <v>0</v>
      </c>
      <c r="J3294" s="36">
        <v>0</v>
      </c>
      <c r="K3294" s="36">
        <v>352</v>
      </c>
      <c r="L3294" s="36">
        <v>77281.600000000006</v>
      </c>
      <c r="M3294" s="35">
        <v>374</v>
      </c>
    </row>
    <row r="3295" spans="1:13">
      <c r="A3295" s="38">
        <v>3294</v>
      </c>
      <c r="B3295" s="34" t="s">
        <v>3405</v>
      </c>
      <c r="C3295" s="34" t="s">
        <v>82</v>
      </c>
      <c r="D3295" s="34" t="s">
        <v>24</v>
      </c>
      <c r="E3295" s="36">
        <v>0</v>
      </c>
      <c r="F3295" s="36">
        <v>0</v>
      </c>
      <c r="G3295" s="36">
        <v>0</v>
      </c>
      <c r="H3295" s="36">
        <v>0</v>
      </c>
      <c r="I3295" s="36">
        <v>0</v>
      </c>
      <c r="J3295" s="36">
        <v>0</v>
      </c>
      <c r="K3295" s="36">
        <v>3</v>
      </c>
      <c r="L3295" s="36">
        <v>248.25</v>
      </c>
      <c r="M3295" s="35">
        <v>1.5</v>
      </c>
    </row>
    <row r="3296" spans="1:13">
      <c r="A3296" s="38">
        <v>3295</v>
      </c>
      <c r="B3296" s="34" t="s">
        <v>3406</v>
      </c>
      <c r="C3296" s="34" t="s">
        <v>82</v>
      </c>
      <c r="D3296" s="34" t="s">
        <v>24</v>
      </c>
      <c r="E3296" s="36">
        <v>0.45</v>
      </c>
      <c r="F3296" s="36">
        <v>185.328</v>
      </c>
      <c r="G3296" s="36">
        <v>0.42499999999999999</v>
      </c>
      <c r="H3296" s="36">
        <v>57.366499999999995</v>
      </c>
      <c r="I3296" s="36">
        <v>0.2</v>
      </c>
      <c r="J3296" s="36">
        <v>7.5540000000000012</v>
      </c>
      <c r="K3296" s="36">
        <v>0.8</v>
      </c>
      <c r="L3296" s="36">
        <v>148.76</v>
      </c>
      <c r="M3296" s="35">
        <v>3.5</v>
      </c>
    </row>
    <row r="3297" spans="1:13">
      <c r="A3297" s="38">
        <v>3296</v>
      </c>
      <c r="B3297" s="34" t="s">
        <v>3407</v>
      </c>
      <c r="C3297" s="34" t="s">
        <v>82</v>
      </c>
      <c r="D3297" s="34" t="s">
        <v>24</v>
      </c>
      <c r="E3297" s="36">
        <v>42.274999999999999</v>
      </c>
      <c r="F3297" s="36">
        <v>1144.3842500000001</v>
      </c>
      <c r="G3297" s="36">
        <v>137.80000000000001</v>
      </c>
      <c r="H3297" s="36">
        <v>8589.0740000000005</v>
      </c>
      <c r="I3297" s="36">
        <v>97.1</v>
      </c>
      <c r="J3297" s="36">
        <v>7285.4129999999996</v>
      </c>
      <c r="K3297" s="36">
        <v>72.844999999999999</v>
      </c>
      <c r="L3297" s="36">
        <v>7784.2166999999999</v>
      </c>
      <c r="M3297" s="35">
        <v>65.275000000000006</v>
      </c>
    </row>
    <row r="3298" spans="1:13">
      <c r="A3298" s="38">
        <v>3297</v>
      </c>
      <c r="B3298" s="34" t="s">
        <v>3408</v>
      </c>
      <c r="C3298" s="34" t="s">
        <v>3650</v>
      </c>
      <c r="D3298" s="34" t="s">
        <v>24</v>
      </c>
      <c r="E3298" s="36">
        <v>0</v>
      </c>
      <c r="F3298" s="36">
        <v>0</v>
      </c>
      <c r="G3298" s="36">
        <v>0</v>
      </c>
      <c r="H3298" s="36">
        <v>0</v>
      </c>
      <c r="I3298" s="36">
        <v>2.5</v>
      </c>
      <c r="J3298" s="36">
        <v>243.42500000000001</v>
      </c>
      <c r="K3298" s="36">
        <v>8.4</v>
      </c>
      <c r="L3298" s="36">
        <v>2075.0520000000001</v>
      </c>
      <c r="M3298" s="35">
        <v>1.05</v>
      </c>
    </row>
    <row r="3299" spans="1:13">
      <c r="A3299" s="38">
        <v>3298</v>
      </c>
      <c r="B3299" s="34" t="s">
        <v>3409</v>
      </c>
      <c r="C3299" s="34" t="s">
        <v>82</v>
      </c>
      <c r="D3299" s="34" t="s">
        <v>24</v>
      </c>
      <c r="E3299" s="36">
        <v>0</v>
      </c>
      <c r="F3299" s="36">
        <v>0</v>
      </c>
      <c r="G3299" s="36">
        <v>0</v>
      </c>
      <c r="H3299" s="36">
        <v>0</v>
      </c>
      <c r="I3299" s="36">
        <v>5</v>
      </c>
      <c r="J3299" s="36">
        <v>306.2</v>
      </c>
      <c r="K3299" s="36">
        <v>23.4</v>
      </c>
      <c r="L3299" s="36">
        <v>1560.78</v>
      </c>
      <c r="M3299" s="35">
        <v>2.1</v>
      </c>
    </row>
    <row r="3300" spans="1:13">
      <c r="A3300" s="38">
        <v>3299</v>
      </c>
      <c r="B3300" s="34" t="s">
        <v>3410</v>
      </c>
      <c r="C3300" s="34" t="s">
        <v>3686</v>
      </c>
      <c r="D3300" s="34" t="s">
        <v>24</v>
      </c>
      <c r="E3300" s="36">
        <v>32.924999999999997</v>
      </c>
      <c r="F3300" s="36">
        <v>1732.84275</v>
      </c>
      <c r="G3300" s="36">
        <v>10.775</v>
      </c>
      <c r="H3300" s="36">
        <v>1504.7287500000002</v>
      </c>
      <c r="I3300" s="36">
        <v>30</v>
      </c>
      <c r="J3300" s="36">
        <v>1921.5</v>
      </c>
      <c r="K3300" s="36">
        <v>6.5</v>
      </c>
      <c r="L3300" s="36">
        <v>1070.7449999999999</v>
      </c>
      <c r="M3300" s="35">
        <v>31.425000000000001</v>
      </c>
    </row>
    <row r="3301" spans="1:13">
      <c r="A3301" s="38">
        <v>3300</v>
      </c>
      <c r="B3301" s="34" t="s">
        <v>3411</v>
      </c>
      <c r="C3301" s="34" t="s">
        <v>82</v>
      </c>
      <c r="D3301" s="34" t="s">
        <v>24</v>
      </c>
      <c r="E3301" s="36">
        <v>0</v>
      </c>
      <c r="F3301" s="36">
        <v>0</v>
      </c>
      <c r="G3301" s="36">
        <v>10</v>
      </c>
      <c r="H3301" s="36">
        <v>1591.6</v>
      </c>
      <c r="I3301" s="36">
        <v>108</v>
      </c>
      <c r="J3301" s="36">
        <v>8686.44</v>
      </c>
      <c r="K3301" s="36">
        <v>20</v>
      </c>
      <c r="L3301" s="36">
        <v>1794.1999999999998</v>
      </c>
      <c r="M3301" s="35">
        <v>24</v>
      </c>
    </row>
    <row r="3302" spans="1:13">
      <c r="A3302" s="38">
        <v>3301</v>
      </c>
      <c r="B3302" s="34" t="s">
        <v>3412</v>
      </c>
      <c r="C3302" s="34" t="s">
        <v>3686</v>
      </c>
      <c r="D3302" s="34" t="s">
        <v>24</v>
      </c>
      <c r="E3302" s="36">
        <v>565.02499999999998</v>
      </c>
      <c r="F3302" s="36">
        <v>39941.617249999996</v>
      </c>
      <c r="G3302" s="36">
        <v>728.22500000000002</v>
      </c>
      <c r="H3302" s="36">
        <v>52366.659749999999</v>
      </c>
      <c r="I3302" s="36">
        <v>266.07499999999999</v>
      </c>
      <c r="J3302" s="36">
        <v>4786.6892499999994</v>
      </c>
      <c r="K3302" s="36">
        <v>622.25</v>
      </c>
      <c r="L3302" s="36">
        <v>71888.542499999996</v>
      </c>
      <c r="M3302" s="35">
        <v>1301.1750000000002</v>
      </c>
    </row>
    <row r="3303" spans="1:13">
      <c r="A3303" s="38">
        <v>3302</v>
      </c>
      <c r="B3303" s="34" t="s">
        <v>3413</v>
      </c>
      <c r="C3303" s="34" t="s">
        <v>3650</v>
      </c>
      <c r="D3303" s="34" t="s">
        <v>24</v>
      </c>
      <c r="E3303" s="36">
        <v>3.25</v>
      </c>
      <c r="F3303" s="36">
        <v>273.39</v>
      </c>
      <c r="G3303" s="36">
        <v>5</v>
      </c>
      <c r="H3303" s="36">
        <v>376.8</v>
      </c>
      <c r="I3303" s="36">
        <v>38.6</v>
      </c>
      <c r="J3303" s="36">
        <v>3262.8580000000002</v>
      </c>
      <c r="K3303" s="36">
        <v>17.574999999999999</v>
      </c>
      <c r="L3303" s="36">
        <v>2158.913</v>
      </c>
      <c r="M3303" s="35">
        <v>7.5</v>
      </c>
    </row>
    <row r="3304" spans="1:13">
      <c r="A3304" s="38">
        <v>3303</v>
      </c>
      <c r="B3304" s="34" t="s">
        <v>3414</v>
      </c>
      <c r="C3304" s="34" t="s">
        <v>82</v>
      </c>
      <c r="D3304" s="34" t="s">
        <v>24</v>
      </c>
      <c r="E3304" s="36">
        <v>0</v>
      </c>
      <c r="F3304" s="36">
        <v>0</v>
      </c>
      <c r="G3304" s="36">
        <v>50.1</v>
      </c>
      <c r="H3304" s="36">
        <v>4706.3940000000002</v>
      </c>
      <c r="I3304" s="36">
        <v>239.52500000000001</v>
      </c>
      <c r="J3304" s="36">
        <v>25988.462500000001</v>
      </c>
      <c r="K3304" s="36">
        <v>1064.75</v>
      </c>
      <c r="L3304" s="36">
        <v>96998.724999999991</v>
      </c>
      <c r="M3304" s="35">
        <v>1069.31</v>
      </c>
    </row>
    <row r="3305" spans="1:13">
      <c r="A3305" s="38">
        <v>3304</v>
      </c>
      <c r="B3305" s="34" t="s">
        <v>3415</v>
      </c>
      <c r="C3305" s="34" t="s">
        <v>3650</v>
      </c>
      <c r="D3305" s="34" t="s">
        <v>24</v>
      </c>
      <c r="E3305" s="36">
        <v>22.2</v>
      </c>
      <c r="F3305" s="36">
        <v>2336.328</v>
      </c>
      <c r="G3305" s="36">
        <v>29.2</v>
      </c>
      <c r="H3305" s="36">
        <v>2569.8920000000003</v>
      </c>
      <c r="I3305" s="36">
        <v>26.5</v>
      </c>
      <c r="J3305" s="36">
        <v>2001.28</v>
      </c>
      <c r="K3305" s="36">
        <v>37.4</v>
      </c>
      <c r="L3305" s="36">
        <v>4769.9960000000001</v>
      </c>
      <c r="M3305" s="35">
        <v>45.65</v>
      </c>
    </row>
    <row r="3306" spans="1:13">
      <c r="A3306" s="38">
        <v>3305</v>
      </c>
      <c r="B3306" s="34" t="s">
        <v>3416</v>
      </c>
      <c r="C3306" s="34" t="s">
        <v>3686</v>
      </c>
      <c r="D3306" s="34" t="s">
        <v>24</v>
      </c>
      <c r="F3306" s="36">
        <v>0</v>
      </c>
      <c r="H3306" s="36">
        <v>0</v>
      </c>
      <c r="J3306" s="36">
        <v>0</v>
      </c>
      <c r="L3306" s="36">
        <v>0</v>
      </c>
      <c r="M3306" s="35">
        <v>8</v>
      </c>
    </row>
    <row r="3307" spans="1:13">
      <c r="A3307" s="38">
        <v>3306</v>
      </c>
      <c r="B3307" s="34" t="s">
        <v>3417</v>
      </c>
      <c r="C3307" s="34" t="s">
        <v>3650</v>
      </c>
      <c r="D3307" s="34" t="s">
        <v>24</v>
      </c>
      <c r="F3307" s="36">
        <v>0</v>
      </c>
      <c r="H3307" s="36">
        <v>0</v>
      </c>
      <c r="J3307" s="36">
        <v>0</v>
      </c>
      <c r="L3307" s="36">
        <v>0</v>
      </c>
      <c r="M3307" s="35">
        <v>2</v>
      </c>
    </row>
    <row r="3308" spans="1:13">
      <c r="A3308" s="38">
        <v>3307</v>
      </c>
      <c r="B3308" s="34" t="s">
        <v>3418</v>
      </c>
      <c r="C3308" s="34" t="s">
        <v>82</v>
      </c>
      <c r="D3308" s="34" t="s">
        <v>24</v>
      </c>
      <c r="E3308" s="36">
        <v>0</v>
      </c>
      <c r="F3308" s="36">
        <v>0</v>
      </c>
      <c r="G3308" s="36">
        <v>0</v>
      </c>
      <c r="H3308" s="36">
        <v>0</v>
      </c>
      <c r="I3308" s="36">
        <v>0</v>
      </c>
      <c r="J3308" s="36">
        <v>0</v>
      </c>
      <c r="K3308" s="36">
        <v>0.1</v>
      </c>
      <c r="L3308" s="36">
        <v>14.183000000000002</v>
      </c>
      <c r="M3308" s="35">
        <v>13.3</v>
      </c>
    </row>
    <row r="3309" spans="1:13">
      <c r="A3309" s="38">
        <v>3308</v>
      </c>
      <c r="B3309" s="34" t="s">
        <v>3419</v>
      </c>
      <c r="C3309" s="34" t="s">
        <v>3650</v>
      </c>
      <c r="D3309" s="34" t="s">
        <v>24</v>
      </c>
      <c r="E3309" s="36">
        <v>0</v>
      </c>
      <c r="F3309" s="36">
        <v>0</v>
      </c>
      <c r="G3309" s="36">
        <v>0</v>
      </c>
      <c r="H3309" s="36">
        <v>0</v>
      </c>
      <c r="I3309" s="36">
        <v>0</v>
      </c>
      <c r="J3309" s="36">
        <v>0</v>
      </c>
      <c r="K3309" s="36">
        <v>16.579999999999998</v>
      </c>
      <c r="L3309" s="36">
        <v>4767.0815999999995</v>
      </c>
      <c r="M3309" s="35">
        <v>5.3000000000000007</v>
      </c>
    </row>
    <row r="3310" spans="1:13">
      <c r="A3310" s="38">
        <v>3309</v>
      </c>
      <c r="B3310" s="34" t="s">
        <v>3420</v>
      </c>
      <c r="C3310" s="34" t="s">
        <v>82</v>
      </c>
      <c r="D3310" s="34" t="s">
        <v>24</v>
      </c>
      <c r="E3310" s="36">
        <v>5.7750000000000004</v>
      </c>
      <c r="F3310" s="36">
        <v>-230.13375000000002</v>
      </c>
      <c r="G3310" s="36">
        <v>0</v>
      </c>
      <c r="H3310" s="36">
        <v>0</v>
      </c>
      <c r="I3310" s="36">
        <v>14.055</v>
      </c>
      <c r="J3310" s="36">
        <v>845.54879999999991</v>
      </c>
      <c r="K3310" s="36">
        <v>15</v>
      </c>
      <c r="L3310" s="36">
        <v>4966.5</v>
      </c>
      <c r="M3310" s="35">
        <v>45.725000000000001</v>
      </c>
    </row>
    <row r="3311" spans="1:13">
      <c r="A3311" s="38">
        <v>3310</v>
      </c>
      <c r="B3311" s="34" t="s">
        <v>3421</v>
      </c>
      <c r="C3311" s="34" t="s">
        <v>3686</v>
      </c>
      <c r="D3311" s="34" t="s">
        <v>24</v>
      </c>
      <c r="E3311" s="36">
        <v>11.75</v>
      </c>
      <c r="F3311" s="36">
        <v>437.33499999999998</v>
      </c>
      <c r="G3311" s="36">
        <v>14.05</v>
      </c>
      <c r="H3311" s="36">
        <v>840.33050000000003</v>
      </c>
      <c r="I3311" s="36">
        <v>21.225000000000001</v>
      </c>
      <c r="J3311" s="36">
        <v>1597.6057499999999</v>
      </c>
      <c r="K3311" s="36">
        <v>41.524999999999999</v>
      </c>
      <c r="L3311" s="36">
        <v>3719.3942499999994</v>
      </c>
      <c r="M3311" s="35">
        <v>46.6</v>
      </c>
    </row>
    <row r="3312" spans="1:13">
      <c r="A3312" s="38">
        <v>3311</v>
      </c>
      <c r="B3312" s="34" t="s">
        <v>3422</v>
      </c>
      <c r="C3312" s="34" t="s">
        <v>3650</v>
      </c>
      <c r="D3312" s="34" t="s">
        <v>24</v>
      </c>
      <c r="E3312" s="36">
        <v>0</v>
      </c>
      <c r="F3312" s="36">
        <v>0</v>
      </c>
      <c r="G3312" s="36">
        <v>0</v>
      </c>
      <c r="H3312" s="36">
        <v>0</v>
      </c>
      <c r="I3312" s="36">
        <v>0</v>
      </c>
      <c r="J3312" s="36">
        <v>0</v>
      </c>
      <c r="K3312" s="36">
        <v>10.025</v>
      </c>
      <c r="L3312" s="36">
        <v>1563.3987499999998</v>
      </c>
      <c r="M3312" s="35">
        <v>5</v>
      </c>
    </row>
    <row r="3313" spans="1:13">
      <c r="A3313" s="38">
        <v>3312</v>
      </c>
      <c r="B3313" s="34" t="s">
        <v>3423</v>
      </c>
      <c r="C3313" s="34" t="s">
        <v>3686</v>
      </c>
      <c r="D3313" s="34" t="s">
        <v>24</v>
      </c>
      <c r="E3313" s="36">
        <v>0</v>
      </c>
      <c r="F3313" s="36">
        <v>0</v>
      </c>
      <c r="G3313" s="36">
        <v>0</v>
      </c>
      <c r="H3313" s="36">
        <v>0</v>
      </c>
      <c r="I3313" s="36">
        <v>2</v>
      </c>
      <c r="J3313" s="36">
        <v>6.02</v>
      </c>
      <c r="K3313" s="36">
        <v>18.12</v>
      </c>
      <c r="L3313" s="36">
        <v>2807.694</v>
      </c>
      <c r="M3313" s="35">
        <v>14</v>
      </c>
    </row>
    <row r="3314" spans="1:13">
      <c r="A3314" s="38">
        <v>3313</v>
      </c>
      <c r="B3314" s="34" t="s">
        <v>3424</v>
      </c>
      <c r="C3314" s="34" t="s">
        <v>3650</v>
      </c>
      <c r="D3314" s="34" t="s">
        <v>24</v>
      </c>
      <c r="E3314" s="36">
        <v>0</v>
      </c>
      <c r="F3314" s="36">
        <v>0</v>
      </c>
      <c r="G3314" s="36">
        <v>0</v>
      </c>
      <c r="H3314" s="36">
        <v>0</v>
      </c>
      <c r="I3314" s="36">
        <v>0</v>
      </c>
      <c r="J3314" s="36">
        <v>0</v>
      </c>
      <c r="K3314" s="36">
        <v>10</v>
      </c>
      <c r="L3314" s="36">
        <v>1000.1999999999999</v>
      </c>
      <c r="M3314" s="35">
        <v>17</v>
      </c>
    </row>
    <row r="3315" spans="1:13">
      <c r="A3315" s="38">
        <v>3314</v>
      </c>
      <c r="B3315" s="34" t="s">
        <v>3425</v>
      </c>
      <c r="C3315" s="34" t="s">
        <v>3686</v>
      </c>
      <c r="D3315" s="34" t="s">
        <v>24</v>
      </c>
      <c r="E3315" s="36">
        <v>64</v>
      </c>
      <c r="F3315" s="36">
        <v>4608</v>
      </c>
      <c r="G3315" s="36">
        <v>72.2</v>
      </c>
      <c r="H3315" s="36">
        <v>7183.9000000000005</v>
      </c>
      <c r="I3315" s="36">
        <v>187.5</v>
      </c>
      <c r="J3315" s="36">
        <v>14773.125000000002</v>
      </c>
      <c r="K3315" s="36">
        <v>151.05000000000001</v>
      </c>
      <c r="L3315" s="36">
        <v>13537.101000000002</v>
      </c>
      <c r="M3315" s="35">
        <v>109.95</v>
      </c>
    </row>
    <row r="3316" spans="1:13">
      <c r="A3316" s="38">
        <v>3315</v>
      </c>
      <c r="B3316" s="34" t="s">
        <v>3426</v>
      </c>
      <c r="C3316" s="34" t="s">
        <v>3686</v>
      </c>
      <c r="D3316" s="34" t="s">
        <v>24</v>
      </c>
      <c r="F3316" s="36">
        <v>0</v>
      </c>
      <c r="H3316" s="36">
        <v>0</v>
      </c>
      <c r="J3316" s="36">
        <v>0</v>
      </c>
      <c r="L3316" s="36">
        <v>0</v>
      </c>
      <c r="M3316" s="35">
        <v>10</v>
      </c>
    </row>
    <row r="3317" spans="1:13">
      <c r="A3317" s="38">
        <v>3316</v>
      </c>
      <c r="B3317" s="34" t="s">
        <v>3427</v>
      </c>
      <c r="C3317" s="34" t="s">
        <v>3686</v>
      </c>
      <c r="D3317" s="34" t="s">
        <v>24</v>
      </c>
      <c r="E3317" s="36">
        <v>0</v>
      </c>
      <c r="F3317" s="36">
        <v>0</v>
      </c>
      <c r="G3317" s="36">
        <v>0</v>
      </c>
      <c r="H3317" s="36">
        <v>0</v>
      </c>
      <c r="I3317" s="36">
        <v>0</v>
      </c>
      <c r="J3317" s="36">
        <v>0</v>
      </c>
      <c r="K3317" s="36">
        <v>15</v>
      </c>
      <c r="L3317" s="36">
        <v>877.19999999999993</v>
      </c>
      <c r="M3317" s="35">
        <v>20</v>
      </c>
    </row>
    <row r="3318" spans="1:13">
      <c r="A3318" s="38">
        <v>3317</v>
      </c>
      <c r="B3318" s="34" t="s">
        <v>3428</v>
      </c>
      <c r="C3318" s="34" t="s">
        <v>3650</v>
      </c>
      <c r="D3318" s="34" t="s">
        <v>24</v>
      </c>
      <c r="F3318" s="36">
        <v>0</v>
      </c>
      <c r="H3318" s="36">
        <v>0</v>
      </c>
      <c r="J3318" s="36">
        <v>0</v>
      </c>
      <c r="L3318" s="36">
        <v>0</v>
      </c>
      <c r="M3318" s="35">
        <v>5.25</v>
      </c>
    </row>
    <row r="3319" spans="1:13">
      <c r="A3319" s="38">
        <v>3318</v>
      </c>
      <c r="B3319" s="34" t="s">
        <v>3429</v>
      </c>
      <c r="C3319" s="34" t="s">
        <v>3650</v>
      </c>
      <c r="D3319" s="34" t="s">
        <v>24</v>
      </c>
      <c r="E3319" s="36">
        <v>0</v>
      </c>
      <c r="F3319" s="36">
        <v>0</v>
      </c>
      <c r="G3319" s="36">
        <v>1.65</v>
      </c>
      <c r="H3319" s="36">
        <v>146.09100000000001</v>
      </c>
      <c r="I3319" s="36">
        <v>0.5</v>
      </c>
      <c r="J3319" s="36">
        <v>-57.744999999999997</v>
      </c>
      <c r="K3319" s="36">
        <v>0.2</v>
      </c>
      <c r="L3319" s="36">
        <v>19.292000000000002</v>
      </c>
      <c r="M3319" s="35">
        <v>1.5</v>
      </c>
    </row>
    <row r="3320" spans="1:13">
      <c r="A3320" s="38">
        <v>3319</v>
      </c>
      <c r="B3320" s="34" t="s">
        <v>3430</v>
      </c>
      <c r="C3320" s="34" t="s">
        <v>3686</v>
      </c>
      <c r="D3320" s="34" t="s">
        <v>24</v>
      </c>
      <c r="E3320" s="36">
        <v>0</v>
      </c>
      <c r="F3320" s="36">
        <v>0</v>
      </c>
      <c r="G3320" s="36">
        <v>0</v>
      </c>
      <c r="H3320" s="36">
        <v>0</v>
      </c>
      <c r="I3320" s="36">
        <v>0</v>
      </c>
      <c r="J3320" s="36">
        <v>0</v>
      </c>
      <c r="K3320" s="36">
        <v>74</v>
      </c>
      <c r="L3320" s="36">
        <v>5117.1000000000004</v>
      </c>
      <c r="M3320" s="35">
        <v>10.199999999999999</v>
      </c>
    </row>
    <row r="3321" spans="1:13">
      <c r="A3321" s="38">
        <v>3320</v>
      </c>
      <c r="B3321" s="34" t="s">
        <v>3431</v>
      </c>
      <c r="C3321" s="34" t="s">
        <v>3650</v>
      </c>
      <c r="D3321" s="34" t="s">
        <v>24</v>
      </c>
      <c r="E3321" s="36">
        <v>28.55</v>
      </c>
      <c r="F3321" s="36">
        <v>3195.0304999999998</v>
      </c>
      <c r="G3321" s="36">
        <v>50.424999999999997</v>
      </c>
      <c r="H3321" s="36">
        <v>6549.7032499999987</v>
      </c>
      <c r="I3321" s="36">
        <v>73</v>
      </c>
      <c r="J3321" s="36">
        <v>4075.5899999999997</v>
      </c>
      <c r="K3321" s="36">
        <v>55</v>
      </c>
      <c r="L3321" s="36">
        <v>5849.25</v>
      </c>
      <c r="M3321" s="35">
        <v>53.774999999999999</v>
      </c>
    </row>
    <row r="3322" spans="1:13">
      <c r="A3322" s="38">
        <v>3321</v>
      </c>
      <c r="B3322" s="34" t="s">
        <v>3432</v>
      </c>
      <c r="C3322" s="34" t="s">
        <v>3686</v>
      </c>
      <c r="D3322" s="34" t="s">
        <v>24</v>
      </c>
      <c r="F3322" s="36">
        <v>0</v>
      </c>
      <c r="H3322" s="36">
        <v>0</v>
      </c>
      <c r="J3322" s="36">
        <v>0</v>
      </c>
      <c r="L3322" s="36">
        <v>0</v>
      </c>
      <c r="M3322" s="35">
        <v>2.5000000000000001E-2</v>
      </c>
    </row>
    <row r="3323" spans="1:13">
      <c r="A3323" s="38">
        <v>3322</v>
      </c>
      <c r="B3323" s="34" t="s">
        <v>3433</v>
      </c>
      <c r="C3323" s="34" t="s">
        <v>82</v>
      </c>
      <c r="D3323" s="34" t="s">
        <v>24</v>
      </c>
      <c r="E3323" s="36">
        <v>0</v>
      </c>
      <c r="F3323" s="36">
        <v>0</v>
      </c>
      <c r="G3323" s="36">
        <v>0</v>
      </c>
      <c r="H3323" s="36">
        <v>0</v>
      </c>
      <c r="I3323" s="36">
        <v>3</v>
      </c>
      <c r="J3323" s="36">
        <v>280.64999999999998</v>
      </c>
      <c r="K3323" s="36">
        <v>4</v>
      </c>
      <c r="L3323" s="36">
        <v>572.20000000000005</v>
      </c>
      <c r="M3323" s="35">
        <v>3</v>
      </c>
    </row>
    <row r="3324" spans="1:13">
      <c r="A3324" s="38">
        <v>3323</v>
      </c>
      <c r="B3324" s="34" t="s">
        <v>3434</v>
      </c>
      <c r="C3324" s="34" t="s">
        <v>3650</v>
      </c>
      <c r="D3324" s="34" t="s">
        <v>24</v>
      </c>
      <c r="E3324" s="36">
        <v>11.175000000000001</v>
      </c>
      <c r="F3324" s="36">
        <v>510.13875000000002</v>
      </c>
      <c r="G3324" s="36">
        <v>16.625</v>
      </c>
      <c r="H3324" s="36">
        <v>1267.1575</v>
      </c>
      <c r="I3324" s="36">
        <v>35.5</v>
      </c>
      <c r="J3324" s="36">
        <v>1826.83</v>
      </c>
      <c r="K3324" s="36">
        <v>62.725000000000001</v>
      </c>
      <c r="L3324" s="36">
        <v>9423.8040000000001</v>
      </c>
      <c r="M3324" s="35">
        <v>4.4000000000000004</v>
      </c>
    </row>
    <row r="3325" spans="1:13">
      <c r="A3325" s="38">
        <v>3324</v>
      </c>
      <c r="B3325" s="34" t="s">
        <v>3435</v>
      </c>
      <c r="C3325" s="34" t="s">
        <v>3693</v>
      </c>
      <c r="D3325" s="34" t="s">
        <v>24</v>
      </c>
      <c r="E3325" s="36">
        <v>0</v>
      </c>
      <c r="F3325" s="36">
        <v>0</v>
      </c>
      <c r="G3325" s="36">
        <v>0</v>
      </c>
      <c r="H3325" s="36">
        <v>0</v>
      </c>
      <c r="I3325" s="36">
        <v>0</v>
      </c>
      <c r="J3325" s="36">
        <v>0</v>
      </c>
      <c r="K3325" s="36">
        <v>14.025</v>
      </c>
      <c r="L3325" s="36">
        <v>1301.09925</v>
      </c>
      <c r="M3325" s="35">
        <v>14.5</v>
      </c>
    </row>
    <row r="3326" spans="1:13">
      <c r="A3326" s="38">
        <v>3325</v>
      </c>
      <c r="B3326" s="34" t="s">
        <v>3436</v>
      </c>
      <c r="C3326" s="34" t="s">
        <v>3686</v>
      </c>
      <c r="D3326" s="34" t="s">
        <v>24</v>
      </c>
      <c r="F3326" s="36">
        <v>0</v>
      </c>
      <c r="H3326" s="36">
        <v>0</v>
      </c>
      <c r="J3326" s="36">
        <v>0</v>
      </c>
      <c r="L3326" s="36">
        <v>0</v>
      </c>
      <c r="M3326" s="35">
        <v>45.3</v>
      </c>
    </row>
    <row r="3327" spans="1:13">
      <c r="A3327" s="38">
        <v>3326</v>
      </c>
      <c r="B3327" s="34" t="s">
        <v>3437</v>
      </c>
      <c r="C3327" s="34" t="s">
        <v>3686</v>
      </c>
      <c r="D3327" s="34" t="s">
        <v>24</v>
      </c>
      <c r="E3327" s="36">
        <v>0</v>
      </c>
      <c r="F3327" s="36">
        <v>0</v>
      </c>
      <c r="G3327" s="36">
        <v>0.05</v>
      </c>
      <c r="H3327" s="36">
        <v>-1370</v>
      </c>
      <c r="I3327" s="36">
        <v>0</v>
      </c>
      <c r="J3327" s="36">
        <v>0</v>
      </c>
      <c r="K3327" s="36">
        <v>0</v>
      </c>
      <c r="L3327" s="36">
        <v>0</v>
      </c>
      <c r="M3327" s="35">
        <v>38.325000000000003</v>
      </c>
    </row>
    <row r="3328" spans="1:13">
      <c r="A3328" s="38">
        <v>3327</v>
      </c>
      <c r="B3328" s="34" t="s">
        <v>3438</v>
      </c>
      <c r="C3328" s="34" t="s">
        <v>3686</v>
      </c>
      <c r="D3328" s="34" t="s">
        <v>24</v>
      </c>
      <c r="E3328" s="36">
        <v>0</v>
      </c>
      <c r="F3328" s="36">
        <v>0</v>
      </c>
      <c r="G3328" s="36">
        <v>1.0249999999999999</v>
      </c>
      <c r="H3328" s="36">
        <v>81.569499999999991</v>
      </c>
      <c r="I3328" s="36">
        <v>8</v>
      </c>
      <c r="J3328" s="36">
        <v>839.68</v>
      </c>
      <c r="K3328" s="36">
        <v>27</v>
      </c>
      <c r="L3328" s="36">
        <v>2808.81</v>
      </c>
      <c r="M3328" s="35">
        <v>26.024999999999999</v>
      </c>
    </row>
    <row r="3329" spans="1:13">
      <c r="A3329" s="38">
        <v>3328</v>
      </c>
      <c r="B3329" s="34" t="s">
        <v>3439</v>
      </c>
      <c r="C3329" s="34" t="s">
        <v>3650</v>
      </c>
      <c r="D3329" s="34" t="s">
        <v>24</v>
      </c>
      <c r="F3329" s="36">
        <v>0</v>
      </c>
      <c r="H3329" s="36">
        <v>0</v>
      </c>
      <c r="J3329" s="36">
        <v>0</v>
      </c>
      <c r="L3329" s="36">
        <v>0</v>
      </c>
      <c r="M3329" s="35">
        <v>50</v>
      </c>
    </row>
    <row r="3330" spans="1:13">
      <c r="A3330" s="38">
        <v>3329</v>
      </c>
      <c r="B3330" s="34" t="s">
        <v>3440</v>
      </c>
      <c r="C3330" s="34" t="s">
        <v>3650</v>
      </c>
      <c r="D3330" s="34" t="s">
        <v>24</v>
      </c>
      <c r="E3330" s="36">
        <v>0</v>
      </c>
      <c r="F3330" s="36">
        <v>0</v>
      </c>
      <c r="G3330" s="36">
        <v>10</v>
      </c>
      <c r="H3330" s="36">
        <v>-255.6</v>
      </c>
      <c r="I3330" s="36">
        <v>9</v>
      </c>
      <c r="J3330" s="36">
        <v>356.67</v>
      </c>
      <c r="K3330" s="36">
        <v>50</v>
      </c>
      <c r="L3330" s="36">
        <v>8546</v>
      </c>
      <c r="M3330" s="35">
        <v>5</v>
      </c>
    </row>
    <row r="3331" spans="1:13">
      <c r="A3331" s="38">
        <v>3330</v>
      </c>
      <c r="B3331" s="34" t="s">
        <v>3441</v>
      </c>
      <c r="C3331" s="34" t="s">
        <v>3650</v>
      </c>
      <c r="D3331" s="34" t="s">
        <v>24</v>
      </c>
      <c r="F3331" s="36">
        <v>0</v>
      </c>
      <c r="H3331" s="36">
        <v>0</v>
      </c>
      <c r="J3331" s="36">
        <v>0</v>
      </c>
      <c r="L3331" s="36">
        <v>0</v>
      </c>
      <c r="M3331" s="35">
        <v>2</v>
      </c>
    </row>
    <row r="3332" spans="1:13">
      <c r="A3332" s="38">
        <v>3331</v>
      </c>
      <c r="B3332" s="34" t="s">
        <v>3442</v>
      </c>
      <c r="C3332" s="34" t="s">
        <v>3693</v>
      </c>
      <c r="D3332" s="34" t="s">
        <v>24</v>
      </c>
      <c r="E3332" s="36">
        <v>0</v>
      </c>
      <c r="F3332" s="36">
        <v>0</v>
      </c>
      <c r="G3332" s="36">
        <v>0</v>
      </c>
      <c r="H3332" s="36">
        <v>0</v>
      </c>
      <c r="I3332" s="36">
        <v>0</v>
      </c>
      <c r="J3332" s="36">
        <v>0</v>
      </c>
      <c r="K3332" s="36">
        <v>0.75</v>
      </c>
      <c r="L3332" s="36">
        <v>127.7475</v>
      </c>
      <c r="M3332" s="35">
        <v>2.7</v>
      </c>
    </row>
    <row r="3333" spans="1:13">
      <c r="A3333" s="38">
        <v>3332</v>
      </c>
      <c r="B3333" s="34" t="s">
        <v>3443</v>
      </c>
      <c r="C3333" s="34" t="s">
        <v>3686</v>
      </c>
      <c r="D3333" s="34" t="s">
        <v>24</v>
      </c>
      <c r="E3333" s="36">
        <v>1</v>
      </c>
      <c r="F3333" s="36">
        <v>140.44</v>
      </c>
      <c r="G3333" s="36">
        <v>1</v>
      </c>
      <c r="H3333" s="36">
        <v>29.64</v>
      </c>
      <c r="I3333" s="36">
        <v>1</v>
      </c>
      <c r="J3333" s="36">
        <v>201.25</v>
      </c>
      <c r="K3333" s="36">
        <v>14.025</v>
      </c>
      <c r="L3333" s="36">
        <v>1416.8054999999999</v>
      </c>
      <c r="M3333" s="35">
        <v>25</v>
      </c>
    </row>
    <row r="3334" spans="1:13">
      <c r="A3334" s="38">
        <v>3333</v>
      </c>
      <c r="B3334" s="34" t="s">
        <v>3444</v>
      </c>
      <c r="C3334" s="34" t="s">
        <v>3686</v>
      </c>
      <c r="D3334" s="34" t="s">
        <v>24</v>
      </c>
      <c r="E3334" s="36">
        <v>0</v>
      </c>
      <c r="F3334" s="36">
        <v>0</v>
      </c>
      <c r="G3334" s="36">
        <v>0</v>
      </c>
      <c r="H3334" s="36">
        <v>0</v>
      </c>
      <c r="I3334" s="36">
        <v>0</v>
      </c>
      <c r="J3334" s="36">
        <v>0</v>
      </c>
      <c r="K3334" s="36">
        <v>16.95</v>
      </c>
      <c r="L3334" s="36">
        <v>4055.1179999999999</v>
      </c>
      <c r="M3334" s="35">
        <v>3.4249999999999998</v>
      </c>
    </row>
    <row r="3335" spans="1:13">
      <c r="A3335" s="38">
        <v>3334</v>
      </c>
      <c r="B3335" s="34" t="s">
        <v>3445</v>
      </c>
      <c r="C3335" s="34" t="s">
        <v>82</v>
      </c>
      <c r="D3335" s="34" t="s">
        <v>24</v>
      </c>
      <c r="E3335" s="36">
        <v>0</v>
      </c>
      <c r="F3335" s="36">
        <v>0</v>
      </c>
      <c r="G3335" s="36">
        <v>0</v>
      </c>
      <c r="H3335" s="36">
        <v>0</v>
      </c>
      <c r="I3335" s="36">
        <v>0</v>
      </c>
      <c r="J3335" s="36">
        <v>0</v>
      </c>
      <c r="K3335" s="36">
        <v>3</v>
      </c>
      <c r="L3335" s="36">
        <v>33.269999999999996</v>
      </c>
      <c r="M3335" s="35">
        <v>5</v>
      </c>
    </row>
    <row r="3336" spans="1:13">
      <c r="A3336" s="38">
        <v>3335</v>
      </c>
      <c r="B3336" s="34" t="s">
        <v>3446</v>
      </c>
      <c r="C3336" s="34" t="s">
        <v>3686</v>
      </c>
      <c r="D3336" s="34" t="s">
        <v>24</v>
      </c>
      <c r="E3336" s="36">
        <v>0</v>
      </c>
      <c r="F3336" s="36">
        <v>0</v>
      </c>
      <c r="G3336" s="36">
        <v>0</v>
      </c>
      <c r="H3336" s="36">
        <v>0</v>
      </c>
      <c r="I3336" s="36">
        <v>2</v>
      </c>
      <c r="J3336" s="36">
        <v>221.38</v>
      </c>
      <c r="K3336" s="36">
        <v>62.5</v>
      </c>
      <c r="L3336" s="36">
        <v>11370.625</v>
      </c>
      <c r="M3336" s="35">
        <v>10</v>
      </c>
    </row>
    <row r="3337" spans="1:13">
      <c r="A3337" s="38">
        <v>3336</v>
      </c>
      <c r="B3337" s="34" t="s">
        <v>3447</v>
      </c>
      <c r="C3337" s="34" t="s">
        <v>3650</v>
      </c>
      <c r="D3337" s="34" t="s">
        <v>24</v>
      </c>
      <c r="F3337" s="36">
        <v>0</v>
      </c>
      <c r="H3337" s="36">
        <v>0</v>
      </c>
      <c r="J3337" s="36">
        <v>0</v>
      </c>
      <c r="L3337" s="36">
        <v>0</v>
      </c>
      <c r="M3337" s="35">
        <v>28.599999999999998</v>
      </c>
    </row>
    <row r="3338" spans="1:13">
      <c r="A3338" s="38">
        <v>3337</v>
      </c>
      <c r="B3338" s="34" t="s">
        <v>3448</v>
      </c>
      <c r="C3338" s="34" t="s">
        <v>82</v>
      </c>
      <c r="D3338" s="34" t="s">
        <v>24</v>
      </c>
      <c r="E3338" s="36">
        <v>0</v>
      </c>
      <c r="F3338" s="36">
        <v>0</v>
      </c>
      <c r="G3338" s="36">
        <v>0</v>
      </c>
      <c r="H3338" s="36">
        <v>0</v>
      </c>
      <c r="I3338" s="36">
        <v>5</v>
      </c>
      <c r="J3338" s="36">
        <v>449.4</v>
      </c>
      <c r="K3338" s="36">
        <v>3.625</v>
      </c>
      <c r="L3338" s="36">
        <v>294.96625</v>
      </c>
      <c r="M3338" s="35">
        <v>10.199999999999999</v>
      </c>
    </row>
    <row r="3339" spans="1:13">
      <c r="A3339" s="38">
        <v>3338</v>
      </c>
      <c r="B3339" s="34" t="s">
        <v>3449</v>
      </c>
      <c r="C3339" s="34" t="s">
        <v>82</v>
      </c>
      <c r="D3339" s="34" t="s">
        <v>24</v>
      </c>
      <c r="E3339" s="36">
        <v>3.15</v>
      </c>
      <c r="F3339" s="36">
        <v>36.445500000000003</v>
      </c>
      <c r="G3339" s="36">
        <v>0</v>
      </c>
      <c r="H3339" s="36">
        <v>0</v>
      </c>
      <c r="I3339" s="36">
        <v>4</v>
      </c>
      <c r="J3339" s="36">
        <v>217.36</v>
      </c>
      <c r="K3339" s="36">
        <v>37.475000000000001</v>
      </c>
      <c r="L3339" s="36">
        <v>3736.6322500000001</v>
      </c>
      <c r="M3339" s="35">
        <v>27.5</v>
      </c>
    </row>
    <row r="3340" spans="1:13">
      <c r="A3340" s="38">
        <v>3339</v>
      </c>
      <c r="B3340" s="34" t="s">
        <v>3450</v>
      </c>
      <c r="C3340" s="34" t="s">
        <v>3650</v>
      </c>
      <c r="D3340" s="34" t="s">
        <v>24</v>
      </c>
      <c r="E3340" s="36">
        <v>110.45</v>
      </c>
      <c r="F3340" s="36">
        <v>8999.4660000000003</v>
      </c>
      <c r="G3340" s="36">
        <v>71.099999999999994</v>
      </c>
      <c r="H3340" s="36">
        <v>4637.8530000000001</v>
      </c>
      <c r="I3340" s="36">
        <v>49.9</v>
      </c>
      <c r="J3340" s="36">
        <v>3357.2719999999999</v>
      </c>
      <c r="K3340" s="36">
        <v>49</v>
      </c>
      <c r="L3340" s="36">
        <v>3038.98</v>
      </c>
      <c r="M3340" s="35">
        <v>17.5</v>
      </c>
    </row>
    <row r="3341" spans="1:13">
      <c r="A3341" s="38">
        <v>3340</v>
      </c>
      <c r="B3341" s="34" t="s">
        <v>3451</v>
      </c>
      <c r="C3341" s="34" t="s">
        <v>3650</v>
      </c>
      <c r="D3341" s="34" t="s">
        <v>24</v>
      </c>
      <c r="E3341" s="36">
        <v>0</v>
      </c>
      <c r="F3341" s="36">
        <v>0</v>
      </c>
      <c r="G3341" s="36">
        <v>6</v>
      </c>
      <c r="H3341" s="36">
        <v>413.40000000000003</v>
      </c>
      <c r="I3341" s="36">
        <v>2</v>
      </c>
      <c r="J3341" s="36">
        <v>-113.98</v>
      </c>
      <c r="K3341" s="36">
        <v>8</v>
      </c>
      <c r="L3341" s="36">
        <v>701.6</v>
      </c>
      <c r="M3341" s="35">
        <v>16</v>
      </c>
    </row>
    <row r="3342" spans="1:13">
      <c r="A3342" s="38">
        <v>3341</v>
      </c>
      <c r="B3342" s="34" t="s">
        <v>3452</v>
      </c>
      <c r="C3342" s="34" t="s">
        <v>82</v>
      </c>
      <c r="D3342" s="34" t="s">
        <v>24</v>
      </c>
      <c r="E3342" s="36">
        <v>0</v>
      </c>
      <c r="F3342" s="36">
        <v>0</v>
      </c>
      <c r="G3342" s="36">
        <v>0</v>
      </c>
      <c r="H3342" s="36">
        <v>0</v>
      </c>
      <c r="I3342" s="36">
        <v>5</v>
      </c>
      <c r="J3342" s="36">
        <v>323.10000000000002</v>
      </c>
      <c r="K3342" s="36">
        <v>55</v>
      </c>
      <c r="L3342" s="36">
        <v>4605.7</v>
      </c>
      <c r="M3342" s="35">
        <v>20</v>
      </c>
    </row>
    <row r="3343" spans="1:13">
      <c r="A3343" s="38">
        <v>3342</v>
      </c>
      <c r="B3343" s="34" t="s">
        <v>3453</v>
      </c>
      <c r="C3343" s="34" t="s">
        <v>3650</v>
      </c>
      <c r="D3343" s="34" t="s">
        <v>24</v>
      </c>
      <c r="E3343" s="36">
        <v>0</v>
      </c>
      <c r="F3343" s="36">
        <v>0</v>
      </c>
      <c r="G3343" s="36">
        <v>0</v>
      </c>
      <c r="H3343" s="36">
        <v>0</v>
      </c>
      <c r="I3343" s="36">
        <v>5.7</v>
      </c>
      <c r="J3343" s="36">
        <v>723.38700000000006</v>
      </c>
      <c r="K3343" s="36">
        <v>11.35</v>
      </c>
      <c r="L3343" s="36">
        <v>1527.2560000000001</v>
      </c>
      <c r="M3343" s="35">
        <v>5.9</v>
      </c>
    </row>
    <row r="3344" spans="1:13">
      <c r="A3344" s="38">
        <v>3343</v>
      </c>
      <c r="B3344" s="34" t="s">
        <v>3454</v>
      </c>
      <c r="C3344" s="34" t="s">
        <v>3686</v>
      </c>
      <c r="D3344" s="34" t="s">
        <v>24</v>
      </c>
      <c r="E3344" s="36">
        <v>191.5</v>
      </c>
      <c r="F3344" s="36">
        <v>9373.9250000000011</v>
      </c>
      <c r="G3344" s="36">
        <v>186.1</v>
      </c>
      <c r="H3344" s="36">
        <v>6394.3959999999997</v>
      </c>
      <c r="I3344" s="36">
        <v>297.05</v>
      </c>
      <c r="J3344" s="36">
        <v>9841.2665000000015</v>
      </c>
      <c r="K3344" s="36">
        <v>49.125</v>
      </c>
      <c r="L3344" s="36">
        <v>6961.0124999999998</v>
      </c>
      <c r="M3344" s="35">
        <v>4.1999999999999993</v>
      </c>
    </row>
    <row r="3345" spans="1:13">
      <c r="A3345" s="38">
        <v>3344</v>
      </c>
      <c r="B3345" s="34" t="s">
        <v>3455</v>
      </c>
      <c r="C3345" s="34" t="s">
        <v>3650</v>
      </c>
      <c r="D3345" s="34" t="s">
        <v>24</v>
      </c>
      <c r="F3345" s="36">
        <v>0</v>
      </c>
      <c r="H3345" s="36">
        <v>0</v>
      </c>
      <c r="J3345" s="36">
        <v>0</v>
      </c>
      <c r="L3345" s="36">
        <v>0</v>
      </c>
      <c r="M3345" s="35">
        <v>38</v>
      </c>
    </row>
    <row r="3346" spans="1:13">
      <c r="A3346" s="38">
        <v>3345</v>
      </c>
      <c r="B3346" s="34" t="s">
        <v>3456</v>
      </c>
      <c r="C3346" s="34" t="s">
        <v>3650</v>
      </c>
      <c r="D3346" s="34" t="s">
        <v>24</v>
      </c>
      <c r="F3346" s="36">
        <v>0</v>
      </c>
      <c r="H3346" s="36">
        <v>0</v>
      </c>
      <c r="J3346" s="36">
        <v>0</v>
      </c>
      <c r="L3346" s="36">
        <v>0</v>
      </c>
      <c r="M3346" s="35">
        <v>0.3</v>
      </c>
    </row>
    <row r="3347" spans="1:13">
      <c r="A3347" s="38">
        <v>3346</v>
      </c>
      <c r="B3347" s="34" t="s">
        <v>3457</v>
      </c>
      <c r="C3347" s="34" t="s">
        <v>82</v>
      </c>
      <c r="D3347" s="34" t="s">
        <v>24</v>
      </c>
      <c r="E3347" s="36">
        <v>0</v>
      </c>
      <c r="F3347" s="36">
        <v>0</v>
      </c>
      <c r="G3347" s="36">
        <v>0</v>
      </c>
      <c r="H3347" s="36">
        <v>0</v>
      </c>
      <c r="I3347" s="36">
        <v>5.875</v>
      </c>
      <c r="J3347" s="36">
        <v>201.80625000000001</v>
      </c>
      <c r="K3347" s="36">
        <v>0.5</v>
      </c>
      <c r="L3347" s="36">
        <v>95.96</v>
      </c>
      <c r="M3347" s="35">
        <v>2.0750000000000002</v>
      </c>
    </row>
    <row r="3348" spans="1:13">
      <c r="A3348" s="38">
        <v>3347</v>
      </c>
      <c r="B3348" s="34" t="s">
        <v>3458</v>
      </c>
      <c r="C3348" s="34" t="s">
        <v>3686</v>
      </c>
      <c r="D3348" s="34" t="s">
        <v>24</v>
      </c>
      <c r="E3348" s="36">
        <v>0</v>
      </c>
      <c r="F3348" s="36">
        <v>0</v>
      </c>
      <c r="G3348" s="36">
        <v>0</v>
      </c>
      <c r="H3348" s="36">
        <v>0</v>
      </c>
      <c r="I3348" s="36">
        <v>7</v>
      </c>
      <c r="J3348" s="36">
        <v>840.63</v>
      </c>
      <c r="K3348" s="36">
        <v>16</v>
      </c>
      <c r="L3348" s="36">
        <v>1954.88</v>
      </c>
      <c r="M3348" s="35">
        <v>49.524999999999999</v>
      </c>
    </row>
    <row r="3349" spans="1:13">
      <c r="A3349" s="38">
        <v>3348</v>
      </c>
      <c r="B3349" s="34" t="s">
        <v>3459</v>
      </c>
      <c r="C3349" s="34" t="s">
        <v>3650</v>
      </c>
      <c r="D3349" s="34" t="s">
        <v>24</v>
      </c>
      <c r="F3349" s="36">
        <v>0</v>
      </c>
      <c r="H3349" s="36">
        <v>0</v>
      </c>
      <c r="J3349" s="36">
        <v>0</v>
      </c>
      <c r="L3349" s="36">
        <v>0</v>
      </c>
      <c r="M3349" s="35">
        <v>49.050000000000004</v>
      </c>
    </row>
    <row r="3350" spans="1:13">
      <c r="A3350" s="38">
        <v>3349</v>
      </c>
      <c r="B3350" s="34" t="s">
        <v>3460</v>
      </c>
      <c r="C3350" s="34" t="s">
        <v>3686</v>
      </c>
      <c r="D3350" s="34" t="s">
        <v>24</v>
      </c>
      <c r="E3350" s="36">
        <v>1</v>
      </c>
      <c r="F3350" s="36">
        <v>82.29</v>
      </c>
      <c r="G3350" s="36">
        <v>5.2</v>
      </c>
      <c r="H3350" s="36">
        <v>242.42400000000001</v>
      </c>
      <c r="I3350" s="36">
        <v>2.5</v>
      </c>
      <c r="J3350" s="36">
        <v>226.875</v>
      </c>
      <c r="K3350" s="36">
        <v>2</v>
      </c>
      <c r="L3350" s="36">
        <v>149.56</v>
      </c>
      <c r="M3350" s="35">
        <v>1</v>
      </c>
    </row>
    <row r="3351" spans="1:13">
      <c r="A3351" s="38">
        <v>3350</v>
      </c>
      <c r="B3351" s="34" t="s">
        <v>3461</v>
      </c>
      <c r="C3351" s="34" t="s">
        <v>3650</v>
      </c>
      <c r="D3351" s="34" t="s">
        <v>24</v>
      </c>
      <c r="F3351" s="36">
        <v>0</v>
      </c>
      <c r="H3351" s="36">
        <v>0</v>
      </c>
      <c r="J3351" s="36">
        <v>0</v>
      </c>
      <c r="L3351" s="36">
        <v>0</v>
      </c>
      <c r="M3351" s="35">
        <v>1.1000000000000001</v>
      </c>
    </row>
    <row r="3352" spans="1:13">
      <c r="A3352" s="38">
        <v>3351</v>
      </c>
      <c r="B3352" s="34" t="s">
        <v>3462</v>
      </c>
      <c r="C3352" s="34" t="s">
        <v>3650</v>
      </c>
      <c r="D3352" s="34" t="s">
        <v>24</v>
      </c>
      <c r="F3352" s="36">
        <v>0</v>
      </c>
      <c r="H3352" s="36">
        <v>0</v>
      </c>
      <c r="J3352" s="36">
        <v>0</v>
      </c>
      <c r="L3352" s="36">
        <v>0</v>
      </c>
      <c r="M3352" s="35">
        <v>38.1</v>
      </c>
    </row>
    <row r="3353" spans="1:13">
      <c r="A3353" s="38">
        <v>3352</v>
      </c>
      <c r="B3353" s="34" t="s">
        <v>3463</v>
      </c>
      <c r="C3353" s="34" t="s">
        <v>3686</v>
      </c>
      <c r="D3353" s="34" t="s">
        <v>24</v>
      </c>
      <c r="E3353" s="36">
        <v>0</v>
      </c>
      <c r="F3353" s="36">
        <v>0</v>
      </c>
      <c r="G3353" s="36">
        <v>0</v>
      </c>
      <c r="H3353" s="36">
        <v>0</v>
      </c>
      <c r="I3353" s="36">
        <v>0</v>
      </c>
      <c r="J3353" s="36">
        <v>0</v>
      </c>
      <c r="K3353" s="36">
        <v>140</v>
      </c>
      <c r="L3353" s="36">
        <v>7840</v>
      </c>
      <c r="M3353" s="35">
        <v>120</v>
      </c>
    </row>
    <row r="3354" spans="1:13">
      <c r="A3354" s="38">
        <v>3353</v>
      </c>
      <c r="B3354" s="34" t="s">
        <v>3464</v>
      </c>
      <c r="C3354" s="34" t="s">
        <v>3686</v>
      </c>
      <c r="D3354" s="34" t="s">
        <v>24</v>
      </c>
      <c r="E3354" s="36">
        <v>0</v>
      </c>
      <c r="F3354" s="36">
        <v>0</v>
      </c>
      <c r="G3354" s="36">
        <v>0</v>
      </c>
      <c r="H3354" s="36">
        <v>0</v>
      </c>
      <c r="I3354" s="36">
        <v>0</v>
      </c>
      <c r="J3354" s="36">
        <v>0</v>
      </c>
      <c r="K3354" s="36">
        <v>32.15</v>
      </c>
      <c r="L3354" s="36">
        <v>2158.2294999999999</v>
      </c>
      <c r="M3354" s="35">
        <v>2</v>
      </c>
    </row>
    <row r="3355" spans="1:13">
      <c r="A3355" s="38">
        <v>3354</v>
      </c>
      <c r="B3355" s="34" t="s">
        <v>3465</v>
      </c>
      <c r="C3355" s="34" t="s">
        <v>3650</v>
      </c>
      <c r="D3355" s="34" t="s">
        <v>24</v>
      </c>
      <c r="F3355" s="36">
        <v>0</v>
      </c>
      <c r="H3355" s="36">
        <v>0</v>
      </c>
      <c r="J3355" s="36">
        <v>0</v>
      </c>
      <c r="L3355" s="36">
        <v>0</v>
      </c>
      <c r="M3355" s="35">
        <v>28</v>
      </c>
    </row>
    <row r="3356" spans="1:13">
      <c r="A3356" s="38">
        <v>3355</v>
      </c>
      <c r="B3356" s="34" t="s">
        <v>3466</v>
      </c>
      <c r="C3356" s="34" t="s">
        <v>82</v>
      </c>
      <c r="D3356" s="34" t="s">
        <v>24</v>
      </c>
      <c r="E3356" s="36">
        <v>0</v>
      </c>
      <c r="F3356" s="36">
        <v>0</v>
      </c>
      <c r="G3356" s="36">
        <v>5.5</v>
      </c>
      <c r="H3356" s="36">
        <v>374.82500000000005</v>
      </c>
      <c r="I3356" s="36">
        <v>9</v>
      </c>
      <c r="J3356" s="36">
        <v>974.69999999999993</v>
      </c>
      <c r="K3356" s="36">
        <v>0</v>
      </c>
      <c r="L3356" s="36">
        <v>0</v>
      </c>
      <c r="M3356" s="35">
        <v>2</v>
      </c>
    </row>
    <row r="3357" spans="1:13">
      <c r="A3357" s="38">
        <v>3356</v>
      </c>
      <c r="B3357" s="34" t="s">
        <v>3467</v>
      </c>
      <c r="C3357" s="34" t="s">
        <v>3652</v>
      </c>
      <c r="D3357" s="34" t="s">
        <v>24</v>
      </c>
      <c r="E3357" s="36">
        <v>0</v>
      </c>
      <c r="F3357" s="36">
        <v>0</v>
      </c>
      <c r="G3357" s="36">
        <v>0</v>
      </c>
      <c r="H3357" s="36">
        <v>0</v>
      </c>
      <c r="I3357" s="36">
        <v>0</v>
      </c>
      <c r="J3357" s="36">
        <v>0</v>
      </c>
      <c r="K3357" s="36">
        <v>59.9</v>
      </c>
      <c r="L3357" s="36">
        <v>6009.1679999999997</v>
      </c>
      <c r="M3357" s="35">
        <v>39.375</v>
      </c>
    </row>
    <row r="3358" spans="1:13">
      <c r="A3358" s="38">
        <v>3357</v>
      </c>
      <c r="B3358" s="34" t="s">
        <v>3468</v>
      </c>
      <c r="C3358" s="34" t="s">
        <v>3686</v>
      </c>
      <c r="D3358" s="34" t="s">
        <v>24</v>
      </c>
      <c r="F3358" s="36">
        <v>0</v>
      </c>
      <c r="H3358" s="36">
        <v>0</v>
      </c>
      <c r="J3358" s="36">
        <v>0</v>
      </c>
      <c r="L3358" s="36">
        <v>0</v>
      </c>
      <c r="M3358" s="35">
        <v>6</v>
      </c>
    </row>
    <row r="3359" spans="1:13">
      <c r="A3359" s="38">
        <v>3358</v>
      </c>
      <c r="B3359" s="34" t="s">
        <v>3469</v>
      </c>
      <c r="C3359" s="34" t="s">
        <v>3686</v>
      </c>
      <c r="D3359" s="34" t="s">
        <v>24</v>
      </c>
      <c r="E3359" s="36">
        <v>0</v>
      </c>
      <c r="F3359" s="36">
        <v>0</v>
      </c>
      <c r="G3359" s="36">
        <v>0</v>
      </c>
      <c r="H3359" s="36">
        <v>0</v>
      </c>
      <c r="I3359" s="36">
        <v>0</v>
      </c>
      <c r="J3359" s="36">
        <v>0</v>
      </c>
      <c r="K3359" s="36">
        <v>20</v>
      </c>
      <c r="L3359" s="36">
        <v>1498.6000000000001</v>
      </c>
      <c r="M3359" s="35">
        <v>11</v>
      </c>
    </row>
    <row r="3360" spans="1:13">
      <c r="A3360" s="38">
        <v>3359</v>
      </c>
      <c r="B3360" s="34" t="s">
        <v>3470</v>
      </c>
      <c r="C3360" s="34" t="s">
        <v>3686</v>
      </c>
      <c r="D3360" s="34" t="s">
        <v>24</v>
      </c>
      <c r="F3360" s="36">
        <v>0</v>
      </c>
      <c r="H3360" s="36">
        <v>0</v>
      </c>
      <c r="J3360" s="36">
        <v>0</v>
      </c>
      <c r="L3360" s="36">
        <v>0</v>
      </c>
      <c r="M3360" s="35">
        <v>27.2</v>
      </c>
    </row>
    <row r="3361" spans="1:13">
      <c r="A3361" s="38">
        <v>3360</v>
      </c>
      <c r="B3361" s="34" t="s">
        <v>3471</v>
      </c>
      <c r="C3361" s="34" t="s">
        <v>3686</v>
      </c>
      <c r="D3361" s="34" t="s">
        <v>24</v>
      </c>
      <c r="E3361" s="36">
        <v>0</v>
      </c>
      <c r="F3361" s="36">
        <v>0</v>
      </c>
      <c r="G3361" s="36">
        <v>6</v>
      </c>
      <c r="H3361" s="36">
        <v>-161.88</v>
      </c>
      <c r="I3361" s="36">
        <v>0</v>
      </c>
      <c r="J3361" s="36">
        <v>0</v>
      </c>
      <c r="K3361" s="36">
        <v>43.8</v>
      </c>
      <c r="L3361" s="36">
        <v>-549.68999999999994</v>
      </c>
      <c r="M3361" s="35">
        <v>62.45</v>
      </c>
    </row>
    <row r="3362" spans="1:13">
      <c r="A3362" s="38">
        <v>3361</v>
      </c>
      <c r="B3362" s="34" t="s">
        <v>3472</v>
      </c>
      <c r="C3362" s="34" t="s">
        <v>3686</v>
      </c>
      <c r="D3362" s="34" t="s">
        <v>24</v>
      </c>
      <c r="F3362" s="36">
        <v>0</v>
      </c>
      <c r="H3362" s="36">
        <v>0</v>
      </c>
      <c r="J3362" s="36">
        <v>0</v>
      </c>
      <c r="L3362" s="36">
        <v>0</v>
      </c>
      <c r="M3362" s="35">
        <v>10.4</v>
      </c>
    </row>
    <row r="3363" spans="1:13">
      <c r="A3363" s="38">
        <v>3362</v>
      </c>
      <c r="B3363" s="34" t="s">
        <v>3473</v>
      </c>
      <c r="C3363" s="34" t="s">
        <v>3650</v>
      </c>
      <c r="D3363" s="34" t="s">
        <v>24</v>
      </c>
      <c r="E3363" s="36">
        <v>0</v>
      </c>
      <c r="F3363" s="36">
        <v>0</v>
      </c>
      <c r="G3363" s="36">
        <v>0</v>
      </c>
      <c r="H3363" s="36">
        <v>0</v>
      </c>
      <c r="I3363" s="36">
        <v>0</v>
      </c>
      <c r="J3363" s="36">
        <v>0</v>
      </c>
      <c r="K3363" s="36">
        <v>1</v>
      </c>
      <c r="L3363" s="36">
        <v>20.18</v>
      </c>
      <c r="M3363" s="35">
        <v>5</v>
      </c>
    </row>
    <row r="3364" spans="1:13">
      <c r="A3364" s="38">
        <v>3363</v>
      </c>
      <c r="B3364" s="34" t="s">
        <v>3474</v>
      </c>
      <c r="C3364" s="34" t="s">
        <v>3689</v>
      </c>
      <c r="D3364" s="34" t="s">
        <v>24</v>
      </c>
      <c r="E3364" s="36">
        <v>0</v>
      </c>
      <c r="F3364" s="36">
        <v>0</v>
      </c>
      <c r="G3364" s="36">
        <v>13</v>
      </c>
      <c r="H3364" s="36">
        <v>1421.1599999999999</v>
      </c>
      <c r="I3364" s="36">
        <v>2</v>
      </c>
      <c r="J3364" s="36">
        <v>50.54</v>
      </c>
      <c r="K3364" s="36">
        <v>0</v>
      </c>
      <c r="L3364" s="36">
        <v>0</v>
      </c>
      <c r="M3364" s="35">
        <v>1</v>
      </c>
    </row>
    <row r="3365" spans="1:13">
      <c r="A3365" s="38">
        <v>3364</v>
      </c>
      <c r="B3365" s="34" t="s">
        <v>3475</v>
      </c>
      <c r="C3365" s="34" t="s">
        <v>3688</v>
      </c>
      <c r="D3365" s="34" t="s">
        <v>24</v>
      </c>
      <c r="F3365" s="36">
        <v>0</v>
      </c>
      <c r="H3365" s="36">
        <v>0</v>
      </c>
      <c r="J3365" s="36">
        <v>0</v>
      </c>
      <c r="L3365" s="36">
        <v>0</v>
      </c>
      <c r="M3365" s="35">
        <v>3</v>
      </c>
    </row>
    <row r="3366" spans="1:13">
      <c r="A3366" s="38">
        <v>3365</v>
      </c>
      <c r="B3366" s="34" t="s">
        <v>3476</v>
      </c>
      <c r="C3366" s="34" t="s">
        <v>82</v>
      </c>
      <c r="D3366" s="34" t="s">
        <v>24</v>
      </c>
      <c r="F3366" s="36">
        <v>0</v>
      </c>
      <c r="H3366" s="36">
        <v>0</v>
      </c>
      <c r="J3366" s="36">
        <v>0</v>
      </c>
      <c r="L3366" s="36">
        <v>0</v>
      </c>
      <c r="M3366" s="35">
        <v>0.05</v>
      </c>
    </row>
    <row r="3367" spans="1:13">
      <c r="A3367" s="38">
        <v>3366</v>
      </c>
      <c r="B3367" s="34" t="s">
        <v>3477</v>
      </c>
      <c r="C3367" s="34" t="s">
        <v>3686</v>
      </c>
      <c r="D3367" s="34" t="s">
        <v>24</v>
      </c>
      <c r="E3367" s="36">
        <v>0</v>
      </c>
      <c r="F3367" s="36">
        <v>0</v>
      </c>
      <c r="G3367" s="36">
        <v>0</v>
      </c>
      <c r="H3367" s="36">
        <v>0</v>
      </c>
      <c r="I3367" s="36">
        <v>0</v>
      </c>
      <c r="J3367" s="36">
        <v>0</v>
      </c>
      <c r="K3367" s="36">
        <v>0.6</v>
      </c>
      <c r="L3367" s="36">
        <v>40.056000000000004</v>
      </c>
      <c r="M3367" s="35">
        <v>0.3</v>
      </c>
    </row>
    <row r="3368" spans="1:13">
      <c r="A3368" s="38">
        <v>3367</v>
      </c>
      <c r="B3368" s="34" t="s">
        <v>3478</v>
      </c>
      <c r="C3368" s="34" t="s">
        <v>3686</v>
      </c>
      <c r="D3368" s="34" t="s">
        <v>34</v>
      </c>
      <c r="E3368" s="36">
        <v>0</v>
      </c>
      <c r="F3368" s="36">
        <v>0</v>
      </c>
      <c r="G3368" s="36">
        <v>0</v>
      </c>
      <c r="H3368" s="36">
        <v>0</v>
      </c>
      <c r="I3368" s="36">
        <v>23</v>
      </c>
      <c r="J3368" s="36">
        <v>963.93</v>
      </c>
      <c r="K3368" s="36">
        <v>0</v>
      </c>
      <c r="L3368" s="36">
        <v>0</v>
      </c>
      <c r="M3368" s="35">
        <v>0</v>
      </c>
    </row>
    <row r="3369" spans="1:13">
      <c r="A3369" s="38">
        <v>3368</v>
      </c>
      <c r="B3369" s="34" t="s">
        <v>3479</v>
      </c>
      <c r="C3369" s="34" t="s">
        <v>3650</v>
      </c>
      <c r="D3369" s="34" t="s">
        <v>34</v>
      </c>
      <c r="F3369" s="36">
        <v>0</v>
      </c>
      <c r="H3369" s="36">
        <v>0</v>
      </c>
      <c r="J3369" s="36">
        <v>0</v>
      </c>
      <c r="L3369" s="36">
        <v>0</v>
      </c>
      <c r="M3369" s="35">
        <v>3</v>
      </c>
    </row>
    <row r="3370" spans="1:13">
      <c r="A3370" s="38">
        <v>3369</v>
      </c>
      <c r="B3370" s="34" t="s">
        <v>3480</v>
      </c>
      <c r="C3370" s="34" t="s">
        <v>3650</v>
      </c>
      <c r="D3370" s="34" t="s">
        <v>34</v>
      </c>
      <c r="E3370" s="36">
        <v>0</v>
      </c>
      <c r="F3370" s="36">
        <v>0</v>
      </c>
      <c r="G3370" s="36">
        <v>0</v>
      </c>
      <c r="H3370" s="36">
        <v>0</v>
      </c>
      <c r="I3370" s="36">
        <v>0.5</v>
      </c>
      <c r="J3370" s="36">
        <v>77.55</v>
      </c>
      <c r="K3370" s="36">
        <v>0.5</v>
      </c>
      <c r="L3370" s="36">
        <v>37.29</v>
      </c>
      <c r="M3370" s="35">
        <v>0</v>
      </c>
    </row>
    <row r="3371" spans="1:13">
      <c r="A3371" s="38">
        <v>3370</v>
      </c>
      <c r="B3371" s="34" t="s">
        <v>3481</v>
      </c>
      <c r="C3371" s="34" t="s">
        <v>3650</v>
      </c>
      <c r="D3371" s="34" t="s">
        <v>34</v>
      </c>
      <c r="F3371" s="36">
        <v>0</v>
      </c>
      <c r="H3371" s="36">
        <v>0</v>
      </c>
      <c r="J3371" s="36">
        <v>0</v>
      </c>
      <c r="L3371" s="36">
        <v>0</v>
      </c>
      <c r="M3371" s="35">
        <v>11</v>
      </c>
    </row>
    <row r="3372" spans="1:13">
      <c r="A3372" s="38">
        <v>3371</v>
      </c>
      <c r="B3372" s="34" t="s">
        <v>3482</v>
      </c>
      <c r="C3372" s="34" t="s">
        <v>3650</v>
      </c>
      <c r="D3372" s="34" t="s">
        <v>34</v>
      </c>
      <c r="E3372" s="36">
        <v>0</v>
      </c>
      <c r="F3372" s="36">
        <v>0</v>
      </c>
      <c r="G3372" s="36">
        <v>0</v>
      </c>
      <c r="H3372" s="36">
        <v>0</v>
      </c>
      <c r="I3372" s="36">
        <v>28</v>
      </c>
      <c r="J3372" s="36">
        <v>3140.48</v>
      </c>
      <c r="K3372" s="36">
        <v>7</v>
      </c>
      <c r="L3372" s="36">
        <v>611.17000000000007</v>
      </c>
      <c r="M3372" s="35">
        <v>0</v>
      </c>
    </row>
    <row r="3373" spans="1:13">
      <c r="A3373" s="38">
        <v>3372</v>
      </c>
      <c r="B3373" s="34" t="s">
        <v>3483</v>
      </c>
      <c r="C3373" s="34" t="s">
        <v>3650</v>
      </c>
      <c r="D3373" s="34" t="s">
        <v>34</v>
      </c>
      <c r="F3373" s="36">
        <v>0</v>
      </c>
      <c r="H3373" s="36">
        <v>0</v>
      </c>
      <c r="J3373" s="36">
        <v>0</v>
      </c>
      <c r="L3373" s="36">
        <v>0</v>
      </c>
      <c r="M3373" s="35">
        <v>8</v>
      </c>
    </row>
    <row r="3374" spans="1:13">
      <c r="A3374" s="38">
        <v>3373</v>
      </c>
      <c r="B3374" s="34" t="s">
        <v>3484</v>
      </c>
      <c r="C3374" s="34" t="s">
        <v>84</v>
      </c>
      <c r="D3374" s="34" t="s">
        <v>34</v>
      </c>
      <c r="F3374" s="36">
        <v>0</v>
      </c>
      <c r="H3374" s="36">
        <v>0</v>
      </c>
      <c r="J3374" s="36">
        <v>0</v>
      </c>
      <c r="L3374" s="36">
        <v>0</v>
      </c>
      <c r="M3374" s="35">
        <v>3</v>
      </c>
    </row>
    <row r="3375" spans="1:13">
      <c r="A3375" s="38">
        <v>3374</v>
      </c>
      <c r="B3375" s="34" t="s">
        <v>3485</v>
      </c>
      <c r="C3375" s="34" t="s">
        <v>3650</v>
      </c>
      <c r="D3375" s="34" t="s">
        <v>34</v>
      </c>
      <c r="F3375" s="36">
        <v>0</v>
      </c>
      <c r="H3375" s="36">
        <v>0</v>
      </c>
      <c r="J3375" s="36">
        <v>0</v>
      </c>
      <c r="L3375" s="36">
        <v>0</v>
      </c>
      <c r="M3375" s="35">
        <v>3</v>
      </c>
    </row>
    <row r="3376" spans="1:13">
      <c r="A3376" s="38">
        <v>3375</v>
      </c>
      <c r="B3376" s="34" t="s">
        <v>3486</v>
      </c>
      <c r="C3376" s="34" t="s">
        <v>3650</v>
      </c>
      <c r="D3376" s="34" t="s">
        <v>34</v>
      </c>
      <c r="F3376" s="36">
        <v>0</v>
      </c>
      <c r="H3376" s="36">
        <v>0</v>
      </c>
      <c r="J3376" s="36">
        <v>0</v>
      </c>
      <c r="L3376" s="36">
        <v>0</v>
      </c>
      <c r="M3376" s="35">
        <v>15</v>
      </c>
    </row>
    <row r="3377" spans="1:13">
      <c r="A3377" s="38">
        <v>3376</v>
      </c>
      <c r="B3377" s="34" t="s">
        <v>3487</v>
      </c>
      <c r="C3377" s="34" t="s">
        <v>3687</v>
      </c>
      <c r="D3377" s="34" t="s">
        <v>34</v>
      </c>
      <c r="E3377" s="36">
        <v>5.5750000000000002</v>
      </c>
      <c r="F3377" s="36">
        <v>1131.7807499999999</v>
      </c>
      <c r="G3377" s="36">
        <v>4.2</v>
      </c>
      <c r="H3377" s="36">
        <v>1048.3620000000001</v>
      </c>
      <c r="I3377" s="36">
        <v>13</v>
      </c>
      <c r="J3377" s="36">
        <v>2881.71</v>
      </c>
      <c r="K3377" s="36">
        <v>0</v>
      </c>
      <c r="L3377" s="36">
        <v>0</v>
      </c>
      <c r="M3377" s="35">
        <v>0</v>
      </c>
    </row>
    <row r="3378" spans="1:13">
      <c r="A3378" s="38">
        <v>3377</v>
      </c>
      <c r="B3378" s="34" t="s">
        <v>3488</v>
      </c>
      <c r="C3378" s="34" t="s">
        <v>3650</v>
      </c>
      <c r="D3378" s="34" t="s">
        <v>34</v>
      </c>
      <c r="F3378" s="36">
        <v>0</v>
      </c>
      <c r="H3378" s="36">
        <v>0</v>
      </c>
      <c r="J3378" s="36">
        <v>0</v>
      </c>
      <c r="L3378" s="36">
        <v>0</v>
      </c>
      <c r="M3378" s="35">
        <v>0</v>
      </c>
    </row>
    <row r="3379" spans="1:13">
      <c r="A3379" s="38">
        <v>3378</v>
      </c>
      <c r="B3379" s="34" t="s">
        <v>3489</v>
      </c>
      <c r="C3379" s="34" t="s">
        <v>3650</v>
      </c>
      <c r="D3379" s="34" t="s">
        <v>34</v>
      </c>
      <c r="E3379" s="36">
        <v>0</v>
      </c>
      <c r="F3379" s="36">
        <v>0</v>
      </c>
      <c r="G3379" s="36">
        <v>9</v>
      </c>
      <c r="H3379" s="36">
        <v>1033.6499999999999</v>
      </c>
      <c r="I3379" s="36">
        <v>33</v>
      </c>
      <c r="J3379" s="36">
        <v>2825.46</v>
      </c>
      <c r="K3379" s="36">
        <v>18</v>
      </c>
      <c r="L3379" s="36">
        <v>1193.7599999999998</v>
      </c>
      <c r="M3379" s="35">
        <v>0</v>
      </c>
    </row>
    <row r="3380" spans="1:13">
      <c r="A3380" s="38">
        <v>3379</v>
      </c>
      <c r="B3380" s="34" t="s">
        <v>3490</v>
      </c>
      <c r="C3380" s="34" t="s">
        <v>3650</v>
      </c>
      <c r="D3380" s="34" t="s">
        <v>34</v>
      </c>
      <c r="F3380" s="36">
        <v>0</v>
      </c>
      <c r="H3380" s="36">
        <v>0</v>
      </c>
      <c r="J3380" s="36">
        <v>0</v>
      </c>
      <c r="L3380" s="36">
        <v>0</v>
      </c>
      <c r="M3380" s="35">
        <v>2</v>
      </c>
    </row>
    <row r="3381" spans="1:13">
      <c r="A3381" s="38">
        <v>3380</v>
      </c>
      <c r="B3381" s="34" t="s">
        <v>3491</v>
      </c>
      <c r="C3381" s="34" t="s">
        <v>3650</v>
      </c>
      <c r="D3381" s="34" t="s">
        <v>34</v>
      </c>
      <c r="E3381" s="36">
        <v>40.024999999999999</v>
      </c>
      <c r="F3381" s="36">
        <v>1324.4272500000002</v>
      </c>
      <c r="G3381" s="36">
        <v>42</v>
      </c>
      <c r="H3381" s="36">
        <v>1304.52</v>
      </c>
      <c r="I3381" s="36">
        <v>27</v>
      </c>
      <c r="J3381" s="36">
        <v>1525.5</v>
      </c>
      <c r="K3381" s="36">
        <v>12.125</v>
      </c>
      <c r="L3381" s="36">
        <v>2343.2774999999997</v>
      </c>
      <c r="M3381" s="35">
        <v>0</v>
      </c>
    </row>
    <row r="3382" spans="1:13">
      <c r="A3382" s="38">
        <v>3381</v>
      </c>
      <c r="B3382" s="34" t="s">
        <v>3492</v>
      </c>
      <c r="C3382" s="34" t="s">
        <v>3650</v>
      </c>
      <c r="D3382" s="34" t="s">
        <v>34</v>
      </c>
      <c r="F3382" s="36">
        <v>0</v>
      </c>
      <c r="H3382" s="36">
        <v>0</v>
      </c>
      <c r="J3382" s="36">
        <v>0</v>
      </c>
      <c r="L3382" s="36">
        <v>0</v>
      </c>
      <c r="M3382" s="35">
        <v>6</v>
      </c>
    </row>
    <row r="3383" spans="1:13">
      <c r="A3383" s="38">
        <v>3382</v>
      </c>
      <c r="B3383" s="34" t="s">
        <v>3493</v>
      </c>
      <c r="C3383" s="34" t="s">
        <v>82</v>
      </c>
      <c r="D3383" s="34" t="s">
        <v>34</v>
      </c>
      <c r="E3383" s="36">
        <v>14.175000000000001</v>
      </c>
      <c r="F3383" s="36">
        <v>268.04925000000003</v>
      </c>
      <c r="G3383" s="36">
        <v>0</v>
      </c>
      <c r="H3383" s="36">
        <v>0</v>
      </c>
      <c r="I3383" s="36">
        <v>0</v>
      </c>
      <c r="J3383" s="36">
        <v>0</v>
      </c>
      <c r="K3383" s="36">
        <v>73.05</v>
      </c>
      <c r="L3383" s="36">
        <v>4521.7950000000001</v>
      </c>
      <c r="M3383" s="35">
        <v>0</v>
      </c>
    </row>
    <row r="3384" spans="1:13">
      <c r="A3384" s="38">
        <v>3383</v>
      </c>
      <c r="B3384" s="34" t="s">
        <v>3494</v>
      </c>
      <c r="C3384" s="34" t="s">
        <v>3650</v>
      </c>
      <c r="D3384" s="34" t="s">
        <v>34</v>
      </c>
      <c r="E3384" s="36">
        <v>0</v>
      </c>
      <c r="F3384" s="36">
        <v>0</v>
      </c>
      <c r="G3384" s="36">
        <v>0</v>
      </c>
      <c r="H3384" s="36">
        <v>0</v>
      </c>
      <c r="I3384" s="36">
        <v>25</v>
      </c>
      <c r="J3384" s="36">
        <v>2300.25</v>
      </c>
      <c r="K3384" s="36">
        <v>12.5</v>
      </c>
      <c r="L3384" s="36">
        <v>763</v>
      </c>
      <c r="M3384" s="35">
        <v>0</v>
      </c>
    </row>
    <row r="3385" spans="1:13">
      <c r="A3385" s="38">
        <v>3384</v>
      </c>
      <c r="B3385" s="34" t="s">
        <v>3495</v>
      </c>
      <c r="C3385" s="34" t="s">
        <v>3650</v>
      </c>
      <c r="D3385" s="34" t="s">
        <v>34</v>
      </c>
      <c r="F3385" s="36">
        <v>0</v>
      </c>
      <c r="H3385" s="36">
        <v>0</v>
      </c>
      <c r="J3385" s="36">
        <v>0</v>
      </c>
      <c r="L3385" s="36">
        <v>0</v>
      </c>
      <c r="M3385" s="35">
        <v>2</v>
      </c>
    </row>
    <row r="3386" spans="1:13">
      <c r="A3386" s="38">
        <v>3385</v>
      </c>
      <c r="B3386" s="34" t="s">
        <v>3496</v>
      </c>
      <c r="C3386" s="34" t="s">
        <v>3650</v>
      </c>
      <c r="D3386" s="34" t="s">
        <v>34</v>
      </c>
      <c r="E3386" s="36">
        <v>0</v>
      </c>
      <c r="F3386" s="36">
        <v>0</v>
      </c>
      <c r="G3386" s="36">
        <v>0</v>
      </c>
      <c r="H3386" s="36">
        <v>0</v>
      </c>
      <c r="I3386" s="36">
        <v>20</v>
      </c>
      <c r="J3386" s="36">
        <v>1605</v>
      </c>
      <c r="K3386" s="36">
        <v>26.725000000000001</v>
      </c>
      <c r="L3386" s="36">
        <v>3942.7392500000001</v>
      </c>
      <c r="M3386" s="35">
        <v>0</v>
      </c>
    </row>
    <row r="3387" spans="1:13">
      <c r="A3387" s="38">
        <v>3386</v>
      </c>
      <c r="B3387" s="34" t="s">
        <v>3497</v>
      </c>
      <c r="C3387" s="34" t="s">
        <v>3650</v>
      </c>
      <c r="D3387" s="34" t="s">
        <v>34</v>
      </c>
      <c r="E3387" s="36">
        <v>31.05</v>
      </c>
      <c r="F3387" s="36">
        <v>4188.0240000000003</v>
      </c>
      <c r="G3387" s="36">
        <v>20.149999999999999</v>
      </c>
      <c r="H3387" s="36">
        <v>3233.0674999999997</v>
      </c>
      <c r="I3387" s="36">
        <v>12</v>
      </c>
      <c r="J3387" s="36">
        <v>772.08</v>
      </c>
      <c r="K3387" s="36">
        <v>114.5</v>
      </c>
      <c r="L3387" s="36">
        <v>11011.465</v>
      </c>
      <c r="M3387" s="35">
        <v>0</v>
      </c>
    </row>
    <row r="3388" spans="1:13">
      <c r="A3388" s="38">
        <v>3387</v>
      </c>
      <c r="B3388" s="34" t="s">
        <v>3498</v>
      </c>
      <c r="C3388" s="34" t="s">
        <v>3650</v>
      </c>
      <c r="D3388" s="34" t="s">
        <v>34</v>
      </c>
      <c r="F3388" s="36">
        <v>0</v>
      </c>
      <c r="H3388" s="36">
        <v>0</v>
      </c>
      <c r="J3388" s="36">
        <v>0</v>
      </c>
      <c r="L3388" s="36">
        <v>0</v>
      </c>
      <c r="M3388" s="35">
        <v>4</v>
      </c>
    </row>
    <row r="3389" spans="1:13">
      <c r="A3389" s="38">
        <v>3388</v>
      </c>
      <c r="B3389" s="34" t="s">
        <v>3499</v>
      </c>
      <c r="C3389" s="34" t="s">
        <v>3686</v>
      </c>
      <c r="D3389" s="34" t="s">
        <v>34</v>
      </c>
      <c r="F3389" s="36">
        <v>0</v>
      </c>
      <c r="H3389" s="36">
        <v>0</v>
      </c>
      <c r="J3389" s="36">
        <v>0</v>
      </c>
      <c r="L3389" s="36">
        <v>0</v>
      </c>
      <c r="M3389" s="35">
        <v>1.6500000000000001</v>
      </c>
    </row>
    <row r="3390" spans="1:13">
      <c r="A3390" s="38">
        <v>3389</v>
      </c>
      <c r="B3390" s="34" t="s">
        <v>3500</v>
      </c>
      <c r="C3390" s="34" t="s">
        <v>3694</v>
      </c>
      <c r="D3390" s="34" t="s">
        <v>34</v>
      </c>
      <c r="E3390" s="36">
        <v>0</v>
      </c>
      <c r="F3390" s="36">
        <v>0</v>
      </c>
      <c r="G3390" s="36">
        <v>0</v>
      </c>
      <c r="H3390" s="36">
        <v>0</v>
      </c>
      <c r="I3390" s="36">
        <v>707.52499999999998</v>
      </c>
      <c r="J3390" s="36">
        <v>59594.830750000001</v>
      </c>
      <c r="K3390" s="36">
        <v>68.099999999999994</v>
      </c>
      <c r="L3390" s="36">
        <v>5297.4989999999998</v>
      </c>
      <c r="M3390" s="35">
        <v>0</v>
      </c>
    </row>
    <row r="3391" spans="1:13">
      <c r="A3391" s="38">
        <v>3390</v>
      </c>
      <c r="B3391" s="34" t="s">
        <v>3501</v>
      </c>
      <c r="C3391" s="34" t="s">
        <v>87</v>
      </c>
      <c r="D3391" s="34" t="s">
        <v>34</v>
      </c>
      <c r="E3391" s="36">
        <v>0</v>
      </c>
      <c r="F3391" s="36">
        <v>0</v>
      </c>
      <c r="G3391" s="36">
        <v>0</v>
      </c>
      <c r="H3391" s="36">
        <v>0</v>
      </c>
      <c r="I3391" s="36">
        <v>2</v>
      </c>
      <c r="J3391" s="36">
        <v>190</v>
      </c>
      <c r="K3391" s="36">
        <v>8</v>
      </c>
      <c r="L3391" s="36">
        <v>4416.4799999999996</v>
      </c>
      <c r="M3391" s="35">
        <v>0</v>
      </c>
    </row>
    <row r="3392" spans="1:13">
      <c r="A3392" s="38">
        <v>3391</v>
      </c>
      <c r="B3392" s="34" t="s">
        <v>3502</v>
      </c>
      <c r="C3392" s="34" t="s">
        <v>87</v>
      </c>
      <c r="D3392" s="34" t="s">
        <v>34</v>
      </c>
      <c r="E3392" s="36">
        <v>0</v>
      </c>
      <c r="F3392" s="36">
        <v>0</v>
      </c>
      <c r="G3392" s="36">
        <v>1</v>
      </c>
      <c r="H3392" s="36">
        <v>69.790000000000006</v>
      </c>
      <c r="I3392" s="36">
        <v>160</v>
      </c>
      <c r="J3392" s="36">
        <v>97321.600000000006</v>
      </c>
      <c r="K3392" s="36">
        <v>190</v>
      </c>
      <c r="L3392" s="36">
        <v>350567.1</v>
      </c>
      <c r="M3392" s="35">
        <v>0</v>
      </c>
    </row>
    <row r="3393" spans="1:13">
      <c r="A3393" s="38">
        <v>3392</v>
      </c>
      <c r="B3393" s="34" t="s">
        <v>3503</v>
      </c>
      <c r="C3393" s="34" t="s">
        <v>3650</v>
      </c>
      <c r="D3393" s="34" t="s">
        <v>34</v>
      </c>
      <c r="E3393" s="36">
        <v>0</v>
      </c>
      <c r="F3393" s="36">
        <v>0</v>
      </c>
      <c r="G3393" s="36">
        <v>0</v>
      </c>
      <c r="H3393" s="36">
        <v>0</v>
      </c>
      <c r="I3393" s="36">
        <v>0</v>
      </c>
      <c r="J3393" s="36">
        <v>0</v>
      </c>
      <c r="K3393" s="36">
        <v>18</v>
      </c>
      <c r="L3393" s="36">
        <v>-3914.64</v>
      </c>
      <c r="M3393" s="35">
        <v>0</v>
      </c>
    </row>
    <row r="3394" spans="1:13">
      <c r="A3394" s="38">
        <v>3393</v>
      </c>
      <c r="B3394" s="34" t="s">
        <v>3504</v>
      </c>
      <c r="C3394" s="34" t="s">
        <v>3688</v>
      </c>
      <c r="D3394" s="34" t="s">
        <v>34</v>
      </c>
      <c r="E3394" s="36">
        <v>0</v>
      </c>
      <c r="F3394" s="36">
        <v>0</v>
      </c>
      <c r="G3394" s="36">
        <v>0</v>
      </c>
      <c r="H3394" s="36">
        <v>0</v>
      </c>
      <c r="I3394" s="36">
        <v>2.85</v>
      </c>
      <c r="J3394" s="36">
        <v>324.41550000000001</v>
      </c>
      <c r="K3394" s="36">
        <v>7.9249999999999998</v>
      </c>
      <c r="L3394" s="36">
        <v>5120.7387499999995</v>
      </c>
      <c r="M3394" s="35">
        <v>20.024999999999999</v>
      </c>
    </row>
    <row r="3395" spans="1:13">
      <c r="A3395" s="38">
        <v>3394</v>
      </c>
      <c r="B3395" s="34" t="s">
        <v>3505</v>
      </c>
      <c r="C3395" s="34" t="s">
        <v>3650</v>
      </c>
      <c r="D3395" s="34" t="s">
        <v>34</v>
      </c>
      <c r="F3395" s="36">
        <v>0</v>
      </c>
      <c r="H3395" s="36">
        <v>0</v>
      </c>
      <c r="J3395" s="36">
        <v>0</v>
      </c>
      <c r="L3395" s="36">
        <v>0</v>
      </c>
      <c r="M3395" s="35">
        <v>0.25</v>
      </c>
    </row>
    <row r="3396" spans="1:13">
      <c r="A3396" s="38">
        <v>3395</v>
      </c>
      <c r="B3396" s="34" t="s">
        <v>3506</v>
      </c>
      <c r="C3396" s="34" t="s">
        <v>3650</v>
      </c>
      <c r="D3396" s="34" t="s">
        <v>34</v>
      </c>
      <c r="E3396" s="36">
        <v>0.05</v>
      </c>
      <c r="F3396" s="36">
        <v>11.466000000000001</v>
      </c>
      <c r="G3396" s="36">
        <v>0</v>
      </c>
      <c r="H3396" s="36">
        <v>0</v>
      </c>
      <c r="I3396" s="36">
        <v>0</v>
      </c>
      <c r="J3396" s="36">
        <v>0</v>
      </c>
      <c r="K3396" s="36">
        <v>20.5</v>
      </c>
      <c r="L3396" s="36">
        <v>1297.6499999999999</v>
      </c>
      <c r="M3396" s="35">
        <v>11.175000000000001</v>
      </c>
    </row>
    <row r="3397" spans="1:13">
      <c r="A3397" s="38">
        <v>3396</v>
      </c>
      <c r="B3397" s="34" t="s">
        <v>3507</v>
      </c>
      <c r="C3397" s="34" t="s">
        <v>3692</v>
      </c>
      <c r="D3397" s="34" t="s">
        <v>34</v>
      </c>
      <c r="E3397" s="36">
        <v>5</v>
      </c>
      <c r="F3397" s="36">
        <v>1038.55</v>
      </c>
      <c r="G3397" s="36">
        <v>5</v>
      </c>
      <c r="H3397" s="36">
        <v>294.10000000000002</v>
      </c>
      <c r="I3397" s="36">
        <v>3</v>
      </c>
      <c r="J3397" s="36">
        <v>311.70000000000005</v>
      </c>
      <c r="K3397" s="36">
        <v>2</v>
      </c>
      <c r="L3397" s="36">
        <v>1427.76</v>
      </c>
      <c r="M3397" s="35">
        <v>2</v>
      </c>
    </row>
    <row r="3398" spans="1:13">
      <c r="A3398" s="38">
        <v>3397</v>
      </c>
      <c r="B3398" s="34" t="s">
        <v>3508</v>
      </c>
      <c r="C3398" s="34" t="s">
        <v>3650</v>
      </c>
      <c r="D3398" s="34" t="s">
        <v>34</v>
      </c>
      <c r="E3398" s="36">
        <v>0</v>
      </c>
      <c r="F3398" s="36">
        <v>0</v>
      </c>
      <c r="G3398" s="36">
        <v>0</v>
      </c>
      <c r="H3398" s="36">
        <v>0</v>
      </c>
      <c r="I3398" s="36">
        <v>0</v>
      </c>
      <c r="J3398" s="36">
        <v>0</v>
      </c>
      <c r="K3398" s="36">
        <v>5</v>
      </c>
      <c r="L3398" s="36">
        <v>2906.5</v>
      </c>
      <c r="M3398" s="35">
        <v>1</v>
      </c>
    </row>
    <row r="3399" spans="1:13">
      <c r="A3399" s="38">
        <v>3398</v>
      </c>
      <c r="B3399" s="34" t="s">
        <v>3509</v>
      </c>
      <c r="C3399" s="34" t="s">
        <v>3688</v>
      </c>
      <c r="D3399" s="34" t="s">
        <v>34</v>
      </c>
      <c r="E3399" s="36">
        <v>3.5</v>
      </c>
      <c r="F3399" s="36">
        <v>433.33500000000004</v>
      </c>
      <c r="G3399" s="36">
        <v>6</v>
      </c>
      <c r="H3399" s="36">
        <v>1513.8600000000001</v>
      </c>
      <c r="I3399" s="36">
        <v>3</v>
      </c>
      <c r="J3399" s="36">
        <v>209.91</v>
      </c>
      <c r="K3399" s="36">
        <v>5</v>
      </c>
      <c r="L3399" s="36">
        <v>1715.6999999999998</v>
      </c>
      <c r="M3399" s="35">
        <v>3</v>
      </c>
    </row>
    <row r="3400" spans="1:13">
      <c r="A3400" s="38">
        <v>3399</v>
      </c>
      <c r="B3400" s="34" t="s">
        <v>3510</v>
      </c>
      <c r="C3400" s="34" t="s">
        <v>82</v>
      </c>
      <c r="D3400" s="34" t="s">
        <v>34</v>
      </c>
      <c r="E3400" s="36">
        <v>0</v>
      </c>
      <c r="F3400" s="36">
        <v>0</v>
      </c>
      <c r="G3400" s="36">
        <v>0</v>
      </c>
      <c r="H3400" s="36">
        <v>0</v>
      </c>
      <c r="I3400" s="36">
        <v>0</v>
      </c>
      <c r="J3400" s="36">
        <v>0</v>
      </c>
      <c r="K3400" s="36">
        <v>2.0499999999999998</v>
      </c>
      <c r="L3400" s="36">
        <v>1511.9979999999998</v>
      </c>
      <c r="M3400" s="35">
        <v>4</v>
      </c>
    </row>
    <row r="3401" spans="1:13">
      <c r="A3401" s="38">
        <v>3400</v>
      </c>
      <c r="B3401" s="34" t="s">
        <v>3511</v>
      </c>
      <c r="C3401" s="34" t="s">
        <v>3650</v>
      </c>
      <c r="D3401" s="34" t="s">
        <v>34</v>
      </c>
      <c r="F3401" s="36">
        <v>0</v>
      </c>
      <c r="H3401" s="36">
        <v>0</v>
      </c>
      <c r="J3401" s="36">
        <v>0</v>
      </c>
      <c r="L3401" s="36">
        <v>0</v>
      </c>
      <c r="M3401" s="35">
        <v>0.3</v>
      </c>
    </row>
    <row r="3402" spans="1:13">
      <c r="A3402" s="38">
        <v>3401</v>
      </c>
      <c r="B3402" s="34" t="s">
        <v>3512</v>
      </c>
      <c r="C3402" s="34" t="s">
        <v>84</v>
      </c>
      <c r="D3402" s="34" t="s">
        <v>34</v>
      </c>
      <c r="E3402" s="36">
        <v>14.9</v>
      </c>
      <c r="F3402" s="36">
        <v>599.72500000000002</v>
      </c>
      <c r="G3402" s="36">
        <v>4.0999999999999996</v>
      </c>
      <c r="H3402" s="36">
        <v>259.44799999999998</v>
      </c>
      <c r="I3402" s="36">
        <v>76</v>
      </c>
      <c r="J3402" s="36">
        <v>6866.5999999999995</v>
      </c>
      <c r="K3402" s="36">
        <v>0</v>
      </c>
      <c r="L3402" s="36">
        <v>0</v>
      </c>
      <c r="M3402" s="35">
        <v>2.5000000000000001E-2</v>
      </c>
    </row>
    <row r="3403" spans="1:13">
      <c r="A3403" s="38">
        <v>3402</v>
      </c>
      <c r="B3403" s="34" t="s">
        <v>3513</v>
      </c>
      <c r="C3403" s="34" t="s">
        <v>3688</v>
      </c>
      <c r="D3403" s="34" t="s">
        <v>34</v>
      </c>
      <c r="F3403" s="36">
        <v>0</v>
      </c>
      <c r="H3403" s="36">
        <v>0</v>
      </c>
      <c r="J3403" s="36">
        <v>0</v>
      </c>
      <c r="L3403" s="36">
        <v>0</v>
      </c>
      <c r="M3403" s="35">
        <v>96</v>
      </c>
    </row>
    <row r="3404" spans="1:13">
      <c r="A3404" s="38">
        <v>3403</v>
      </c>
      <c r="B3404" s="34" t="s">
        <v>3514</v>
      </c>
      <c r="C3404" s="34" t="s">
        <v>84</v>
      </c>
      <c r="D3404" s="34" t="s">
        <v>34</v>
      </c>
      <c r="E3404" s="36">
        <v>8.8000000000000007</v>
      </c>
      <c r="F3404" s="36">
        <v>1562.2640000000001</v>
      </c>
      <c r="G3404" s="36">
        <v>17.5</v>
      </c>
      <c r="H3404" s="36">
        <v>8290.4500000000007</v>
      </c>
      <c r="I3404" s="36">
        <v>14</v>
      </c>
      <c r="J3404" s="36">
        <v>1895.74</v>
      </c>
      <c r="K3404" s="36">
        <v>7</v>
      </c>
      <c r="L3404" s="36">
        <v>1759.45</v>
      </c>
      <c r="M3404" s="35">
        <v>13.7</v>
      </c>
    </row>
    <row r="3405" spans="1:13">
      <c r="A3405" s="38">
        <v>3404</v>
      </c>
      <c r="B3405" s="34" t="s">
        <v>3515</v>
      </c>
      <c r="C3405" s="34" t="s">
        <v>3650</v>
      </c>
      <c r="D3405" s="34" t="s">
        <v>34</v>
      </c>
      <c r="F3405" s="36">
        <v>0</v>
      </c>
      <c r="H3405" s="36">
        <v>0</v>
      </c>
      <c r="J3405" s="36">
        <v>0</v>
      </c>
      <c r="L3405" s="36">
        <v>0</v>
      </c>
      <c r="M3405" s="35">
        <v>67</v>
      </c>
    </row>
    <row r="3406" spans="1:13">
      <c r="A3406" s="38">
        <v>3405</v>
      </c>
      <c r="B3406" s="34" t="s">
        <v>3516</v>
      </c>
      <c r="C3406" s="34" t="s">
        <v>87</v>
      </c>
      <c r="D3406" s="34" t="s">
        <v>34</v>
      </c>
      <c r="E3406" s="36">
        <v>0</v>
      </c>
      <c r="F3406" s="36">
        <v>0</v>
      </c>
      <c r="G3406" s="36">
        <v>0</v>
      </c>
      <c r="H3406" s="36">
        <v>0</v>
      </c>
      <c r="I3406" s="36">
        <v>2.6</v>
      </c>
      <c r="J3406" s="36">
        <v>396.29199999999997</v>
      </c>
      <c r="K3406" s="36">
        <v>0</v>
      </c>
      <c r="L3406" s="36">
        <v>0</v>
      </c>
      <c r="M3406" s="35">
        <v>2.5000000000000001E-2</v>
      </c>
    </row>
    <row r="3407" spans="1:13">
      <c r="A3407" s="38">
        <v>3406</v>
      </c>
      <c r="B3407" s="34" t="s">
        <v>3517</v>
      </c>
      <c r="C3407" s="34" t="s">
        <v>3650</v>
      </c>
      <c r="D3407" s="34" t="s">
        <v>34</v>
      </c>
      <c r="E3407" s="36">
        <v>0</v>
      </c>
      <c r="F3407" s="36">
        <v>0</v>
      </c>
      <c r="G3407" s="36">
        <v>0</v>
      </c>
      <c r="H3407" s="36">
        <v>0</v>
      </c>
      <c r="I3407" s="36">
        <v>5.5</v>
      </c>
      <c r="J3407" s="36">
        <v>2834.3700000000003</v>
      </c>
      <c r="K3407" s="36">
        <v>5</v>
      </c>
      <c r="L3407" s="36">
        <v>1791.9</v>
      </c>
      <c r="M3407" s="35">
        <v>23</v>
      </c>
    </row>
    <row r="3408" spans="1:13">
      <c r="A3408" s="38">
        <v>3407</v>
      </c>
      <c r="B3408" s="34" t="s">
        <v>3518</v>
      </c>
      <c r="C3408" s="34" t="s">
        <v>3650</v>
      </c>
      <c r="D3408" s="34" t="s">
        <v>34</v>
      </c>
      <c r="E3408" s="36">
        <v>17</v>
      </c>
      <c r="F3408" s="36">
        <v>1690.65</v>
      </c>
      <c r="G3408" s="36">
        <v>21</v>
      </c>
      <c r="H3408" s="36">
        <v>2488.92</v>
      </c>
      <c r="I3408" s="36">
        <v>0</v>
      </c>
      <c r="J3408" s="36">
        <v>0</v>
      </c>
      <c r="K3408" s="36">
        <v>0</v>
      </c>
      <c r="L3408" s="36">
        <v>0</v>
      </c>
      <c r="M3408" s="35">
        <v>61</v>
      </c>
    </row>
    <row r="3409" spans="1:13">
      <c r="A3409" s="38">
        <v>3408</v>
      </c>
      <c r="B3409" s="34" t="s">
        <v>3519</v>
      </c>
      <c r="C3409" s="34" t="s">
        <v>3650</v>
      </c>
      <c r="D3409" s="34" t="s">
        <v>34</v>
      </c>
      <c r="E3409" s="36">
        <v>29</v>
      </c>
      <c r="F3409" s="36">
        <v>2451.6600000000003</v>
      </c>
      <c r="G3409" s="36">
        <v>0</v>
      </c>
      <c r="H3409" s="36">
        <v>0</v>
      </c>
      <c r="I3409" s="36">
        <v>0</v>
      </c>
      <c r="J3409" s="36">
        <v>0</v>
      </c>
      <c r="K3409" s="36">
        <v>109.3</v>
      </c>
      <c r="L3409" s="36">
        <v>13827.543</v>
      </c>
      <c r="M3409" s="35">
        <v>87.424999999999997</v>
      </c>
    </row>
    <row r="3410" spans="1:13">
      <c r="A3410" s="38">
        <v>3409</v>
      </c>
      <c r="B3410" s="34" t="s">
        <v>3520</v>
      </c>
      <c r="C3410" s="34" t="s">
        <v>3650</v>
      </c>
      <c r="D3410" s="34" t="s">
        <v>34</v>
      </c>
      <c r="E3410" s="36">
        <v>0</v>
      </c>
      <c r="F3410" s="36">
        <v>0</v>
      </c>
      <c r="G3410" s="36">
        <v>0</v>
      </c>
      <c r="H3410" s="36">
        <v>0</v>
      </c>
      <c r="I3410" s="36">
        <v>4</v>
      </c>
      <c r="J3410" s="36">
        <v>350.16</v>
      </c>
      <c r="K3410" s="36">
        <v>53</v>
      </c>
      <c r="L3410" s="36">
        <v>7295.98</v>
      </c>
      <c r="M3410" s="35">
        <v>15.025</v>
      </c>
    </row>
    <row r="3411" spans="1:13">
      <c r="A3411" s="38">
        <v>3410</v>
      </c>
      <c r="B3411" s="34" t="s">
        <v>3521</v>
      </c>
      <c r="C3411" s="34" t="s">
        <v>82</v>
      </c>
      <c r="D3411" s="34" t="s">
        <v>34</v>
      </c>
      <c r="E3411" s="36">
        <v>0</v>
      </c>
      <c r="F3411" s="36">
        <v>0</v>
      </c>
      <c r="G3411" s="36">
        <v>0</v>
      </c>
      <c r="H3411" s="36">
        <v>0</v>
      </c>
      <c r="I3411" s="36">
        <v>0</v>
      </c>
      <c r="J3411" s="36">
        <v>0</v>
      </c>
      <c r="K3411" s="36">
        <v>11</v>
      </c>
      <c r="L3411" s="36">
        <v>1991.77</v>
      </c>
      <c r="M3411" s="35">
        <v>26.9</v>
      </c>
    </row>
    <row r="3412" spans="1:13">
      <c r="A3412" s="38">
        <v>3411</v>
      </c>
      <c r="B3412" s="34" t="s">
        <v>3522</v>
      </c>
      <c r="C3412" s="34" t="s">
        <v>3687</v>
      </c>
      <c r="D3412" s="34" t="s">
        <v>34</v>
      </c>
      <c r="E3412" s="36">
        <v>0</v>
      </c>
      <c r="F3412" s="36">
        <v>0</v>
      </c>
      <c r="G3412" s="36">
        <v>0</v>
      </c>
      <c r="H3412" s="36">
        <v>0</v>
      </c>
      <c r="I3412" s="36">
        <v>5</v>
      </c>
      <c r="J3412" s="36">
        <v>652.04999999999995</v>
      </c>
      <c r="K3412" s="36">
        <v>36</v>
      </c>
      <c r="L3412" s="36">
        <v>8605.44</v>
      </c>
      <c r="M3412" s="35">
        <v>34.274999999999999</v>
      </c>
    </row>
    <row r="3413" spans="1:13">
      <c r="A3413" s="38">
        <v>3412</v>
      </c>
      <c r="B3413" s="34" t="s">
        <v>3523</v>
      </c>
      <c r="C3413" s="34" t="s">
        <v>3686</v>
      </c>
      <c r="D3413" s="34" t="s">
        <v>34</v>
      </c>
      <c r="E3413" s="36">
        <v>0</v>
      </c>
      <c r="F3413" s="36">
        <v>0</v>
      </c>
      <c r="G3413" s="36">
        <v>0</v>
      </c>
      <c r="H3413" s="36">
        <v>0</v>
      </c>
      <c r="I3413" s="36">
        <v>0</v>
      </c>
      <c r="J3413" s="36">
        <v>0</v>
      </c>
      <c r="K3413" s="36">
        <v>1</v>
      </c>
      <c r="L3413" s="36">
        <v>122.44</v>
      </c>
      <c r="M3413" s="35">
        <v>25.05</v>
      </c>
    </row>
    <row r="3414" spans="1:13">
      <c r="A3414" s="38">
        <v>3413</v>
      </c>
      <c r="B3414" s="34" t="s">
        <v>3524</v>
      </c>
      <c r="C3414" s="34" t="s">
        <v>3650</v>
      </c>
      <c r="D3414" s="34" t="s">
        <v>34</v>
      </c>
      <c r="F3414" s="36">
        <v>0</v>
      </c>
      <c r="H3414" s="36">
        <v>0</v>
      </c>
      <c r="J3414" s="36">
        <v>0</v>
      </c>
      <c r="L3414" s="36">
        <v>0</v>
      </c>
      <c r="M3414" s="35">
        <v>10</v>
      </c>
    </row>
    <row r="3415" spans="1:13">
      <c r="A3415" s="38">
        <v>3414</v>
      </c>
      <c r="B3415" s="34" t="s">
        <v>3525</v>
      </c>
      <c r="C3415" s="34" t="s">
        <v>3687</v>
      </c>
      <c r="D3415" s="34" t="s">
        <v>34</v>
      </c>
      <c r="F3415" s="36">
        <v>0</v>
      </c>
      <c r="H3415" s="36">
        <v>0</v>
      </c>
      <c r="J3415" s="36">
        <v>0</v>
      </c>
      <c r="L3415" s="36">
        <v>0</v>
      </c>
      <c r="M3415" s="35">
        <v>1.2</v>
      </c>
    </row>
    <row r="3416" spans="1:13">
      <c r="A3416" s="38">
        <v>3415</v>
      </c>
      <c r="B3416" s="34" t="s">
        <v>3526</v>
      </c>
      <c r="C3416" s="34" t="s">
        <v>84</v>
      </c>
      <c r="D3416" s="34" t="s">
        <v>34</v>
      </c>
      <c r="F3416" s="36">
        <v>0</v>
      </c>
      <c r="H3416" s="36">
        <v>0</v>
      </c>
      <c r="J3416" s="36">
        <v>0</v>
      </c>
      <c r="L3416" s="36">
        <v>0</v>
      </c>
      <c r="M3416" s="35">
        <v>9</v>
      </c>
    </row>
    <row r="3417" spans="1:13">
      <c r="A3417" s="38">
        <v>3416</v>
      </c>
      <c r="B3417" s="34" t="s">
        <v>3527</v>
      </c>
      <c r="C3417" s="34" t="s">
        <v>3686</v>
      </c>
      <c r="D3417" s="34" t="s">
        <v>34</v>
      </c>
      <c r="E3417" s="36">
        <v>0</v>
      </c>
      <c r="F3417" s="36">
        <v>0</v>
      </c>
      <c r="G3417" s="36">
        <v>0</v>
      </c>
      <c r="H3417" s="36">
        <v>0</v>
      </c>
      <c r="I3417" s="36">
        <v>24.5</v>
      </c>
      <c r="J3417" s="36">
        <v>3967.2850000000003</v>
      </c>
      <c r="K3417" s="36">
        <v>30.25</v>
      </c>
      <c r="L3417" s="36">
        <v>6036.6900000000005</v>
      </c>
      <c r="M3417" s="35">
        <v>13.2</v>
      </c>
    </row>
    <row r="3418" spans="1:13">
      <c r="A3418" s="38">
        <v>3417</v>
      </c>
      <c r="B3418" s="34" t="s">
        <v>3528</v>
      </c>
      <c r="C3418" s="34" t="s">
        <v>87</v>
      </c>
      <c r="D3418" s="34" t="s">
        <v>34</v>
      </c>
      <c r="F3418" s="36">
        <v>0</v>
      </c>
      <c r="H3418" s="36">
        <v>0</v>
      </c>
      <c r="J3418" s="36">
        <v>0</v>
      </c>
      <c r="L3418" s="36">
        <v>0</v>
      </c>
      <c r="M3418" s="35">
        <v>10</v>
      </c>
    </row>
    <row r="3419" spans="1:13">
      <c r="A3419" s="38">
        <v>3418</v>
      </c>
      <c r="B3419" s="34" t="s">
        <v>3529</v>
      </c>
      <c r="C3419" s="34" t="s">
        <v>3650</v>
      </c>
      <c r="D3419" s="34" t="s">
        <v>34</v>
      </c>
      <c r="E3419" s="36">
        <v>2</v>
      </c>
      <c r="F3419" s="36">
        <v>150.16</v>
      </c>
      <c r="G3419" s="36">
        <v>6</v>
      </c>
      <c r="H3419" s="36">
        <v>880.31999999999994</v>
      </c>
      <c r="I3419" s="36">
        <v>11</v>
      </c>
      <c r="J3419" s="36">
        <v>2787.84</v>
      </c>
      <c r="K3419" s="36">
        <v>0</v>
      </c>
      <c r="L3419" s="36">
        <v>0</v>
      </c>
      <c r="M3419" s="35">
        <v>2</v>
      </c>
    </row>
    <row r="3420" spans="1:13">
      <c r="A3420" s="38">
        <v>3419</v>
      </c>
      <c r="B3420" s="34" t="s">
        <v>3530</v>
      </c>
      <c r="C3420" s="34" t="s">
        <v>3686</v>
      </c>
      <c r="D3420" s="34" t="s">
        <v>34</v>
      </c>
      <c r="E3420" s="36">
        <v>0</v>
      </c>
      <c r="F3420" s="36">
        <v>0</v>
      </c>
      <c r="G3420" s="36">
        <v>0</v>
      </c>
      <c r="H3420" s="36">
        <v>0</v>
      </c>
      <c r="I3420" s="36">
        <v>5.4749999999999996</v>
      </c>
      <c r="J3420" s="36">
        <v>545.36474999999996</v>
      </c>
      <c r="K3420" s="36">
        <v>6.9249999999999998</v>
      </c>
      <c r="L3420" s="36">
        <v>1913.5159999999998</v>
      </c>
      <c r="M3420" s="35">
        <v>5.9</v>
      </c>
    </row>
    <row r="3421" spans="1:13">
      <c r="A3421" s="38">
        <v>3420</v>
      </c>
      <c r="B3421" s="34" t="s">
        <v>3531</v>
      </c>
      <c r="C3421" s="34" t="s">
        <v>3650</v>
      </c>
      <c r="D3421" s="34" t="s">
        <v>34</v>
      </c>
      <c r="E3421" s="36">
        <v>0</v>
      </c>
      <c r="F3421" s="36">
        <v>0</v>
      </c>
      <c r="G3421" s="36">
        <v>0</v>
      </c>
      <c r="H3421" s="36">
        <v>0</v>
      </c>
      <c r="I3421" s="36">
        <v>0</v>
      </c>
      <c r="J3421" s="36">
        <v>0</v>
      </c>
      <c r="K3421" s="36">
        <v>9</v>
      </c>
      <c r="L3421" s="36">
        <v>1330.02</v>
      </c>
      <c r="M3421" s="35">
        <v>3</v>
      </c>
    </row>
    <row r="3422" spans="1:13">
      <c r="A3422" s="38">
        <v>3421</v>
      </c>
      <c r="B3422" s="34" t="s">
        <v>3532</v>
      </c>
      <c r="C3422" s="34" t="s">
        <v>3650</v>
      </c>
      <c r="D3422" s="34" t="s">
        <v>34</v>
      </c>
      <c r="F3422" s="36">
        <v>0</v>
      </c>
      <c r="H3422" s="36">
        <v>0</v>
      </c>
      <c r="J3422" s="36">
        <v>0</v>
      </c>
      <c r="L3422" s="36">
        <v>0</v>
      </c>
      <c r="M3422" s="35">
        <v>26.9</v>
      </c>
    </row>
    <row r="3423" spans="1:13">
      <c r="A3423" s="38">
        <v>3422</v>
      </c>
      <c r="B3423" s="34" t="s">
        <v>3533</v>
      </c>
      <c r="C3423" s="34" t="s">
        <v>3688</v>
      </c>
      <c r="D3423" s="34" t="s">
        <v>34</v>
      </c>
      <c r="E3423" s="36">
        <v>0</v>
      </c>
      <c r="F3423" s="36">
        <v>0</v>
      </c>
      <c r="G3423" s="36">
        <v>39</v>
      </c>
      <c r="H3423" s="36">
        <v>5324.67</v>
      </c>
      <c r="I3423" s="36">
        <v>136.19999999999999</v>
      </c>
      <c r="J3423" s="36">
        <v>10144.175999999999</v>
      </c>
      <c r="K3423" s="36">
        <v>103.05</v>
      </c>
      <c r="L3423" s="36">
        <v>16184.002500000001</v>
      </c>
      <c r="M3423" s="35">
        <v>5</v>
      </c>
    </row>
    <row r="3424" spans="1:13">
      <c r="A3424" s="38">
        <v>3423</v>
      </c>
      <c r="B3424" s="34" t="s">
        <v>3534</v>
      </c>
      <c r="C3424" s="34" t="s">
        <v>3650</v>
      </c>
      <c r="D3424" s="34" t="s">
        <v>34</v>
      </c>
      <c r="E3424" s="36">
        <v>49</v>
      </c>
      <c r="F3424" s="36">
        <v>10421.32</v>
      </c>
      <c r="G3424" s="36">
        <v>80</v>
      </c>
      <c r="H3424" s="36">
        <v>6747.2000000000007</v>
      </c>
      <c r="I3424" s="36">
        <v>103</v>
      </c>
      <c r="J3424" s="36">
        <v>449.08000000000004</v>
      </c>
      <c r="K3424" s="36">
        <v>133</v>
      </c>
      <c r="L3424" s="36">
        <v>20822.48</v>
      </c>
      <c r="M3424" s="35">
        <v>148</v>
      </c>
    </row>
    <row r="3425" spans="1:13">
      <c r="A3425" s="38">
        <v>3424</v>
      </c>
      <c r="B3425" s="34" t="s">
        <v>3535</v>
      </c>
      <c r="C3425" s="34" t="s">
        <v>3689</v>
      </c>
      <c r="D3425" s="34" t="s">
        <v>34</v>
      </c>
      <c r="E3425" s="36">
        <v>0</v>
      </c>
      <c r="F3425" s="36">
        <v>0</v>
      </c>
      <c r="G3425" s="36">
        <v>0</v>
      </c>
      <c r="H3425" s="36">
        <v>0</v>
      </c>
      <c r="I3425" s="36">
        <v>0</v>
      </c>
      <c r="J3425" s="36">
        <v>0</v>
      </c>
      <c r="K3425" s="36">
        <v>2</v>
      </c>
      <c r="L3425" s="36">
        <v>400.8</v>
      </c>
      <c r="M3425" s="35">
        <v>4</v>
      </c>
    </row>
    <row r="3426" spans="1:13">
      <c r="A3426" s="38">
        <v>3425</v>
      </c>
      <c r="B3426" s="34" t="s">
        <v>3536</v>
      </c>
      <c r="C3426" s="34" t="s">
        <v>3688</v>
      </c>
      <c r="D3426" s="34" t="s">
        <v>34</v>
      </c>
      <c r="E3426" s="36">
        <v>94</v>
      </c>
      <c r="F3426" s="36">
        <v>15001.460000000001</v>
      </c>
      <c r="G3426" s="36">
        <v>109.5</v>
      </c>
      <c r="H3426" s="36">
        <v>11799.720000000001</v>
      </c>
      <c r="I3426" s="36">
        <v>88.05</v>
      </c>
      <c r="J3426" s="36">
        <v>2520.8714999999997</v>
      </c>
      <c r="K3426" s="36">
        <v>126</v>
      </c>
      <c r="L3426" s="36">
        <v>18374.580000000002</v>
      </c>
      <c r="M3426" s="35">
        <v>74</v>
      </c>
    </row>
    <row r="3427" spans="1:13">
      <c r="A3427" s="38">
        <v>3426</v>
      </c>
      <c r="B3427" s="34" t="s">
        <v>3537</v>
      </c>
      <c r="C3427" s="34" t="s">
        <v>82</v>
      </c>
      <c r="D3427" s="34" t="s">
        <v>34</v>
      </c>
      <c r="F3427" s="36">
        <v>0</v>
      </c>
      <c r="H3427" s="36">
        <v>0</v>
      </c>
      <c r="J3427" s="36">
        <v>0</v>
      </c>
      <c r="L3427" s="36">
        <v>0</v>
      </c>
      <c r="M3427" s="35">
        <v>1</v>
      </c>
    </row>
    <row r="3428" spans="1:13">
      <c r="A3428" s="38">
        <v>3427</v>
      </c>
      <c r="B3428" s="34" t="s">
        <v>3538</v>
      </c>
      <c r="C3428" s="34" t="s">
        <v>3650</v>
      </c>
      <c r="D3428" s="34" t="s">
        <v>34</v>
      </c>
      <c r="F3428" s="36">
        <v>0</v>
      </c>
      <c r="H3428" s="36">
        <v>0</v>
      </c>
      <c r="J3428" s="36">
        <v>0</v>
      </c>
      <c r="L3428" s="36">
        <v>0</v>
      </c>
      <c r="M3428" s="35">
        <v>2</v>
      </c>
    </row>
    <row r="3429" spans="1:13">
      <c r="A3429" s="38">
        <v>3428</v>
      </c>
      <c r="B3429" s="34" t="s">
        <v>3539</v>
      </c>
      <c r="C3429" s="34" t="s">
        <v>3650</v>
      </c>
      <c r="D3429" s="34" t="s">
        <v>34</v>
      </c>
      <c r="E3429" s="36">
        <v>0</v>
      </c>
      <c r="F3429" s="36">
        <v>0</v>
      </c>
      <c r="G3429" s="36">
        <v>134.72499999999999</v>
      </c>
      <c r="H3429" s="36">
        <v>15386.942249999998</v>
      </c>
      <c r="I3429" s="36">
        <v>164.65</v>
      </c>
      <c r="J3429" s="36">
        <v>23199.185000000001</v>
      </c>
      <c r="K3429" s="36">
        <v>124</v>
      </c>
      <c r="L3429" s="36">
        <v>17604.28</v>
      </c>
      <c r="M3429" s="35">
        <v>158.55000000000001</v>
      </c>
    </row>
    <row r="3430" spans="1:13">
      <c r="A3430" s="38">
        <v>3429</v>
      </c>
      <c r="B3430" s="34" t="s">
        <v>3540</v>
      </c>
      <c r="C3430" s="34" t="s">
        <v>3686</v>
      </c>
      <c r="D3430" s="34" t="s">
        <v>34</v>
      </c>
      <c r="E3430" s="36">
        <v>0</v>
      </c>
      <c r="F3430" s="36">
        <v>0</v>
      </c>
      <c r="G3430" s="36">
        <v>0</v>
      </c>
      <c r="H3430" s="36">
        <v>0</v>
      </c>
      <c r="I3430" s="36">
        <v>21.8</v>
      </c>
      <c r="J3430" s="36">
        <v>705.66599999999994</v>
      </c>
      <c r="K3430" s="36">
        <v>49</v>
      </c>
      <c r="L3430" s="36">
        <v>6957.0199999999995</v>
      </c>
      <c r="M3430" s="35">
        <v>42.524999999999999</v>
      </c>
    </row>
    <row r="3431" spans="1:13">
      <c r="A3431" s="38">
        <v>3430</v>
      </c>
      <c r="B3431" s="34" t="s">
        <v>3541</v>
      </c>
      <c r="C3431" s="34" t="s">
        <v>3650</v>
      </c>
      <c r="D3431" s="34" t="s">
        <v>34</v>
      </c>
      <c r="E3431" s="36">
        <v>0</v>
      </c>
      <c r="F3431" s="36">
        <v>0</v>
      </c>
      <c r="G3431" s="36">
        <v>0</v>
      </c>
      <c r="H3431" s="36">
        <v>0</v>
      </c>
      <c r="I3431" s="36">
        <v>0</v>
      </c>
      <c r="J3431" s="36">
        <v>0</v>
      </c>
      <c r="K3431" s="36">
        <v>19.55</v>
      </c>
      <c r="L3431" s="36">
        <v>1803.4875</v>
      </c>
      <c r="M3431" s="35">
        <v>34.575000000000003</v>
      </c>
    </row>
    <row r="3432" spans="1:13">
      <c r="A3432" s="38">
        <v>3431</v>
      </c>
      <c r="B3432" s="34" t="s">
        <v>3542</v>
      </c>
      <c r="C3432" s="34" t="s">
        <v>3652</v>
      </c>
      <c r="D3432" s="34" t="s">
        <v>34</v>
      </c>
      <c r="E3432" s="36">
        <v>0</v>
      </c>
      <c r="F3432" s="36">
        <v>0</v>
      </c>
      <c r="G3432" s="36">
        <v>0</v>
      </c>
      <c r="H3432" s="36">
        <v>0</v>
      </c>
      <c r="I3432" s="36">
        <v>30</v>
      </c>
      <c r="J3432" s="36">
        <v>1156.2</v>
      </c>
      <c r="K3432" s="36">
        <v>0</v>
      </c>
      <c r="L3432" s="36">
        <v>0</v>
      </c>
      <c r="M3432" s="35">
        <v>40</v>
      </c>
    </row>
    <row r="3433" spans="1:13">
      <c r="A3433" s="38">
        <v>3432</v>
      </c>
      <c r="B3433" s="34" t="s">
        <v>3543</v>
      </c>
      <c r="C3433" s="34" t="s">
        <v>3650</v>
      </c>
      <c r="D3433" s="34" t="s">
        <v>34</v>
      </c>
      <c r="E3433" s="36">
        <v>27.25</v>
      </c>
      <c r="F3433" s="36">
        <v>3410.8825000000002</v>
      </c>
      <c r="G3433" s="36">
        <v>4</v>
      </c>
      <c r="H3433" s="36">
        <v>626.08000000000004</v>
      </c>
      <c r="I3433" s="36">
        <v>1</v>
      </c>
      <c r="J3433" s="36">
        <v>80.260000000000005</v>
      </c>
      <c r="K3433" s="36">
        <v>9</v>
      </c>
      <c r="L3433" s="36">
        <v>865.17</v>
      </c>
      <c r="M3433" s="35">
        <v>0</v>
      </c>
    </row>
    <row r="3434" spans="1:13">
      <c r="A3434" s="38">
        <v>3433</v>
      </c>
      <c r="B3434" s="34" t="s">
        <v>3544</v>
      </c>
      <c r="C3434" s="34" t="s">
        <v>3650</v>
      </c>
      <c r="D3434" s="34" t="s">
        <v>34</v>
      </c>
      <c r="E3434" s="36">
        <v>0</v>
      </c>
      <c r="F3434" s="36">
        <v>0</v>
      </c>
      <c r="G3434" s="36">
        <v>6.0250000000000004</v>
      </c>
      <c r="H3434" s="36">
        <v>1057.6285</v>
      </c>
      <c r="I3434" s="36">
        <v>0</v>
      </c>
      <c r="J3434" s="36">
        <v>0</v>
      </c>
      <c r="K3434" s="36">
        <v>3.9</v>
      </c>
      <c r="L3434" s="36">
        <v>212.511</v>
      </c>
      <c r="M3434" s="35">
        <v>3.15</v>
      </c>
    </row>
    <row r="3435" spans="1:13">
      <c r="A3435" s="38">
        <v>3434</v>
      </c>
      <c r="B3435" s="34" t="s">
        <v>3545</v>
      </c>
      <c r="C3435" s="34" t="s">
        <v>3650</v>
      </c>
      <c r="D3435" s="34" t="s">
        <v>34</v>
      </c>
      <c r="E3435" s="36">
        <v>0</v>
      </c>
      <c r="F3435" s="36">
        <v>0</v>
      </c>
      <c r="G3435" s="36">
        <v>0</v>
      </c>
      <c r="H3435" s="36">
        <v>0</v>
      </c>
      <c r="I3435" s="36">
        <v>0</v>
      </c>
      <c r="J3435" s="36">
        <v>0</v>
      </c>
      <c r="K3435" s="36">
        <v>35</v>
      </c>
      <c r="L3435" s="36">
        <v>3827.9500000000003</v>
      </c>
      <c r="M3435" s="35">
        <v>27.024999999999999</v>
      </c>
    </row>
    <row r="3436" spans="1:13">
      <c r="A3436" s="38">
        <v>3435</v>
      </c>
      <c r="B3436" s="34" t="s">
        <v>3546</v>
      </c>
      <c r="C3436" s="34" t="s">
        <v>3686</v>
      </c>
      <c r="D3436" s="34" t="s">
        <v>34</v>
      </c>
      <c r="E3436" s="36">
        <v>0</v>
      </c>
      <c r="F3436" s="36">
        <v>0</v>
      </c>
      <c r="G3436" s="36">
        <v>0</v>
      </c>
      <c r="H3436" s="36">
        <v>0</v>
      </c>
      <c r="I3436" s="36">
        <v>0</v>
      </c>
      <c r="J3436" s="36">
        <v>0</v>
      </c>
      <c r="K3436" s="36">
        <v>2</v>
      </c>
      <c r="L3436" s="36">
        <v>189.66</v>
      </c>
      <c r="M3436" s="35">
        <v>3</v>
      </c>
    </row>
    <row r="3437" spans="1:13">
      <c r="A3437" s="38">
        <v>3436</v>
      </c>
      <c r="B3437" s="34" t="s">
        <v>3547</v>
      </c>
      <c r="C3437" s="34" t="s">
        <v>3686</v>
      </c>
      <c r="D3437" s="34" t="s">
        <v>34</v>
      </c>
      <c r="E3437" s="36">
        <v>0</v>
      </c>
      <c r="F3437" s="36">
        <v>0</v>
      </c>
      <c r="G3437" s="36">
        <v>140.5</v>
      </c>
      <c r="H3437" s="36">
        <v>9881.3649999999998</v>
      </c>
      <c r="I3437" s="36">
        <v>414.3</v>
      </c>
      <c r="J3437" s="36">
        <v>29705.31</v>
      </c>
      <c r="K3437" s="36">
        <v>344.15</v>
      </c>
      <c r="L3437" s="36">
        <v>37980.394</v>
      </c>
      <c r="M3437" s="35">
        <v>128.75</v>
      </c>
    </row>
    <row r="3438" spans="1:13">
      <c r="A3438" s="38">
        <v>3437</v>
      </c>
      <c r="B3438" s="34" t="s">
        <v>3548</v>
      </c>
      <c r="C3438" s="34" t="s">
        <v>87</v>
      </c>
      <c r="D3438" s="34" t="s">
        <v>34</v>
      </c>
      <c r="E3438" s="36">
        <v>80.275000000000006</v>
      </c>
      <c r="F3438" s="36">
        <v>6666.036000000001</v>
      </c>
      <c r="G3438" s="36">
        <v>64.099999999999994</v>
      </c>
      <c r="H3438" s="36">
        <v>3593.4459999999999</v>
      </c>
      <c r="I3438" s="36">
        <v>39</v>
      </c>
      <c r="J3438" s="36">
        <v>1047.93</v>
      </c>
      <c r="K3438" s="36">
        <v>8</v>
      </c>
      <c r="L3438" s="36">
        <v>709.44</v>
      </c>
      <c r="M3438" s="35">
        <v>8</v>
      </c>
    </row>
    <row r="3439" spans="1:13">
      <c r="A3439" s="38">
        <v>3438</v>
      </c>
      <c r="B3439" s="34" t="s">
        <v>3549</v>
      </c>
      <c r="C3439" s="34" t="s">
        <v>3650</v>
      </c>
      <c r="D3439" s="34" t="s">
        <v>34</v>
      </c>
      <c r="F3439" s="36">
        <v>0</v>
      </c>
      <c r="H3439" s="36">
        <v>0</v>
      </c>
      <c r="J3439" s="36">
        <v>0</v>
      </c>
      <c r="L3439" s="36">
        <v>0</v>
      </c>
      <c r="M3439" s="35">
        <v>1.7</v>
      </c>
    </row>
    <row r="3440" spans="1:13">
      <c r="A3440" s="38">
        <v>3439</v>
      </c>
      <c r="B3440" s="34" t="s">
        <v>3550</v>
      </c>
      <c r="C3440" s="34" t="s">
        <v>3650</v>
      </c>
      <c r="D3440" s="34" t="s">
        <v>34</v>
      </c>
      <c r="E3440" s="36">
        <v>3.125</v>
      </c>
      <c r="F3440" s="36">
        <v>99.6875</v>
      </c>
      <c r="G3440" s="36">
        <v>226</v>
      </c>
      <c r="H3440" s="36">
        <v>17496.920000000002</v>
      </c>
      <c r="I3440" s="36">
        <v>325.5</v>
      </c>
      <c r="J3440" s="36">
        <v>9393.93</v>
      </c>
      <c r="K3440" s="36">
        <v>155</v>
      </c>
      <c r="L3440" s="36">
        <v>12359.699999999999</v>
      </c>
      <c r="M3440" s="35">
        <v>188.6</v>
      </c>
    </row>
    <row r="3441" spans="1:13">
      <c r="A3441" s="38">
        <v>3440</v>
      </c>
      <c r="B3441" s="34" t="s">
        <v>3551</v>
      </c>
      <c r="C3441" s="34" t="s">
        <v>3650</v>
      </c>
      <c r="D3441" s="34" t="s">
        <v>34</v>
      </c>
      <c r="E3441" s="36">
        <v>0</v>
      </c>
      <c r="F3441" s="36">
        <v>0</v>
      </c>
      <c r="G3441" s="36">
        <v>18.5</v>
      </c>
      <c r="H3441" s="36">
        <v>2537.83</v>
      </c>
      <c r="I3441" s="36">
        <v>13</v>
      </c>
      <c r="J3441" s="36">
        <v>1216.54</v>
      </c>
      <c r="K3441" s="36">
        <v>25.5</v>
      </c>
      <c r="L3441" s="36">
        <v>4073.625</v>
      </c>
      <c r="M3441" s="35">
        <v>95.5</v>
      </c>
    </row>
    <row r="3442" spans="1:13">
      <c r="A3442" s="38">
        <v>3441</v>
      </c>
      <c r="B3442" s="34" t="s">
        <v>3552</v>
      </c>
      <c r="C3442" s="34" t="s">
        <v>3650</v>
      </c>
      <c r="D3442" s="34" t="s">
        <v>34</v>
      </c>
      <c r="E3442" s="36">
        <v>3.6</v>
      </c>
      <c r="F3442" s="36">
        <v>360.86399999999998</v>
      </c>
      <c r="G3442" s="36">
        <v>0</v>
      </c>
      <c r="H3442" s="36">
        <v>0</v>
      </c>
      <c r="I3442" s="36">
        <v>4</v>
      </c>
      <c r="J3442" s="36">
        <v>266.2</v>
      </c>
      <c r="K3442" s="36">
        <v>23.5</v>
      </c>
      <c r="L3442" s="36">
        <v>2359.4</v>
      </c>
      <c r="M3442" s="35">
        <v>2.5</v>
      </c>
    </row>
    <row r="3443" spans="1:13">
      <c r="A3443" s="38">
        <v>3442</v>
      </c>
      <c r="B3443" s="34" t="s">
        <v>3553</v>
      </c>
      <c r="C3443" s="34" t="s">
        <v>3650</v>
      </c>
      <c r="D3443" s="34" t="s">
        <v>34</v>
      </c>
      <c r="E3443" s="36">
        <v>13.2</v>
      </c>
      <c r="F3443" s="36">
        <v>1410.9479999999999</v>
      </c>
      <c r="G3443" s="36">
        <v>63.6</v>
      </c>
      <c r="H3443" s="36">
        <v>6768.9480000000003</v>
      </c>
      <c r="I3443" s="36">
        <v>80.849999999999994</v>
      </c>
      <c r="J3443" s="36">
        <v>10424.798999999999</v>
      </c>
      <c r="K3443" s="36">
        <v>62</v>
      </c>
      <c r="L3443" s="36">
        <v>10078.1</v>
      </c>
      <c r="M3443" s="35">
        <v>82.4</v>
      </c>
    </row>
    <row r="3444" spans="1:13">
      <c r="A3444" s="38">
        <v>3443</v>
      </c>
      <c r="B3444" s="34" t="s">
        <v>3554</v>
      </c>
      <c r="C3444" s="34" t="s">
        <v>3688</v>
      </c>
      <c r="D3444" s="34" t="s">
        <v>34</v>
      </c>
      <c r="F3444" s="36">
        <v>0</v>
      </c>
      <c r="H3444" s="36">
        <v>0</v>
      </c>
      <c r="J3444" s="36">
        <v>0</v>
      </c>
      <c r="L3444" s="36">
        <v>0</v>
      </c>
      <c r="M3444" s="35">
        <v>28</v>
      </c>
    </row>
    <row r="3445" spans="1:13">
      <c r="A3445" s="38">
        <v>3444</v>
      </c>
      <c r="B3445" s="34" t="s">
        <v>3555</v>
      </c>
      <c r="C3445" s="34" t="s">
        <v>3650</v>
      </c>
      <c r="D3445" s="34" t="s">
        <v>34</v>
      </c>
      <c r="E3445" s="36">
        <v>0</v>
      </c>
      <c r="F3445" s="36">
        <v>0</v>
      </c>
      <c r="G3445" s="36">
        <v>0</v>
      </c>
      <c r="H3445" s="36">
        <v>0</v>
      </c>
      <c r="I3445" s="36">
        <v>10</v>
      </c>
      <c r="J3445" s="36">
        <v>579.20000000000005</v>
      </c>
      <c r="K3445" s="36">
        <v>2.95</v>
      </c>
      <c r="L3445" s="36">
        <v>215.35000000000002</v>
      </c>
      <c r="M3445" s="35">
        <v>66.3</v>
      </c>
    </row>
    <row r="3446" spans="1:13">
      <c r="A3446" s="38">
        <v>3445</v>
      </c>
      <c r="B3446" s="34" t="s">
        <v>3556</v>
      </c>
      <c r="C3446" s="34" t="s">
        <v>3686</v>
      </c>
      <c r="D3446" s="34" t="s">
        <v>34</v>
      </c>
      <c r="E3446" s="36">
        <v>7.2</v>
      </c>
      <c r="F3446" s="36">
        <v>733.68000000000006</v>
      </c>
      <c r="G3446" s="36">
        <v>0</v>
      </c>
      <c r="H3446" s="36">
        <v>0</v>
      </c>
      <c r="I3446" s="36">
        <v>13.5</v>
      </c>
      <c r="J3446" s="36">
        <v>482.89500000000004</v>
      </c>
      <c r="K3446" s="36">
        <v>28.5</v>
      </c>
      <c r="L3446" s="36">
        <v>3091.395</v>
      </c>
      <c r="M3446" s="35">
        <v>30.074999999999999</v>
      </c>
    </row>
    <row r="3447" spans="1:13">
      <c r="A3447" s="38">
        <v>3446</v>
      </c>
      <c r="B3447" s="34" t="s">
        <v>3557</v>
      </c>
      <c r="C3447" s="34" t="s">
        <v>3650</v>
      </c>
      <c r="D3447" s="34" t="s">
        <v>34</v>
      </c>
      <c r="E3447" s="36">
        <v>3</v>
      </c>
      <c r="F3447" s="36">
        <v>318.33</v>
      </c>
      <c r="G3447" s="36">
        <v>2</v>
      </c>
      <c r="H3447" s="36">
        <v>263.7</v>
      </c>
      <c r="I3447" s="36">
        <v>6</v>
      </c>
      <c r="J3447" s="36">
        <v>508.74</v>
      </c>
      <c r="K3447" s="36">
        <v>6</v>
      </c>
      <c r="L3447" s="36">
        <v>709.08</v>
      </c>
      <c r="M3447" s="35">
        <v>4</v>
      </c>
    </row>
    <row r="3448" spans="1:13">
      <c r="A3448" s="38">
        <v>3447</v>
      </c>
      <c r="B3448" s="34" t="s">
        <v>3558</v>
      </c>
      <c r="C3448" s="34" t="s">
        <v>3650</v>
      </c>
      <c r="D3448" s="34" t="s">
        <v>34</v>
      </c>
      <c r="E3448" s="36">
        <v>15.025</v>
      </c>
      <c r="F3448" s="36">
        <v>1436.54025</v>
      </c>
      <c r="G3448" s="36">
        <v>1</v>
      </c>
      <c r="H3448" s="36">
        <v>112.28</v>
      </c>
      <c r="I3448" s="36">
        <v>1</v>
      </c>
      <c r="J3448" s="36">
        <v>93.54</v>
      </c>
      <c r="K3448" s="36">
        <v>0</v>
      </c>
      <c r="L3448" s="36">
        <v>0</v>
      </c>
      <c r="M3448" s="35">
        <v>29</v>
      </c>
    </row>
    <row r="3449" spans="1:13">
      <c r="A3449" s="38">
        <v>3448</v>
      </c>
      <c r="B3449" s="34" t="s">
        <v>3559</v>
      </c>
      <c r="C3449" s="34" t="s">
        <v>3650</v>
      </c>
      <c r="D3449" s="34" t="s">
        <v>34</v>
      </c>
      <c r="E3449" s="36">
        <v>0</v>
      </c>
      <c r="F3449" s="36">
        <v>0</v>
      </c>
      <c r="G3449" s="36">
        <v>0</v>
      </c>
      <c r="H3449" s="36">
        <v>0</v>
      </c>
      <c r="I3449" s="36">
        <v>0</v>
      </c>
      <c r="J3449" s="36">
        <v>0</v>
      </c>
      <c r="K3449" s="36">
        <v>19</v>
      </c>
      <c r="L3449" s="36">
        <v>2296.34</v>
      </c>
      <c r="M3449" s="35">
        <v>22</v>
      </c>
    </row>
    <row r="3450" spans="1:13">
      <c r="A3450" s="38">
        <v>3449</v>
      </c>
      <c r="B3450" s="34" t="s">
        <v>3560</v>
      </c>
      <c r="C3450" s="34" t="s">
        <v>3686</v>
      </c>
      <c r="D3450" s="34" t="s">
        <v>34</v>
      </c>
      <c r="E3450" s="36">
        <v>0</v>
      </c>
      <c r="F3450" s="36">
        <v>0</v>
      </c>
      <c r="G3450" s="36">
        <v>0</v>
      </c>
      <c r="H3450" s="36">
        <v>0</v>
      </c>
      <c r="I3450" s="36">
        <v>31.7</v>
      </c>
      <c r="J3450" s="36">
        <v>2618.4199999999996</v>
      </c>
      <c r="K3450" s="36">
        <v>73</v>
      </c>
      <c r="L3450" s="36">
        <v>7977.4400000000005</v>
      </c>
      <c r="M3450" s="35">
        <v>32.5</v>
      </c>
    </row>
    <row r="3451" spans="1:13">
      <c r="A3451" s="38">
        <v>3450</v>
      </c>
      <c r="B3451" s="34" t="s">
        <v>3561</v>
      </c>
      <c r="C3451" s="34" t="s">
        <v>3686</v>
      </c>
      <c r="D3451" s="34" t="s">
        <v>34</v>
      </c>
      <c r="F3451" s="36">
        <v>0</v>
      </c>
      <c r="H3451" s="36">
        <v>0</v>
      </c>
      <c r="J3451" s="36">
        <v>0</v>
      </c>
      <c r="L3451" s="36">
        <v>0</v>
      </c>
      <c r="M3451" s="35">
        <v>20</v>
      </c>
    </row>
    <row r="3452" spans="1:13">
      <c r="A3452" s="38">
        <v>3451</v>
      </c>
      <c r="B3452" s="34" t="s">
        <v>3562</v>
      </c>
      <c r="C3452" s="34" t="s">
        <v>3650</v>
      </c>
      <c r="D3452" s="34" t="s">
        <v>34</v>
      </c>
      <c r="F3452" s="36">
        <v>0</v>
      </c>
      <c r="H3452" s="36">
        <v>0</v>
      </c>
      <c r="J3452" s="36">
        <v>0</v>
      </c>
      <c r="L3452" s="36">
        <v>0</v>
      </c>
      <c r="M3452" s="35">
        <v>27</v>
      </c>
    </row>
    <row r="3453" spans="1:13">
      <c r="A3453" s="38">
        <v>3452</v>
      </c>
      <c r="B3453" s="34" t="s">
        <v>3563</v>
      </c>
      <c r="C3453" s="34" t="s">
        <v>3650</v>
      </c>
      <c r="D3453" s="34" t="s">
        <v>34</v>
      </c>
      <c r="E3453" s="36">
        <v>0</v>
      </c>
      <c r="F3453" s="36">
        <v>0</v>
      </c>
      <c r="G3453" s="36">
        <v>0</v>
      </c>
      <c r="H3453" s="36">
        <v>0</v>
      </c>
      <c r="I3453" s="36">
        <v>16</v>
      </c>
      <c r="J3453" s="36">
        <v>1116.48</v>
      </c>
      <c r="K3453" s="36">
        <v>79.974999999999994</v>
      </c>
      <c r="L3453" s="36">
        <v>7316.9127499999995</v>
      </c>
      <c r="M3453" s="35">
        <v>20</v>
      </c>
    </row>
    <row r="3454" spans="1:13">
      <c r="A3454" s="38">
        <v>3453</v>
      </c>
      <c r="B3454" s="34" t="s">
        <v>3564</v>
      </c>
      <c r="C3454" s="34" t="s">
        <v>3650</v>
      </c>
      <c r="D3454" s="34" t="s">
        <v>34</v>
      </c>
      <c r="E3454" s="36">
        <v>0</v>
      </c>
      <c r="F3454" s="36">
        <v>0</v>
      </c>
      <c r="G3454" s="36">
        <v>0</v>
      </c>
      <c r="H3454" s="36">
        <v>0</v>
      </c>
      <c r="I3454" s="36">
        <v>9</v>
      </c>
      <c r="J3454" s="36">
        <v>364.05</v>
      </c>
      <c r="K3454" s="36">
        <v>0</v>
      </c>
      <c r="L3454" s="36">
        <v>0</v>
      </c>
      <c r="M3454" s="35">
        <v>1</v>
      </c>
    </row>
    <row r="3455" spans="1:13">
      <c r="A3455" s="38">
        <v>3454</v>
      </c>
      <c r="B3455" s="34" t="s">
        <v>3565</v>
      </c>
      <c r="C3455" s="34" t="s">
        <v>3650</v>
      </c>
      <c r="D3455" s="34" t="s">
        <v>34</v>
      </c>
      <c r="E3455" s="36">
        <v>0</v>
      </c>
      <c r="F3455" s="36">
        <v>0</v>
      </c>
      <c r="G3455" s="36">
        <v>5</v>
      </c>
      <c r="H3455" s="36">
        <v>520.20000000000005</v>
      </c>
      <c r="I3455" s="36">
        <v>12</v>
      </c>
      <c r="J3455" s="36">
        <v>840.24</v>
      </c>
      <c r="K3455" s="36">
        <v>32</v>
      </c>
      <c r="L3455" s="36">
        <v>2770.88</v>
      </c>
      <c r="M3455" s="35">
        <v>33</v>
      </c>
    </row>
    <row r="3456" spans="1:13">
      <c r="A3456" s="38">
        <v>3455</v>
      </c>
      <c r="B3456" s="34" t="s">
        <v>3566</v>
      </c>
      <c r="C3456" s="34" t="s">
        <v>3650</v>
      </c>
      <c r="D3456" s="34" t="s">
        <v>34</v>
      </c>
      <c r="E3456" s="36">
        <v>0.5</v>
      </c>
      <c r="F3456" s="36">
        <v>25.07</v>
      </c>
      <c r="G3456" s="36">
        <v>17.5</v>
      </c>
      <c r="H3456" s="36">
        <v>1051.75</v>
      </c>
      <c r="I3456" s="36">
        <v>71.375</v>
      </c>
      <c r="J3456" s="36">
        <v>8235.2474999999995</v>
      </c>
      <c r="K3456" s="36">
        <v>81.075000000000003</v>
      </c>
      <c r="L3456" s="36">
        <v>10738.383749999999</v>
      </c>
      <c r="M3456" s="35">
        <v>57.4</v>
      </c>
    </row>
    <row r="3457" spans="1:13">
      <c r="A3457" s="38">
        <v>3456</v>
      </c>
      <c r="B3457" s="34" t="s">
        <v>3567</v>
      </c>
      <c r="C3457" s="34" t="s">
        <v>82</v>
      </c>
      <c r="D3457" s="34" t="s">
        <v>34</v>
      </c>
      <c r="E3457" s="36">
        <v>0</v>
      </c>
      <c r="F3457" s="36">
        <v>0</v>
      </c>
      <c r="G3457" s="36">
        <v>0</v>
      </c>
      <c r="H3457" s="36">
        <v>0</v>
      </c>
      <c r="I3457" s="36">
        <v>0</v>
      </c>
      <c r="J3457" s="36">
        <v>0</v>
      </c>
      <c r="K3457" s="36">
        <v>10</v>
      </c>
      <c r="L3457" s="36">
        <v>654.5</v>
      </c>
      <c r="M3457" s="35">
        <v>31</v>
      </c>
    </row>
    <row r="3458" spans="1:13">
      <c r="A3458" s="38">
        <v>3457</v>
      </c>
      <c r="B3458" s="34" t="s">
        <v>3568</v>
      </c>
      <c r="C3458" s="34" t="s">
        <v>3686</v>
      </c>
      <c r="D3458" s="34" t="s">
        <v>34</v>
      </c>
      <c r="E3458" s="36">
        <v>0</v>
      </c>
      <c r="F3458" s="36">
        <v>0</v>
      </c>
      <c r="G3458" s="36">
        <v>0</v>
      </c>
      <c r="H3458" s="36">
        <v>0</v>
      </c>
      <c r="I3458" s="36">
        <v>0</v>
      </c>
      <c r="J3458" s="36">
        <v>0</v>
      </c>
      <c r="K3458" s="36">
        <v>140.80000000000001</v>
      </c>
      <c r="L3458" s="36">
        <v>17209.984</v>
      </c>
      <c r="M3458" s="35">
        <v>151</v>
      </c>
    </row>
    <row r="3459" spans="1:13">
      <c r="A3459" s="38">
        <v>3458</v>
      </c>
      <c r="B3459" s="34" t="s">
        <v>3569</v>
      </c>
      <c r="C3459" s="34" t="s">
        <v>3650</v>
      </c>
      <c r="D3459" s="34" t="s">
        <v>34</v>
      </c>
      <c r="E3459" s="36">
        <v>0</v>
      </c>
      <c r="F3459" s="36">
        <v>0</v>
      </c>
      <c r="G3459" s="36">
        <v>87.5</v>
      </c>
      <c r="H3459" s="36">
        <v>6960.625</v>
      </c>
      <c r="I3459" s="36">
        <v>98.62</v>
      </c>
      <c r="J3459" s="36">
        <v>8262.383600000001</v>
      </c>
      <c r="K3459" s="36">
        <v>25.5</v>
      </c>
      <c r="L3459" s="36">
        <v>2262.105</v>
      </c>
      <c r="M3459" s="35">
        <v>118</v>
      </c>
    </row>
    <row r="3460" spans="1:13">
      <c r="A3460" s="38">
        <v>3459</v>
      </c>
      <c r="B3460" s="34" t="s">
        <v>3570</v>
      </c>
      <c r="C3460" s="34" t="s">
        <v>3650</v>
      </c>
      <c r="D3460" s="34" t="s">
        <v>34</v>
      </c>
      <c r="E3460" s="36">
        <v>0</v>
      </c>
      <c r="F3460" s="36">
        <v>0</v>
      </c>
      <c r="G3460" s="36">
        <v>6.5</v>
      </c>
      <c r="H3460" s="36">
        <v>362.83</v>
      </c>
      <c r="I3460" s="36">
        <v>79.95</v>
      </c>
      <c r="J3460" s="36">
        <v>3828.8055000000004</v>
      </c>
      <c r="K3460" s="36">
        <v>73.775000000000006</v>
      </c>
      <c r="L3460" s="36">
        <v>4661.1045000000004</v>
      </c>
      <c r="M3460" s="35">
        <v>21.675000000000001</v>
      </c>
    </row>
    <row r="3461" spans="1:13">
      <c r="A3461" s="38">
        <v>3460</v>
      </c>
      <c r="B3461" s="34" t="s">
        <v>3571</v>
      </c>
      <c r="C3461" s="34" t="s">
        <v>3650</v>
      </c>
      <c r="D3461" s="34" t="s">
        <v>34</v>
      </c>
      <c r="E3461" s="36">
        <v>0</v>
      </c>
      <c r="F3461" s="36">
        <v>0</v>
      </c>
      <c r="G3461" s="36">
        <v>0</v>
      </c>
      <c r="H3461" s="36">
        <v>0</v>
      </c>
      <c r="I3461" s="36">
        <v>0</v>
      </c>
      <c r="J3461" s="36">
        <v>0</v>
      </c>
      <c r="K3461" s="36">
        <v>30</v>
      </c>
      <c r="L3461" s="36">
        <v>2761.5</v>
      </c>
      <c r="M3461" s="35">
        <v>35</v>
      </c>
    </row>
    <row r="3462" spans="1:13">
      <c r="A3462" s="38">
        <v>3461</v>
      </c>
      <c r="B3462" s="34" t="s">
        <v>3572</v>
      </c>
      <c r="C3462" s="34" t="s">
        <v>82</v>
      </c>
      <c r="D3462" s="34" t="s">
        <v>34</v>
      </c>
      <c r="E3462" s="36">
        <v>0</v>
      </c>
      <c r="F3462" s="36">
        <v>0</v>
      </c>
      <c r="G3462" s="36">
        <v>0</v>
      </c>
      <c r="H3462" s="36">
        <v>0</v>
      </c>
      <c r="I3462" s="36">
        <v>0</v>
      </c>
      <c r="J3462" s="36">
        <v>0</v>
      </c>
      <c r="K3462" s="36">
        <v>37</v>
      </c>
      <c r="L3462" s="36">
        <v>4112.55</v>
      </c>
      <c r="M3462" s="35">
        <v>21</v>
      </c>
    </row>
    <row r="3463" spans="1:13">
      <c r="A3463" s="38">
        <v>3462</v>
      </c>
      <c r="B3463" s="34" t="s">
        <v>3573</v>
      </c>
      <c r="C3463" s="34" t="s">
        <v>3650</v>
      </c>
      <c r="D3463" s="34" t="s">
        <v>34</v>
      </c>
      <c r="E3463" s="36">
        <v>0</v>
      </c>
      <c r="F3463" s="36">
        <v>0</v>
      </c>
      <c r="G3463" s="36">
        <v>0</v>
      </c>
      <c r="H3463" s="36">
        <v>0</v>
      </c>
      <c r="I3463" s="36">
        <v>2</v>
      </c>
      <c r="J3463" s="36">
        <v>298.66000000000003</v>
      </c>
      <c r="K3463" s="36">
        <v>6</v>
      </c>
      <c r="L3463" s="36">
        <v>976.44</v>
      </c>
      <c r="M3463" s="35">
        <v>4</v>
      </c>
    </row>
    <row r="3464" spans="1:13">
      <c r="A3464" s="38">
        <v>3463</v>
      </c>
      <c r="B3464" s="34" t="s">
        <v>3574</v>
      </c>
      <c r="C3464" s="34" t="s">
        <v>3686</v>
      </c>
      <c r="D3464" s="34" t="s">
        <v>34</v>
      </c>
      <c r="F3464" s="36">
        <v>0</v>
      </c>
      <c r="H3464" s="36">
        <v>0</v>
      </c>
      <c r="J3464" s="36">
        <v>0</v>
      </c>
      <c r="L3464" s="36">
        <v>0</v>
      </c>
      <c r="M3464" s="35">
        <v>80</v>
      </c>
    </row>
    <row r="3465" spans="1:13">
      <c r="A3465" s="38">
        <v>3464</v>
      </c>
      <c r="B3465" s="34" t="s">
        <v>3575</v>
      </c>
      <c r="C3465" s="34" t="s">
        <v>84</v>
      </c>
      <c r="D3465" s="34" t="s">
        <v>34</v>
      </c>
      <c r="E3465" s="36">
        <v>77.625</v>
      </c>
      <c r="F3465" s="36">
        <v>5863.7925000000005</v>
      </c>
      <c r="G3465" s="36">
        <v>57.8</v>
      </c>
      <c r="H3465" s="36">
        <v>7196.6779999999999</v>
      </c>
      <c r="I3465" s="36">
        <v>58</v>
      </c>
      <c r="J3465" s="36">
        <v>7059.1799999999994</v>
      </c>
      <c r="K3465" s="36">
        <v>40.524999999999999</v>
      </c>
      <c r="L3465" s="36">
        <v>4617.8237499999996</v>
      </c>
      <c r="M3465" s="35">
        <v>30.024999999999999</v>
      </c>
    </row>
    <row r="3466" spans="1:13">
      <c r="A3466" s="38">
        <v>3465</v>
      </c>
      <c r="B3466" s="34" t="s">
        <v>3576</v>
      </c>
      <c r="C3466" s="34" t="s">
        <v>3650</v>
      </c>
      <c r="D3466" s="34" t="s">
        <v>34</v>
      </c>
      <c r="E3466" s="36">
        <v>77.424999999999997</v>
      </c>
      <c r="F3466" s="36">
        <v>6821.142499999999</v>
      </c>
      <c r="G3466" s="36">
        <v>99.5</v>
      </c>
      <c r="H3466" s="36">
        <v>15130.965</v>
      </c>
      <c r="I3466" s="36">
        <v>95.7</v>
      </c>
      <c r="J3466" s="36">
        <v>11134.695</v>
      </c>
      <c r="K3466" s="36">
        <v>118</v>
      </c>
      <c r="L3466" s="36">
        <v>10667.2</v>
      </c>
      <c r="M3466" s="35">
        <v>135.5</v>
      </c>
    </row>
    <row r="3467" spans="1:13">
      <c r="A3467" s="38">
        <v>3466</v>
      </c>
      <c r="B3467" s="34" t="s">
        <v>3577</v>
      </c>
      <c r="C3467" s="34" t="s">
        <v>3650</v>
      </c>
      <c r="D3467" s="34" t="s">
        <v>34</v>
      </c>
      <c r="E3467" s="36">
        <v>41.5</v>
      </c>
      <c r="F3467" s="36">
        <v>3532.48</v>
      </c>
      <c r="G3467" s="36">
        <v>78.5</v>
      </c>
      <c r="H3467" s="36">
        <v>6530.415</v>
      </c>
      <c r="I3467" s="36">
        <v>12</v>
      </c>
      <c r="J3467" s="36">
        <v>690.12</v>
      </c>
      <c r="K3467" s="36">
        <v>5.5</v>
      </c>
      <c r="L3467" s="36">
        <v>452.65</v>
      </c>
      <c r="M3467" s="35">
        <v>2</v>
      </c>
    </row>
    <row r="3468" spans="1:13">
      <c r="A3468" s="38">
        <v>3467</v>
      </c>
      <c r="B3468" s="34" t="s">
        <v>3578</v>
      </c>
      <c r="C3468" s="34" t="s">
        <v>3650</v>
      </c>
      <c r="D3468" s="34" t="s">
        <v>34</v>
      </c>
      <c r="E3468" s="36">
        <v>26</v>
      </c>
      <c r="F3468" s="36">
        <v>2434.12</v>
      </c>
      <c r="G3468" s="36">
        <v>19.5</v>
      </c>
      <c r="H3468" s="36">
        <v>1973.4</v>
      </c>
      <c r="I3468" s="36">
        <v>19</v>
      </c>
      <c r="J3468" s="36">
        <v>1839.77</v>
      </c>
      <c r="K3468" s="36">
        <v>19</v>
      </c>
      <c r="L3468" s="36">
        <v>2031.67</v>
      </c>
      <c r="M3468" s="35">
        <v>11</v>
      </c>
    </row>
    <row r="3469" spans="1:13">
      <c r="A3469" s="38">
        <v>3468</v>
      </c>
      <c r="B3469" s="34" t="s">
        <v>3579</v>
      </c>
      <c r="C3469" s="34" t="s">
        <v>3686</v>
      </c>
      <c r="D3469" s="34" t="s">
        <v>34</v>
      </c>
      <c r="F3469" s="36">
        <v>0</v>
      </c>
      <c r="H3469" s="36">
        <v>0</v>
      </c>
      <c r="J3469" s="36">
        <v>0</v>
      </c>
      <c r="L3469" s="36">
        <v>0</v>
      </c>
      <c r="M3469" s="35">
        <v>17.05</v>
      </c>
    </row>
    <row r="3470" spans="1:13">
      <c r="A3470" s="38">
        <v>3469</v>
      </c>
      <c r="B3470" s="34" t="s">
        <v>3580</v>
      </c>
      <c r="C3470" s="34" t="s">
        <v>82</v>
      </c>
      <c r="D3470" s="34" t="s">
        <v>34</v>
      </c>
      <c r="E3470" s="36">
        <v>29.425000000000001</v>
      </c>
      <c r="F3470" s="36">
        <v>2718.2815000000001</v>
      </c>
      <c r="G3470" s="36">
        <v>102.85</v>
      </c>
      <c r="H3470" s="36">
        <v>10899.014499999999</v>
      </c>
      <c r="I3470" s="36">
        <v>78.45</v>
      </c>
      <c r="J3470" s="36">
        <v>5422.4640000000009</v>
      </c>
      <c r="K3470" s="36">
        <v>124.925</v>
      </c>
      <c r="L3470" s="36">
        <v>14114.0265</v>
      </c>
      <c r="M3470" s="35">
        <v>81.150000000000006</v>
      </c>
    </row>
    <row r="3471" spans="1:13">
      <c r="A3471" s="38">
        <v>3470</v>
      </c>
      <c r="B3471" s="34" t="s">
        <v>3581</v>
      </c>
      <c r="C3471" s="34" t="s">
        <v>3650</v>
      </c>
      <c r="D3471" s="34" t="s">
        <v>34</v>
      </c>
      <c r="E3471" s="36">
        <v>0</v>
      </c>
      <c r="F3471" s="36">
        <v>0</v>
      </c>
      <c r="G3471" s="36">
        <v>0</v>
      </c>
      <c r="H3471" s="36">
        <v>0</v>
      </c>
      <c r="I3471" s="36">
        <v>0</v>
      </c>
      <c r="J3471" s="36">
        <v>0</v>
      </c>
      <c r="K3471" s="36">
        <v>1.05</v>
      </c>
      <c r="L3471" s="36">
        <v>115.7835</v>
      </c>
      <c r="M3471" s="35">
        <v>14.125</v>
      </c>
    </row>
    <row r="3472" spans="1:13">
      <c r="A3472" s="38">
        <v>3471</v>
      </c>
      <c r="B3472" s="34" t="s">
        <v>3582</v>
      </c>
      <c r="C3472" s="34" t="s">
        <v>87</v>
      </c>
      <c r="D3472" s="34" t="s">
        <v>34</v>
      </c>
      <c r="E3472" s="36">
        <v>0</v>
      </c>
      <c r="F3472" s="36">
        <v>0</v>
      </c>
      <c r="G3472" s="36">
        <v>2</v>
      </c>
      <c r="H3472" s="36">
        <v>162.1</v>
      </c>
      <c r="I3472" s="36">
        <v>8</v>
      </c>
      <c r="J3472" s="36">
        <v>442.16</v>
      </c>
      <c r="K3472" s="36">
        <v>10.525</v>
      </c>
      <c r="L3472" s="36">
        <v>759.79975000000002</v>
      </c>
      <c r="M3472" s="35">
        <v>8</v>
      </c>
    </row>
    <row r="3473" spans="1:13">
      <c r="A3473" s="38">
        <v>3472</v>
      </c>
      <c r="B3473" s="34" t="s">
        <v>3583</v>
      </c>
      <c r="C3473" s="34" t="s">
        <v>3650</v>
      </c>
      <c r="D3473" s="34" t="s">
        <v>34</v>
      </c>
      <c r="F3473" s="36">
        <v>0</v>
      </c>
      <c r="H3473" s="36">
        <v>0</v>
      </c>
      <c r="J3473" s="36">
        <v>0</v>
      </c>
      <c r="L3473" s="36">
        <v>0</v>
      </c>
      <c r="M3473" s="35">
        <v>15</v>
      </c>
    </row>
    <row r="3474" spans="1:13">
      <c r="A3474" s="38">
        <v>3473</v>
      </c>
      <c r="B3474" s="34" t="s">
        <v>3584</v>
      </c>
      <c r="C3474" s="34" t="s">
        <v>3650</v>
      </c>
      <c r="D3474" s="34" t="s">
        <v>34</v>
      </c>
      <c r="E3474" s="36">
        <v>0</v>
      </c>
      <c r="F3474" s="36">
        <v>0</v>
      </c>
      <c r="G3474" s="36">
        <v>0</v>
      </c>
      <c r="H3474" s="36">
        <v>0</v>
      </c>
      <c r="I3474" s="36">
        <v>0</v>
      </c>
      <c r="J3474" s="36">
        <v>0</v>
      </c>
      <c r="K3474" s="36">
        <v>3.0249999999999999</v>
      </c>
      <c r="L3474" s="36">
        <v>238.85399999999998</v>
      </c>
      <c r="M3474" s="35">
        <v>3</v>
      </c>
    </row>
    <row r="3475" spans="1:13">
      <c r="A3475" s="38">
        <v>3474</v>
      </c>
      <c r="B3475" s="34" t="s">
        <v>3585</v>
      </c>
      <c r="C3475" s="34" t="s">
        <v>3650</v>
      </c>
      <c r="D3475" s="34" t="s">
        <v>34</v>
      </c>
      <c r="E3475" s="36">
        <v>0</v>
      </c>
      <c r="F3475" s="36">
        <v>0</v>
      </c>
      <c r="G3475" s="36">
        <v>0</v>
      </c>
      <c r="H3475" s="36">
        <v>0</v>
      </c>
      <c r="I3475" s="36">
        <v>0</v>
      </c>
      <c r="J3475" s="36">
        <v>0</v>
      </c>
      <c r="K3475" s="36">
        <v>23</v>
      </c>
      <c r="L3475" s="36">
        <v>2170.7399999999998</v>
      </c>
      <c r="M3475" s="35">
        <v>25</v>
      </c>
    </row>
    <row r="3476" spans="1:13">
      <c r="A3476" s="38">
        <v>3475</v>
      </c>
      <c r="B3476" s="34" t="s">
        <v>3586</v>
      </c>
      <c r="C3476" s="34" t="s">
        <v>3650</v>
      </c>
      <c r="D3476" s="34" t="s">
        <v>34</v>
      </c>
      <c r="E3476" s="36">
        <v>0</v>
      </c>
      <c r="F3476" s="36">
        <v>0</v>
      </c>
      <c r="G3476" s="36">
        <v>5</v>
      </c>
      <c r="H3476" s="36">
        <v>156.69999999999999</v>
      </c>
      <c r="I3476" s="36">
        <v>56</v>
      </c>
      <c r="J3476" s="36">
        <v>1410.64</v>
      </c>
      <c r="K3476" s="36">
        <v>58</v>
      </c>
      <c r="L3476" s="36">
        <v>2939.44</v>
      </c>
      <c r="M3476" s="35">
        <v>41</v>
      </c>
    </row>
    <row r="3477" spans="1:13">
      <c r="A3477" s="38">
        <v>3476</v>
      </c>
      <c r="B3477" s="34" t="s">
        <v>3587</v>
      </c>
      <c r="C3477" s="34" t="s">
        <v>82</v>
      </c>
      <c r="D3477" s="34" t="s">
        <v>34</v>
      </c>
      <c r="E3477" s="36">
        <v>0</v>
      </c>
      <c r="F3477" s="36">
        <v>0</v>
      </c>
      <c r="G3477" s="36">
        <v>15</v>
      </c>
      <c r="H3477" s="36">
        <v>2240.6999999999998</v>
      </c>
      <c r="I3477" s="36">
        <v>33</v>
      </c>
      <c r="J3477" s="36">
        <v>3272.2799999999997</v>
      </c>
      <c r="K3477" s="36">
        <v>17</v>
      </c>
      <c r="L3477" s="36">
        <v>970.53000000000009</v>
      </c>
      <c r="M3477" s="35">
        <v>13</v>
      </c>
    </row>
    <row r="3478" spans="1:13">
      <c r="A3478" s="38">
        <v>3477</v>
      </c>
      <c r="B3478" s="34" t="s">
        <v>3588</v>
      </c>
      <c r="C3478" s="34" t="s">
        <v>3650</v>
      </c>
      <c r="D3478" s="34" t="s">
        <v>34</v>
      </c>
      <c r="E3478" s="36">
        <v>25.8</v>
      </c>
      <c r="F3478" s="36">
        <v>2244.8580000000002</v>
      </c>
      <c r="G3478" s="36">
        <v>124.55</v>
      </c>
      <c r="H3478" s="36">
        <v>11290.4575</v>
      </c>
      <c r="I3478" s="36">
        <v>102.85</v>
      </c>
      <c r="J3478" s="36">
        <v>8573.5759999999991</v>
      </c>
      <c r="K3478" s="36">
        <v>66.7</v>
      </c>
      <c r="L3478" s="36">
        <v>10970.149000000001</v>
      </c>
      <c r="M3478" s="35">
        <v>57.2</v>
      </c>
    </row>
    <row r="3479" spans="1:13">
      <c r="A3479" s="38">
        <v>3478</v>
      </c>
      <c r="B3479" s="34" t="s">
        <v>3589</v>
      </c>
      <c r="C3479" s="34" t="s">
        <v>3650</v>
      </c>
      <c r="D3479" s="34" t="s">
        <v>34</v>
      </c>
      <c r="E3479" s="36">
        <v>0</v>
      </c>
      <c r="F3479" s="36">
        <v>0</v>
      </c>
      <c r="G3479" s="36">
        <v>23.55</v>
      </c>
      <c r="H3479" s="36">
        <v>2781.7260000000001</v>
      </c>
      <c r="I3479" s="36">
        <v>19.25</v>
      </c>
      <c r="J3479" s="36">
        <v>1883.8050000000001</v>
      </c>
      <c r="K3479" s="36">
        <v>34</v>
      </c>
      <c r="L3479" s="36">
        <v>3342.8799999999997</v>
      </c>
      <c r="M3479" s="35">
        <v>2</v>
      </c>
    </row>
    <row r="3480" spans="1:13">
      <c r="A3480" s="38">
        <v>3479</v>
      </c>
      <c r="B3480" s="34" t="s">
        <v>3590</v>
      </c>
      <c r="C3480" s="34" t="s">
        <v>3686</v>
      </c>
      <c r="D3480" s="34" t="s">
        <v>34</v>
      </c>
      <c r="E3480" s="36">
        <v>31</v>
      </c>
      <c r="F3480" s="36">
        <v>1180.17</v>
      </c>
      <c r="G3480" s="36">
        <v>41.5</v>
      </c>
      <c r="H3480" s="36">
        <v>3027.0099999999998</v>
      </c>
      <c r="I3480" s="36">
        <v>42</v>
      </c>
      <c r="J3480" s="36">
        <v>2768.22</v>
      </c>
      <c r="K3480" s="36">
        <v>46</v>
      </c>
      <c r="L3480" s="36">
        <v>2851.54</v>
      </c>
      <c r="M3480" s="35">
        <v>52.65</v>
      </c>
    </row>
    <row r="3481" spans="1:13">
      <c r="A3481" s="38">
        <v>3480</v>
      </c>
      <c r="B3481" s="34" t="s">
        <v>3591</v>
      </c>
      <c r="C3481" s="34" t="s">
        <v>3650</v>
      </c>
      <c r="D3481" s="34" t="s">
        <v>34</v>
      </c>
      <c r="E3481" s="36">
        <v>9.6</v>
      </c>
      <c r="F3481" s="36">
        <v>1781.376</v>
      </c>
      <c r="G3481" s="36">
        <v>20.7</v>
      </c>
      <c r="H3481" s="36">
        <v>2130.2370000000001</v>
      </c>
      <c r="I3481" s="36">
        <v>89.5</v>
      </c>
      <c r="J3481" s="36">
        <v>7125.0950000000003</v>
      </c>
      <c r="K3481" s="36">
        <v>85.5</v>
      </c>
      <c r="L3481" s="36">
        <v>6220.9800000000005</v>
      </c>
      <c r="M3481" s="35">
        <v>65</v>
      </c>
    </row>
    <row r="3482" spans="1:13">
      <c r="A3482" s="38">
        <v>3481</v>
      </c>
      <c r="B3482" s="34" t="s">
        <v>3592</v>
      </c>
      <c r="C3482" s="34" t="s">
        <v>3650</v>
      </c>
      <c r="D3482" s="34" t="s">
        <v>34</v>
      </c>
      <c r="E3482" s="36">
        <v>0</v>
      </c>
      <c r="F3482" s="36">
        <v>0</v>
      </c>
      <c r="G3482" s="36">
        <v>26</v>
      </c>
      <c r="H3482" s="36">
        <v>2317.64</v>
      </c>
      <c r="I3482" s="36">
        <v>152.5</v>
      </c>
      <c r="J3482" s="36">
        <v>10331.875</v>
      </c>
      <c r="K3482" s="36">
        <v>164.75</v>
      </c>
      <c r="L3482" s="36">
        <v>15298.684999999999</v>
      </c>
      <c r="M3482" s="35">
        <v>170.9</v>
      </c>
    </row>
    <row r="3483" spans="1:13">
      <c r="A3483" s="38">
        <v>3482</v>
      </c>
      <c r="B3483" s="34" t="s">
        <v>3593</v>
      </c>
      <c r="C3483" s="34" t="s">
        <v>3686</v>
      </c>
      <c r="D3483" s="34" t="s">
        <v>34</v>
      </c>
      <c r="E3483" s="36">
        <v>0</v>
      </c>
      <c r="F3483" s="36">
        <v>0</v>
      </c>
      <c r="G3483" s="36">
        <v>0</v>
      </c>
      <c r="H3483" s="36">
        <v>0</v>
      </c>
      <c r="I3483" s="36">
        <v>0</v>
      </c>
      <c r="J3483" s="36">
        <v>0</v>
      </c>
      <c r="K3483" s="36">
        <v>21.55</v>
      </c>
      <c r="L3483" s="36">
        <v>2409.9365000000003</v>
      </c>
      <c r="M3483" s="35">
        <v>33.024999999999999</v>
      </c>
    </row>
    <row r="3484" spans="1:13">
      <c r="A3484" s="38">
        <v>3483</v>
      </c>
      <c r="B3484" s="34" t="s">
        <v>3594</v>
      </c>
      <c r="C3484" s="34" t="s">
        <v>3650</v>
      </c>
      <c r="D3484" s="34" t="s">
        <v>34</v>
      </c>
      <c r="E3484" s="36">
        <v>491.2</v>
      </c>
      <c r="F3484" s="36">
        <v>39914.912000000004</v>
      </c>
      <c r="G3484" s="36">
        <v>190</v>
      </c>
      <c r="H3484" s="36">
        <v>15986.6</v>
      </c>
      <c r="I3484" s="36">
        <v>80.25</v>
      </c>
      <c r="J3484" s="36">
        <v>6522.72</v>
      </c>
      <c r="K3484" s="36">
        <v>204.5</v>
      </c>
      <c r="L3484" s="36">
        <v>11112.53</v>
      </c>
      <c r="M3484" s="35">
        <v>200</v>
      </c>
    </row>
    <row r="3485" spans="1:13">
      <c r="A3485" s="38">
        <v>3484</v>
      </c>
      <c r="B3485" s="34" t="s">
        <v>3595</v>
      </c>
      <c r="C3485" s="34" t="s">
        <v>3686</v>
      </c>
      <c r="D3485" s="34" t="s">
        <v>34</v>
      </c>
      <c r="E3485" s="36">
        <v>11.05</v>
      </c>
      <c r="F3485" s="36">
        <v>317.24550000000005</v>
      </c>
      <c r="G3485" s="36">
        <v>12.775</v>
      </c>
      <c r="H3485" s="36">
        <v>1017.9120000000001</v>
      </c>
      <c r="I3485" s="36">
        <v>2.5499999999999998</v>
      </c>
      <c r="J3485" s="36">
        <v>135.48150000000001</v>
      </c>
      <c r="K3485" s="36">
        <v>9.25</v>
      </c>
      <c r="L3485" s="36">
        <v>600.60250000000008</v>
      </c>
      <c r="M3485" s="35">
        <v>9</v>
      </c>
    </row>
    <row r="3486" spans="1:13">
      <c r="A3486" s="38">
        <v>3485</v>
      </c>
      <c r="B3486" s="34" t="s">
        <v>3596</v>
      </c>
      <c r="C3486" s="34" t="s">
        <v>3650</v>
      </c>
      <c r="D3486" s="34" t="s">
        <v>34</v>
      </c>
      <c r="E3486" s="36">
        <v>0</v>
      </c>
      <c r="F3486" s="36">
        <v>0</v>
      </c>
      <c r="G3486" s="36">
        <v>0</v>
      </c>
      <c r="H3486" s="36">
        <v>0</v>
      </c>
      <c r="I3486" s="36">
        <v>5</v>
      </c>
      <c r="J3486" s="36">
        <v>277.39999999999998</v>
      </c>
      <c r="K3486" s="36">
        <v>27</v>
      </c>
      <c r="L3486" s="36">
        <v>1893.5099999999998</v>
      </c>
      <c r="M3486" s="35">
        <v>13</v>
      </c>
    </row>
    <row r="3487" spans="1:13">
      <c r="A3487" s="38">
        <v>3486</v>
      </c>
      <c r="B3487" s="34" t="s">
        <v>3597</v>
      </c>
      <c r="C3487" s="34" t="s">
        <v>3650</v>
      </c>
      <c r="D3487" s="34" t="s">
        <v>34</v>
      </c>
      <c r="F3487" s="36">
        <v>0</v>
      </c>
      <c r="H3487" s="36">
        <v>0</v>
      </c>
      <c r="J3487" s="36">
        <v>0</v>
      </c>
      <c r="L3487" s="36">
        <v>0</v>
      </c>
      <c r="M3487" s="35">
        <v>304</v>
      </c>
    </row>
    <row r="3488" spans="1:13">
      <c r="A3488" s="38">
        <v>3487</v>
      </c>
      <c r="B3488" s="34" t="s">
        <v>3598</v>
      </c>
      <c r="C3488" s="34" t="s">
        <v>3650</v>
      </c>
      <c r="D3488" s="34" t="s">
        <v>34</v>
      </c>
      <c r="F3488" s="36">
        <v>0</v>
      </c>
      <c r="H3488" s="36">
        <v>0</v>
      </c>
      <c r="J3488" s="36">
        <v>0</v>
      </c>
      <c r="L3488" s="36">
        <v>0</v>
      </c>
      <c r="M3488" s="35">
        <v>4</v>
      </c>
    </row>
    <row r="3489" spans="1:13">
      <c r="A3489" s="38">
        <v>3488</v>
      </c>
      <c r="B3489" s="34" t="s">
        <v>3599</v>
      </c>
      <c r="C3489" s="34" t="s">
        <v>3686</v>
      </c>
      <c r="D3489" s="34" t="s">
        <v>34</v>
      </c>
      <c r="E3489" s="36">
        <v>0</v>
      </c>
      <c r="F3489" s="36">
        <v>0</v>
      </c>
      <c r="G3489" s="36">
        <v>0</v>
      </c>
      <c r="H3489" s="36">
        <v>0</v>
      </c>
      <c r="I3489" s="36">
        <v>0</v>
      </c>
      <c r="J3489" s="36">
        <v>0</v>
      </c>
      <c r="K3489" s="36">
        <v>10.55</v>
      </c>
      <c r="L3489" s="36">
        <v>1336.2630000000001</v>
      </c>
      <c r="M3489" s="35">
        <v>7</v>
      </c>
    </row>
    <row r="3490" spans="1:13">
      <c r="A3490" s="38">
        <v>3489</v>
      </c>
      <c r="B3490" s="34" t="s">
        <v>3600</v>
      </c>
      <c r="C3490" s="34" t="s">
        <v>3686</v>
      </c>
      <c r="D3490" s="34" t="s">
        <v>34</v>
      </c>
      <c r="E3490" s="36">
        <v>15</v>
      </c>
      <c r="F3490" s="36">
        <v>1006.8000000000001</v>
      </c>
      <c r="G3490" s="36">
        <v>28</v>
      </c>
      <c r="H3490" s="36">
        <v>3199.84</v>
      </c>
      <c r="I3490" s="36">
        <v>22</v>
      </c>
      <c r="J3490" s="36">
        <v>2211.88</v>
      </c>
      <c r="K3490" s="36">
        <v>23</v>
      </c>
      <c r="L3490" s="36">
        <v>1662.44</v>
      </c>
      <c r="M3490" s="35">
        <v>13</v>
      </c>
    </row>
    <row r="3491" spans="1:13">
      <c r="A3491" s="38">
        <v>3490</v>
      </c>
      <c r="B3491" s="34" t="s">
        <v>3601</v>
      </c>
      <c r="C3491" s="34" t="s">
        <v>3650</v>
      </c>
      <c r="D3491" s="34" t="s">
        <v>34</v>
      </c>
      <c r="E3491" s="36">
        <v>20</v>
      </c>
      <c r="F3491" s="36">
        <v>1509.1999999999998</v>
      </c>
      <c r="G3491" s="36">
        <v>357.97500000000002</v>
      </c>
      <c r="H3491" s="36">
        <v>37562.316750000005</v>
      </c>
      <c r="I3491" s="36">
        <v>109</v>
      </c>
      <c r="J3491" s="36">
        <v>8391.91</v>
      </c>
      <c r="K3491" s="36">
        <v>134.1</v>
      </c>
      <c r="L3491" s="36">
        <v>10945.242</v>
      </c>
      <c r="M3491" s="35">
        <v>212</v>
      </c>
    </row>
    <row r="3492" spans="1:13">
      <c r="A3492" s="38">
        <v>3491</v>
      </c>
      <c r="B3492" s="34" t="s">
        <v>3602</v>
      </c>
      <c r="C3492" s="34" t="s">
        <v>3686</v>
      </c>
      <c r="D3492" s="34" t="s">
        <v>34</v>
      </c>
      <c r="E3492" s="36">
        <v>26.524999999999999</v>
      </c>
      <c r="F3492" s="36">
        <v>3506.6049999999996</v>
      </c>
      <c r="G3492" s="36">
        <v>29</v>
      </c>
      <c r="H3492" s="36">
        <v>891.45999999999992</v>
      </c>
      <c r="I3492" s="36">
        <v>33</v>
      </c>
      <c r="J3492" s="36">
        <v>2050.62</v>
      </c>
      <c r="K3492" s="36">
        <v>22.9</v>
      </c>
      <c r="L3492" s="36">
        <v>3264.1659999999997</v>
      </c>
      <c r="M3492" s="35">
        <v>25</v>
      </c>
    </row>
    <row r="3493" spans="1:13">
      <c r="A3493" s="38">
        <v>3492</v>
      </c>
      <c r="B3493" s="34" t="s">
        <v>3603</v>
      </c>
      <c r="C3493" s="34" t="s">
        <v>3686</v>
      </c>
      <c r="D3493" s="34" t="s">
        <v>34</v>
      </c>
      <c r="F3493" s="36">
        <v>0</v>
      </c>
      <c r="H3493" s="36">
        <v>0</v>
      </c>
      <c r="J3493" s="36">
        <v>0</v>
      </c>
      <c r="L3493" s="36">
        <v>0</v>
      </c>
      <c r="M3493" s="35">
        <v>71.05</v>
      </c>
    </row>
    <row r="3494" spans="1:13">
      <c r="A3494" s="38">
        <v>3493</v>
      </c>
      <c r="B3494" s="34" t="s">
        <v>3604</v>
      </c>
      <c r="C3494" s="34" t="s">
        <v>82</v>
      </c>
      <c r="D3494" s="34" t="s">
        <v>34</v>
      </c>
      <c r="E3494" s="36">
        <v>60</v>
      </c>
      <c r="F3494" s="36">
        <v>6912</v>
      </c>
      <c r="G3494" s="36">
        <v>98</v>
      </c>
      <c r="H3494" s="36">
        <v>6817.86</v>
      </c>
      <c r="I3494" s="36">
        <v>106.35</v>
      </c>
      <c r="J3494" s="36">
        <v>9886.2959999999985</v>
      </c>
      <c r="K3494" s="36">
        <v>270.67500000000001</v>
      </c>
      <c r="L3494" s="36">
        <v>19886.492249999999</v>
      </c>
      <c r="M3494" s="35">
        <v>171.3</v>
      </c>
    </row>
    <row r="3495" spans="1:13">
      <c r="A3495" s="38">
        <v>3494</v>
      </c>
      <c r="B3495" s="34" t="s">
        <v>3605</v>
      </c>
      <c r="C3495" s="34" t="s">
        <v>84</v>
      </c>
      <c r="D3495" s="34" t="s">
        <v>34</v>
      </c>
      <c r="E3495" s="36">
        <v>47</v>
      </c>
      <c r="F3495" s="36">
        <v>2862.2999999999997</v>
      </c>
      <c r="G3495" s="36">
        <v>38</v>
      </c>
      <c r="H3495" s="36">
        <v>3201.88</v>
      </c>
      <c r="I3495" s="36">
        <v>28</v>
      </c>
      <c r="J3495" s="36">
        <v>1554.5600000000002</v>
      </c>
      <c r="K3495" s="36">
        <v>32</v>
      </c>
      <c r="L3495" s="36">
        <v>2087.04</v>
      </c>
      <c r="M3495" s="35">
        <v>40</v>
      </c>
    </row>
    <row r="3496" spans="1:13">
      <c r="A3496" s="38">
        <v>3495</v>
      </c>
      <c r="B3496" s="34" t="s">
        <v>3606</v>
      </c>
      <c r="C3496" s="34" t="s">
        <v>3695</v>
      </c>
      <c r="D3496" s="34" t="s">
        <v>34</v>
      </c>
      <c r="E3496" s="36">
        <v>0</v>
      </c>
      <c r="F3496" s="36">
        <v>0</v>
      </c>
      <c r="G3496" s="36">
        <v>148.1</v>
      </c>
      <c r="H3496" s="36">
        <v>15403.880999999999</v>
      </c>
      <c r="I3496" s="36">
        <v>154.19999999999999</v>
      </c>
      <c r="J3496" s="36">
        <v>15111.599999999999</v>
      </c>
      <c r="K3496" s="36">
        <v>155.5</v>
      </c>
      <c r="L3496" s="36">
        <v>9302.01</v>
      </c>
      <c r="M3496" s="35">
        <v>89</v>
      </c>
    </row>
    <row r="3497" spans="1:13">
      <c r="A3497" s="38">
        <v>3496</v>
      </c>
      <c r="B3497" s="34" t="s">
        <v>3607</v>
      </c>
      <c r="C3497" s="34" t="s">
        <v>3653</v>
      </c>
      <c r="D3497" s="34" t="s">
        <v>34</v>
      </c>
      <c r="E3497" s="36">
        <v>0</v>
      </c>
      <c r="F3497" s="36">
        <v>0</v>
      </c>
      <c r="G3497" s="36">
        <v>70</v>
      </c>
      <c r="H3497" s="36">
        <v>5726</v>
      </c>
      <c r="I3497" s="36">
        <v>50</v>
      </c>
      <c r="J3497" s="36">
        <v>1379</v>
      </c>
      <c r="K3497" s="36">
        <v>30.024999999999999</v>
      </c>
      <c r="L3497" s="36">
        <v>189.1575</v>
      </c>
      <c r="M3497" s="35">
        <v>10</v>
      </c>
    </row>
    <row r="3498" spans="1:13">
      <c r="A3498" s="38">
        <v>3497</v>
      </c>
      <c r="B3498" s="34" t="s">
        <v>3608</v>
      </c>
      <c r="C3498" s="34" t="s">
        <v>82</v>
      </c>
      <c r="D3498" s="34" t="s">
        <v>34</v>
      </c>
      <c r="E3498" s="36">
        <v>153</v>
      </c>
      <c r="F3498" s="36">
        <v>14265.72</v>
      </c>
      <c r="G3498" s="36">
        <v>46.075000000000003</v>
      </c>
      <c r="H3498" s="36">
        <v>3937.5695000000001</v>
      </c>
      <c r="I3498" s="36">
        <v>218</v>
      </c>
      <c r="J3498" s="36">
        <v>17156.600000000002</v>
      </c>
      <c r="K3498" s="36">
        <v>214</v>
      </c>
      <c r="L3498" s="36">
        <v>12899.92</v>
      </c>
      <c r="M3498" s="35">
        <v>173</v>
      </c>
    </row>
    <row r="3499" spans="1:13">
      <c r="A3499" s="38">
        <v>3498</v>
      </c>
      <c r="B3499" s="34" t="s">
        <v>3609</v>
      </c>
      <c r="C3499" s="34" t="s">
        <v>3654</v>
      </c>
      <c r="D3499" s="34" t="s">
        <v>34</v>
      </c>
      <c r="E3499" s="36">
        <v>88.474999999999994</v>
      </c>
      <c r="F3499" s="36">
        <v>10414.392249999999</v>
      </c>
      <c r="G3499" s="36">
        <v>134</v>
      </c>
      <c r="H3499" s="36">
        <v>13274.04</v>
      </c>
      <c r="I3499" s="36">
        <v>120.5</v>
      </c>
      <c r="J3499" s="36">
        <v>11642.710000000001</v>
      </c>
      <c r="K3499" s="36">
        <v>97</v>
      </c>
      <c r="L3499" s="36">
        <v>7531.08</v>
      </c>
      <c r="M3499" s="35">
        <v>83.1</v>
      </c>
    </row>
    <row r="3500" spans="1:13">
      <c r="A3500" s="38">
        <v>3499</v>
      </c>
      <c r="B3500" s="34" t="s">
        <v>3610</v>
      </c>
      <c r="C3500" s="34" t="s">
        <v>82</v>
      </c>
      <c r="D3500" s="34" t="s">
        <v>33</v>
      </c>
      <c r="F3500" s="36">
        <v>0</v>
      </c>
      <c r="H3500" s="36">
        <v>0</v>
      </c>
      <c r="J3500" s="36">
        <v>0</v>
      </c>
      <c r="L3500" s="36">
        <v>0</v>
      </c>
      <c r="M3500" s="35">
        <v>10</v>
      </c>
    </row>
    <row r="3501" spans="1:13">
      <c r="A3501" s="38">
        <v>3500</v>
      </c>
      <c r="B3501" s="34" t="s">
        <v>3611</v>
      </c>
      <c r="C3501" s="34" t="s">
        <v>3654</v>
      </c>
      <c r="D3501" s="34" t="s">
        <v>33</v>
      </c>
      <c r="F3501" s="36">
        <v>0</v>
      </c>
      <c r="H3501" s="36">
        <v>0</v>
      </c>
      <c r="J3501" s="36">
        <v>0</v>
      </c>
      <c r="L3501" s="36">
        <v>0</v>
      </c>
      <c r="M3501" s="35">
        <v>78.5</v>
      </c>
    </row>
    <row r="3502" spans="1:13">
      <c r="A3502" s="38">
        <v>3501</v>
      </c>
      <c r="B3502" s="34" t="s">
        <v>3612</v>
      </c>
      <c r="C3502" s="34" t="s">
        <v>3654</v>
      </c>
      <c r="D3502" s="34" t="s">
        <v>33</v>
      </c>
      <c r="E3502" s="36">
        <v>0</v>
      </c>
      <c r="F3502" s="36">
        <v>0</v>
      </c>
      <c r="G3502" s="36">
        <v>0</v>
      </c>
      <c r="H3502" s="36">
        <v>0</v>
      </c>
      <c r="I3502" s="36">
        <v>3</v>
      </c>
      <c r="J3502" s="36">
        <v>472.77</v>
      </c>
      <c r="K3502" s="36">
        <v>5.125</v>
      </c>
      <c r="L3502" s="36">
        <v>743.79124999999999</v>
      </c>
      <c r="M3502" s="35">
        <v>0</v>
      </c>
    </row>
    <row r="3503" spans="1:13">
      <c r="A3503" s="38">
        <v>3502</v>
      </c>
      <c r="B3503" s="34" t="s">
        <v>3613</v>
      </c>
      <c r="C3503" s="34" t="s">
        <v>3654</v>
      </c>
      <c r="D3503" s="34" t="s">
        <v>33</v>
      </c>
      <c r="E3503" s="36">
        <v>46.5</v>
      </c>
      <c r="F3503" s="36">
        <v>3536.79</v>
      </c>
      <c r="G3503" s="36">
        <v>40.25</v>
      </c>
      <c r="H3503" s="36">
        <v>3263.47</v>
      </c>
      <c r="I3503" s="36">
        <v>56.575000000000003</v>
      </c>
      <c r="J3503" s="36">
        <v>6893.6637499999997</v>
      </c>
      <c r="K3503" s="36">
        <v>90</v>
      </c>
      <c r="L3503" s="36">
        <v>7159.5</v>
      </c>
      <c r="M3503" s="35">
        <v>0</v>
      </c>
    </row>
    <row r="3504" spans="1:13">
      <c r="A3504" s="38">
        <v>3503</v>
      </c>
      <c r="B3504" s="34" t="s">
        <v>3614</v>
      </c>
      <c r="C3504" s="34" t="s">
        <v>3654</v>
      </c>
      <c r="D3504" s="34" t="s">
        <v>33</v>
      </c>
      <c r="E3504" s="36">
        <v>22.5</v>
      </c>
      <c r="F3504" s="36">
        <v>1117.3499999999999</v>
      </c>
      <c r="G3504" s="36">
        <v>0</v>
      </c>
      <c r="H3504" s="36">
        <v>0</v>
      </c>
      <c r="I3504" s="36">
        <v>1</v>
      </c>
      <c r="J3504" s="36">
        <v>88.55</v>
      </c>
      <c r="K3504" s="36">
        <v>0</v>
      </c>
      <c r="L3504" s="36">
        <v>0</v>
      </c>
      <c r="M3504" s="35">
        <v>58</v>
      </c>
    </row>
    <row r="3505" spans="1:13">
      <c r="A3505" s="38">
        <v>3504</v>
      </c>
      <c r="B3505" s="34" t="s">
        <v>3615</v>
      </c>
      <c r="C3505" s="34" t="s">
        <v>84</v>
      </c>
      <c r="D3505" s="34" t="s">
        <v>33</v>
      </c>
      <c r="F3505" s="36">
        <v>0</v>
      </c>
      <c r="H3505" s="36">
        <v>0</v>
      </c>
      <c r="J3505" s="36">
        <v>0</v>
      </c>
      <c r="L3505" s="36">
        <v>0</v>
      </c>
      <c r="M3505" s="35">
        <v>16</v>
      </c>
    </row>
    <row r="3506" spans="1:13">
      <c r="A3506" s="38">
        <v>3505</v>
      </c>
      <c r="B3506" s="34" t="s">
        <v>3616</v>
      </c>
      <c r="C3506" s="34" t="s">
        <v>82</v>
      </c>
      <c r="D3506" s="34" t="s">
        <v>33</v>
      </c>
      <c r="E3506" s="36">
        <v>0</v>
      </c>
      <c r="F3506" s="36">
        <v>0</v>
      </c>
      <c r="G3506" s="36">
        <v>95</v>
      </c>
      <c r="H3506" s="36">
        <v>7889.75</v>
      </c>
      <c r="I3506" s="36">
        <v>145</v>
      </c>
      <c r="J3506" s="36">
        <v>10136.949999999999</v>
      </c>
      <c r="K3506" s="36">
        <v>0</v>
      </c>
      <c r="L3506" s="36">
        <v>0</v>
      </c>
      <c r="M3506" s="35">
        <v>34</v>
      </c>
    </row>
    <row r="3507" spans="1:13">
      <c r="A3507" s="38">
        <v>3506</v>
      </c>
      <c r="B3507" s="34" t="s">
        <v>3617</v>
      </c>
      <c r="C3507" s="34" t="s">
        <v>3654</v>
      </c>
      <c r="D3507" s="34" t="s">
        <v>33</v>
      </c>
      <c r="E3507" s="36">
        <v>756</v>
      </c>
      <c r="F3507" s="36">
        <v>-4188.24</v>
      </c>
      <c r="G3507" s="36">
        <v>693</v>
      </c>
      <c r="H3507" s="36">
        <v>31517.64</v>
      </c>
      <c r="I3507" s="36">
        <v>726</v>
      </c>
      <c r="J3507" s="36">
        <v>36851.760000000002</v>
      </c>
      <c r="K3507" s="36">
        <v>674</v>
      </c>
      <c r="L3507" s="36">
        <v>69314.16</v>
      </c>
      <c r="M3507" s="35">
        <v>411</v>
      </c>
    </row>
    <row r="3508" spans="1:13">
      <c r="A3508" s="38">
        <v>3507</v>
      </c>
      <c r="B3508" s="34" t="s">
        <v>3618</v>
      </c>
      <c r="C3508" s="34" t="s">
        <v>3654</v>
      </c>
      <c r="D3508" s="34" t="s">
        <v>33</v>
      </c>
      <c r="E3508" s="36">
        <v>0</v>
      </c>
      <c r="F3508" s="36">
        <v>0</v>
      </c>
      <c r="G3508" s="36">
        <v>0</v>
      </c>
      <c r="H3508" s="36">
        <v>0</v>
      </c>
      <c r="I3508" s="36">
        <v>20</v>
      </c>
      <c r="J3508" s="36">
        <v>1035.5999999999999</v>
      </c>
      <c r="K3508" s="36">
        <v>198</v>
      </c>
      <c r="L3508" s="36">
        <v>12418.56</v>
      </c>
      <c r="M3508" s="35">
        <v>272</v>
      </c>
    </row>
    <row r="3509" spans="1:13">
      <c r="A3509" s="38">
        <v>3508</v>
      </c>
      <c r="B3509" s="34" t="s">
        <v>3619</v>
      </c>
      <c r="C3509" s="34" t="s">
        <v>87</v>
      </c>
      <c r="D3509" s="34" t="s">
        <v>33</v>
      </c>
      <c r="E3509" s="36">
        <v>205.47499999999999</v>
      </c>
      <c r="F3509" s="36">
        <v>14913.3755</v>
      </c>
      <c r="G3509" s="36">
        <v>223.27500000000001</v>
      </c>
      <c r="H3509" s="36">
        <v>19697.320500000002</v>
      </c>
      <c r="I3509" s="36">
        <v>219.92500000000001</v>
      </c>
      <c r="J3509" s="36">
        <v>19032.309500000003</v>
      </c>
      <c r="K3509" s="36">
        <v>218</v>
      </c>
      <c r="L3509" s="36">
        <v>13620.64</v>
      </c>
      <c r="M3509" s="35">
        <v>179.25</v>
      </c>
    </row>
    <row r="3510" spans="1:13">
      <c r="A3510" s="38">
        <v>3509</v>
      </c>
      <c r="B3510" s="34" t="s">
        <v>3620</v>
      </c>
      <c r="C3510" s="34" t="s">
        <v>87</v>
      </c>
      <c r="D3510" s="34" t="s">
        <v>31</v>
      </c>
      <c r="E3510" s="36">
        <v>0</v>
      </c>
      <c r="F3510" s="36">
        <v>0</v>
      </c>
      <c r="G3510" s="36">
        <v>2.5499999999999998</v>
      </c>
      <c r="H3510" s="36">
        <v>277.23599999999999</v>
      </c>
      <c r="I3510" s="36">
        <v>12</v>
      </c>
      <c r="J3510" s="36">
        <v>1680</v>
      </c>
      <c r="K3510" s="36">
        <v>51.5</v>
      </c>
      <c r="L3510" s="36">
        <v>7162.1049999999996</v>
      </c>
      <c r="M3510" s="35">
        <v>44.5</v>
      </c>
    </row>
    <row r="3511" spans="1:13">
      <c r="A3511" s="38">
        <v>3510</v>
      </c>
      <c r="B3511" s="34" t="s">
        <v>3621</v>
      </c>
      <c r="C3511" s="34" t="s">
        <v>3696</v>
      </c>
      <c r="D3511" s="34" t="s">
        <v>31</v>
      </c>
      <c r="E3511" s="36">
        <v>0</v>
      </c>
      <c r="F3511" s="36">
        <v>0</v>
      </c>
      <c r="G3511" s="36">
        <v>55</v>
      </c>
      <c r="H3511" s="36">
        <v>8033.3</v>
      </c>
      <c r="I3511" s="36">
        <v>43.5</v>
      </c>
      <c r="J3511" s="36">
        <v>5456.2049999999999</v>
      </c>
      <c r="K3511" s="36">
        <v>113.85</v>
      </c>
      <c r="L3511" s="36">
        <v>13176.998999999998</v>
      </c>
      <c r="M3511" s="35">
        <v>94.2</v>
      </c>
    </row>
    <row r="3512" spans="1:13">
      <c r="A3512" s="38">
        <v>3511</v>
      </c>
      <c r="B3512" s="34" t="s">
        <v>3622</v>
      </c>
      <c r="C3512" s="34" t="s">
        <v>87</v>
      </c>
      <c r="D3512" s="34" t="s">
        <v>31</v>
      </c>
      <c r="E3512" s="36">
        <v>0</v>
      </c>
      <c r="F3512" s="36">
        <v>0</v>
      </c>
      <c r="G3512" s="36">
        <v>0</v>
      </c>
      <c r="H3512" s="36">
        <v>0</v>
      </c>
      <c r="I3512" s="36">
        <v>50</v>
      </c>
      <c r="J3512" s="36">
        <v>12520</v>
      </c>
      <c r="K3512" s="36">
        <v>138</v>
      </c>
      <c r="L3512" s="36">
        <v>23984.400000000001</v>
      </c>
      <c r="M3512" s="35">
        <v>106</v>
      </c>
    </row>
    <row r="3513" spans="1:13">
      <c r="A3513" s="38">
        <v>3512</v>
      </c>
      <c r="B3513" s="34" t="s">
        <v>3623</v>
      </c>
      <c r="C3513" s="34" t="s">
        <v>82</v>
      </c>
      <c r="D3513" s="34" t="s">
        <v>31</v>
      </c>
      <c r="E3513" s="36">
        <v>2</v>
      </c>
      <c r="F3513" s="36">
        <v>184.44</v>
      </c>
      <c r="G3513" s="36">
        <v>28</v>
      </c>
      <c r="H3513" s="36">
        <v>3162.8799999999997</v>
      </c>
      <c r="I3513" s="36">
        <v>7</v>
      </c>
      <c r="J3513" s="36">
        <v>2335.34</v>
      </c>
      <c r="K3513" s="36">
        <v>20.5</v>
      </c>
      <c r="L3513" s="36">
        <v>1894.405</v>
      </c>
      <c r="M3513" s="35">
        <v>81.8</v>
      </c>
    </row>
    <row r="3514" spans="1:13">
      <c r="A3514" s="38">
        <v>3513</v>
      </c>
      <c r="B3514" s="34" t="s">
        <v>3624</v>
      </c>
      <c r="C3514" s="34" t="s">
        <v>3653</v>
      </c>
      <c r="D3514" s="34" t="s">
        <v>24</v>
      </c>
      <c r="F3514" s="36">
        <v>0</v>
      </c>
      <c r="H3514" s="36">
        <v>0</v>
      </c>
      <c r="J3514" s="36">
        <v>0</v>
      </c>
      <c r="L3514" s="36">
        <v>0</v>
      </c>
      <c r="M3514" s="35">
        <v>2</v>
      </c>
    </row>
    <row r="3515" spans="1:13">
      <c r="A3515" s="38">
        <v>3514</v>
      </c>
      <c r="B3515" s="34" t="s">
        <v>3625</v>
      </c>
      <c r="C3515" s="34" t="s">
        <v>3653</v>
      </c>
      <c r="D3515" s="34" t="s">
        <v>24</v>
      </c>
      <c r="F3515" s="36">
        <v>0</v>
      </c>
      <c r="H3515" s="36">
        <v>0</v>
      </c>
      <c r="J3515" s="36">
        <v>0</v>
      </c>
      <c r="L3515" s="36">
        <v>0</v>
      </c>
      <c r="M3515" s="35">
        <v>3</v>
      </c>
    </row>
    <row r="3516" spans="1:13">
      <c r="A3516" s="38">
        <v>3515</v>
      </c>
      <c r="B3516" s="34" t="s">
        <v>3626</v>
      </c>
      <c r="C3516" s="34" t="s">
        <v>3671</v>
      </c>
      <c r="D3516" s="34" t="s">
        <v>24</v>
      </c>
      <c r="F3516" s="36">
        <v>0</v>
      </c>
      <c r="H3516" s="36">
        <v>0</v>
      </c>
      <c r="J3516" s="36">
        <v>0</v>
      </c>
      <c r="L3516" s="36">
        <v>0</v>
      </c>
      <c r="M3516" s="35">
        <v>1.1500000000000001</v>
      </c>
    </row>
    <row r="3517" spans="1:13">
      <c r="A3517" s="38">
        <v>3516</v>
      </c>
      <c r="B3517" s="34" t="s">
        <v>3627</v>
      </c>
      <c r="C3517" s="34" t="s">
        <v>82</v>
      </c>
      <c r="D3517" s="34" t="s">
        <v>24</v>
      </c>
      <c r="E3517" s="36">
        <v>14.875</v>
      </c>
      <c r="F3517" s="36">
        <v>1434.5450000000001</v>
      </c>
      <c r="G3517" s="36">
        <v>16</v>
      </c>
      <c r="H3517" s="36">
        <v>1299.52</v>
      </c>
      <c r="I3517" s="36">
        <v>41.25</v>
      </c>
      <c r="J3517" s="36">
        <v>2582.6624999999999</v>
      </c>
      <c r="K3517" s="36">
        <v>45.725000000000001</v>
      </c>
      <c r="L3517" s="36">
        <v>3957.4987500000002</v>
      </c>
      <c r="M3517" s="35">
        <v>0</v>
      </c>
    </row>
    <row r="3518" spans="1:13">
      <c r="A3518" s="38">
        <v>3517</v>
      </c>
      <c r="B3518" s="34" t="s">
        <v>3628</v>
      </c>
      <c r="C3518" s="34" t="s">
        <v>3696</v>
      </c>
      <c r="D3518" s="34" t="s">
        <v>24</v>
      </c>
      <c r="E3518" s="36">
        <v>0</v>
      </c>
      <c r="F3518" s="36">
        <v>0</v>
      </c>
      <c r="G3518" s="36">
        <v>0</v>
      </c>
      <c r="H3518" s="36">
        <v>0</v>
      </c>
      <c r="I3518" s="36">
        <v>0</v>
      </c>
      <c r="J3518" s="36">
        <v>0</v>
      </c>
      <c r="K3518" s="36">
        <v>9.5</v>
      </c>
      <c r="L3518" s="36">
        <v>1369.33</v>
      </c>
      <c r="M3518" s="35">
        <v>15</v>
      </c>
    </row>
    <row r="3519" spans="1:13">
      <c r="A3519" s="38">
        <v>3518</v>
      </c>
      <c r="B3519" s="34" t="s">
        <v>3629</v>
      </c>
      <c r="C3519" s="34" t="s">
        <v>71</v>
      </c>
      <c r="D3519" s="34" t="s">
        <v>24</v>
      </c>
      <c r="E3519" s="36">
        <v>0</v>
      </c>
      <c r="F3519" s="36">
        <v>0</v>
      </c>
      <c r="G3519" s="36">
        <v>0</v>
      </c>
      <c r="H3519" s="36">
        <v>0</v>
      </c>
      <c r="I3519" s="36">
        <v>0</v>
      </c>
      <c r="J3519" s="36">
        <v>0</v>
      </c>
      <c r="K3519" s="36">
        <v>0.5</v>
      </c>
      <c r="L3519" s="36">
        <v>34.395000000000003</v>
      </c>
      <c r="M3519" s="35">
        <v>2</v>
      </c>
    </row>
    <row r="3520" spans="1:13">
      <c r="A3520" s="38">
        <v>3519</v>
      </c>
      <c r="B3520" s="34" t="s">
        <v>3630</v>
      </c>
      <c r="C3520" s="34" t="s">
        <v>87</v>
      </c>
      <c r="D3520" s="34" t="s">
        <v>24</v>
      </c>
      <c r="F3520" s="36">
        <v>0</v>
      </c>
      <c r="H3520" s="36">
        <v>0</v>
      </c>
      <c r="J3520" s="36">
        <v>0</v>
      </c>
      <c r="L3520" s="36">
        <v>0</v>
      </c>
      <c r="M3520" s="35">
        <v>8</v>
      </c>
    </row>
    <row r="3521" spans="1:13">
      <c r="A3521" s="38">
        <v>3520</v>
      </c>
      <c r="B3521" s="34" t="s">
        <v>3631</v>
      </c>
      <c r="C3521" s="34" t="s">
        <v>82</v>
      </c>
      <c r="D3521" s="34" t="s">
        <v>24</v>
      </c>
      <c r="E3521" s="36">
        <v>0</v>
      </c>
      <c r="F3521" s="36">
        <v>0</v>
      </c>
      <c r="G3521" s="36">
        <v>35.200000000000003</v>
      </c>
      <c r="H3521" s="36">
        <v>5221.2160000000013</v>
      </c>
      <c r="I3521" s="36">
        <v>32.625</v>
      </c>
      <c r="J3521" s="36">
        <v>7435.2375000000002</v>
      </c>
      <c r="K3521" s="36">
        <v>130.80000000000001</v>
      </c>
      <c r="L3521" s="36">
        <v>46911.42</v>
      </c>
      <c r="M3521" s="35">
        <v>48</v>
      </c>
    </row>
    <row r="3522" spans="1:13">
      <c r="A3522" s="38">
        <v>3521</v>
      </c>
      <c r="B3522" s="34" t="s">
        <v>3632</v>
      </c>
      <c r="C3522" s="34" t="s">
        <v>3653</v>
      </c>
      <c r="D3522" s="34" t="s">
        <v>24</v>
      </c>
      <c r="E3522" s="36">
        <v>0</v>
      </c>
      <c r="F3522" s="36">
        <v>0</v>
      </c>
      <c r="G3522" s="36">
        <v>0</v>
      </c>
      <c r="H3522" s="36">
        <v>0</v>
      </c>
      <c r="I3522" s="36">
        <v>0</v>
      </c>
      <c r="J3522" s="36">
        <v>0</v>
      </c>
      <c r="K3522" s="36">
        <v>17.5</v>
      </c>
      <c r="L3522" s="36">
        <v>2188.7249999999999</v>
      </c>
      <c r="M3522" s="35">
        <v>43.3</v>
      </c>
    </row>
    <row r="3523" spans="1:13">
      <c r="A3523" s="38">
        <v>3522</v>
      </c>
      <c r="B3523" s="34" t="s">
        <v>3633</v>
      </c>
      <c r="C3523" s="34" t="s">
        <v>3654</v>
      </c>
      <c r="D3523" s="34" t="s">
        <v>24</v>
      </c>
      <c r="F3523" s="36">
        <v>0</v>
      </c>
      <c r="H3523" s="36">
        <v>0</v>
      </c>
      <c r="J3523" s="36">
        <v>0</v>
      </c>
      <c r="L3523" s="36">
        <v>0</v>
      </c>
      <c r="M3523" s="35">
        <v>29.75</v>
      </c>
    </row>
    <row r="3524" spans="1:13">
      <c r="A3524" s="38">
        <v>3523</v>
      </c>
      <c r="B3524" s="34" t="s">
        <v>3634</v>
      </c>
      <c r="C3524" s="34" t="s">
        <v>3697</v>
      </c>
      <c r="D3524" s="34" t="s">
        <v>24</v>
      </c>
      <c r="F3524" s="36">
        <v>0</v>
      </c>
      <c r="H3524" s="36">
        <v>0</v>
      </c>
      <c r="J3524" s="36">
        <v>0</v>
      </c>
      <c r="L3524" s="36">
        <v>0</v>
      </c>
      <c r="M3524" s="35">
        <v>80</v>
      </c>
    </row>
    <row r="3525" spans="1:13">
      <c r="A3525" s="38">
        <v>3524</v>
      </c>
      <c r="B3525" s="34" t="s">
        <v>3635</v>
      </c>
      <c r="C3525" s="34" t="s">
        <v>3650</v>
      </c>
      <c r="D3525" s="34" t="s">
        <v>24</v>
      </c>
      <c r="F3525" s="36">
        <v>0</v>
      </c>
      <c r="H3525" s="36">
        <v>0</v>
      </c>
      <c r="J3525" s="36">
        <v>0</v>
      </c>
      <c r="L3525" s="36">
        <v>0</v>
      </c>
      <c r="M3525" s="35">
        <v>70.5</v>
      </c>
    </row>
    <row r="3526" spans="1:13">
      <c r="A3526" s="38">
        <v>3525</v>
      </c>
      <c r="B3526" s="34" t="s">
        <v>3636</v>
      </c>
      <c r="C3526" s="34" t="s">
        <v>3686</v>
      </c>
      <c r="D3526" s="34" t="s">
        <v>24</v>
      </c>
      <c r="F3526" s="36">
        <v>0</v>
      </c>
      <c r="H3526" s="36">
        <v>0</v>
      </c>
      <c r="J3526" s="36">
        <v>0</v>
      </c>
      <c r="L3526" s="36">
        <v>0</v>
      </c>
      <c r="M3526" s="35">
        <v>0.5</v>
      </c>
    </row>
    <row r="3527" spans="1:13">
      <c r="A3527" s="38">
        <v>3526</v>
      </c>
      <c r="B3527" s="34" t="s">
        <v>3637</v>
      </c>
      <c r="C3527" s="34" t="s">
        <v>3688</v>
      </c>
      <c r="D3527" s="34" t="s">
        <v>24</v>
      </c>
      <c r="E3527" s="36">
        <v>0</v>
      </c>
      <c r="F3527" s="36">
        <v>0</v>
      </c>
      <c r="G3527" s="36">
        <v>0</v>
      </c>
      <c r="H3527" s="36">
        <v>0</v>
      </c>
      <c r="I3527" s="36">
        <v>0</v>
      </c>
      <c r="J3527" s="36">
        <v>0</v>
      </c>
      <c r="K3527" s="36">
        <v>2.5</v>
      </c>
      <c r="L3527" s="36">
        <v>95.225000000000009</v>
      </c>
      <c r="M3527" s="35">
        <v>33.1</v>
      </c>
    </row>
    <row r="3528" spans="1:13">
      <c r="A3528" s="38">
        <v>3527</v>
      </c>
      <c r="B3528" s="34" t="s">
        <v>3638</v>
      </c>
      <c r="C3528" s="34" t="s">
        <v>3686</v>
      </c>
      <c r="D3528" s="34" t="s">
        <v>24</v>
      </c>
      <c r="E3528" s="36">
        <v>0</v>
      </c>
      <c r="F3528" s="36">
        <v>0</v>
      </c>
      <c r="G3528" s="36">
        <v>0</v>
      </c>
      <c r="H3528" s="36">
        <v>0</v>
      </c>
      <c r="I3528" s="36">
        <v>0</v>
      </c>
      <c r="J3528" s="36">
        <v>0</v>
      </c>
      <c r="K3528" s="36">
        <v>15</v>
      </c>
      <c r="L3528" s="36">
        <v>2186.5500000000002</v>
      </c>
      <c r="M3528" s="35">
        <v>25.15</v>
      </c>
    </row>
    <row r="3529" spans="1:13">
      <c r="A3529" s="38">
        <v>3528</v>
      </c>
      <c r="B3529" s="34" t="s">
        <v>3639</v>
      </c>
      <c r="C3529" s="34" t="s">
        <v>3686</v>
      </c>
      <c r="D3529" s="34" t="s">
        <v>24</v>
      </c>
      <c r="E3529" s="36">
        <v>0</v>
      </c>
      <c r="F3529" s="36">
        <v>0</v>
      </c>
      <c r="G3529" s="36">
        <v>0</v>
      </c>
      <c r="H3529" s="36">
        <v>0</v>
      </c>
      <c r="I3529" s="36">
        <v>0</v>
      </c>
      <c r="J3529" s="36">
        <v>0</v>
      </c>
      <c r="K3529" s="36">
        <v>32.024999999999999</v>
      </c>
      <c r="L3529" s="36">
        <v>2820.1214999999997</v>
      </c>
      <c r="M3529" s="35">
        <v>160.80000000000001</v>
      </c>
    </row>
    <row r="3530" spans="1:13">
      <c r="A3530" s="38">
        <v>3529</v>
      </c>
      <c r="B3530" s="34" t="s">
        <v>3640</v>
      </c>
      <c r="C3530" s="34" t="s">
        <v>3650</v>
      </c>
      <c r="D3530" s="34" t="s">
        <v>24</v>
      </c>
      <c r="F3530" s="36">
        <v>0</v>
      </c>
      <c r="H3530" s="36">
        <v>0</v>
      </c>
      <c r="J3530" s="36">
        <v>0</v>
      </c>
      <c r="L3530" s="36">
        <v>0</v>
      </c>
      <c r="M3530" s="35">
        <v>78</v>
      </c>
    </row>
    <row r="3531" spans="1:13">
      <c r="A3531" s="38">
        <v>3530</v>
      </c>
      <c r="B3531" s="34" t="s">
        <v>3641</v>
      </c>
      <c r="C3531" s="34" t="s">
        <v>3686</v>
      </c>
      <c r="D3531" s="34" t="s">
        <v>24</v>
      </c>
      <c r="F3531" s="36">
        <v>0</v>
      </c>
      <c r="H3531" s="36">
        <v>0</v>
      </c>
      <c r="J3531" s="36">
        <v>0</v>
      </c>
      <c r="L3531" s="36">
        <v>0</v>
      </c>
      <c r="M3531" s="35">
        <v>2</v>
      </c>
    </row>
    <row r="3532" spans="1:13">
      <c r="A3532" s="38">
        <v>3531</v>
      </c>
      <c r="B3532" s="34" t="s">
        <v>3642</v>
      </c>
      <c r="C3532" s="34" t="s">
        <v>84</v>
      </c>
      <c r="D3532" s="34" t="s">
        <v>24</v>
      </c>
      <c r="F3532" s="36">
        <v>0</v>
      </c>
      <c r="H3532" s="36">
        <v>0</v>
      </c>
      <c r="J3532" s="36">
        <v>0</v>
      </c>
      <c r="L3532" s="36">
        <v>0</v>
      </c>
      <c r="M3532" s="35">
        <v>5</v>
      </c>
    </row>
    <row r="3533" spans="1:13">
      <c r="A3533" s="38">
        <v>3532</v>
      </c>
      <c r="B3533" s="34" t="s">
        <v>3643</v>
      </c>
      <c r="C3533" s="34" t="s">
        <v>65</v>
      </c>
      <c r="D3533" s="34" t="s">
        <v>24</v>
      </c>
      <c r="E3533" s="36">
        <v>0</v>
      </c>
      <c r="F3533" s="36">
        <v>0</v>
      </c>
      <c r="G3533" s="36">
        <v>0</v>
      </c>
      <c r="H3533" s="36">
        <v>0</v>
      </c>
      <c r="I3533" s="36">
        <v>10</v>
      </c>
      <c r="J3533" s="36">
        <v>1057</v>
      </c>
      <c r="K3533" s="36">
        <v>68</v>
      </c>
      <c r="L3533" s="36">
        <v>4128.28</v>
      </c>
      <c r="M3533" s="35">
        <v>14.025</v>
      </c>
    </row>
    <row r="3534" spans="1:13">
      <c r="A3534" s="38">
        <v>3533</v>
      </c>
      <c r="B3534" s="34" t="s">
        <v>3644</v>
      </c>
      <c r="C3534" s="34" t="s">
        <v>65</v>
      </c>
      <c r="D3534" s="34" t="s">
        <v>24</v>
      </c>
      <c r="F3534" s="36">
        <v>0</v>
      </c>
      <c r="H3534" s="36">
        <v>0</v>
      </c>
      <c r="J3534" s="36">
        <v>0</v>
      </c>
      <c r="L3534" s="36">
        <v>0</v>
      </c>
      <c r="M3534" s="35">
        <v>10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10"/>
  </sheetPr>
  <dimension ref="A1:BH54"/>
  <sheetViews>
    <sheetView topLeftCell="A38" workbookViewId="0">
      <selection activeCell="W59" sqref="W59"/>
    </sheetView>
  </sheetViews>
  <sheetFormatPr defaultColWidth="9" defaultRowHeight="13.5"/>
  <cols>
    <col min="1" max="1" width="9" style="47"/>
    <col min="2" max="2" width="12.375" style="54" customWidth="1"/>
    <col min="3" max="3" width="11.125" style="47" customWidth="1"/>
    <col min="4" max="4" width="13" style="47" customWidth="1"/>
    <col min="5" max="5" width="10.75" style="47" customWidth="1"/>
    <col min="6" max="7" width="9" style="47"/>
    <col min="8" max="8" width="10.625" style="47" customWidth="1"/>
    <col min="9" max="31" width="9" style="47"/>
    <col min="32" max="32" width="11.75" style="47" customWidth="1"/>
    <col min="33" max="16384" width="9" style="47"/>
  </cols>
  <sheetData>
    <row r="1" spans="1:32" ht="21.75">
      <c r="A1" s="107" t="s">
        <v>3713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</row>
    <row r="2" spans="1:32" s="48" customFormat="1" ht="17.25">
      <c r="A2" s="62" t="s">
        <v>3710</v>
      </c>
      <c r="B2" s="5" t="s">
        <v>16</v>
      </c>
      <c r="C2" s="5" t="s">
        <v>17</v>
      </c>
      <c r="D2" s="5" t="s">
        <v>18</v>
      </c>
      <c r="E2" s="5" t="s">
        <v>19</v>
      </c>
      <c r="F2" s="5" t="s">
        <v>20</v>
      </c>
      <c r="G2" s="5" t="s">
        <v>21</v>
      </c>
      <c r="H2" s="5" t="s">
        <v>22</v>
      </c>
      <c r="I2" s="5" t="s">
        <v>23</v>
      </c>
      <c r="J2" s="5" t="s">
        <v>24</v>
      </c>
      <c r="K2" s="5" t="s">
        <v>25</v>
      </c>
      <c r="L2" s="5" t="s">
        <v>26</v>
      </c>
      <c r="M2" s="5" t="s">
        <v>27</v>
      </c>
      <c r="N2" s="5" t="s">
        <v>28</v>
      </c>
      <c r="O2" s="5" t="s">
        <v>29</v>
      </c>
      <c r="P2" s="5" t="s">
        <v>30</v>
      </c>
      <c r="Q2" s="5" t="s">
        <v>31</v>
      </c>
      <c r="R2" s="5" t="s">
        <v>32</v>
      </c>
      <c r="S2" s="5" t="s">
        <v>33</v>
      </c>
      <c r="T2" s="5" t="s">
        <v>34</v>
      </c>
      <c r="U2" s="5" t="s">
        <v>35</v>
      </c>
      <c r="V2" s="5" t="s">
        <v>36</v>
      </c>
      <c r="W2" s="5" t="s">
        <v>37</v>
      </c>
      <c r="X2" s="5" t="s">
        <v>38</v>
      </c>
      <c r="Y2" s="5" t="s">
        <v>39</v>
      </c>
      <c r="Z2" s="5" t="s">
        <v>40</v>
      </c>
      <c r="AA2" s="5" t="s">
        <v>41</v>
      </c>
      <c r="AB2" s="5" t="s">
        <v>42</v>
      </c>
      <c r="AC2" s="5" t="s">
        <v>43</v>
      </c>
      <c r="AD2" s="5" t="s">
        <v>44</v>
      </c>
      <c r="AE2" s="5" t="s">
        <v>45</v>
      </c>
      <c r="AF2" s="5" t="s">
        <v>3714</v>
      </c>
    </row>
    <row r="3" spans="1:32" ht="17.25">
      <c r="A3" s="49" t="s">
        <v>64</v>
      </c>
      <c r="B3" s="1">
        <f t="array" aca="1" ref="B3:AE26" ca="1">OFFSET(Sheet6!$B$2,0+行业各地区分布图!$L$4,0,24,30)</f>
        <v>0</v>
      </c>
      <c r="C3" s="1">
        <f ca="1"/>
        <v>81.5</v>
      </c>
      <c r="D3" s="1">
        <f ca="1"/>
        <v>0</v>
      </c>
      <c r="E3" s="1">
        <f ca="1"/>
        <v>0</v>
      </c>
      <c r="F3" s="1">
        <f ca="1"/>
        <v>0</v>
      </c>
      <c r="G3" s="1">
        <f ca="1"/>
        <v>0</v>
      </c>
      <c r="H3" s="1">
        <f ca="1"/>
        <v>3</v>
      </c>
      <c r="I3" s="1">
        <f ca="1"/>
        <v>0</v>
      </c>
      <c r="J3" s="1">
        <f ca="1"/>
        <v>292.39999999999998</v>
      </c>
      <c r="K3" s="1">
        <f ca="1"/>
        <v>6</v>
      </c>
      <c r="L3" s="1">
        <f ca="1"/>
        <v>2</v>
      </c>
      <c r="M3" s="1">
        <f ca="1"/>
        <v>0</v>
      </c>
      <c r="N3" s="1">
        <f ca="1"/>
        <v>0</v>
      </c>
      <c r="O3" s="1">
        <f ca="1"/>
        <v>0</v>
      </c>
      <c r="P3" s="1">
        <f ca="1"/>
        <v>2</v>
      </c>
      <c r="Q3" s="1">
        <f ca="1"/>
        <v>56.75</v>
      </c>
      <c r="R3" s="1">
        <f ca="1"/>
        <v>0</v>
      </c>
      <c r="S3" s="1">
        <f ca="1"/>
        <v>0</v>
      </c>
      <c r="T3" s="1">
        <f ca="1"/>
        <v>230.09999999999997</v>
      </c>
      <c r="U3" s="1">
        <f ca="1"/>
        <v>0</v>
      </c>
      <c r="V3" s="1">
        <f ca="1"/>
        <v>68.45</v>
      </c>
      <c r="W3" s="1">
        <f ca="1"/>
        <v>0</v>
      </c>
      <c r="X3" s="1">
        <f ca="1"/>
        <v>0</v>
      </c>
      <c r="Y3" s="1">
        <f ca="1"/>
        <v>8</v>
      </c>
      <c r="Z3" s="1">
        <f ca="1"/>
        <v>3.2</v>
      </c>
      <c r="AA3" s="1">
        <f ca="1"/>
        <v>0</v>
      </c>
      <c r="AB3" s="1">
        <f ca="1"/>
        <v>0</v>
      </c>
      <c r="AC3" s="1">
        <f ca="1"/>
        <v>5</v>
      </c>
      <c r="AD3" s="1">
        <f ca="1"/>
        <v>0</v>
      </c>
      <c r="AE3" s="50">
        <f ca="1"/>
        <v>0</v>
      </c>
      <c r="AF3" s="51">
        <f t="shared" ref="AF3:AF26" ca="1" si="0">SUM(B3:F3)</f>
        <v>81.5</v>
      </c>
    </row>
    <row r="4" spans="1:32" ht="17.25">
      <c r="A4" s="49" t="s">
        <v>65</v>
      </c>
      <c r="B4" s="1">
        <f ca="1"/>
        <v>0</v>
      </c>
      <c r="C4" s="1">
        <f ca="1"/>
        <v>0</v>
      </c>
      <c r="D4" s="1">
        <f ca="1"/>
        <v>0</v>
      </c>
      <c r="E4" s="1">
        <f ca="1"/>
        <v>0</v>
      </c>
      <c r="F4" s="1">
        <f ca="1"/>
        <v>0</v>
      </c>
      <c r="G4" s="1">
        <f ca="1"/>
        <v>0</v>
      </c>
      <c r="H4" s="1">
        <f ca="1"/>
        <v>0</v>
      </c>
      <c r="I4" s="1">
        <f ca="1"/>
        <v>0</v>
      </c>
      <c r="J4" s="1">
        <f ca="1"/>
        <v>10</v>
      </c>
      <c r="K4" s="1">
        <f ca="1"/>
        <v>0</v>
      </c>
      <c r="L4" s="1">
        <f ca="1"/>
        <v>0</v>
      </c>
      <c r="M4" s="1">
        <f ca="1"/>
        <v>0</v>
      </c>
      <c r="N4" s="1">
        <f ca="1"/>
        <v>0</v>
      </c>
      <c r="O4" s="1">
        <f ca="1"/>
        <v>0</v>
      </c>
      <c r="P4" s="1">
        <f ca="1"/>
        <v>0</v>
      </c>
      <c r="Q4" s="1">
        <f ca="1"/>
        <v>81.2</v>
      </c>
      <c r="R4" s="1">
        <f ca="1"/>
        <v>0</v>
      </c>
      <c r="S4" s="1">
        <f ca="1"/>
        <v>0</v>
      </c>
      <c r="T4" s="1">
        <f ca="1"/>
        <v>0</v>
      </c>
      <c r="U4" s="1">
        <f ca="1"/>
        <v>0</v>
      </c>
      <c r="V4" s="1">
        <f ca="1"/>
        <v>0</v>
      </c>
      <c r="W4" s="1">
        <f ca="1"/>
        <v>0</v>
      </c>
      <c r="X4" s="1">
        <f ca="1"/>
        <v>0</v>
      </c>
      <c r="Y4" s="1">
        <f ca="1"/>
        <v>0</v>
      </c>
      <c r="Z4" s="1">
        <f ca="1"/>
        <v>0</v>
      </c>
      <c r="AA4" s="1">
        <f ca="1"/>
        <v>0</v>
      </c>
      <c r="AB4" s="1">
        <f ca="1"/>
        <v>0</v>
      </c>
      <c r="AC4" s="1">
        <f ca="1"/>
        <v>0</v>
      </c>
      <c r="AD4" s="1">
        <f ca="1"/>
        <v>0</v>
      </c>
      <c r="AE4" s="50">
        <f ca="1"/>
        <v>0</v>
      </c>
      <c r="AF4" s="51">
        <f t="shared" ca="1" si="0"/>
        <v>0</v>
      </c>
    </row>
    <row r="5" spans="1:32" ht="17.25">
      <c r="A5" s="49" t="s">
        <v>66</v>
      </c>
      <c r="B5" s="1">
        <f ca="1"/>
        <v>0</v>
      </c>
      <c r="C5" s="1">
        <f ca="1"/>
        <v>0</v>
      </c>
      <c r="D5" s="1">
        <f ca="1"/>
        <v>0</v>
      </c>
      <c r="E5" s="1">
        <f ca="1"/>
        <v>0</v>
      </c>
      <c r="F5" s="1">
        <f ca="1"/>
        <v>0</v>
      </c>
      <c r="G5" s="1">
        <f ca="1"/>
        <v>0</v>
      </c>
      <c r="H5" s="1">
        <f ca="1"/>
        <v>35.575000000000003</v>
      </c>
      <c r="I5" s="1">
        <f ca="1"/>
        <v>0</v>
      </c>
      <c r="J5" s="1">
        <f ca="1"/>
        <v>14.7</v>
      </c>
      <c r="K5" s="1">
        <f ca="1"/>
        <v>0</v>
      </c>
      <c r="L5" s="1">
        <f ca="1"/>
        <v>0</v>
      </c>
      <c r="M5" s="1">
        <f ca="1"/>
        <v>0</v>
      </c>
      <c r="N5" s="1">
        <f ca="1"/>
        <v>0</v>
      </c>
      <c r="O5" s="1">
        <f ca="1"/>
        <v>0</v>
      </c>
      <c r="P5" s="1">
        <f ca="1"/>
        <v>0</v>
      </c>
      <c r="Q5" s="1">
        <f ca="1"/>
        <v>532.02499999999998</v>
      </c>
      <c r="R5" s="1">
        <f ca="1"/>
        <v>0</v>
      </c>
      <c r="S5" s="1">
        <f ca="1"/>
        <v>0</v>
      </c>
      <c r="T5" s="1">
        <f ca="1"/>
        <v>0</v>
      </c>
      <c r="U5" s="1">
        <f ca="1"/>
        <v>0</v>
      </c>
      <c r="V5" s="1">
        <f ca="1"/>
        <v>0</v>
      </c>
      <c r="W5" s="1">
        <f ca="1"/>
        <v>0</v>
      </c>
      <c r="X5" s="1">
        <f ca="1"/>
        <v>0</v>
      </c>
      <c r="Y5" s="1">
        <f ca="1"/>
        <v>80</v>
      </c>
      <c r="Z5" s="1">
        <f ca="1"/>
        <v>0</v>
      </c>
      <c r="AA5" s="1">
        <f ca="1"/>
        <v>0</v>
      </c>
      <c r="AB5" s="1">
        <f ca="1"/>
        <v>0</v>
      </c>
      <c r="AC5" s="1">
        <f ca="1"/>
        <v>26</v>
      </c>
      <c r="AD5" s="1">
        <f ca="1"/>
        <v>0</v>
      </c>
      <c r="AE5" s="50">
        <f ca="1"/>
        <v>0</v>
      </c>
      <c r="AF5" s="51">
        <f t="shared" ca="1" si="0"/>
        <v>0</v>
      </c>
    </row>
    <row r="6" spans="1:32" ht="17.25">
      <c r="A6" s="49" t="s">
        <v>67</v>
      </c>
      <c r="B6" s="1">
        <f ca="1"/>
        <v>0</v>
      </c>
      <c r="C6" s="1">
        <f ca="1"/>
        <v>0</v>
      </c>
      <c r="D6" s="1">
        <f ca="1"/>
        <v>0</v>
      </c>
      <c r="E6" s="1">
        <f ca="1"/>
        <v>3.05</v>
      </c>
      <c r="F6" s="1">
        <f ca="1"/>
        <v>0</v>
      </c>
      <c r="G6" s="1">
        <f ca="1"/>
        <v>0</v>
      </c>
      <c r="H6" s="1">
        <f ca="1"/>
        <v>36</v>
      </c>
      <c r="I6" s="1">
        <f ca="1"/>
        <v>0</v>
      </c>
      <c r="J6" s="1">
        <f ca="1"/>
        <v>83.85</v>
      </c>
      <c r="K6" s="1">
        <f ca="1"/>
        <v>0</v>
      </c>
      <c r="L6" s="1">
        <f ca="1"/>
        <v>0</v>
      </c>
      <c r="M6" s="1">
        <f ca="1"/>
        <v>7</v>
      </c>
      <c r="N6" s="1">
        <f ca="1"/>
        <v>0</v>
      </c>
      <c r="O6" s="1">
        <f ca="1"/>
        <v>0</v>
      </c>
      <c r="P6" s="1">
        <f ca="1"/>
        <v>0</v>
      </c>
      <c r="Q6" s="1">
        <f ca="1"/>
        <v>1411.1</v>
      </c>
      <c r="R6" s="1">
        <f ca="1"/>
        <v>0</v>
      </c>
      <c r="S6" s="1">
        <f ca="1"/>
        <v>0</v>
      </c>
      <c r="T6" s="1">
        <f ca="1"/>
        <v>0</v>
      </c>
      <c r="U6" s="1">
        <f ca="1"/>
        <v>0</v>
      </c>
      <c r="V6" s="1">
        <f ca="1"/>
        <v>0</v>
      </c>
      <c r="W6" s="1">
        <f ca="1"/>
        <v>0</v>
      </c>
      <c r="X6" s="1">
        <f ca="1"/>
        <v>0</v>
      </c>
      <c r="Y6" s="1">
        <f ca="1"/>
        <v>0</v>
      </c>
      <c r="Z6" s="1">
        <f ca="1"/>
        <v>0</v>
      </c>
      <c r="AA6" s="1">
        <f ca="1"/>
        <v>0</v>
      </c>
      <c r="AB6" s="1">
        <f ca="1"/>
        <v>0</v>
      </c>
      <c r="AC6" s="1">
        <f ca="1"/>
        <v>5</v>
      </c>
      <c r="AD6" s="1">
        <f ca="1"/>
        <v>0</v>
      </c>
      <c r="AE6" s="50">
        <f ca="1"/>
        <v>0</v>
      </c>
      <c r="AF6" s="51">
        <f t="shared" ca="1" si="0"/>
        <v>3.05</v>
      </c>
    </row>
    <row r="7" spans="1:32" ht="17.25">
      <c r="A7" s="49" t="s">
        <v>68</v>
      </c>
      <c r="B7" s="1">
        <f ca="1"/>
        <v>0</v>
      </c>
      <c r="C7" s="1">
        <f ca="1"/>
        <v>0</v>
      </c>
      <c r="D7" s="1">
        <f ca="1"/>
        <v>0</v>
      </c>
      <c r="E7" s="1">
        <f ca="1"/>
        <v>0</v>
      </c>
      <c r="F7" s="1">
        <f ca="1"/>
        <v>0</v>
      </c>
      <c r="G7" s="1">
        <f ca="1"/>
        <v>0</v>
      </c>
      <c r="H7" s="1">
        <f ca="1"/>
        <v>0</v>
      </c>
      <c r="I7" s="1">
        <f ca="1"/>
        <v>0</v>
      </c>
      <c r="J7" s="1">
        <f ca="1"/>
        <v>0</v>
      </c>
      <c r="K7" s="1">
        <f ca="1"/>
        <v>0</v>
      </c>
      <c r="L7" s="1">
        <f ca="1"/>
        <v>0</v>
      </c>
      <c r="M7" s="1">
        <f ca="1"/>
        <v>0</v>
      </c>
      <c r="N7" s="1">
        <f ca="1"/>
        <v>0</v>
      </c>
      <c r="O7" s="1">
        <f ca="1"/>
        <v>0</v>
      </c>
      <c r="P7" s="1">
        <f ca="1"/>
        <v>0</v>
      </c>
      <c r="Q7" s="1">
        <f ca="1"/>
        <v>0</v>
      </c>
      <c r="R7" s="1">
        <f ca="1"/>
        <v>0</v>
      </c>
      <c r="S7" s="1">
        <f ca="1"/>
        <v>0</v>
      </c>
      <c r="T7" s="1">
        <f ca="1"/>
        <v>0</v>
      </c>
      <c r="U7" s="1">
        <f ca="1"/>
        <v>0</v>
      </c>
      <c r="V7" s="1">
        <f ca="1"/>
        <v>0</v>
      </c>
      <c r="W7" s="1">
        <f ca="1"/>
        <v>0</v>
      </c>
      <c r="X7" s="1">
        <f ca="1"/>
        <v>0</v>
      </c>
      <c r="Y7" s="1">
        <f ca="1"/>
        <v>0</v>
      </c>
      <c r="Z7" s="1">
        <f ca="1"/>
        <v>0</v>
      </c>
      <c r="AA7" s="1">
        <f ca="1"/>
        <v>0</v>
      </c>
      <c r="AB7" s="1">
        <f ca="1"/>
        <v>0</v>
      </c>
      <c r="AC7" s="1">
        <f ca="1"/>
        <v>0</v>
      </c>
      <c r="AD7" s="1">
        <f ca="1"/>
        <v>0</v>
      </c>
      <c r="AE7" s="50">
        <f ca="1"/>
        <v>0</v>
      </c>
      <c r="AF7" s="51">
        <f t="shared" ca="1" si="0"/>
        <v>0</v>
      </c>
    </row>
    <row r="8" spans="1:32" ht="17.25">
      <c r="A8" s="49" t="s">
        <v>69</v>
      </c>
      <c r="B8" s="1">
        <f ca="1"/>
        <v>0</v>
      </c>
      <c r="C8" s="1">
        <f ca="1"/>
        <v>0</v>
      </c>
      <c r="D8" s="1">
        <f ca="1"/>
        <v>0</v>
      </c>
      <c r="E8" s="1">
        <f ca="1"/>
        <v>0</v>
      </c>
      <c r="F8" s="1">
        <f ca="1"/>
        <v>0</v>
      </c>
      <c r="G8" s="1">
        <f ca="1"/>
        <v>0</v>
      </c>
      <c r="H8" s="1">
        <f ca="1"/>
        <v>0</v>
      </c>
      <c r="I8" s="1">
        <f ca="1"/>
        <v>0</v>
      </c>
      <c r="J8" s="1">
        <f ca="1"/>
        <v>0</v>
      </c>
      <c r="K8" s="1">
        <f ca="1"/>
        <v>0</v>
      </c>
      <c r="L8" s="1">
        <f ca="1"/>
        <v>0</v>
      </c>
      <c r="M8" s="1">
        <f ca="1"/>
        <v>0</v>
      </c>
      <c r="N8" s="1">
        <f ca="1"/>
        <v>0</v>
      </c>
      <c r="O8" s="1">
        <f ca="1"/>
        <v>0</v>
      </c>
      <c r="P8" s="1">
        <f ca="1"/>
        <v>0</v>
      </c>
      <c r="Q8" s="1">
        <f ca="1"/>
        <v>0</v>
      </c>
      <c r="R8" s="1">
        <f ca="1"/>
        <v>0</v>
      </c>
      <c r="S8" s="1">
        <f ca="1"/>
        <v>0</v>
      </c>
      <c r="T8" s="1">
        <f ca="1"/>
        <v>0</v>
      </c>
      <c r="U8" s="1">
        <f ca="1"/>
        <v>0</v>
      </c>
      <c r="V8" s="1">
        <f ca="1"/>
        <v>0</v>
      </c>
      <c r="W8" s="1">
        <f ca="1"/>
        <v>0</v>
      </c>
      <c r="X8" s="1">
        <f ca="1"/>
        <v>0</v>
      </c>
      <c r="Y8" s="1">
        <f ca="1"/>
        <v>0</v>
      </c>
      <c r="Z8" s="1">
        <f ca="1"/>
        <v>0</v>
      </c>
      <c r="AA8" s="1">
        <f ca="1"/>
        <v>0</v>
      </c>
      <c r="AB8" s="1">
        <f ca="1"/>
        <v>0</v>
      </c>
      <c r="AC8" s="1">
        <f ca="1"/>
        <v>0</v>
      </c>
      <c r="AD8" s="1">
        <f ca="1"/>
        <v>0</v>
      </c>
      <c r="AE8" s="50">
        <f ca="1"/>
        <v>0</v>
      </c>
      <c r="AF8" s="51">
        <f t="shared" ca="1" si="0"/>
        <v>0</v>
      </c>
    </row>
    <row r="9" spans="1:32" ht="17.25">
      <c r="A9" s="49" t="s">
        <v>70</v>
      </c>
      <c r="B9" s="1">
        <f ca="1"/>
        <v>0</v>
      </c>
      <c r="C9" s="1">
        <f ca="1"/>
        <v>0</v>
      </c>
      <c r="D9" s="1">
        <f ca="1"/>
        <v>0</v>
      </c>
      <c r="E9" s="1">
        <f ca="1"/>
        <v>0</v>
      </c>
      <c r="F9" s="1">
        <f ca="1"/>
        <v>0</v>
      </c>
      <c r="G9" s="1">
        <f ca="1"/>
        <v>0</v>
      </c>
      <c r="H9" s="1">
        <f ca="1"/>
        <v>0</v>
      </c>
      <c r="I9" s="1">
        <f ca="1"/>
        <v>0</v>
      </c>
      <c r="J9" s="1">
        <f ca="1"/>
        <v>0</v>
      </c>
      <c r="K9" s="1">
        <f ca="1"/>
        <v>0</v>
      </c>
      <c r="L9" s="1">
        <f ca="1"/>
        <v>0</v>
      </c>
      <c r="M9" s="1">
        <f ca="1"/>
        <v>0</v>
      </c>
      <c r="N9" s="1">
        <f ca="1"/>
        <v>0</v>
      </c>
      <c r="O9" s="1">
        <f ca="1"/>
        <v>0</v>
      </c>
      <c r="P9" s="1">
        <f ca="1"/>
        <v>0</v>
      </c>
      <c r="Q9" s="1">
        <f ca="1"/>
        <v>0</v>
      </c>
      <c r="R9" s="1">
        <f ca="1"/>
        <v>0</v>
      </c>
      <c r="S9" s="1">
        <f ca="1"/>
        <v>0</v>
      </c>
      <c r="T9" s="1">
        <f ca="1"/>
        <v>154.19999999999999</v>
      </c>
      <c r="U9" s="1">
        <f ca="1"/>
        <v>0</v>
      </c>
      <c r="V9" s="1">
        <f ca="1"/>
        <v>0</v>
      </c>
      <c r="W9" s="1">
        <f ca="1"/>
        <v>0</v>
      </c>
      <c r="X9" s="1">
        <f ca="1"/>
        <v>0</v>
      </c>
      <c r="Y9" s="1">
        <f ca="1"/>
        <v>0</v>
      </c>
      <c r="Z9" s="1">
        <f ca="1"/>
        <v>0</v>
      </c>
      <c r="AA9" s="1">
        <f ca="1"/>
        <v>0</v>
      </c>
      <c r="AB9" s="1">
        <f ca="1"/>
        <v>0</v>
      </c>
      <c r="AC9" s="1">
        <f ca="1"/>
        <v>0</v>
      </c>
      <c r="AD9" s="1">
        <f ca="1"/>
        <v>0</v>
      </c>
      <c r="AE9" s="50">
        <f ca="1"/>
        <v>0</v>
      </c>
      <c r="AF9" s="51">
        <f t="shared" ca="1" si="0"/>
        <v>0</v>
      </c>
    </row>
    <row r="10" spans="1:32" ht="17.25">
      <c r="A10" s="49" t="s">
        <v>71</v>
      </c>
      <c r="B10" s="1">
        <f ca="1"/>
        <v>0</v>
      </c>
      <c r="C10" s="1">
        <f ca="1"/>
        <v>0</v>
      </c>
      <c r="D10" s="1">
        <f ca="1"/>
        <v>2</v>
      </c>
      <c r="E10" s="1">
        <f ca="1"/>
        <v>0</v>
      </c>
      <c r="F10" s="1">
        <f ca="1"/>
        <v>0</v>
      </c>
      <c r="G10" s="1">
        <f ca="1"/>
        <v>0</v>
      </c>
      <c r="H10" s="1">
        <f ca="1"/>
        <v>0</v>
      </c>
      <c r="I10" s="1">
        <f ca="1"/>
        <v>0</v>
      </c>
      <c r="J10" s="1">
        <f ca="1"/>
        <v>1.05</v>
      </c>
      <c r="K10" s="1">
        <f ca="1"/>
        <v>0</v>
      </c>
      <c r="L10" s="1">
        <f ca="1"/>
        <v>0</v>
      </c>
      <c r="M10" s="1">
        <f ca="1"/>
        <v>0</v>
      </c>
      <c r="N10" s="1">
        <f ca="1"/>
        <v>0</v>
      </c>
      <c r="O10" s="1">
        <f ca="1"/>
        <v>0</v>
      </c>
      <c r="P10" s="1">
        <f ca="1"/>
        <v>0</v>
      </c>
      <c r="Q10" s="1">
        <f ca="1"/>
        <v>49.55</v>
      </c>
      <c r="R10" s="1">
        <f ca="1"/>
        <v>0</v>
      </c>
      <c r="S10" s="1">
        <f ca="1"/>
        <v>0</v>
      </c>
      <c r="T10" s="1">
        <f ca="1"/>
        <v>0</v>
      </c>
      <c r="U10" s="1">
        <f ca="1"/>
        <v>0</v>
      </c>
      <c r="V10" s="1">
        <f ca="1"/>
        <v>0</v>
      </c>
      <c r="W10" s="1">
        <f ca="1"/>
        <v>0</v>
      </c>
      <c r="X10" s="1">
        <f ca="1"/>
        <v>0</v>
      </c>
      <c r="Y10" s="1">
        <f ca="1"/>
        <v>0</v>
      </c>
      <c r="Z10" s="1">
        <f ca="1"/>
        <v>0</v>
      </c>
      <c r="AA10" s="1">
        <f ca="1"/>
        <v>0</v>
      </c>
      <c r="AB10" s="1">
        <f ca="1"/>
        <v>0</v>
      </c>
      <c r="AC10" s="1">
        <f ca="1"/>
        <v>23</v>
      </c>
      <c r="AD10" s="1">
        <f ca="1"/>
        <v>0</v>
      </c>
      <c r="AE10" s="50">
        <f ca="1"/>
        <v>0</v>
      </c>
      <c r="AF10" s="51">
        <f t="shared" ca="1" si="0"/>
        <v>2</v>
      </c>
    </row>
    <row r="11" spans="1:32" ht="17.25">
      <c r="A11" s="49" t="s">
        <v>72</v>
      </c>
      <c r="B11" s="1">
        <f ca="1"/>
        <v>0</v>
      </c>
      <c r="C11" s="1">
        <f ca="1"/>
        <v>0</v>
      </c>
      <c r="D11" s="1">
        <f ca="1"/>
        <v>0</v>
      </c>
      <c r="E11" s="1">
        <f ca="1"/>
        <v>0</v>
      </c>
      <c r="F11" s="1">
        <f ca="1"/>
        <v>0</v>
      </c>
      <c r="G11" s="1">
        <f ca="1"/>
        <v>0</v>
      </c>
      <c r="H11" s="1">
        <f ca="1"/>
        <v>1</v>
      </c>
      <c r="I11" s="1">
        <f ca="1"/>
        <v>0</v>
      </c>
      <c r="J11" s="1">
        <f ca="1"/>
        <v>0</v>
      </c>
      <c r="K11" s="1">
        <f ca="1"/>
        <v>0</v>
      </c>
      <c r="L11" s="1">
        <f ca="1"/>
        <v>0</v>
      </c>
      <c r="M11" s="1">
        <f ca="1"/>
        <v>0</v>
      </c>
      <c r="N11" s="1">
        <f ca="1"/>
        <v>0</v>
      </c>
      <c r="O11" s="1">
        <f ca="1"/>
        <v>0</v>
      </c>
      <c r="P11" s="1">
        <f ca="1"/>
        <v>0</v>
      </c>
      <c r="Q11" s="1">
        <f ca="1"/>
        <v>0</v>
      </c>
      <c r="R11" s="1">
        <f ca="1"/>
        <v>0</v>
      </c>
      <c r="S11" s="1">
        <f ca="1"/>
        <v>0</v>
      </c>
      <c r="T11" s="1">
        <f ca="1"/>
        <v>0</v>
      </c>
      <c r="U11" s="1">
        <f ca="1"/>
        <v>0</v>
      </c>
      <c r="V11" s="1">
        <f ca="1"/>
        <v>0</v>
      </c>
      <c r="W11" s="1">
        <f ca="1"/>
        <v>0</v>
      </c>
      <c r="X11" s="1">
        <f ca="1"/>
        <v>0</v>
      </c>
      <c r="Y11" s="1">
        <f ca="1"/>
        <v>0</v>
      </c>
      <c r="Z11" s="1">
        <f ca="1"/>
        <v>0</v>
      </c>
      <c r="AA11" s="1">
        <f ca="1"/>
        <v>0</v>
      </c>
      <c r="AB11" s="1">
        <f ca="1"/>
        <v>0</v>
      </c>
      <c r="AC11" s="1">
        <f ca="1"/>
        <v>41</v>
      </c>
      <c r="AD11" s="1">
        <f ca="1"/>
        <v>0</v>
      </c>
      <c r="AE11" s="50">
        <f ca="1"/>
        <v>0</v>
      </c>
      <c r="AF11" s="51">
        <f t="shared" ca="1" si="0"/>
        <v>0</v>
      </c>
    </row>
    <row r="12" spans="1:32" ht="17.25">
      <c r="A12" s="49" t="s">
        <v>73</v>
      </c>
      <c r="B12" s="1">
        <f ca="1"/>
        <v>0</v>
      </c>
      <c r="C12" s="1">
        <f ca="1"/>
        <v>0</v>
      </c>
      <c r="D12" s="1">
        <f ca="1"/>
        <v>0</v>
      </c>
      <c r="E12" s="1">
        <f ca="1"/>
        <v>0</v>
      </c>
      <c r="F12" s="1">
        <f ca="1"/>
        <v>0</v>
      </c>
      <c r="G12" s="1">
        <f ca="1"/>
        <v>0</v>
      </c>
      <c r="H12" s="1">
        <f ca="1"/>
        <v>0</v>
      </c>
      <c r="I12" s="1">
        <f ca="1"/>
        <v>0</v>
      </c>
      <c r="J12" s="1">
        <f ca="1"/>
        <v>0</v>
      </c>
      <c r="K12" s="1">
        <f ca="1"/>
        <v>0</v>
      </c>
      <c r="L12" s="1">
        <f ca="1"/>
        <v>0</v>
      </c>
      <c r="M12" s="1">
        <f ca="1"/>
        <v>0</v>
      </c>
      <c r="N12" s="1">
        <f ca="1"/>
        <v>0</v>
      </c>
      <c r="O12" s="1">
        <f ca="1"/>
        <v>0</v>
      </c>
      <c r="P12" s="1">
        <f ca="1"/>
        <v>0</v>
      </c>
      <c r="Q12" s="1">
        <f ca="1"/>
        <v>39.875</v>
      </c>
      <c r="R12" s="1">
        <f ca="1"/>
        <v>0</v>
      </c>
      <c r="S12" s="1">
        <f ca="1"/>
        <v>0</v>
      </c>
      <c r="T12" s="1">
        <f ca="1"/>
        <v>0</v>
      </c>
      <c r="U12" s="1">
        <f ca="1"/>
        <v>0</v>
      </c>
      <c r="V12" s="1">
        <f ca="1"/>
        <v>0</v>
      </c>
      <c r="W12" s="1">
        <f ca="1"/>
        <v>0</v>
      </c>
      <c r="X12" s="1">
        <f ca="1"/>
        <v>0</v>
      </c>
      <c r="Y12" s="1">
        <f ca="1"/>
        <v>0</v>
      </c>
      <c r="Z12" s="1">
        <f ca="1"/>
        <v>0</v>
      </c>
      <c r="AA12" s="1">
        <f ca="1"/>
        <v>0</v>
      </c>
      <c r="AB12" s="1">
        <f ca="1"/>
        <v>0</v>
      </c>
      <c r="AC12" s="1">
        <f ca="1"/>
        <v>0</v>
      </c>
      <c r="AD12" s="1">
        <f ca="1"/>
        <v>0</v>
      </c>
      <c r="AE12" s="50">
        <f ca="1"/>
        <v>0</v>
      </c>
      <c r="AF12" s="51">
        <f t="shared" ca="1" si="0"/>
        <v>0</v>
      </c>
    </row>
    <row r="13" spans="1:32" ht="17.25">
      <c r="A13" s="49" t="s">
        <v>74</v>
      </c>
      <c r="B13" s="1">
        <f ca="1"/>
        <v>0</v>
      </c>
      <c r="C13" s="1">
        <f ca="1"/>
        <v>0</v>
      </c>
      <c r="D13" s="1">
        <f ca="1"/>
        <v>0</v>
      </c>
      <c r="E13" s="1">
        <f ca="1"/>
        <v>0</v>
      </c>
      <c r="F13" s="1">
        <f ca="1"/>
        <v>0</v>
      </c>
      <c r="G13" s="1">
        <f ca="1"/>
        <v>0</v>
      </c>
      <c r="H13" s="1">
        <f ca="1"/>
        <v>0</v>
      </c>
      <c r="I13" s="1">
        <f ca="1"/>
        <v>0</v>
      </c>
      <c r="J13" s="1">
        <f ca="1"/>
        <v>2</v>
      </c>
      <c r="K13" s="1">
        <f ca="1"/>
        <v>0</v>
      </c>
      <c r="L13" s="1">
        <f ca="1"/>
        <v>0</v>
      </c>
      <c r="M13" s="1">
        <f ca="1"/>
        <v>0</v>
      </c>
      <c r="N13" s="1">
        <f ca="1"/>
        <v>0</v>
      </c>
      <c r="O13" s="1">
        <f ca="1"/>
        <v>0</v>
      </c>
      <c r="P13" s="1">
        <f ca="1"/>
        <v>0</v>
      </c>
      <c r="Q13" s="1">
        <f ca="1"/>
        <v>232.97499999999999</v>
      </c>
      <c r="R13" s="1">
        <f ca="1"/>
        <v>0</v>
      </c>
      <c r="S13" s="1">
        <f ca="1"/>
        <v>0</v>
      </c>
      <c r="T13" s="1">
        <f ca="1"/>
        <v>3</v>
      </c>
      <c r="U13" s="1">
        <f ca="1"/>
        <v>0</v>
      </c>
      <c r="V13" s="1">
        <f ca="1"/>
        <v>0</v>
      </c>
      <c r="W13" s="1">
        <f ca="1"/>
        <v>0</v>
      </c>
      <c r="X13" s="1">
        <f ca="1"/>
        <v>0</v>
      </c>
      <c r="Y13" s="1">
        <f ca="1"/>
        <v>0</v>
      </c>
      <c r="Z13" s="1">
        <f ca="1"/>
        <v>0</v>
      </c>
      <c r="AA13" s="1">
        <f ca="1"/>
        <v>0</v>
      </c>
      <c r="AB13" s="1">
        <f ca="1"/>
        <v>0</v>
      </c>
      <c r="AC13" s="1">
        <f ca="1"/>
        <v>53</v>
      </c>
      <c r="AD13" s="1">
        <f ca="1"/>
        <v>0</v>
      </c>
      <c r="AE13" s="50">
        <f ca="1"/>
        <v>0</v>
      </c>
      <c r="AF13" s="51">
        <f t="shared" ca="1" si="0"/>
        <v>0</v>
      </c>
    </row>
    <row r="14" spans="1:32" ht="17.25">
      <c r="A14" s="49" t="s">
        <v>75</v>
      </c>
      <c r="B14" s="1">
        <f ca="1"/>
        <v>0</v>
      </c>
      <c r="C14" s="1">
        <f ca="1"/>
        <v>0</v>
      </c>
      <c r="D14" s="1">
        <f ca="1"/>
        <v>0</v>
      </c>
      <c r="E14" s="1">
        <f ca="1"/>
        <v>0</v>
      </c>
      <c r="F14" s="1">
        <f ca="1"/>
        <v>0</v>
      </c>
      <c r="G14" s="1">
        <f ca="1"/>
        <v>0</v>
      </c>
      <c r="H14" s="1">
        <f ca="1"/>
        <v>0</v>
      </c>
      <c r="I14" s="1">
        <f ca="1"/>
        <v>0</v>
      </c>
      <c r="J14" s="1">
        <f ca="1"/>
        <v>0</v>
      </c>
      <c r="K14" s="1">
        <f ca="1"/>
        <v>0</v>
      </c>
      <c r="L14" s="1">
        <f ca="1"/>
        <v>0</v>
      </c>
      <c r="M14" s="1">
        <f ca="1"/>
        <v>0</v>
      </c>
      <c r="N14" s="1">
        <f ca="1"/>
        <v>0</v>
      </c>
      <c r="O14" s="1">
        <f ca="1"/>
        <v>0</v>
      </c>
      <c r="P14" s="1">
        <f ca="1"/>
        <v>0</v>
      </c>
      <c r="Q14" s="1">
        <f ca="1"/>
        <v>0</v>
      </c>
      <c r="R14" s="1">
        <f ca="1"/>
        <v>0</v>
      </c>
      <c r="S14" s="1">
        <f ca="1"/>
        <v>0</v>
      </c>
      <c r="T14" s="1">
        <f ca="1"/>
        <v>0</v>
      </c>
      <c r="U14" s="1">
        <f ca="1"/>
        <v>0</v>
      </c>
      <c r="V14" s="1">
        <f ca="1"/>
        <v>0</v>
      </c>
      <c r="W14" s="1">
        <f ca="1"/>
        <v>0</v>
      </c>
      <c r="X14" s="1">
        <f ca="1"/>
        <v>0</v>
      </c>
      <c r="Y14" s="1">
        <f ca="1"/>
        <v>0</v>
      </c>
      <c r="Z14" s="1">
        <f ca="1"/>
        <v>0</v>
      </c>
      <c r="AA14" s="1">
        <f ca="1"/>
        <v>0</v>
      </c>
      <c r="AB14" s="1">
        <f ca="1"/>
        <v>0</v>
      </c>
      <c r="AC14" s="1">
        <f ca="1"/>
        <v>18</v>
      </c>
      <c r="AD14" s="1">
        <f ca="1"/>
        <v>0</v>
      </c>
      <c r="AE14" s="50">
        <f ca="1"/>
        <v>0</v>
      </c>
      <c r="AF14" s="51">
        <f t="shared" ca="1" si="0"/>
        <v>0</v>
      </c>
    </row>
    <row r="15" spans="1:32" ht="17.25">
      <c r="A15" s="49" t="s">
        <v>76</v>
      </c>
      <c r="B15" s="1">
        <f ca="1"/>
        <v>0</v>
      </c>
      <c r="C15" s="1">
        <f ca="1"/>
        <v>0</v>
      </c>
      <c r="D15" s="1">
        <f ca="1"/>
        <v>0</v>
      </c>
      <c r="E15" s="1">
        <f ca="1"/>
        <v>0</v>
      </c>
      <c r="F15" s="1">
        <f ca="1"/>
        <v>0</v>
      </c>
      <c r="G15" s="1">
        <f ca="1"/>
        <v>0</v>
      </c>
      <c r="H15" s="1">
        <f ca="1"/>
        <v>0</v>
      </c>
      <c r="I15" s="1">
        <f ca="1"/>
        <v>0</v>
      </c>
      <c r="J15" s="1">
        <f ca="1"/>
        <v>0</v>
      </c>
      <c r="K15" s="1">
        <f ca="1"/>
        <v>0</v>
      </c>
      <c r="L15" s="1">
        <f ca="1"/>
        <v>0</v>
      </c>
      <c r="M15" s="1">
        <f ca="1"/>
        <v>0</v>
      </c>
      <c r="N15" s="1">
        <f ca="1"/>
        <v>0</v>
      </c>
      <c r="O15" s="1">
        <f ca="1"/>
        <v>0</v>
      </c>
      <c r="P15" s="1">
        <f ca="1"/>
        <v>0</v>
      </c>
      <c r="Q15" s="1">
        <f ca="1"/>
        <v>0</v>
      </c>
      <c r="R15" s="1">
        <f ca="1"/>
        <v>0</v>
      </c>
      <c r="S15" s="1">
        <f ca="1"/>
        <v>0</v>
      </c>
      <c r="T15" s="1">
        <f ca="1"/>
        <v>707.52499999999998</v>
      </c>
      <c r="U15" s="1">
        <f ca="1"/>
        <v>0</v>
      </c>
      <c r="V15" s="1">
        <f ca="1"/>
        <v>0</v>
      </c>
      <c r="W15" s="1">
        <f ca="1"/>
        <v>0</v>
      </c>
      <c r="X15" s="1">
        <f ca="1"/>
        <v>0</v>
      </c>
      <c r="Y15" s="1">
        <f ca="1"/>
        <v>0</v>
      </c>
      <c r="Z15" s="1">
        <f ca="1"/>
        <v>0</v>
      </c>
      <c r="AA15" s="1">
        <f ca="1"/>
        <v>0</v>
      </c>
      <c r="AB15" s="1">
        <f ca="1"/>
        <v>0</v>
      </c>
      <c r="AC15" s="1">
        <f ca="1"/>
        <v>0</v>
      </c>
      <c r="AD15" s="1">
        <f ca="1"/>
        <v>0</v>
      </c>
      <c r="AE15" s="50">
        <f ca="1"/>
        <v>0</v>
      </c>
      <c r="AF15" s="51">
        <f t="shared" ca="1" si="0"/>
        <v>0</v>
      </c>
    </row>
    <row r="16" spans="1:32" ht="17.25">
      <c r="A16" s="49" t="s">
        <v>77</v>
      </c>
      <c r="B16" s="1">
        <f ca="1"/>
        <v>42.800000000000004</v>
      </c>
      <c r="C16" s="1">
        <f ca="1"/>
        <v>169.05</v>
      </c>
      <c r="D16" s="1">
        <f ca="1"/>
        <v>38.200000000000003</v>
      </c>
      <c r="E16" s="1">
        <f ca="1"/>
        <v>171</v>
      </c>
      <c r="F16" s="1">
        <f ca="1"/>
        <v>2.5000000000000001E-2</v>
      </c>
      <c r="G16" s="1">
        <f ca="1"/>
        <v>0</v>
      </c>
      <c r="H16" s="1">
        <f ca="1"/>
        <v>75.8</v>
      </c>
      <c r="I16" s="1">
        <f ca="1"/>
        <v>0</v>
      </c>
      <c r="J16" s="1">
        <f ca="1"/>
        <v>3314.1929999999993</v>
      </c>
      <c r="K16" s="1">
        <f ca="1"/>
        <v>0</v>
      </c>
      <c r="L16" s="1">
        <f ca="1"/>
        <v>386.77499999999998</v>
      </c>
      <c r="M16" s="1">
        <f ca="1"/>
        <v>38.15</v>
      </c>
      <c r="N16" s="1">
        <f ca="1"/>
        <v>0</v>
      </c>
      <c r="O16" s="1">
        <f ca="1"/>
        <v>50.5</v>
      </c>
      <c r="P16" s="1">
        <f ca="1"/>
        <v>19.850000000000001</v>
      </c>
      <c r="Q16" s="1">
        <f ca="1"/>
        <v>4249.3999999999996</v>
      </c>
      <c r="R16" s="1">
        <f ca="1"/>
        <v>8.1750000000000007</v>
      </c>
      <c r="S16" s="1">
        <f ca="1"/>
        <v>8</v>
      </c>
      <c r="T16" s="1">
        <f ca="1"/>
        <v>843.92499999999995</v>
      </c>
      <c r="U16" s="1">
        <f ca="1"/>
        <v>21.75</v>
      </c>
      <c r="V16" s="1">
        <f ca="1"/>
        <v>1244.575</v>
      </c>
      <c r="W16" s="1">
        <f ca="1"/>
        <v>0</v>
      </c>
      <c r="X16" s="1">
        <f ca="1"/>
        <v>0</v>
      </c>
      <c r="Y16" s="1">
        <f ca="1"/>
        <v>0</v>
      </c>
      <c r="Z16" s="1">
        <f ca="1"/>
        <v>20.549999999999997</v>
      </c>
      <c r="AA16" s="1">
        <f ca="1"/>
        <v>85.674999999999997</v>
      </c>
      <c r="AB16" s="1">
        <f ca="1"/>
        <v>0</v>
      </c>
      <c r="AC16" s="1">
        <f ca="1"/>
        <v>2149.75</v>
      </c>
      <c r="AD16" s="1">
        <f ca="1"/>
        <v>0</v>
      </c>
      <c r="AE16" s="50">
        <f ca="1"/>
        <v>32.049999999999997</v>
      </c>
      <c r="AF16" s="51">
        <f t="shared" ca="1" si="0"/>
        <v>421.07499999999999</v>
      </c>
    </row>
    <row r="17" spans="1:60" ht="17.25">
      <c r="A17" s="49" t="s">
        <v>78</v>
      </c>
      <c r="B17" s="1">
        <f ca="1"/>
        <v>0</v>
      </c>
      <c r="C17" s="1">
        <f ca="1"/>
        <v>0</v>
      </c>
      <c r="D17" s="1">
        <f ca="1"/>
        <v>0</v>
      </c>
      <c r="E17" s="1">
        <f ca="1"/>
        <v>0</v>
      </c>
      <c r="F17" s="1">
        <f ca="1"/>
        <v>0</v>
      </c>
      <c r="G17" s="1">
        <f ca="1"/>
        <v>0</v>
      </c>
      <c r="H17" s="1">
        <f ca="1"/>
        <v>0</v>
      </c>
      <c r="I17" s="1">
        <f ca="1"/>
        <v>0</v>
      </c>
      <c r="J17" s="1">
        <f ca="1"/>
        <v>28.150000000000002</v>
      </c>
      <c r="K17" s="1">
        <f ca="1"/>
        <v>0</v>
      </c>
      <c r="L17" s="1">
        <f ca="1"/>
        <v>29.5</v>
      </c>
      <c r="M17" s="1">
        <f ca="1"/>
        <v>0</v>
      </c>
      <c r="N17" s="1">
        <f ca="1"/>
        <v>0</v>
      </c>
      <c r="O17" s="1">
        <f ca="1"/>
        <v>0</v>
      </c>
      <c r="P17" s="1">
        <f ca="1"/>
        <v>0</v>
      </c>
      <c r="Q17" s="1">
        <f ca="1"/>
        <v>60</v>
      </c>
      <c r="R17" s="1">
        <f ca="1"/>
        <v>0</v>
      </c>
      <c r="S17" s="1">
        <f ca="1"/>
        <v>0</v>
      </c>
      <c r="T17" s="1">
        <f ca="1"/>
        <v>18</v>
      </c>
      <c r="U17" s="1">
        <f ca="1"/>
        <v>0</v>
      </c>
      <c r="V17" s="1">
        <f ca="1"/>
        <v>0</v>
      </c>
      <c r="W17" s="1">
        <f ca="1"/>
        <v>0</v>
      </c>
      <c r="X17" s="1">
        <f ca="1"/>
        <v>0</v>
      </c>
      <c r="Y17" s="1">
        <f ca="1"/>
        <v>0</v>
      </c>
      <c r="Z17" s="1">
        <f ca="1"/>
        <v>0</v>
      </c>
      <c r="AA17" s="1">
        <f ca="1"/>
        <v>0</v>
      </c>
      <c r="AB17" s="1">
        <f ca="1"/>
        <v>0</v>
      </c>
      <c r="AC17" s="1">
        <f ca="1"/>
        <v>669.5</v>
      </c>
      <c r="AD17" s="1">
        <f ca="1"/>
        <v>0</v>
      </c>
      <c r="AE17" s="50">
        <f ca="1"/>
        <v>0</v>
      </c>
      <c r="AF17" s="51">
        <f t="shared" ca="1" si="0"/>
        <v>0</v>
      </c>
    </row>
    <row r="18" spans="1:60" ht="17.25">
      <c r="A18" s="49" t="s">
        <v>79</v>
      </c>
      <c r="B18" s="1">
        <f ca="1"/>
        <v>0</v>
      </c>
      <c r="C18" s="1">
        <f ca="1"/>
        <v>0</v>
      </c>
      <c r="D18" s="1">
        <f ca="1"/>
        <v>0</v>
      </c>
      <c r="E18" s="1">
        <f ca="1"/>
        <v>0</v>
      </c>
      <c r="F18" s="1">
        <f ca="1"/>
        <v>0</v>
      </c>
      <c r="G18" s="1">
        <f ca="1"/>
        <v>0</v>
      </c>
      <c r="H18" s="1">
        <f ca="1"/>
        <v>6</v>
      </c>
      <c r="I18" s="1">
        <f ca="1"/>
        <v>0</v>
      </c>
      <c r="J18" s="1">
        <f ca="1"/>
        <v>0</v>
      </c>
      <c r="K18" s="1">
        <f ca="1"/>
        <v>0</v>
      </c>
      <c r="L18" s="1">
        <f ca="1"/>
        <v>0</v>
      </c>
      <c r="M18" s="1">
        <f ca="1"/>
        <v>0</v>
      </c>
      <c r="N18" s="1">
        <f ca="1"/>
        <v>0</v>
      </c>
      <c r="O18" s="1">
        <f ca="1"/>
        <v>0</v>
      </c>
      <c r="P18" s="1">
        <f ca="1"/>
        <v>0</v>
      </c>
      <c r="Q18" s="1">
        <f ca="1"/>
        <v>36.900000000000006</v>
      </c>
      <c r="R18" s="1">
        <f ca="1"/>
        <v>0</v>
      </c>
      <c r="S18" s="1">
        <f ca="1"/>
        <v>0</v>
      </c>
      <c r="T18" s="1">
        <f ca="1"/>
        <v>0</v>
      </c>
      <c r="U18" s="1">
        <f ca="1"/>
        <v>0</v>
      </c>
      <c r="V18" s="1">
        <f ca="1"/>
        <v>0</v>
      </c>
      <c r="W18" s="1">
        <f ca="1"/>
        <v>0</v>
      </c>
      <c r="X18" s="1">
        <f ca="1"/>
        <v>0</v>
      </c>
      <c r="Y18" s="1">
        <f ca="1"/>
        <v>0</v>
      </c>
      <c r="Z18" s="1">
        <f ca="1"/>
        <v>0</v>
      </c>
      <c r="AA18" s="1">
        <f ca="1"/>
        <v>0</v>
      </c>
      <c r="AB18" s="1">
        <f ca="1"/>
        <v>0</v>
      </c>
      <c r="AC18" s="1">
        <f ca="1"/>
        <v>0</v>
      </c>
      <c r="AD18" s="1">
        <f ca="1"/>
        <v>0</v>
      </c>
      <c r="AE18" s="50">
        <f ca="1"/>
        <v>0</v>
      </c>
      <c r="AF18" s="51">
        <f t="shared" ca="1" si="0"/>
        <v>0</v>
      </c>
    </row>
    <row r="19" spans="1:60" ht="17.25">
      <c r="A19" s="49" t="s">
        <v>80</v>
      </c>
      <c r="B19" s="1">
        <f ca="1"/>
        <v>0</v>
      </c>
      <c r="C19" s="1">
        <f ca="1"/>
        <v>0</v>
      </c>
      <c r="D19" s="1">
        <f ca="1"/>
        <v>0</v>
      </c>
      <c r="E19" s="1">
        <f ca="1"/>
        <v>0</v>
      </c>
      <c r="F19" s="1">
        <f ca="1"/>
        <v>0</v>
      </c>
      <c r="G19" s="1">
        <f ca="1"/>
        <v>0</v>
      </c>
      <c r="H19" s="1">
        <f ca="1"/>
        <v>47.9</v>
      </c>
      <c r="I19" s="1">
        <f ca="1"/>
        <v>0</v>
      </c>
      <c r="J19" s="1">
        <f ca="1"/>
        <v>415.625</v>
      </c>
      <c r="K19" s="1">
        <f ca="1"/>
        <v>0</v>
      </c>
      <c r="L19" s="1">
        <f ca="1"/>
        <v>5.2</v>
      </c>
      <c r="M19" s="1">
        <f ca="1"/>
        <v>0</v>
      </c>
      <c r="N19" s="1">
        <f ca="1"/>
        <v>30</v>
      </c>
      <c r="O19" s="1">
        <f ca="1"/>
        <v>0</v>
      </c>
      <c r="P19" s="1">
        <f ca="1"/>
        <v>0</v>
      </c>
      <c r="Q19" s="1">
        <f ca="1"/>
        <v>131.20000000000002</v>
      </c>
      <c r="R19" s="1">
        <f ca="1"/>
        <v>0</v>
      </c>
      <c r="S19" s="1">
        <f ca="1"/>
        <v>0</v>
      </c>
      <c r="T19" s="1">
        <f ca="1"/>
        <v>30</v>
      </c>
      <c r="U19" s="1">
        <f ca="1"/>
        <v>0</v>
      </c>
      <c r="V19" s="1">
        <f ca="1"/>
        <v>0</v>
      </c>
      <c r="W19" s="1">
        <f ca="1"/>
        <v>0</v>
      </c>
      <c r="X19" s="1">
        <f ca="1"/>
        <v>0</v>
      </c>
      <c r="Y19" s="1">
        <f ca="1"/>
        <v>0</v>
      </c>
      <c r="Z19" s="1">
        <f ca="1"/>
        <v>14</v>
      </c>
      <c r="AA19" s="1">
        <f ca="1"/>
        <v>0</v>
      </c>
      <c r="AB19" s="1">
        <f ca="1"/>
        <v>0</v>
      </c>
      <c r="AC19" s="1">
        <f ca="1"/>
        <v>250.95000000000002</v>
      </c>
      <c r="AD19" s="1">
        <f ca="1"/>
        <v>0</v>
      </c>
      <c r="AE19" s="50">
        <f ca="1"/>
        <v>16</v>
      </c>
      <c r="AF19" s="51">
        <f t="shared" ca="1" si="0"/>
        <v>0</v>
      </c>
    </row>
    <row r="20" spans="1:60" ht="17.25">
      <c r="A20" s="49" t="s">
        <v>81</v>
      </c>
      <c r="B20" s="1">
        <f ca="1"/>
        <v>0</v>
      </c>
      <c r="C20" s="1">
        <f ca="1"/>
        <v>0</v>
      </c>
      <c r="D20" s="1">
        <f ca="1"/>
        <v>0</v>
      </c>
      <c r="E20" s="1">
        <f ca="1"/>
        <v>0</v>
      </c>
      <c r="F20" s="1">
        <f ca="1"/>
        <v>0</v>
      </c>
      <c r="G20" s="1">
        <f ca="1"/>
        <v>0</v>
      </c>
      <c r="H20" s="1">
        <f ca="1"/>
        <v>0</v>
      </c>
      <c r="I20" s="1">
        <f ca="1"/>
        <v>0</v>
      </c>
      <c r="J20" s="1">
        <f ca="1"/>
        <v>0</v>
      </c>
      <c r="K20" s="1">
        <f ca="1"/>
        <v>0</v>
      </c>
      <c r="L20" s="1">
        <f ca="1"/>
        <v>0</v>
      </c>
      <c r="M20" s="1">
        <f ca="1"/>
        <v>0</v>
      </c>
      <c r="N20" s="1">
        <f ca="1"/>
        <v>0</v>
      </c>
      <c r="O20" s="1">
        <f ca="1"/>
        <v>0</v>
      </c>
      <c r="P20" s="1">
        <f ca="1"/>
        <v>0</v>
      </c>
      <c r="Q20" s="1">
        <f ca="1"/>
        <v>54.725000000000001</v>
      </c>
      <c r="R20" s="1">
        <f ca="1"/>
        <v>0</v>
      </c>
      <c r="S20" s="1">
        <f ca="1"/>
        <v>0</v>
      </c>
      <c r="T20" s="1">
        <f ca="1"/>
        <v>0</v>
      </c>
      <c r="U20" s="1">
        <f ca="1"/>
        <v>0</v>
      </c>
      <c r="V20" s="1">
        <f ca="1"/>
        <v>0</v>
      </c>
      <c r="W20" s="1">
        <f ca="1"/>
        <v>0</v>
      </c>
      <c r="X20" s="1">
        <f ca="1"/>
        <v>0</v>
      </c>
      <c r="Y20" s="1">
        <f ca="1"/>
        <v>0</v>
      </c>
      <c r="Z20" s="1">
        <f ca="1"/>
        <v>0</v>
      </c>
      <c r="AA20" s="1">
        <f ca="1"/>
        <v>0</v>
      </c>
      <c r="AB20" s="1">
        <f ca="1"/>
        <v>0</v>
      </c>
      <c r="AC20" s="1">
        <f ca="1"/>
        <v>0</v>
      </c>
      <c r="AD20" s="1">
        <f ca="1"/>
        <v>0</v>
      </c>
      <c r="AE20" s="50">
        <f ca="1"/>
        <v>0</v>
      </c>
      <c r="AF20" s="51">
        <f t="shared" ca="1" si="0"/>
        <v>0</v>
      </c>
    </row>
    <row r="21" spans="1:60" ht="17.25">
      <c r="A21" s="49" t="s">
        <v>82</v>
      </c>
      <c r="B21" s="1">
        <f ca="1"/>
        <v>0</v>
      </c>
      <c r="C21" s="1">
        <f ca="1"/>
        <v>17</v>
      </c>
      <c r="D21" s="1">
        <f ca="1"/>
        <v>28.55</v>
      </c>
      <c r="E21" s="1">
        <f ca="1"/>
        <v>8.5500000000000007</v>
      </c>
      <c r="F21" s="1">
        <f ca="1"/>
        <v>0</v>
      </c>
      <c r="G21" s="1">
        <f ca="1"/>
        <v>0</v>
      </c>
      <c r="H21" s="1">
        <f ca="1"/>
        <v>18.5</v>
      </c>
      <c r="I21" s="1">
        <f ca="1"/>
        <v>0</v>
      </c>
      <c r="J21" s="1">
        <f ca="1"/>
        <v>1115.155</v>
      </c>
      <c r="K21" s="1">
        <f ca="1"/>
        <v>362.59999999999997</v>
      </c>
      <c r="L21" s="1">
        <f ca="1"/>
        <v>154.17500000000001</v>
      </c>
      <c r="M21" s="1">
        <f ca="1"/>
        <v>46.2</v>
      </c>
      <c r="N21" s="1">
        <f ca="1"/>
        <v>12</v>
      </c>
      <c r="O21" s="1">
        <f ca="1"/>
        <v>835.81</v>
      </c>
      <c r="P21" s="1">
        <f ca="1"/>
        <v>63.524999999999999</v>
      </c>
      <c r="Q21" s="1">
        <f ca="1"/>
        <v>4578.3999999999987</v>
      </c>
      <c r="R21" s="1">
        <f ca="1"/>
        <v>7.5</v>
      </c>
      <c r="S21" s="1">
        <f ca="1"/>
        <v>145</v>
      </c>
      <c r="T21" s="1">
        <f ca="1"/>
        <v>483.6</v>
      </c>
      <c r="U21" s="1">
        <f ca="1"/>
        <v>5.8</v>
      </c>
      <c r="V21" s="1">
        <f ca="1"/>
        <v>0.45</v>
      </c>
      <c r="W21" s="1">
        <f ca="1"/>
        <v>0</v>
      </c>
      <c r="X21" s="1">
        <f ca="1"/>
        <v>0</v>
      </c>
      <c r="Y21" s="1">
        <f ca="1"/>
        <v>0</v>
      </c>
      <c r="Z21" s="1">
        <f ca="1"/>
        <v>1847.05</v>
      </c>
      <c r="AA21" s="1">
        <f ca="1"/>
        <v>2522.6000000000004</v>
      </c>
      <c r="AB21" s="1">
        <f ca="1"/>
        <v>0</v>
      </c>
      <c r="AC21" s="1">
        <f ca="1"/>
        <v>210.875</v>
      </c>
      <c r="AD21" s="1">
        <f ca="1"/>
        <v>0</v>
      </c>
      <c r="AE21" s="50">
        <f ca="1"/>
        <v>0</v>
      </c>
      <c r="AF21" s="51">
        <f t="shared" ca="1" si="0"/>
        <v>54.099999999999994</v>
      </c>
    </row>
    <row r="22" spans="1:60" ht="17.25">
      <c r="A22" s="49" t="s">
        <v>83</v>
      </c>
      <c r="B22" s="1">
        <f ca="1"/>
        <v>0</v>
      </c>
      <c r="C22" s="1">
        <f ca="1"/>
        <v>0</v>
      </c>
      <c r="D22" s="1">
        <f ca="1"/>
        <v>0</v>
      </c>
      <c r="E22" s="1">
        <f ca="1"/>
        <v>0</v>
      </c>
      <c r="F22" s="1">
        <f ca="1"/>
        <v>0</v>
      </c>
      <c r="G22" s="1">
        <f ca="1"/>
        <v>0</v>
      </c>
      <c r="H22" s="1">
        <f ca="1"/>
        <v>0</v>
      </c>
      <c r="I22" s="1">
        <f ca="1"/>
        <v>0</v>
      </c>
      <c r="J22" s="1">
        <f ca="1"/>
        <v>1.3</v>
      </c>
      <c r="K22" s="1">
        <f ca="1"/>
        <v>0</v>
      </c>
      <c r="L22" s="1">
        <f ca="1"/>
        <v>0</v>
      </c>
      <c r="M22" s="1">
        <f ca="1"/>
        <v>0</v>
      </c>
      <c r="N22" s="1">
        <f ca="1"/>
        <v>0</v>
      </c>
      <c r="O22" s="1">
        <f ca="1"/>
        <v>0</v>
      </c>
      <c r="P22" s="1">
        <f ca="1"/>
        <v>0</v>
      </c>
      <c r="Q22" s="1">
        <f ca="1"/>
        <v>60.9</v>
      </c>
      <c r="R22" s="1">
        <f ca="1"/>
        <v>0</v>
      </c>
      <c r="S22" s="1">
        <f ca="1"/>
        <v>10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</v>
      </c>
      <c r="Z22" s="1">
        <f ca="1"/>
        <v>0</v>
      </c>
      <c r="AA22" s="1">
        <f ca="1"/>
        <v>0</v>
      </c>
      <c r="AB22" s="1">
        <f ca="1"/>
        <v>0</v>
      </c>
      <c r="AC22" s="1">
        <f ca="1"/>
        <v>0</v>
      </c>
      <c r="AD22" s="1">
        <f ca="1"/>
        <v>0</v>
      </c>
      <c r="AE22" s="50">
        <f ca="1"/>
        <v>0</v>
      </c>
      <c r="AF22" s="51">
        <f t="shared" ca="1" si="0"/>
        <v>0</v>
      </c>
    </row>
    <row r="23" spans="1:60" ht="17.25">
      <c r="A23" s="49" t="s">
        <v>84</v>
      </c>
      <c r="B23" s="1">
        <f ca="1"/>
        <v>0</v>
      </c>
      <c r="C23" s="1">
        <f ca="1"/>
        <v>0</v>
      </c>
      <c r="D23" s="1">
        <f ca="1"/>
        <v>0</v>
      </c>
      <c r="E23" s="1">
        <f ca="1"/>
        <v>0</v>
      </c>
      <c r="F23" s="1">
        <f ca="1"/>
        <v>0</v>
      </c>
      <c r="G23" s="1">
        <f ca="1"/>
        <v>0</v>
      </c>
      <c r="H23" s="1">
        <f ca="1"/>
        <v>0</v>
      </c>
      <c r="I23" s="1">
        <f ca="1"/>
        <v>0</v>
      </c>
      <c r="J23" s="1">
        <f ca="1"/>
        <v>0</v>
      </c>
      <c r="K23" s="1">
        <f ca="1"/>
        <v>0</v>
      </c>
      <c r="L23" s="1">
        <f ca="1"/>
        <v>0</v>
      </c>
      <c r="M23" s="1">
        <f ca="1"/>
        <v>74.025000000000006</v>
      </c>
      <c r="N23" s="1">
        <f ca="1"/>
        <v>0</v>
      </c>
      <c r="O23" s="1">
        <f ca="1"/>
        <v>0</v>
      </c>
      <c r="P23" s="1">
        <f ca="1"/>
        <v>0</v>
      </c>
      <c r="Q23" s="1">
        <f ca="1"/>
        <v>89.800000000000011</v>
      </c>
      <c r="R23" s="1">
        <f ca="1"/>
        <v>0</v>
      </c>
      <c r="S23" s="1">
        <f ca="1"/>
        <v>0</v>
      </c>
      <c r="T23" s="1">
        <f ca="1"/>
        <v>177</v>
      </c>
      <c r="U23" s="1">
        <f ca="1"/>
        <v>0</v>
      </c>
      <c r="V23" s="1">
        <f ca="1"/>
        <v>0</v>
      </c>
      <c r="W23" s="1">
        <f ca="1"/>
        <v>0</v>
      </c>
      <c r="X23" s="1">
        <f ca="1"/>
        <v>0</v>
      </c>
      <c r="Y23" s="1">
        <f ca="1"/>
        <v>0</v>
      </c>
      <c r="Z23" s="1">
        <f ca="1"/>
        <v>0</v>
      </c>
      <c r="AA23" s="1">
        <f ca="1"/>
        <v>0</v>
      </c>
      <c r="AB23" s="1">
        <f ca="1"/>
        <v>0</v>
      </c>
      <c r="AC23" s="1">
        <f ca="1"/>
        <v>0</v>
      </c>
      <c r="AD23" s="1">
        <f ca="1"/>
        <v>0</v>
      </c>
      <c r="AE23" s="50">
        <f ca="1"/>
        <v>0</v>
      </c>
      <c r="AF23" s="51">
        <f t="shared" ca="1" si="0"/>
        <v>0</v>
      </c>
    </row>
    <row r="24" spans="1:60" ht="17.25">
      <c r="A24" s="49" t="s">
        <v>85</v>
      </c>
      <c r="B24" s="1">
        <f ca="1"/>
        <v>0</v>
      </c>
      <c r="C24" s="1">
        <f ca="1"/>
        <v>0</v>
      </c>
      <c r="D24" s="1">
        <f ca="1"/>
        <v>0</v>
      </c>
      <c r="E24" s="1">
        <f ca="1"/>
        <v>0</v>
      </c>
      <c r="F24" s="1">
        <f ca="1"/>
        <v>0</v>
      </c>
      <c r="G24" s="1">
        <f ca="1"/>
        <v>0</v>
      </c>
      <c r="H24" s="1">
        <f ca="1"/>
        <v>0</v>
      </c>
      <c r="I24" s="1">
        <f ca="1"/>
        <v>0</v>
      </c>
      <c r="J24" s="1">
        <f ca="1"/>
        <v>0</v>
      </c>
      <c r="K24" s="1">
        <f ca="1"/>
        <v>0</v>
      </c>
      <c r="L24" s="1">
        <f ca="1"/>
        <v>0</v>
      </c>
      <c r="M24" s="1">
        <f ca="1"/>
        <v>0</v>
      </c>
      <c r="N24" s="1">
        <f ca="1"/>
        <v>0</v>
      </c>
      <c r="O24" s="1">
        <f ca="1"/>
        <v>0</v>
      </c>
      <c r="P24" s="1">
        <f ca="1"/>
        <v>0</v>
      </c>
      <c r="Q24" s="1">
        <f ca="1"/>
        <v>0</v>
      </c>
      <c r="R24" s="1">
        <f ca="1"/>
        <v>0</v>
      </c>
      <c r="S24" s="1">
        <f ca="1"/>
        <v>0</v>
      </c>
      <c r="T24" s="1">
        <f ca="1"/>
        <v>0</v>
      </c>
      <c r="U24" s="1">
        <f ca="1"/>
        <v>0</v>
      </c>
      <c r="V24" s="1">
        <f ca="1"/>
        <v>0</v>
      </c>
      <c r="W24" s="1">
        <f ca="1"/>
        <v>0</v>
      </c>
      <c r="X24" s="1">
        <f ca="1"/>
        <v>0</v>
      </c>
      <c r="Y24" s="1">
        <f ca="1"/>
        <v>0</v>
      </c>
      <c r="Z24" s="1">
        <f ca="1"/>
        <v>0</v>
      </c>
      <c r="AA24" s="1">
        <f ca="1"/>
        <v>0</v>
      </c>
      <c r="AB24" s="1">
        <f ca="1"/>
        <v>0</v>
      </c>
      <c r="AC24" s="1">
        <f ca="1"/>
        <v>0</v>
      </c>
      <c r="AD24" s="1">
        <f ca="1"/>
        <v>0</v>
      </c>
      <c r="AE24" s="50">
        <f ca="1"/>
        <v>0</v>
      </c>
      <c r="AF24" s="51">
        <f t="shared" ca="1" si="0"/>
        <v>0</v>
      </c>
    </row>
    <row r="25" spans="1:60" ht="17.25">
      <c r="A25" s="49" t="s">
        <v>86</v>
      </c>
      <c r="B25" s="1">
        <f ca="1"/>
        <v>302.5</v>
      </c>
      <c r="C25" s="1">
        <f ca="1"/>
        <v>391.375</v>
      </c>
      <c r="D25" s="1">
        <f ca="1"/>
        <v>727.44500000000005</v>
      </c>
      <c r="E25" s="1">
        <f ca="1"/>
        <v>6956.7250000000004</v>
      </c>
      <c r="F25" s="1">
        <f ca="1"/>
        <v>1870.9250000000002</v>
      </c>
      <c r="G25" s="1">
        <f ca="1"/>
        <v>10</v>
      </c>
      <c r="H25" s="1">
        <f ca="1"/>
        <v>1901.9750000000001</v>
      </c>
      <c r="I25" s="1">
        <f ca="1"/>
        <v>85.024999999999991</v>
      </c>
      <c r="J25" s="1">
        <f ca="1"/>
        <v>3861.6569999999997</v>
      </c>
      <c r="K25" s="1">
        <f ca="1"/>
        <v>3318.5750000000007</v>
      </c>
      <c r="L25" s="1">
        <f ca="1"/>
        <v>1597.1250000000002</v>
      </c>
      <c r="M25" s="1">
        <f ca="1"/>
        <v>4683.6499999999996</v>
      </c>
      <c r="N25" s="1">
        <f ca="1"/>
        <v>157</v>
      </c>
      <c r="O25" s="1">
        <f ca="1"/>
        <v>2540.4249999999997</v>
      </c>
      <c r="P25" s="1">
        <f ca="1"/>
        <v>536.69999999999993</v>
      </c>
      <c r="Q25" s="1">
        <f ca="1"/>
        <v>10005.075999999999</v>
      </c>
      <c r="R25" s="1">
        <f ca="1"/>
        <v>188.20000000000002</v>
      </c>
      <c r="S25" s="1">
        <f ca="1"/>
        <v>1160.0999999999999</v>
      </c>
      <c r="T25" s="1">
        <f ca="1"/>
        <v>2973.4949999999994</v>
      </c>
      <c r="U25" s="1">
        <f ca="1"/>
        <v>483.875</v>
      </c>
      <c r="V25" s="1">
        <f ca="1"/>
        <v>9016.9649999999983</v>
      </c>
      <c r="W25" s="1">
        <f ca="1"/>
        <v>21.574999999999999</v>
      </c>
      <c r="X25" s="1">
        <f ca="1"/>
        <v>384.22500000000002</v>
      </c>
      <c r="Y25" s="1">
        <f ca="1"/>
        <v>1357.65</v>
      </c>
      <c r="Z25" s="1">
        <f ca="1"/>
        <v>2929.4500000000003</v>
      </c>
      <c r="AA25" s="1">
        <f ca="1"/>
        <v>4983.12</v>
      </c>
      <c r="AB25" s="1">
        <f ca="1"/>
        <v>806.125</v>
      </c>
      <c r="AC25" s="1">
        <f ca="1"/>
        <v>1835.4250000000002</v>
      </c>
      <c r="AD25" s="1">
        <f ca="1"/>
        <v>70</v>
      </c>
      <c r="AE25" s="50">
        <f ca="1"/>
        <v>533.875</v>
      </c>
      <c r="AF25" s="51">
        <f t="shared" ca="1" si="0"/>
        <v>10248.970000000001</v>
      </c>
    </row>
    <row r="26" spans="1:60" ht="17.25">
      <c r="A26" s="49" t="s">
        <v>87</v>
      </c>
      <c r="B26" s="1">
        <f ca="1"/>
        <v>0</v>
      </c>
      <c r="C26" s="1">
        <f ca="1"/>
        <v>0</v>
      </c>
      <c r="D26" s="1">
        <f ca="1"/>
        <v>0</v>
      </c>
      <c r="E26" s="1">
        <f ca="1"/>
        <v>0</v>
      </c>
      <c r="F26" s="1">
        <f ca="1"/>
        <v>0</v>
      </c>
      <c r="G26" s="1">
        <f ca="1"/>
        <v>0</v>
      </c>
      <c r="H26" s="1">
        <f ca="1"/>
        <v>0</v>
      </c>
      <c r="I26" s="1">
        <f ca="1"/>
        <v>0</v>
      </c>
      <c r="J26" s="1">
        <f ca="1"/>
        <v>0</v>
      </c>
      <c r="K26" s="1">
        <f ca="1"/>
        <v>0</v>
      </c>
      <c r="L26" s="1">
        <f ca="1"/>
        <v>0</v>
      </c>
      <c r="M26" s="1">
        <f ca="1"/>
        <v>0</v>
      </c>
      <c r="N26" s="1">
        <f ca="1"/>
        <v>0</v>
      </c>
      <c r="O26" s="1">
        <f ca="1"/>
        <v>0</v>
      </c>
      <c r="P26" s="1">
        <f ca="1"/>
        <v>0</v>
      </c>
      <c r="Q26" s="1">
        <f ca="1"/>
        <v>374.97500000000002</v>
      </c>
      <c r="R26" s="1">
        <f ca="1"/>
        <v>0</v>
      </c>
      <c r="S26" s="1">
        <f ca="1"/>
        <v>219.92500000000001</v>
      </c>
      <c r="T26" s="1">
        <f ca="1"/>
        <v>337.6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0</v>
      </c>
      <c r="Z26" s="1">
        <f ca="1"/>
        <v>0</v>
      </c>
      <c r="AA26" s="1">
        <f ca="1"/>
        <v>0</v>
      </c>
      <c r="AB26" s="1">
        <f ca="1"/>
        <v>0</v>
      </c>
      <c r="AC26" s="1">
        <f ca="1"/>
        <v>0</v>
      </c>
      <c r="AD26" s="1">
        <f ca="1"/>
        <v>0</v>
      </c>
      <c r="AE26" s="50">
        <f ca="1"/>
        <v>0</v>
      </c>
      <c r="AF26" s="51">
        <f t="shared" ca="1" si="0"/>
        <v>0</v>
      </c>
    </row>
    <row r="27" spans="1:60" ht="17.25">
      <c r="A27" s="49" t="s">
        <v>3714</v>
      </c>
      <c r="B27" s="59">
        <f ca="1">SUM(B3:B26)</f>
        <v>345.3</v>
      </c>
      <c r="C27" s="59">
        <f t="shared" ref="C27:F27" ca="1" si="1">SUM(C3:C26)</f>
        <v>658.92499999999995</v>
      </c>
      <c r="D27" s="59">
        <f t="shared" ca="1" si="1"/>
        <v>796.19500000000005</v>
      </c>
      <c r="E27" s="59">
        <f t="shared" ca="1" si="1"/>
        <v>7139.3250000000007</v>
      </c>
      <c r="F27" s="59">
        <f t="shared" ca="1" si="1"/>
        <v>1870.9500000000003</v>
      </c>
      <c r="G27" s="59">
        <f ca="1">SUM(AF3:AF26)</f>
        <v>10810.695000000002</v>
      </c>
      <c r="H27" s="59">
        <f t="shared" ref="H27:AF27" si="2">SUM(AG3:AG26)</f>
        <v>0</v>
      </c>
      <c r="I27" s="59">
        <f t="shared" si="2"/>
        <v>0</v>
      </c>
      <c r="J27" s="59">
        <f t="shared" si="2"/>
        <v>0</v>
      </c>
      <c r="K27" s="59">
        <f t="shared" si="2"/>
        <v>0</v>
      </c>
      <c r="L27" s="59">
        <f t="shared" si="2"/>
        <v>0</v>
      </c>
      <c r="M27" s="59">
        <f t="shared" si="2"/>
        <v>0</v>
      </c>
      <c r="N27" s="59">
        <f t="shared" si="2"/>
        <v>0</v>
      </c>
      <c r="O27" s="59">
        <f t="shared" si="2"/>
        <v>0</v>
      </c>
      <c r="P27" s="59">
        <f t="shared" si="2"/>
        <v>0</v>
      </c>
      <c r="Q27" s="59">
        <f t="shared" si="2"/>
        <v>0</v>
      </c>
      <c r="R27" s="59">
        <f t="shared" si="2"/>
        <v>0</v>
      </c>
      <c r="S27" s="59">
        <f t="shared" si="2"/>
        <v>0</v>
      </c>
      <c r="T27" s="59">
        <f t="shared" si="2"/>
        <v>0</v>
      </c>
      <c r="U27" s="59">
        <f t="shared" si="2"/>
        <v>0</v>
      </c>
      <c r="V27" s="59">
        <f t="shared" si="2"/>
        <v>0</v>
      </c>
      <c r="W27" s="59">
        <f t="shared" si="2"/>
        <v>0</v>
      </c>
      <c r="X27" s="59">
        <f t="shared" si="2"/>
        <v>0</v>
      </c>
      <c r="Y27" s="59">
        <f t="shared" si="2"/>
        <v>0</v>
      </c>
      <c r="Z27" s="59">
        <f t="shared" si="2"/>
        <v>0</v>
      </c>
      <c r="AA27" s="59">
        <f t="shared" si="2"/>
        <v>0</v>
      </c>
      <c r="AB27" s="59">
        <f t="shared" si="2"/>
        <v>0</v>
      </c>
      <c r="AC27" s="59">
        <f t="shared" si="2"/>
        <v>0</v>
      </c>
      <c r="AD27" s="59">
        <f t="shared" si="2"/>
        <v>0</v>
      </c>
      <c r="AE27" s="59">
        <f t="shared" si="2"/>
        <v>0</v>
      </c>
      <c r="AF27" s="59">
        <f t="shared" si="2"/>
        <v>0</v>
      </c>
    </row>
    <row r="28" spans="1:60" ht="17.25">
      <c r="A28" s="56"/>
      <c r="B28" s="57"/>
      <c r="C28" s="52"/>
      <c r="D28" s="52"/>
      <c r="E28" s="52"/>
      <c r="F28" s="52"/>
      <c r="G28" s="52"/>
      <c r="H28" s="58"/>
    </row>
    <row r="29" spans="1:60" ht="17.25">
      <c r="A29" s="108" t="s">
        <v>3715</v>
      </c>
      <c r="B29" s="108"/>
      <c r="C29" s="108" t="s">
        <v>3716</v>
      </c>
      <c r="D29" s="108"/>
      <c r="E29" s="108" t="s">
        <v>3717</v>
      </c>
      <c r="F29" s="108"/>
      <c r="G29" s="108" t="s">
        <v>3718</v>
      </c>
      <c r="H29" s="108"/>
      <c r="I29" s="108" t="s">
        <v>3719</v>
      </c>
      <c r="J29" s="108"/>
      <c r="K29" s="108" t="s">
        <v>3720</v>
      </c>
      <c r="L29" s="108"/>
      <c r="M29" s="108" t="s">
        <v>3721</v>
      </c>
      <c r="N29" s="108"/>
      <c r="O29" s="108" t="s">
        <v>3722</v>
      </c>
      <c r="P29" s="108"/>
      <c r="Q29" s="108" t="s">
        <v>3723</v>
      </c>
      <c r="R29" s="108"/>
      <c r="S29" s="108" t="s">
        <v>3724</v>
      </c>
      <c r="T29" s="108"/>
      <c r="U29" s="108" t="s">
        <v>3725</v>
      </c>
      <c r="V29" s="108"/>
      <c r="W29" s="108" t="s">
        <v>3726</v>
      </c>
      <c r="X29" s="108"/>
      <c r="Y29" s="108" t="s">
        <v>3727</v>
      </c>
      <c r="Z29" s="108"/>
      <c r="AA29" s="108" t="s">
        <v>3728</v>
      </c>
      <c r="AB29" s="108"/>
      <c r="AC29" s="108" t="s">
        <v>3729</v>
      </c>
      <c r="AD29" s="108"/>
      <c r="AE29" s="108" t="s">
        <v>3730</v>
      </c>
      <c r="AF29" s="108"/>
      <c r="AG29" s="108" t="s">
        <v>3731</v>
      </c>
      <c r="AH29" s="108"/>
      <c r="AI29" s="108" t="s">
        <v>3732</v>
      </c>
      <c r="AJ29" s="108"/>
      <c r="AK29" s="108" t="s">
        <v>3733</v>
      </c>
      <c r="AL29" s="108"/>
      <c r="AM29" s="108" t="s">
        <v>3734</v>
      </c>
      <c r="AN29" s="108"/>
      <c r="AO29" s="108" t="s">
        <v>3735</v>
      </c>
      <c r="AP29" s="108"/>
      <c r="AQ29" s="108" t="s">
        <v>3736</v>
      </c>
      <c r="AR29" s="108"/>
      <c r="AS29" s="108" t="s">
        <v>3737</v>
      </c>
      <c r="AT29" s="108"/>
      <c r="AU29" s="108" t="s">
        <v>3738</v>
      </c>
      <c r="AV29" s="108"/>
      <c r="AW29" s="108" t="s">
        <v>3739</v>
      </c>
      <c r="AX29" s="108"/>
      <c r="AY29" s="108" t="s">
        <v>3740</v>
      </c>
      <c r="AZ29" s="108"/>
      <c r="BA29" s="108" t="s">
        <v>3741</v>
      </c>
      <c r="BB29" s="108"/>
      <c r="BC29" s="108" t="s">
        <v>3742</v>
      </c>
      <c r="BD29" s="108"/>
      <c r="BE29" s="108" t="s">
        <v>3743</v>
      </c>
      <c r="BF29" s="108"/>
      <c r="BG29" s="108" t="s">
        <v>3744</v>
      </c>
      <c r="BH29" s="108"/>
    </row>
    <row r="30" spans="1:60" ht="17.25">
      <c r="A30" s="53" t="s">
        <v>3710</v>
      </c>
      <c r="B30" s="49" t="s">
        <v>3711</v>
      </c>
      <c r="C30" s="53" t="s">
        <v>3710</v>
      </c>
      <c r="D30" s="53" t="s">
        <v>3711</v>
      </c>
      <c r="E30" s="53" t="s">
        <v>3710</v>
      </c>
      <c r="F30" s="53" t="s">
        <v>3711</v>
      </c>
      <c r="G30" s="53" t="s">
        <v>3710</v>
      </c>
      <c r="H30" s="53" t="s">
        <v>3711</v>
      </c>
      <c r="I30" s="53" t="s">
        <v>3710</v>
      </c>
      <c r="J30" s="53" t="s">
        <v>3711</v>
      </c>
      <c r="K30" s="53" t="s">
        <v>3710</v>
      </c>
      <c r="L30" s="53" t="s">
        <v>3711</v>
      </c>
      <c r="M30" s="53" t="s">
        <v>3710</v>
      </c>
      <c r="N30" s="53" t="s">
        <v>3711</v>
      </c>
      <c r="O30" s="53" t="s">
        <v>3710</v>
      </c>
      <c r="P30" s="53" t="s">
        <v>3711</v>
      </c>
      <c r="Q30" s="53" t="s">
        <v>3710</v>
      </c>
      <c r="R30" s="53" t="s">
        <v>3711</v>
      </c>
      <c r="S30" s="53" t="s">
        <v>3710</v>
      </c>
      <c r="T30" s="53" t="s">
        <v>3711</v>
      </c>
      <c r="U30" s="53" t="s">
        <v>3710</v>
      </c>
      <c r="V30" s="53" t="s">
        <v>3711</v>
      </c>
      <c r="W30" s="53" t="s">
        <v>3710</v>
      </c>
      <c r="X30" s="53" t="s">
        <v>3711</v>
      </c>
      <c r="Y30" s="53" t="s">
        <v>3710</v>
      </c>
      <c r="Z30" s="53" t="s">
        <v>3711</v>
      </c>
      <c r="AA30" s="53" t="s">
        <v>3710</v>
      </c>
      <c r="AB30" s="53" t="s">
        <v>3711</v>
      </c>
      <c r="AC30" s="53" t="s">
        <v>3710</v>
      </c>
      <c r="AD30" s="53" t="s">
        <v>3711</v>
      </c>
      <c r="AE30" s="53" t="s">
        <v>3710</v>
      </c>
      <c r="AF30" s="53" t="s">
        <v>3711</v>
      </c>
      <c r="AG30" s="53" t="s">
        <v>3710</v>
      </c>
      <c r="AH30" s="53" t="s">
        <v>3711</v>
      </c>
      <c r="AI30" s="53" t="s">
        <v>3710</v>
      </c>
      <c r="AJ30" s="53" t="s">
        <v>3711</v>
      </c>
      <c r="AK30" s="53" t="s">
        <v>3710</v>
      </c>
      <c r="AL30" s="53" t="s">
        <v>3711</v>
      </c>
      <c r="AM30" s="53" t="s">
        <v>3710</v>
      </c>
      <c r="AN30" s="53" t="s">
        <v>3711</v>
      </c>
      <c r="AO30" s="53" t="s">
        <v>3710</v>
      </c>
      <c r="AP30" s="53" t="s">
        <v>3711</v>
      </c>
      <c r="AQ30" s="53" t="s">
        <v>3710</v>
      </c>
      <c r="AR30" s="53" t="s">
        <v>3711</v>
      </c>
      <c r="AS30" s="53" t="s">
        <v>3710</v>
      </c>
      <c r="AT30" s="53" t="s">
        <v>3711</v>
      </c>
      <c r="AU30" s="53" t="s">
        <v>3710</v>
      </c>
      <c r="AV30" s="53" t="s">
        <v>3711</v>
      </c>
      <c r="AW30" s="53" t="s">
        <v>3710</v>
      </c>
      <c r="AX30" s="53" t="s">
        <v>3711</v>
      </c>
      <c r="AY30" s="53" t="s">
        <v>3710</v>
      </c>
      <c r="AZ30" s="53" t="s">
        <v>3711</v>
      </c>
      <c r="BA30" s="53" t="s">
        <v>3710</v>
      </c>
      <c r="BB30" s="53" t="s">
        <v>3711</v>
      </c>
      <c r="BC30" s="53" t="s">
        <v>3710</v>
      </c>
      <c r="BD30" s="53" t="s">
        <v>3711</v>
      </c>
      <c r="BE30" s="53" t="s">
        <v>3710</v>
      </c>
      <c r="BF30" s="53" t="s">
        <v>3711</v>
      </c>
      <c r="BG30" s="53" t="s">
        <v>3710</v>
      </c>
      <c r="BH30" s="53" t="s">
        <v>3711</v>
      </c>
    </row>
    <row r="31" spans="1:60" ht="17.25">
      <c r="A31" s="49" t="s">
        <v>64</v>
      </c>
      <c r="B31" s="77">
        <f t="shared" ref="B31" ca="1" si="3">B3</f>
        <v>0</v>
      </c>
      <c r="C31" s="49" t="s">
        <v>64</v>
      </c>
      <c r="D31" s="78">
        <f t="shared" ref="D31" ca="1" si="4">C3</f>
        <v>81.5</v>
      </c>
      <c r="E31" s="49" t="s">
        <v>64</v>
      </c>
      <c r="F31" s="78">
        <f t="shared" ref="F31" ca="1" si="5">D3</f>
        <v>0</v>
      </c>
      <c r="G31" s="49" t="s">
        <v>64</v>
      </c>
      <c r="H31" s="78">
        <f t="shared" ref="H31" ca="1" si="6">E3</f>
        <v>0</v>
      </c>
      <c r="I31" s="49" t="s">
        <v>64</v>
      </c>
      <c r="J31" s="78">
        <f t="shared" ref="J31" ca="1" si="7">F3</f>
        <v>0</v>
      </c>
      <c r="K31" s="49" t="s">
        <v>64</v>
      </c>
      <c r="L31" s="78">
        <f ca="1">G3</f>
        <v>0</v>
      </c>
      <c r="M31" s="49" t="s">
        <v>64</v>
      </c>
      <c r="N31" s="78">
        <f ca="1">H3</f>
        <v>3</v>
      </c>
      <c r="O31" s="49" t="s">
        <v>64</v>
      </c>
      <c r="P31" s="78">
        <f ca="1">I3</f>
        <v>0</v>
      </c>
      <c r="Q31" s="49" t="s">
        <v>64</v>
      </c>
      <c r="R31" s="78">
        <f ca="1">J3</f>
        <v>292.39999999999998</v>
      </c>
      <c r="S31" s="49" t="s">
        <v>64</v>
      </c>
      <c r="T31" s="78">
        <f ca="1">K3</f>
        <v>6</v>
      </c>
      <c r="U31" s="49" t="s">
        <v>64</v>
      </c>
      <c r="V31" s="78">
        <f ca="1">L3</f>
        <v>2</v>
      </c>
      <c r="W31" s="49" t="s">
        <v>64</v>
      </c>
      <c r="X31" s="78">
        <f ca="1">M3</f>
        <v>0</v>
      </c>
      <c r="Y31" s="79" t="s">
        <v>64</v>
      </c>
      <c r="Z31" s="78">
        <f ca="1">N3</f>
        <v>0</v>
      </c>
      <c r="AA31" s="79" t="s">
        <v>64</v>
      </c>
      <c r="AB31" s="78">
        <f ca="1">O3</f>
        <v>0</v>
      </c>
      <c r="AC31" s="79" t="s">
        <v>64</v>
      </c>
      <c r="AD31" s="78">
        <f ca="1">P3</f>
        <v>2</v>
      </c>
      <c r="AE31" s="79" t="s">
        <v>64</v>
      </c>
      <c r="AF31" s="78">
        <f ca="1">Q3</f>
        <v>56.75</v>
      </c>
      <c r="AG31" s="79" t="s">
        <v>64</v>
      </c>
      <c r="AH31" s="78">
        <f ca="1">R3</f>
        <v>0</v>
      </c>
      <c r="AI31" s="79" t="s">
        <v>64</v>
      </c>
      <c r="AJ31" s="78">
        <f ca="1">S3</f>
        <v>0</v>
      </c>
      <c r="AK31" s="79" t="s">
        <v>64</v>
      </c>
      <c r="AL31" s="78">
        <f ca="1">T3</f>
        <v>230.09999999999997</v>
      </c>
      <c r="AM31" s="79" t="s">
        <v>64</v>
      </c>
      <c r="AN31" s="78">
        <f ca="1">U3</f>
        <v>0</v>
      </c>
      <c r="AO31" s="79" t="s">
        <v>64</v>
      </c>
      <c r="AP31" s="78">
        <f ca="1">V3</f>
        <v>68.45</v>
      </c>
      <c r="AQ31" s="79" t="s">
        <v>64</v>
      </c>
      <c r="AR31" s="78">
        <f ca="1">W3</f>
        <v>0</v>
      </c>
      <c r="AS31" s="79" t="s">
        <v>64</v>
      </c>
      <c r="AT31" s="78">
        <f ca="1">X3</f>
        <v>0</v>
      </c>
      <c r="AU31" s="79" t="s">
        <v>64</v>
      </c>
      <c r="AV31" s="78">
        <f ca="1">Y3</f>
        <v>8</v>
      </c>
      <c r="AW31" s="79" t="s">
        <v>64</v>
      </c>
      <c r="AX31" s="78">
        <f ca="1">Z3</f>
        <v>3.2</v>
      </c>
      <c r="AY31" s="79" t="s">
        <v>64</v>
      </c>
      <c r="AZ31" s="78">
        <f ca="1">AA3</f>
        <v>0</v>
      </c>
      <c r="BA31" s="79" t="s">
        <v>64</v>
      </c>
      <c r="BB31" s="78">
        <f ca="1">AB3</f>
        <v>0</v>
      </c>
      <c r="BC31" s="79" t="s">
        <v>64</v>
      </c>
      <c r="BD31" s="78">
        <f ca="1">AC3</f>
        <v>5</v>
      </c>
      <c r="BE31" s="79" t="s">
        <v>64</v>
      </c>
      <c r="BF31" s="78">
        <f ca="1">AD3</f>
        <v>0</v>
      </c>
      <c r="BG31" s="79" t="s">
        <v>64</v>
      </c>
      <c r="BH31" s="78">
        <f ca="1">AE3</f>
        <v>0</v>
      </c>
    </row>
    <row r="32" spans="1:60" ht="17.25">
      <c r="A32" s="49" t="s">
        <v>65</v>
      </c>
      <c r="B32" s="77">
        <f ca="1">B4</f>
        <v>0</v>
      </c>
      <c r="C32" s="49" t="s">
        <v>65</v>
      </c>
      <c r="D32" s="78">
        <f ca="1">C4</f>
        <v>0</v>
      </c>
      <c r="E32" s="49" t="s">
        <v>65</v>
      </c>
      <c r="F32" s="78">
        <f ca="1">D4</f>
        <v>0</v>
      </c>
      <c r="G32" s="49" t="s">
        <v>65</v>
      </c>
      <c r="H32" s="78">
        <f ca="1">E4</f>
        <v>0</v>
      </c>
      <c r="I32" s="49" t="s">
        <v>65</v>
      </c>
      <c r="J32" s="78">
        <f ca="1">F4</f>
        <v>0</v>
      </c>
      <c r="K32" s="49" t="s">
        <v>65</v>
      </c>
      <c r="L32" s="78">
        <f t="shared" ref="L32:L54" ca="1" si="8">G4</f>
        <v>0</v>
      </c>
      <c r="M32" s="49" t="s">
        <v>65</v>
      </c>
      <c r="N32" s="78">
        <f t="shared" ref="N32:N54" ca="1" si="9">H4</f>
        <v>0</v>
      </c>
      <c r="O32" s="49" t="s">
        <v>65</v>
      </c>
      <c r="P32" s="78">
        <f t="shared" ref="P32:P54" ca="1" si="10">I4</f>
        <v>0</v>
      </c>
      <c r="Q32" s="49" t="s">
        <v>65</v>
      </c>
      <c r="R32" s="78">
        <f t="shared" ref="R32:R54" ca="1" si="11">J4</f>
        <v>10</v>
      </c>
      <c r="S32" s="49" t="s">
        <v>65</v>
      </c>
      <c r="T32" s="78">
        <f t="shared" ref="T32:T54" ca="1" si="12">K4</f>
        <v>0</v>
      </c>
      <c r="U32" s="49" t="s">
        <v>65</v>
      </c>
      <c r="V32" s="78">
        <f t="shared" ref="V32:V54" ca="1" si="13">L4</f>
        <v>0</v>
      </c>
      <c r="W32" s="49" t="s">
        <v>65</v>
      </c>
      <c r="X32" s="78">
        <f t="shared" ref="X32:X54" ca="1" si="14">M4</f>
        <v>0</v>
      </c>
      <c r="Y32" s="79" t="s">
        <v>65</v>
      </c>
      <c r="Z32" s="78">
        <f t="shared" ref="Z32:Z54" ca="1" si="15">N4</f>
        <v>0</v>
      </c>
      <c r="AA32" s="79" t="s">
        <v>65</v>
      </c>
      <c r="AB32" s="78">
        <f t="shared" ref="AB32:AB54" ca="1" si="16">O4</f>
        <v>0</v>
      </c>
      <c r="AC32" s="79" t="s">
        <v>65</v>
      </c>
      <c r="AD32" s="78">
        <f t="shared" ref="AD32:AD54" ca="1" si="17">P4</f>
        <v>0</v>
      </c>
      <c r="AE32" s="79" t="s">
        <v>65</v>
      </c>
      <c r="AF32" s="78">
        <f t="shared" ref="AF32:AF54" ca="1" si="18">Q4</f>
        <v>81.2</v>
      </c>
      <c r="AG32" s="79" t="s">
        <v>65</v>
      </c>
      <c r="AH32" s="78">
        <f t="shared" ref="AH32:AH54" ca="1" si="19">R4</f>
        <v>0</v>
      </c>
      <c r="AI32" s="79" t="s">
        <v>65</v>
      </c>
      <c r="AJ32" s="78">
        <f t="shared" ref="AJ32:AJ54" ca="1" si="20">S4</f>
        <v>0</v>
      </c>
      <c r="AK32" s="79" t="s">
        <v>65</v>
      </c>
      <c r="AL32" s="78">
        <f t="shared" ref="AL32:AL54" ca="1" si="21">T4</f>
        <v>0</v>
      </c>
      <c r="AM32" s="79" t="s">
        <v>65</v>
      </c>
      <c r="AN32" s="78">
        <f t="shared" ref="AN32:AN54" ca="1" si="22">U4</f>
        <v>0</v>
      </c>
      <c r="AO32" s="79" t="s">
        <v>65</v>
      </c>
      <c r="AP32" s="78">
        <f t="shared" ref="AP32:AP54" ca="1" si="23">V4</f>
        <v>0</v>
      </c>
      <c r="AQ32" s="79" t="s">
        <v>65</v>
      </c>
      <c r="AR32" s="78">
        <f t="shared" ref="AR32:AR54" ca="1" si="24">W4</f>
        <v>0</v>
      </c>
      <c r="AS32" s="79" t="s">
        <v>65</v>
      </c>
      <c r="AT32" s="78">
        <f t="shared" ref="AT32:AT54" ca="1" si="25">X4</f>
        <v>0</v>
      </c>
      <c r="AU32" s="79" t="s">
        <v>65</v>
      </c>
      <c r="AV32" s="78">
        <f t="shared" ref="AV32:AV54" ca="1" si="26">Y4</f>
        <v>0</v>
      </c>
      <c r="AW32" s="79" t="s">
        <v>65</v>
      </c>
      <c r="AX32" s="78">
        <f t="shared" ref="AX32:AX54" ca="1" si="27">Z4</f>
        <v>0</v>
      </c>
      <c r="AY32" s="79" t="s">
        <v>65</v>
      </c>
      <c r="AZ32" s="78">
        <f t="shared" ref="AZ32:AZ54" ca="1" si="28">AA4</f>
        <v>0</v>
      </c>
      <c r="BA32" s="79" t="s">
        <v>65</v>
      </c>
      <c r="BB32" s="78">
        <f t="shared" ref="BB32:BB54" ca="1" si="29">AB4</f>
        <v>0</v>
      </c>
      <c r="BC32" s="79" t="s">
        <v>65</v>
      </c>
      <c r="BD32" s="78">
        <f t="shared" ref="BD32:BD54" ca="1" si="30">AC4</f>
        <v>0</v>
      </c>
      <c r="BE32" s="79" t="s">
        <v>65</v>
      </c>
      <c r="BF32" s="78">
        <f t="shared" ref="BF32:BF54" ca="1" si="31">AD4</f>
        <v>0</v>
      </c>
      <c r="BG32" s="79" t="s">
        <v>65</v>
      </c>
      <c r="BH32" s="78">
        <f t="shared" ref="BH32:BH54" ca="1" si="32">AE4</f>
        <v>0</v>
      </c>
    </row>
    <row r="33" spans="1:60" ht="17.25">
      <c r="A33" s="49" t="s">
        <v>66</v>
      </c>
      <c r="B33" s="77">
        <f ca="1">B5</f>
        <v>0</v>
      </c>
      <c r="C33" s="49" t="s">
        <v>66</v>
      </c>
      <c r="D33" s="78">
        <f ca="1">C5</f>
        <v>0</v>
      </c>
      <c r="E33" s="49" t="s">
        <v>66</v>
      </c>
      <c r="F33" s="78">
        <f ca="1">D5</f>
        <v>0</v>
      </c>
      <c r="G33" s="49" t="s">
        <v>66</v>
      </c>
      <c r="H33" s="78">
        <f ca="1">E5</f>
        <v>0</v>
      </c>
      <c r="I33" s="49" t="s">
        <v>66</v>
      </c>
      <c r="J33" s="78">
        <f ca="1">F5</f>
        <v>0</v>
      </c>
      <c r="K33" s="49" t="s">
        <v>66</v>
      </c>
      <c r="L33" s="78">
        <f t="shared" ca="1" si="8"/>
        <v>0</v>
      </c>
      <c r="M33" s="49" t="s">
        <v>66</v>
      </c>
      <c r="N33" s="78">
        <f t="shared" ca="1" si="9"/>
        <v>35.575000000000003</v>
      </c>
      <c r="O33" s="49" t="s">
        <v>66</v>
      </c>
      <c r="P33" s="78">
        <f t="shared" ca="1" si="10"/>
        <v>0</v>
      </c>
      <c r="Q33" s="49" t="s">
        <v>66</v>
      </c>
      <c r="R33" s="78">
        <f t="shared" ca="1" si="11"/>
        <v>14.7</v>
      </c>
      <c r="S33" s="49" t="s">
        <v>66</v>
      </c>
      <c r="T33" s="78">
        <f t="shared" ca="1" si="12"/>
        <v>0</v>
      </c>
      <c r="U33" s="49" t="s">
        <v>66</v>
      </c>
      <c r="V33" s="78">
        <f t="shared" ca="1" si="13"/>
        <v>0</v>
      </c>
      <c r="W33" s="49" t="s">
        <v>66</v>
      </c>
      <c r="X33" s="78">
        <f t="shared" ca="1" si="14"/>
        <v>0</v>
      </c>
      <c r="Y33" s="79" t="s">
        <v>66</v>
      </c>
      <c r="Z33" s="78">
        <f t="shared" ca="1" si="15"/>
        <v>0</v>
      </c>
      <c r="AA33" s="79" t="s">
        <v>66</v>
      </c>
      <c r="AB33" s="78">
        <f t="shared" ca="1" si="16"/>
        <v>0</v>
      </c>
      <c r="AC33" s="79" t="s">
        <v>66</v>
      </c>
      <c r="AD33" s="78">
        <f t="shared" ca="1" si="17"/>
        <v>0</v>
      </c>
      <c r="AE33" s="79" t="s">
        <v>66</v>
      </c>
      <c r="AF33" s="78">
        <f t="shared" ca="1" si="18"/>
        <v>532.02499999999998</v>
      </c>
      <c r="AG33" s="79" t="s">
        <v>66</v>
      </c>
      <c r="AH33" s="78">
        <f t="shared" ca="1" si="19"/>
        <v>0</v>
      </c>
      <c r="AI33" s="79" t="s">
        <v>66</v>
      </c>
      <c r="AJ33" s="78">
        <f t="shared" ca="1" si="20"/>
        <v>0</v>
      </c>
      <c r="AK33" s="79" t="s">
        <v>66</v>
      </c>
      <c r="AL33" s="78">
        <f t="shared" ca="1" si="21"/>
        <v>0</v>
      </c>
      <c r="AM33" s="79" t="s">
        <v>66</v>
      </c>
      <c r="AN33" s="78">
        <f t="shared" ca="1" si="22"/>
        <v>0</v>
      </c>
      <c r="AO33" s="79" t="s">
        <v>66</v>
      </c>
      <c r="AP33" s="78">
        <f t="shared" ca="1" si="23"/>
        <v>0</v>
      </c>
      <c r="AQ33" s="79" t="s">
        <v>66</v>
      </c>
      <c r="AR33" s="78">
        <f t="shared" ca="1" si="24"/>
        <v>0</v>
      </c>
      <c r="AS33" s="79" t="s">
        <v>66</v>
      </c>
      <c r="AT33" s="78">
        <f t="shared" ca="1" si="25"/>
        <v>0</v>
      </c>
      <c r="AU33" s="79" t="s">
        <v>66</v>
      </c>
      <c r="AV33" s="78">
        <f t="shared" ca="1" si="26"/>
        <v>80</v>
      </c>
      <c r="AW33" s="79" t="s">
        <v>66</v>
      </c>
      <c r="AX33" s="78">
        <f t="shared" ca="1" si="27"/>
        <v>0</v>
      </c>
      <c r="AY33" s="79" t="s">
        <v>66</v>
      </c>
      <c r="AZ33" s="78">
        <f t="shared" ca="1" si="28"/>
        <v>0</v>
      </c>
      <c r="BA33" s="79" t="s">
        <v>66</v>
      </c>
      <c r="BB33" s="78">
        <f t="shared" ca="1" si="29"/>
        <v>0</v>
      </c>
      <c r="BC33" s="79" t="s">
        <v>66</v>
      </c>
      <c r="BD33" s="78">
        <f t="shared" ca="1" si="30"/>
        <v>26</v>
      </c>
      <c r="BE33" s="79" t="s">
        <v>66</v>
      </c>
      <c r="BF33" s="78">
        <f t="shared" ca="1" si="31"/>
        <v>0</v>
      </c>
      <c r="BG33" s="79" t="s">
        <v>66</v>
      </c>
      <c r="BH33" s="78">
        <f t="shared" ca="1" si="32"/>
        <v>0</v>
      </c>
    </row>
    <row r="34" spans="1:60" ht="17.25">
      <c r="A34" s="49" t="s">
        <v>67</v>
      </c>
      <c r="B34" s="77">
        <f ca="1">B6</f>
        <v>0</v>
      </c>
      <c r="C34" s="49" t="s">
        <v>67</v>
      </c>
      <c r="D34" s="78">
        <f ca="1">C6</f>
        <v>0</v>
      </c>
      <c r="E34" s="49" t="s">
        <v>67</v>
      </c>
      <c r="F34" s="78">
        <f ca="1">D6</f>
        <v>0</v>
      </c>
      <c r="G34" s="49" t="s">
        <v>67</v>
      </c>
      <c r="H34" s="78">
        <f ca="1">E6</f>
        <v>3.05</v>
      </c>
      <c r="I34" s="49" t="s">
        <v>67</v>
      </c>
      <c r="J34" s="78">
        <f ca="1">F6</f>
        <v>0</v>
      </c>
      <c r="K34" s="49" t="s">
        <v>67</v>
      </c>
      <c r="L34" s="78">
        <f t="shared" ca="1" si="8"/>
        <v>0</v>
      </c>
      <c r="M34" s="49" t="s">
        <v>67</v>
      </c>
      <c r="N34" s="78">
        <f t="shared" ca="1" si="9"/>
        <v>36</v>
      </c>
      <c r="O34" s="49" t="s">
        <v>67</v>
      </c>
      <c r="P34" s="78">
        <f t="shared" ca="1" si="10"/>
        <v>0</v>
      </c>
      <c r="Q34" s="49" t="s">
        <v>67</v>
      </c>
      <c r="R34" s="78">
        <f t="shared" ca="1" si="11"/>
        <v>83.85</v>
      </c>
      <c r="S34" s="49" t="s">
        <v>67</v>
      </c>
      <c r="T34" s="78">
        <f t="shared" ca="1" si="12"/>
        <v>0</v>
      </c>
      <c r="U34" s="49" t="s">
        <v>67</v>
      </c>
      <c r="V34" s="78">
        <f t="shared" ca="1" si="13"/>
        <v>0</v>
      </c>
      <c r="W34" s="49" t="s">
        <v>67</v>
      </c>
      <c r="X34" s="78">
        <f t="shared" ca="1" si="14"/>
        <v>7</v>
      </c>
      <c r="Y34" s="79" t="s">
        <v>67</v>
      </c>
      <c r="Z34" s="78">
        <f t="shared" ca="1" si="15"/>
        <v>0</v>
      </c>
      <c r="AA34" s="79" t="s">
        <v>67</v>
      </c>
      <c r="AB34" s="78">
        <f t="shared" ca="1" si="16"/>
        <v>0</v>
      </c>
      <c r="AC34" s="79" t="s">
        <v>67</v>
      </c>
      <c r="AD34" s="78">
        <f t="shared" ca="1" si="17"/>
        <v>0</v>
      </c>
      <c r="AE34" s="79" t="s">
        <v>67</v>
      </c>
      <c r="AF34" s="78">
        <f t="shared" ca="1" si="18"/>
        <v>1411.1</v>
      </c>
      <c r="AG34" s="79" t="s">
        <v>67</v>
      </c>
      <c r="AH34" s="78">
        <f t="shared" ca="1" si="19"/>
        <v>0</v>
      </c>
      <c r="AI34" s="79" t="s">
        <v>67</v>
      </c>
      <c r="AJ34" s="78">
        <f t="shared" ca="1" si="20"/>
        <v>0</v>
      </c>
      <c r="AK34" s="79" t="s">
        <v>67</v>
      </c>
      <c r="AL34" s="78">
        <f t="shared" ca="1" si="21"/>
        <v>0</v>
      </c>
      <c r="AM34" s="79" t="s">
        <v>67</v>
      </c>
      <c r="AN34" s="78">
        <f t="shared" ca="1" si="22"/>
        <v>0</v>
      </c>
      <c r="AO34" s="79" t="s">
        <v>67</v>
      </c>
      <c r="AP34" s="78">
        <f t="shared" ca="1" si="23"/>
        <v>0</v>
      </c>
      <c r="AQ34" s="79" t="s">
        <v>67</v>
      </c>
      <c r="AR34" s="78">
        <f t="shared" ca="1" si="24"/>
        <v>0</v>
      </c>
      <c r="AS34" s="79" t="s">
        <v>67</v>
      </c>
      <c r="AT34" s="78">
        <f t="shared" ca="1" si="25"/>
        <v>0</v>
      </c>
      <c r="AU34" s="79" t="s">
        <v>67</v>
      </c>
      <c r="AV34" s="78">
        <f t="shared" ca="1" si="26"/>
        <v>0</v>
      </c>
      <c r="AW34" s="79" t="s">
        <v>67</v>
      </c>
      <c r="AX34" s="78">
        <f t="shared" ca="1" si="27"/>
        <v>0</v>
      </c>
      <c r="AY34" s="79" t="s">
        <v>67</v>
      </c>
      <c r="AZ34" s="78">
        <f t="shared" ca="1" si="28"/>
        <v>0</v>
      </c>
      <c r="BA34" s="79" t="s">
        <v>67</v>
      </c>
      <c r="BB34" s="78">
        <f t="shared" ca="1" si="29"/>
        <v>0</v>
      </c>
      <c r="BC34" s="79" t="s">
        <v>67</v>
      </c>
      <c r="BD34" s="78">
        <f t="shared" ca="1" si="30"/>
        <v>5</v>
      </c>
      <c r="BE34" s="79" t="s">
        <v>67</v>
      </c>
      <c r="BF34" s="78">
        <f t="shared" ca="1" si="31"/>
        <v>0</v>
      </c>
      <c r="BG34" s="79" t="s">
        <v>67</v>
      </c>
      <c r="BH34" s="78">
        <f t="shared" ca="1" si="32"/>
        <v>0</v>
      </c>
    </row>
    <row r="35" spans="1:60" ht="17.25">
      <c r="A35" s="49" t="s">
        <v>68</v>
      </c>
      <c r="B35" s="77">
        <f ca="1">B7</f>
        <v>0</v>
      </c>
      <c r="C35" s="49" t="s">
        <v>68</v>
      </c>
      <c r="D35" s="78">
        <f ca="1">C7</f>
        <v>0</v>
      </c>
      <c r="E35" s="49" t="s">
        <v>68</v>
      </c>
      <c r="F35" s="78">
        <f ca="1">D7</f>
        <v>0</v>
      </c>
      <c r="G35" s="49" t="s">
        <v>68</v>
      </c>
      <c r="H35" s="78">
        <f ca="1">E7</f>
        <v>0</v>
      </c>
      <c r="I35" s="49" t="s">
        <v>68</v>
      </c>
      <c r="J35" s="78">
        <f ca="1">F7</f>
        <v>0</v>
      </c>
      <c r="K35" s="49" t="s">
        <v>68</v>
      </c>
      <c r="L35" s="78">
        <f t="shared" ca="1" si="8"/>
        <v>0</v>
      </c>
      <c r="M35" s="49" t="s">
        <v>68</v>
      </c>
      <c r="N35" s="78">
        <f t="shared" ca="1" si="9"/>
        <v>0</v>
      </c>
      <c r="O35" s="49" t="s">
        <v>68</v>
      </c>
      <c r="P35" s="78">
        <f t="shared" ca="1" si="10"/>
        <v>0</v>
      </c>
      <c r="Q35" s="49" t="s">
        <v>68</v>
      </c>
      <c r="R35" s="78">
        <f t="shared" ca="1" si="11"/>
        <v>0</v>
      </c>
      <c r="S35" s="49" t="s">
        <v>68</v>
      </c>
      <c r="T35" s="78">
        <f t="shared" ca="1" si="12"/>
        <v>0</v>
      </c>
      <c r="U35" s="49" t="s">
        <v>68</v>
      </c>
      <c r="V35" s="78">
        <f t="shared" ca="1" si="13"/>
        <v>0</v>
      </c>
      <c r="W35" s="49" t="s">
        <v>68</v>
      </c>
      <c r="X35" s="78">
        <f t="shared" ca="1" si="14"/>
        <v>0</v>
      </c>
      <c r="Y35" s="79" t="s">
        <v>68</v>
      </c>
      <c r="Z35" s="78">
        <f t="shared" ca="1" si="15"/>
        <v>0</v>
      </c>
      <c r="AA35" s="79" t="s">
        <v>68</v>
      </c>
      <c r="AB35" s="78">
        <f t="shared" ca="1" si="16"/>
        <v>0</v>
      </c>
      <c r="AC35" s="79" t="s">
        <v>68</v>
      </c>
      <c r="AD35" s="78">
        <f t="shared" ca="1" si="17"/>
        <v>0</v>
      </c>
      <c r="AE35" s="79" t="s">
        <v>68</v>
      </c>
      <c r="AF35" s="78">
        <f t="shared" ca="1" si="18"/>
        <v>0</v>
      </c>
      <c r="AG35" s="79" t="s">
        <v>68</v>
      </c>
      <c r="AH35" s="78">
        <f t="shared" ca="1" si="19"/>
        <v>0</v>
      </c>
      <c r="AI35" s="79" t="s">
        <v>68</v>
      </c>
      <c r="AJ35" s="78">
        <f t="shared" ca="1" si="20"/>
        <v>0</v>
      </c>
      <c r="AK35" s="79" t="s">
        <v>68</v>
      </c>
      <c r="AL35" s="78">
        <f t="shared" ca="1" si="21"/>
        <v>0</v>
      </c>
      <c r="AM35" s="79" t="s">
        <v>68</v>
      </c>
      <c r="AN35" s="78">
        <f t="shared" ca="1" si="22"/>
        <v>0</v>
      </c>
      <c r="AO35" s="79" t="s">
        <v>68</v>
      </c>
      <c r="AP35" s="78">
        <f t="shared" ca="1" si="23"/>
        <v>0</v>
      </c>
      <c r="AQ35" s="79" t="s">
        <v>68</v>
      </c>
      <c r="AR35" s="78">
        <f t="shared" ca="1" si="24"/>
        <v>0</v>
      </c>
      <c r="AS35" s="79" t="s">
        <v>68</v>
      </c>
      <c r="AT35" s="78">
        <f t="shared" ca="1" si="25"/>
        <v>0</v>
      </c>
      <c r="AU35" s="79" t="s">
        <v>68</v>
      </c>
      <c r="AV35" s="78">
        <f t="shared" ca="1" si="26"/>
        <v>0</v>
      </c>
      <c r="AW35" s="79" t="s">
        <v>68</v>
      </c>
      <c r="AX35" s="78">
        <f t="shared" ca="1" si="27"/>
        <v>0</v>
      </c>
      <c r="AY35" s="79" t="s">
        <v>68</v>
      </c>
      <c r="AZ35" s="78">
        <f t="shared" ca="1" si="28"/>
        <v>0</v>
      </c>
      <c r="BA35" s="79" t="s">
        <v>68</v>
      </c>
      <c r="BB35" s="78">
        <f t="shared" ca="1" si="29"/>
        <v>0</v>
      </c>
      <c r="BC35" s="79" t="s">
        <v>68</v>
      </c>
      <c r="BD35" s="78">
        <f t="shared" ca="1" si="30"/>
        <v>0</v>
      </c>
      <c r="BE35" s="79" t="s">
        <v>68</v>
      </c>
      <c r="BF35" s="78">
        <f t="shared" ca="1" si="31"/>
        <v>0</v>
      </c>
      <c r="BG35" s="79" t="s">
        <v>68</v>
      </c>
      <c r="BH35" s="78">
        <f t="shared" ca="1" si="32"/>
        <v>0</v>
      </c>
    </row>
    <row r="36" spans="1:60" ht="17.25">
      <c r="A36" s="49" t="s">
        <v>69</v>
      </c>
      <c r="B36" s="77">
        <f t="shared" ref="B36:B54" ca="1" si="33">B8</f>
        <v>0</v>
      </c>
      <c r="C36" s="49" t="s">
        <v>69</v>
      </c>
      <c r="D36" s="78">
        <f t="shared" ref="D36:D54" ca="1" si="34">C8</f>
        <v>0</v>
      </c>
      <c r="E36" s="49" t="s">
        <v>69</v>
      </c>
      <c r="F36" s="78">
        <f t="shared" ref="F36:F54" ca="1" si="35">D8</f>
        <v>0</v>
      </c>
      <c r="G36" s="49" t="s">
        <v>69</v>
      </c>
      <c r="H36" s="78">
        <f t="shared" ref="H36:H54" ca="1" si="36">E8</f>
        <v>0</v>
      </c>
      <c r="I36" s="49" t="s">
        <v>69</v>
      </c>
      <c r="J36" s="78">
        <f t="shared" ref="J36:J54" ca="1" si="37">F8</f>
        <v>0</v>
      </c>
      <c r="K36" s="49" t="s">
        <v>69</v>
      </c>
      <c r="L36" s="78">
        <f t="shared" ca="1" si="8"/>
        <v>0</v>
      </c>
      <c r="M36" s="49" t="s">
        <v>69</v>
      </c>
      <c r="N36" s="78">
        <f t="shared" ca="1" si="9"/>
        <v>0</v>
      </c>
      <c r="O36" s="49" t="s">
        <v>69</v>
      </c>
      <c r="P36" s="78">
        <f t="shared" ca="1" si="10"/>
        <v>0</v>
      </c>
      <c r="Q36" s="49" t="s">
        <v>69</v>
      </c>
      <c r="R36" s="78">
        <f t="shared" ca="1" si="11"/>
        <v>0</v>
      </c>
      <c r="S36" s="49" t="s">
        <v>69</v>
      </c>
      <c r="T36" s="78">
        <f t="shared" ca="1" si="12"/>
        <v>0</v>
      </c>
      <c r="U36" s="49" t="s">
        <v>69</v>
      </c>
      <c r="V36" s="78">
        <f t="shared" ca="1" si="13"/>
        <v>0</v>
      </c>
      <c r="W36" s="49" t="s">
        <v>69</v>
      </c>
      <c r="X36" s="78">
        <f t="shared" ca="1" si="14"/>
        <v>0</v>
      </c>
      <c r="Y36" s="79" t="s">
        <v>69</v>
      </c>
      <c r="Z36" s="78">
        <f t="shared" ca="1" si="15"/>
        <v>0</v>
      </c>
      <c r="AA36" s="79" t="s">
        <v>69</v>
      </c>
      <c r="AB36" s="78">
        <f t="shared" ca="1" si="16"/>
        <v>0</v>
      </c>
      <c r="AC36" s="79" t="s">
        <v>69</v>
      </c>
      <c r="AD36" s="78">
        <f t="shared" ca="1" si="17"/>
        <v>0</v>
      </c>
      <c r="AE36" s="79" t="s">
        <v>69</v>
      </c>
      <c r="AF36" s="78">
        <f t="shared" ca="1" si="18"/>
        <v>0</v>
      </c>
      <c r="AG36" s="79" t="s">
        <v>69</v>
      </c>
      <c r="AH36" s="78">
        <f t="shared" ca="1" si="19"/>
        <v>0</v>
      </c>
      <c r="AI36" s="79" t="s">
        <v>69</v>
      </c>
      <c r="AJ36" s="78">
        <f t="shared" ca="1" si="20"/>
        <v>0</v>
      </c>
      <c r="AK36" s="79" t="s">
        <v>69</v>
      </c>
      <c r="AL36" s="78">
        <f t="shared" ca="1" si="21"/>
        <v>0</v>
      </c>
      <c r="AM36" s="79" t="s">
        <v>69</v>
      </c>
      <c r="AN36" s="78">
        <f t="shared" ca="1" si="22"/>
        <v>0</v>
      </c>
      <c r="AO36" s="79" t="s">
        <v>69</v>
      </c>
      <c r="AP36" s="78">
        <f t="shared" ca="1" si="23"/>
        <v>0</v>
      </c>
      <c r="AQ36" s="79" t="s">
        <v>69</v>
      </c>
      <c r="AR36" s="78">
        <f t="shared" ca="1" si="24"/>
        <v>0</v>
      </c>
      <c r="AS36" s="79" t="s">
        <v>69</v>
      </c>
      <c r="AT36" s="78">
        <f t="shared" ca="1" si="25"/>
        <v>0</v>
      </c>
      <c r="AU36" s="79" t="s">
        <v>69</v>
      </c>
      <c r="AV36" s="78">
        <f t="shared" ca="1" si="26"/>
        <v>0</v>
      </c>
      <c r="AW36" s="79" t="s">
        <v>69</v>
      </c>
      <c r="AX36" s="78">
        <f t="shared" ca="1" si="27"/>
        <v>0</v>
      </c>
      <c r="AY36" s="79" t="s">
        <v>69</v>
      </c>
      <c r="AZ36" s="78">
        <f t="shared" ca="1" si="28"/>
        <v>0</v>
      </c>
      <c r="BA36" s="79" t="s">
        <v>69</v>
      </c>
      <c r="BB36" s="78">
        <f t="shared" ca="1" si="29"/>
        <v>0</v>
      </c>
      <c r="BC36" s="79" t="s">
        <v>69</v>
      </c>
      <c r="BD36" s="78">
        <f t="shared" ca="1" si="30"/>
        <v>0</v>
      </c>
      <c r="BE36" s="79" t="s">
        <v>69</v>
      </c>
      <c r="BF36" s="78">
        <f t="shared" ca="1" si="31"/>
        <v>0</v>
      </c>
      <c r="BG36" s="79" t="s">
        <v>69</v>
      </c>
      <c r="BH36" s="78">
        <f t="shared" ca="1" si="32"/>
        <v>0</v>
      </c>
    </row>
    <row r="37" spans="1:60" ht="17.25">
      <c r="A37" s="49" t="s">
        <v>70</v>
      </c>
      <c r="B37" s="77">
        <f t="shared" ca="1" si="33"/>
        <v>0</v>
      </c>
      <c r="C37" s="49" t="s">
        <v>70</v>
      </c>
      <c r="D37" s="78">
        <f t="shared" ca="1" si="34"/>
        <v>0</v>
      </c>
      <c r="E37" s="49" t="s">
        <v>70</v>
      </c>
      <c r="F37" s="78">
        <f t="shared" ca="1" si="35"/>
        <v>0</v>
      </c>
      <c r="G37" s="49" t="s">
        <v>70</v>
      </c>
      <c r="H37" s="78">
        <f t="shared" ca="1" si="36"/>
        <v>0</v>
      </c>
      <c r="I37" s="49" t="s">
        <v>70</v>
      </c>
      <c r="J37" s="78">
        <f t="shared" ca="1" si="37"/>
        <v>0</v>
      </c>
      <c r="K37" s="49" t="s">
        <v>70</v>
      </c>
      <c r="L37" s="78">
        <f t="shared" ca="1" si="8"/>
        <v>0</v>
      </c>
      <c r="M37" s="49" t="s">
        <v>70</v>
      </c>
      <c r="N37" s="78">
        <f t="shared" ca="1" si="9"/>
        <v>0</v>
      </c>
      <c r="O37" s="49" t="s">
        <v>70</v>
      </c>
      <c r="P37" s="78">
        <f t="shared" ca="1" si="10"/>
        <v>0</v>
      </c>
      <c r="Q37" s="49" t="s">
        <v>70</v>
      </c>
      <c r="R37" s="78">
        <f t="shared" ca="1" si="11"/>
        <v>0</v>
      </c>
      <c r="S37" s="49" t="s">
        <v>70</v>
      </c>
      <c r="T37" s="78">
        <f t="shared" ca="1" si="12"/>
        <v>0</v>
      </c>
      <c r="U37" s="49" t="s">
        <v>70</v>
      </c>
      <c r="V37" s="78">
        <f t="shared" ca="1" si="13"/>
        <v>0</v>
      </c>
      <c r="W37" s="49" t="s">
        <v>70</v>
      </c>
      <c r="X37" s="78">
        <f t="shared" ca="1" si="14"/>
        <v>0</v>
      </c>
      <c r="Y37" s="79" t="s">
        <v>70</v>
      </c>
      <c r="Z37" s="78">
        <f t="shared" ca="1" si="15"/>
        <v>0</v>
      </c>
      <c r="AA37" s="79" t="s">
        <v>70</v>
      </c>
      <c r="AB37" s="78">
        <f t="shared" ca="1" si="16"/>
        <v>0</v>
      </c>
      <c r="AC37" s="79" t="s">
        <v>70</v>
      </c>
      <c r="AD37" s="78">
        <f t="shared" ca="1" si="17"/>
        <v>0</v>
      </c>
      <c r="AE37" s="79" t="s">
        <v>70</v>
      </c>
      <c r="AF37" s="78">
        <f t="shared" ca="1" si="18"/>
        <v>0</v>
      </c>
      <c r="AG37" s="79" t="s">
        <v>70</v>
      </c>
      <c r="AH37" s="78">
        <f t="shared" ca="1" si="19"/>
        <v>0</v>
      </c>
      <c r="AI37" s="79" t="s">
        <v>70</v>
      </c>
      <c r="AJ37" s="78">
        <f t="shared" ca="1" si="20"/>
        <v>0</v>
      </c>
      <c r="AK37" s="79" t="s">
        <v>70</v>
      </c>
      <c r="AL37" s="78">
        <f t="shared" ca="1" si="21"/>
        <v>154.19999999999999</v>
      </c>
      <c r="AM37" s="79" t="s">
        <v>70</v>
      </c>
      <c r="AN37" s="78">
        <f t="shared" ca="1" si="22"/>
        <v>0</v>
      </c>
      <c r="AO37" s="79" t="s">
        <v>70</v>
      </c>
      <c r="AP37" s="78">
        <f t="shared" ca="1" si="23"/>
        <v>0</v>
      </c>
      <c r="AQ37" s="79" t="s">
        <v>70</v>
      </c>
      <c r="AR37" s="78">
        <f t="shared" ca="1" si="24"/>
        <v>0</v>
      </c>
      <c r="AS37" s="79" t="s">
        <v>70</v>
      </c>
      <c r="AT37" s="78">
        <f t="shared" ca="1" si="25"/>
        <v>0</v>
      </c>
      <c r="AU37" s="79" t="s">
        <v>70</v>
      </c>
      <c r="AV37" s="78">
        <f t="shared" ca="1" si="26"/>
        <v>0</v>
      </c>
      <c r="AW37" s="79" t="s">
        <v>70</v>
      </c>
      <c r="AX37" s="78">
        <f t="shared" ca="1" si="27"/>
        <v>0</v>
      </c>
      <c r="AY37" s="79" t="s">
        <v>70</v>
      </c>
      <c r="AZ37" s="78">
        <f t="shared" ca="1" si="28"/>
        <v>0</v>
      </c>
      <c r="BA37" s="79" t="s">
        <v>70</v>
      </c>
      <c r="BB37" s="78">
        <f t="shared" ca="1" si="29"/>
        <v>0</v>
      </c>
      <c r="BC37" s="79" t="s">
        <v>70</v>
      </c>
      <c r="BD37" s="78">
        <f t="shared" ca="1" si="30"/>
        <v>0</v>
      </c>
      <c r="BE37" s="79" t="s">
        <v>70</v>
      </c>
      <c r="BF37" s="78">
        <f t="shared" ca="1" si="31"/>
        <v>0</v>
      </c>
      <c r="BG37" s="79" t="s">
        <v>70</v>
      </c>
      <c r="BH37" s="78">
        <f t="shared" ca="1" si="32"/>
        <v>0</v>
      </c>
    </row>
    <row r="38" spans="1:60" ht="17.25">
      <c r="A38" s="49" t="s">
        <v>71</v>
      </c>
      <c r="B38" s="77">
        <f t="shared" ca="1" si="33"/>
        <v>0</v>
      </c>
      <c r="C38" s="49" t="s">
        <v>71</v>
      </c>
      <c r="D38" s="78">
        <f t="shared" ca="1" si="34"/>
        <v>0</v>
      </c>
      <c r="E38" s="49" t="s">
        <v>71</v>
      </c>
      <c r="F38" s="78">
        <f t="shared" ca="1" si="35"/>
        <v>2</v>
      </c>
      <c r="G38" s="49" t="s">
        <v>71</v>
      </c>
      <c r="H38" s="78">
        <f t="shared" ca="1" si="36"/>
        <v>0</v>
      </c>
      <c r="I38" s="49" t="s">
        <v>71</v>
      </c>
      <c r="J38" s="78">
        <f t="shared" ca="1" si="37"/>
        <v>0</v>
      </c>
      <c r="K38" s="49" t="s">
        <v>71</v>
      </c>
      <c r="L38" s="78">
        <f t="shared" ca="1" si="8"/>
        <v>0</v>
      </c>
      <c r="M38" s="49" t="s">
        <v>71</v>
      </c>
      <c r="N38" s="78">
        <f t="shared" ca="1" si="9"/>
        <v>0</v>
      </c>
      <c r="O38" s="49" t="s">
        <v>71</v>
      </c>
      <c r="P38" s="78">
        <f t="shared" ca="1" si="10"/>
        <v>0</v>
      </c>
      <c r="Q38" s="49" t="s">
        <v>71</v>
      </c>
      <c r="R38" s="78">
        <f t="shared" ca="1" si="11"/>
        <v>1.05</v>
      </c>
      <c r="S38" s="49" t="s">
        <v>71</v>
      </c>
      <c r="T38" s="78">
        <f t="shared" ca="1" si="12"/>
        <v>0</v>
      </c>
      <c r="U38" s="49" t="s">
        <v>71</v>
      </c>
      <c r="V38" s="78">
        <f t="shared" ca="1" si="13"/>
        <v>0</v>
      </c>
      <c r="W38" s="49" t="s">
        <v>71</v>
      </c>
      <c r="X38" s="78">
        <f t="shared" ca="1" si="14"/>
        <v>0</v>
      </c>
      <c r="Y38" s="79" t="s">
        <v>71</v>
      </c>
      <c r="Z38" s="78">
        <f t="shared" ca="1" si="15"/>
        <v>0</v>
      </c>
      <c r="AA38" s="79" t="s">
        <v>71</v>
      </c>
      <c r="AB38" s="78">
        <f t="shared" ca="1" si="16"/>
        <v>0</v>
      </c>
      <c r="AC38" s="79" t="s">
        <v>71</v>
      </c>
      <c r="AD38" s="78">
        <f t="shared" ca="1" si="17"/>
        <v>0</v>
      </c>
      <c r="AE38" s="79" t="s">
        <v>71</v>
      </c>
      <c r="AF38" s="78">
        <f t="shared" ca="1" si="18"/>
        <v>49.55</v>
      </c>
      <c r="AG38" s="79" t="s">
        <v>71</v>
      </c>
      <c r="AH38" s="78">
        <f t="shared" ca="1" si="19"/>
        <v>0</v>
      </c>
      <c r="AI38" s="79" t="s">
        <v>71</v>
      </c>
      <c r="AJ38" s="78">
        <f t="shared" ca="1" si="20"/>
        <v>0</v>
      </c>
      <c r="AK38" s="79" t="s">
        <v>71</v>
      </c>
      <c r="AL38" s="78">
        <f t="shared" ca="1" si="21"/>
        <v>0</v>
      </c>
      <c r="AM38" s="79" t="s">
        <v>71</v>
      </c>
      <c r="AN38" s="78">
        <f t="shared" ca="1" si="22"/>
        <v>0</v>
      </c>
      <c r="AO38" s="79" t="s">
        <v>71</v>
      </c>
      <c r="AP38" s="78">
        <f t="shared" ca="1" si="23"/>
        <v>0</v>
      </c>
      <c r="AQ38" s="79" t="s">
        <v>71</v>
      </c>
      <c r="AR38" s="78">
        <f t="shared" ca="1" si="24"/>
        <v>0</v>
      </c>
      <c r="AS38" s="79" t="s">
        <v>71</v>
      </c>
      <c r="AT38" s="78">
        <f t="shared" ca="1" si="25"/>
        <v>0</v>
      </c>
      <c r="AU38" s="79" t="s">
        <v>71</v>
      </c>
      <c r="AV38" s="78">
        <f t="shared" ca="1" si="26"/>
        <v>0</v>
      </c>
      <c r="AW38" s="79" t="s">
        <v>71</v>
      </c>
      <c r="AX38" s="78">
        <f t="shared" ca="1" si="27"/>
        <v>0</v>
      </c>
      <c r="AY38" s="79" t="s">
        <v>71</v>
      </c>
      <c r="AZ38" s="78">
        <f t="shared" ca="1" si="28"/>
        <v>0</v>
      </c>
      <c r="BA38" s="79" t="s">
        <v>71</v>
      </c>
      <c r="BB38" s="78">
        <f t="shared" ca="1" si="29"/>
        <v>0</v>
      </c>
      <c r="BC38" s="79" t="s">
        <v>71</v>
      </c>
      <c r="BD38" s="78">
        <f t="shared" ca="1" si="30"/>
        <v>23</v>
      </c>
      <c r="BE38" s="79" t="s">
        <v>71</v>
      </c>
      <c r="BF38" s="78">
        <f t="shared" ca="1" si="31"/>
        <v>0</v>
      </c>
      <c r="BG38" s="79" t="s">
        <v>71</v>
      </c>
      <c r="BH38" s="78">
        <f t="shared" ca="1" si="32"/>
        <v>0</v>
      </c>
    </row>
    <row r="39" spans="1:60" ht="17.25">
      <c r="A39" s="49" t="s">
        <v>72</v>
      </c>
      <c r="B39" s="77">
        <f t="shared" ca="1" si="33"/>
        <v>0</v>
      </c>
      <c r="C39" s="49" t="s">
        <v>72</v>
      </c>
      <c r="D39" s="78">
        <f t="shared" ca="1" si="34"/>
        <v>0</v>
      </c>
      <c r="E39" s="49" t="s">
        <v>72</v>
      </c>
      <c r="F39" s="78">
        <f t="shared" ca="1" si="35"/>
        <v>0</v>
      </c>
      <c r="G39" s="49" t="s">
        <v>72</v>
      </c>
      <c r="H39" s="78">
        <f t="shared" ca="1" si="36"/>
        <v>0</v>
      </c>
      <c r="I39" s="49" t="s">
        <v>72</v>
      </c>
      <c r="J39" s="78">
        <f t="shared" ca="1" si="37"/>
        <v>0</v>
      </c>
      <c r="K39" s="49" t="s">
        <v>72</v>
      </c>
      <c r="L39" s="78">
        <f t="shared" ca="1" si="8"/>
        <v>0</v>
      </c>
      <c r="M39" s="49" t="s">
        <v>72</v>
      </c>
      <c r="N39" s="78">
        <f t="shared" ca="1" si="9"/>
        <v>1</v>
      </c>
      <c r="O39" s="49" t="s">
        <v>72</v>
      </c>
      <c r="P39" s="78">
        <f t="shared" ca="1" si="10"/>
        <v>0</v>
      </c>
      <c r="Q39" s="49" t="s">
        <v>72</v>
      </c>
      <c r="R39" s="78">
        <f t="shared" ca="1" si="11"/>
        <v>0</v>
      </c>
      <c r="S39" s="49" t="s">
        <v>72</v>
      </c>
      <c r="T39" s="78">
        <f t="shared" ca="1" si="12"/>
        <v>0</v>
      </c>
      <c r="U39" s="49" t="s">
        <v>72</v>
      </c>
      <c r="V39" s="78">
        <f t="shared" ca="1" si="13"/>
        <v>0</v>
      </c>
      <c r="W39" s="49" t="s">
        <v>72</v>
      </c>
      <c r="X39" s="78">
        <f t="shared" ca="1" si="14"/>
        <v>0</v>
      </c>
      <c r="Y39" s="79" t="s">
        <v>72</v>
      </c>
      <c r="Z39" s="78">
        <f t="shared" ca="1" si="15"/>
        <v>0</v>
      </c>
      <c r="AA39" s="79" t="s">
        <v>72</v>
      </c>
      <c r="AB39" s="78">
        <f t="shared" ca="1" si="16"/>
        <v>0</v>
      </c>
      <c r="AC39" s="79" t="s">
        <v>72</v>
      </c>
      <c r="AD39" s="78">
        <f t="shared" ca="1" si="17"/>
        <v>0</v>
      </c>
      <c r="AE39" s="79" t="s">
        <v>72</v>
      </c>
      <c r="AF39" s="78">
        <f t="shared" ca="1" si="18"/>
        <v>0</v>
      </c>
      <c r="AG39" s="79" t="s">
        <v>72</v>
      </c>
      <c r="AH39" s="78">
        <f t="shared" ca="1" si="19"/>
        <v>0</v>
      </c>
      <c r="AI39" s="79" t="s">
        <v>72</v>
      </c>
      <c r="AJ39" s="78">
        <f t="shared" ca="1" si="20"/>
        <v>0</v>
      </c>
      <c r="AK39" s="79" t="s">
        <v>72</v>
      </c>
      <c r="AL39" s="78">
        <f t="shared" ca="1" si="21"/>
        <v>0</v>
      </c>
      <c r="AM39" s="79" t="s">
        <v>72</v>
      </c>
      <c r="AN39" s="78">
        <f t="shared" ca="1" si="22"/>
        <v>0</v>
      </c>
      <c r="AO39" s="79" t="s">
        <v>72</v>
      </c>
      <c r="AP39" s="78">
        <f t="shared" ca="1" si="23"/>
        <v>0</v>
      </c>
      <c r="AQ39" s="79" t="s">
        <v>72</v>
      </c>
      <c r="AR39" s="78">
        <f t="shared" ca="1" si="24"/>
        <v>0</v>
      </c>
      <c r="AS39" s="79" t="s">
        <v>72</v>
      </c>
      <c r="AT39" s="78">
        <f t="shared" ca="1" si="25"/>
        <v>0</v>
      </c>
      <c r="AU39" s="79" t="s">
        <v>72</v>
      </c>
      <c r="AV39" s="78">
        <f t="shared" ca="1" si="26"/>
        <v>0</v>
      </c>
      <c r="AW39" s="79" t="s">
        <v>72</v>
      </c>
      <c r="AX39" s="78">
        <f t="shared" ca="1" si="27"/>
        <v>0</v>
      </c>
      <c r="AY39" s="79" t="s">
        <v>72</v>
      </c>
      <c r="AZ39" s="78">
        <f t="shared" ca="1" si="28"/>
        <v>0</v>
      </c>
      <c r="BA39" s="79" t="s">
        <v>72</v>
      </c>
      <c r="BB39" s="78">
        <f t="shared" ca="1" si="29"/>
        <v>0</v>
      </c>
      <c r="BC39" s="79" t="s">
        <v>72</v>
      </c>
      <c r="BD39" s="78">
        <f t="shared" ca="1" si="30"/>
        <v>41</v>
      </c>
      <c r="BE39" s="79" t="s">
        <v>72</v>
      </c>
      <c r="BF39" s="78">
        <f t="shared" ca="1" si="31"/>
        <v>0</v>
      </c>
      <c r="BG39" s="79" t="s">
        <v>72</v>
      </c>
      <c r="BH39" s="78">
        <f t="shared" ca="1" si="32"/>
        <v>0</v>
      </c>
    </row>
    <row r="40" spans="1:60" ht="17.25">
      <c r="A40" s="49" t="s">
        <v>73</v>
      </c>
      <c r="B40" s="77">
        <f t="shared" ca="1" si="33"/>
        <v>0</v>
      </c>
      <c r="C40" s="49" t="s">
        <v>73</v>
      </c>
      <c r="D40" s="78">
        <f t="shared" ca="1" si="34"/>
        <v>0</v>
      </c>
      <c r="E40" s="49" t="s">
        <v>73</v>
      </c>
      <c r="F40" s="78">
        <f t="shared" ca="1" si="35"/>
        <v>0</v>
      </c>
      <c r="G40" s="49" t="s">
        <v>73</v>
      </c>
      <c r="H40" s="78">
        <f t="shared" ca="1" si="36"/>
        <v>0</v>
      </c>
      <c r="I40" s="49" t="s">
        <v>73</v>
      </c>
      <c r="J40" s="78">
        <f t="shared" ca="1" si="37"/>
        <v>0</v>
      </c>
      <c r="K40" s="49" t="s">
        <v>73</v>
      </c>
      <c r="L40" s="78">
        <f t="shared" ca="1" si="8"/>
        <v>0</v>
      </c>
      <c r="M40" s="49" t="s">
        <v>73</v>
      </c>
      <c r="N40" s="78">
        <f t="shared" ca="1" si="9"/>
        <v>0</v>
      </c>
      <c r="O40" s="49" t="s">
        <v>73</v>
      </c>
      <c r="P40" s="78">
        <f t="shared" ca="1" si="10"/>
        <v>0</v>
      </c>
      <c r="Q40" s="49" t="s">
        <v>73</v>
      </c>
      <c r="R40" s="78">
        <f t="shared" ca="1" si="11"/>
        <v>0</v>
      </c>
      <c r="S40" s="49" t="s">
        <v>73</v>
      </c>
      <c r="T40" s="78">
        <f t="shared" ca="1" si="12"/>
        <v>0</v>
      </c>
      <c r="U40" s="49" t="s">
        <v>73</v>
      </c>
      <c r="V40" s="78">
        <f t="shared" ca="1" si="13"/>
        <v>0</v>
      </c>
      <c r="W40" s="49" t="s">
        <v>73</v>
      </c>
      <c r="X40" s="78">
        <f t="shared" ca="1" si="14"/>
        <v>0</v>
      </c>
      <c r="Y40" s="79" t="s">
        <v>73</v>
      </c>
      <c r="Z40" s="78">
        <f t="shared" ca="1" si="15"/>
        <v>0</v>
      </c>
      <c r="AA40" s="79" t="s">
        <v>73</v>
      </c>
      <c r="AB40" s="78">
        <f t="shared" ca="1" si="16"/>
        <v>0</v>
      </c>
      <c r="AC40" s="79" t="s">
        <v>73</v>
      </c>
      <c r="AD40" s="78">
        <f t="shared" ca="1" si="17"/>
        <v>0</v>
      </c>
      <c r="AE40" s="79" t="s">
        <v>73</v>
      </c>
      <c r="AF40" s="78">
        <f t="shared" ca="1" si="18"/>
        <v>39.875</v>
      </c>
      <c r="AG40" s="79" t="s">
        <v>73</v>
      </c>
      <c r="AH40" s="78">
        <f t="shared" ca="1" si="19"/>
        <v>0</v>
      </c>
      <c r="AI40" s="79" t="s">
        <v>73</v>
      </c>
      <c r="AJ40" s="78">
        <f t="shared" ca="1" si="20"/>
        <v>0</v>
      </c>
      <c r="AK40" s="79" t="s">
        <v>73</v>
      </c>
      <c r="AL40" s="78">
        <f t="shared" ca="1" si="21"/>
        <v>0</v>
      </c>
      <c r="AM40" s="79" t="s">
        <v>73</v>
      </c>
      <c r="AN40" s="78">
        <f t="shared" ca="1" si="22"/>
        <v>0</v>
      </c>
      <c r="AO40" s="79" t="s">
        <v>73</v>
      </c>
      <c r="AP40" s="78">
        <f t="shared" ca="1" si="23"/>
        <v>0</v>
      </c>
      <c r="AQ40" s="79" t="s">
        <v>73</v>
      </c>
      <c r="AR40" s="78">
        <f t="shared" ca="1" si="24"/>
        <v>0</v>
      </c>
      <c r="AS40" s="79" t="s">
        <v>73</v>
      </c>
      <c r="AT40" s="78">
        <f t="shared" ca="1" si="25"/>
        <v>0</v>
      </c>
      <c r="AU40" s="79" t="s">
        <v>73</v>
      </c>
      <c r="AV40" s="78">
        <f t="shared" ca="1" si="26"/>
        <v>0</v>
      </c>
      <c r="AW40" s="79" t="s">
        <v>73</v>
      </c>
      <c r="AX40" s="78">
        <f t="shared" ca="1" si="27"/>
        <v>0</v>
      </c>
      <c r="AY40" s="79" t="s">
        <v>73</v>
      </c>
      <c r="AZ40" s="78">
        <f t="shared" ca="1" si="28"/>
        <v>0</v>
      </c>
      <c r="BA40" s="79" t="s">
        <v>73</v>
      </c>
      <c r="BB40" s="78">
        <f t="shared" ca="1" si="29"/>
        <v>0</v>
      </c>
      <c r="BC40" s="79" t="s">
        <v>73</v>
      </c>
      <c r="BD40" s="78">
        <f t="shared" ca="1" si="30"/>
        <v>0</v>
      </c>
      <c r="BE40" s="79" t="s">
        <v>73</v>
      </c>
      <c r="BF40" s="78">
        <f t="shared" ca="1" si="31"/>
        <v>0</v>
      </c>
      <c r="BG40" s="79" t="s">
        <v>73</v>
      </c>
      <c r="BH40" s="78">
        <f t="shared" ca="1" si="32"/>
        <v>0</v>
      </c>
    </row>
    <row r="41" spans="1:60" ht="17.25">
      <c r="A41" s="49" t="s">
        <v>74</v>
      </c>
      <c r="B41" s="77">
        <f t="shared" ca="1" si="33"/>
        <v>0</v>
      </c>
      <c r="C41" s="49" t="s">
        <v>74</v>
      </c>
      <c r="D41" s="78">
        <f t="shared" ca="1" si="34"/>
        <v>0</v>
      </c>
      <c r="E41" s="49" t="s">
        <v>74</v>
      </c>
      <c r="F41" s="78">
        <f t="shared" ca="1" si="35"/>
        <v>0</v>
      </c>
      <c r="G41" s="49" t="s">
        <v>74</v>
      </c>
      <c r="H41" s="78">
        <f t="shared" ca="1" si="36"/>
        <v>0</v>
      </c>
      <c r="I41" s="49" t="s">
        <v>74</v>
      </c>
      <c r="J41" s="78">
        <f t="shared" ca="1" si="37"/>
        <v>0</v>
      </c>
      <c r="K41" s="49" t="s">
        <v>74</v>
      </c>
      <c r="L41" s="78">
        <f t="shared" ca="1" si="8"/>
        <v>0</v>
      </c>
      <c r="M41" s="49" t="s">
        <v>74</v>
      </c>
      <c r="N41" s="78">
        <f t="shared" ca="1" si="9"/>
        <v>0</v>
      </c>
      <c r="O41" s="49" t="s">
        <v>74</v>
      </c>
      <c r="P41" s="78">
        <f t="shared" ca="1" si="10"/>
        <v>0</v>
      </c>
      <c r="Q41" s="49" t="s">
        <v>74</v>
      </c>
      <c r="R41" s="78">
        <f t="shared" ca="1" si="11"/>
        <v>2</v>
      </c>
      <c r="S41" s="49" t="s">
        <v>74</v>
      </c>
      <c r="T41" s="78">
        <f t="shared" ca="1" si="12"/>
        <v>0</v>
      </c>
      <c r="U41" s="49" t="s">
        <v>74</v>
      </c>
      <c r="V41" s="78">
        <f t="shared" ca="1" si="13"/>
        <v>0</v>
      </c>
      <c r="W41" s="49" t="s">
        <v>74</v>
      </c>
      <c r="X41" s="78">
        <f t="shared" ca="1" si="14"/>
        <v>0</v>
      </c>
      <c r="Y41" s="79" t="s">
        <v>74</v>
      </c>
      <c r="Z41" s="78">
        <f t="shared" ca="1" si="15"/>
        <v>0</v>
      </c>
      <c r="AA41" s="79" t="s">
        <v>74</v>
      </c>
      <c r="AB41" s="78">
        <f t="shared" ca="1" si="16"/>
        <v>0</v>
      </c>
      <c r="AC41" s="79" t="s">
        <v>74</v>
      </c>
      <c r="AD41" s="78">
        <f t="shared" ca="1" si="17"/>
        <v>0</v>
      </c>
      <c r="AE41" s="79" t="s">
        <v>74</v>
      </c>
      <c r="AF41" s="78">
        <f t="shared" ca="1" si="18"/>
        <v>232.97499999999999</v>
      </c>
      <c r="AG41" s="79" t="s">
        <v>74</v>
      </c>
      <c r="AH41" s="78">
        <f t="shared" ca="1" si="19"/>
        <v>0</v>
      </c>
      <c r="AI41" s="79" t="s">
        <v>74</v>
      </c>
      <c r="AJ41" s="78">
        <f t="shared" ca="1" si="20"/>
        <v>0</v>
      </c>
      <c r="AK41" s="79" t="s">
        <v>74</v>
      </c>
      <c r="AL41" s="78">
        <f t="shared" ca="1" si="21"/>
        <v>3</v>
      </c>
      <c r="AM41" s="79" t="s">
        <v>74</v>
      </c>
      <c r="AN41" s="78">
        <f t="shared" ca="1" si="22"/>
        <v>0</v>
      </c>
      <c r="AO41" s="79" t="s">
        <v>74</v>
      </c>
      <c r="AP41" s="78">
        <f t="shared" ca="1" si="23"/>
        <v>0</v>
      </c>
      <c r="AQ41" s="79" t="s">
        <v>74</v>
      </c>
      <c r="AR41" s="78">
        <f t="shared" ca="1" si="24"/>
        <v>0</v>
      </c>
      <c r="AS41" s="79" t="s">
        <v>74</v>
      </c>
      <c r="AT41" s="78">
        <f t="shared" ca="1" si="25"/>
        <v>0</v>
      </c>
      <c r="AU41" s="79" t="s">
        <v>74</v>
      </c>
      <c r="AV41" s="78">
        <f t="shared" ca="1" si="26"/>
        <v>0</v>
      </c>
      <c r="AW41" s="79" t="s">
        <v>74</v>
      </c>
      <c r="AX41" s="78">
        <f t="shared" ca="1" si="27"/>
        <v>0</v>
      </c>
      <c r="AY41" s="79" t="s">
        <v>74</v>
      </c>
      <c r="AZ41" s="78">
        <f t="shared" ca="1" si="28"/>
        <v>0</v>
      </c>
      <c r="BA41" s="79" t="s">
        <v>74</v>
      </c>
      <c r="BB41" s="78">
        <f t="shared" ca="1" si="29"/>
        <v>0</v>
      </c>
      <c r="BC41" s="79" t="s">
        <v>74</v>
      </c>
      <c r="BD41" s="78">
        <f t="shared" ca="1" si="30"/>
        <v>53</v>
      </c>
      <c r="BE41" s="79" t="s">
        <v>74</v>
      </c>
      <c r="BF41" s="78">
        <f t="shared" ca="1" si="31"/>
        <v>0</v>
      </c>
      <c r="BG41" s="79" t="s">
        <v>74</v>
      </c>
      <c r="BH41" s="78">
        <f t="shared" ca="1" si="32"/>
        <v>0</v>
      </c>
    </row>
    <row r="42" spans="1:60" ht="17.25">
      <c r="A42" s="49" t="s">
        <v>75</v>
      </c>
      <c r="B42" s="77">
        <f t="shared" ca="1" si="33"/>
        <v>0</v>
      </c>
      <c r="C42" s="49" t="s">
        <v>75</v>
      </c>
      <c r="D42" s="78">
        <f t="shared" ca="1" si="34"/>
        <v>0</v>
      </c>
      <c r="E42" s="49" t="s">
        <v>75</v>
      </c>
      <c r="F42" s="78">
        <f t="shared" ca="1" si="35"/>
        <v>0</v>
      </c>
      <c r="G42" s="49" t="s">
        <v>75</v>
      </c>
      <c r="H42" s="78">
        <f t="shared" ca="1" si="36"/>
        <v>0</v>
      </c>
      <c r="I42" s="49" t="s">
        <v>75</v>
      </c>
      <c r="J42" s="78">
        <f t="shared" ca="1" si="37"/>
        <v>0</v>
      </c>
      <c r="K42" s="49" t="s">
        <v>75</v>
      </c>
      <c r="L42" s="78">
        <f t="shared" ca="1" si="8"/>
        <v>0</v>
      </c>
      <c r="M42" s="49" t="s">
        <v>75</v>
      </c>
      <c r="N42" s="78">
        <f t="shared" ca="1" si="9"/>
        <v>0</v>
      </c>
      <c r="O42" s="49" t="s">
        <v>75</v>
      </c>
      <c r="P42" s="78">
        <f t="shared" ca="1" si="10"/>
        <v>0</v>
      </c>
      <c r="Q42" s="49" t="s">
        <v>75</v>
      </c>
      <c r="R42" s="78">
        <f t="shared" ca="1" si="11"/>
        <v>0</v>
      </c>
      <c r="S42" s="49" t="s">
        <v>75</v>
      </c>
      <c r="T42" s="78">
        <f t="shared" ca="1" si="12"/>
        <v>0</v>
      </c>
      <c r="U42" s="49" t="s">
        <v>75</v>
      </c>
      <c r="V42" s="78">
        <f t="shared" ca="1" si="13"/>
        <v>0</v>
      </c>
      <c r="W42" s="49" t="s">
        <v>75</v>
      </c>
      <c r="X42" s="78">
        <f t="shared" ca="1" si="14"/>
        <v>0</v>
      </c>
      <c r="Y42" s="79" t="s">
        <v>75</v>
      </c>
      <c r="Z42" s="78">
        <f t="shared" ca="1" si="15"/>
        <v>0</v>
      </c>
      <c r="AA42" s="79" t="s">
        <v>75</v>
      </c>
      <c r="AB42" s="78">
        <f t="shared" ca="1" si="16"/>
        <v>0</v>
      </c>
      <c r="AC42" s="79" t="s">
        <v>75</v>
      </c>
      <c r="AD42" s="78">
        <f t="shared" ca="1" si="17"/>
        <v>0</v>
      </c>
      <c r="AE42" s="79" t="s">
        <v>75</v>
      </c>
      <c r="AF42" s="78">
        <f t="shared" ca="1" si="18"/>
        <v>0</v>
      </c>
      <c r="AG42" s="79" t="s">
        <v>75</v>
      </c>
      <c r="AH42" s="78">
        <f t="shared" ca="1" si="19"/>
        <v>0</v>
      </c>
      <c r="AI42" s="79" t="s">
        <v>75</v>
      </c>
      <c r="AJ42" s="78">
        <f t="shared" ca="1" si="20"/>
        <v>0</v>
      </c>
      <c r="AK42" s="79" t="s">
        <v>75</v>
      </c>
      <c r="AL42" s="78">
        <f t="shared" ca="1" si="21"/>
        <v>0</v>
      </c>
      <c r="AM42" s="79" t="s">
        <v>75</v>
      </c>
      <c r="AN42" s="78">
        <f t="shared" ca="1" si="22"/>
        <v>0</v>
      </c>
      <c r="AO42" s="79" t="s">
        <v>75</v>
      </c>
      <c r="AP42" s="78">
        <f t="shared" ca="1" si="23"/>
        <v>0</v>
      </c>
      <c r="AQ42" s="79" t="s">
        <v>75</v>
      </c>
      <c r="AR42" s="78">
        <f t="shared" ca="1" si="24"/>
        <v>0</v>
      </c>
      <c r="AS42" s="79" t="s">
        <v>75</v>
      </c>
      <c r="AT42" s="78">
        <f t="shared" ca="1" si="25"/>
        <v>0</v>
      </c>
      <c r="AU42" s="79" t="s">
        <v>75</v>
      </c>
      <c r="AV42" s="78">
        <f t="shared" ca="1" si="26"/>
        <v>0</v>
      </c>
      <c r="AW42" s="79" t="s">
        <v>75</v>
      </c>
      <c r="AX42" s="78">
        <f t="shared" ca="1" si="27"/>
        <v>0</v>
      </c>
      <c r="AY42" s="79" t="s">
        <v>75</v>
      </c>
      <c r="AZ42" s="78">
        <f t="shared" ca="1" si="28"/>
        <v>0</v>
      </c>
      <c r="BA42" s="79" t="s">
        <v>75</v>
      </c>
      <c r="BB42" s="78">
        <f t="shared" ca="1" si="29"/>
        <v>0</v>
      </c>
      <c r="BC42" s="79" t="s">
        <v>75</v>
      </c>
      <c r="BD42" s="78">
        <f t="shared" ca="1" si="30"/>
        <v>18</v>
      </c>
      <c r="BE42" s="79" t="s">
        <v>75</v>
      </c>
      <c r="BF42" s="78">
        <f t="shared" ca="1" si="31"/>
        <v>0</v>
      </c>
      <c r="BG42" s="79" t="s">
        <v>75</v>
      </c>
      <c r="BH42" s="78">
        <f t="shared" ca="1" si="32"/>
        <v>0</v>
      </c>
    </row>
    <row r="43" spans="1:60" ht="17.25">
      <c r="A43" s="49" t="s">
        <v>76</v>
      </c>
      <c r="B43" s="77">
        <f t="shared" ca="1" si="33"/>
        <v>0</v>
      </c>
      <c r="C43" s="49" t="s">
        <v>76</v>
      </c>
      <c r="D43" s="78">
        <f t="shared" ca="1" si="34"/>
        <v>0</v>
      </c>
      <c r="E43" s="49" t="s">
        <v>76</v>
      </c>
      <c r="F43" s="78">
        <f t="shared" ca="1" si="35"/>
        <v>0</v>
      </c>
      <c r="G43" s="49" t="s">
        <v>76</v>
      </c>
      <c r="H43" s="78">
        <f t="shared" ca="1" si="36"/>
        <v>0</v>
      </c>
      <c r="I43" s="49" t="s">
        <v>76</v>
      </c>
      <c r="J43" s="78">
        <f t="shared" ca="1" si="37"/>
        <v>0</v>
      </c>
      <c r="K43" s="49" t="s">
        <v>76</v>
      </c>
      <c r="L43" s="78">
        <f t="shared" ca="1" si="8"/>
        <v>0</v>
      </c>
      <c r="M43" s="49" t="s">
        <v>76</v>
      </c>
      <c r="N43" s="78">
        <f t="shared" ca="1" si="9"/>
        <v>0</v>
      </c>
      <c r="O43" s="49" t="s">
        <v>76</v>
      </c>
      <c r="P43" s="78">
        <f t="shared" ca="1" si="10"/>
        <v>0</v>
      </c>
      <c r="Q43" s="49" t="s">
        <v>76</v>
      </c>
      <c r="R43" s="78">
        <f t="shared" ca="1" si="11"/>
        <v>0</v>
      </c>
      <c r="S43" s="49" t="s">
        <v>76</v>
      </c>
      <c r="T43" s="78">
        <f t="shared" ca="1" si="12"/>
        <v>0</v>
      </c>
      <c r="U43" s="49" t="s">
        <v>76</v>
      </c>
      <c r="V43" s="78">
        <f t="shared" ca="1" si="13"/>
        <v>0</v>
      </c>
      <c r="W43" s="49" t="s">
        <v>76</v>
      </c>
      <c r="X43" s="78">
        <f t="shared" ca="1" si="14"/>
        <v>0</v>
      </c>
      <c r="Y43" s="79" t="s">
        <v>76</v>
      </c>
      <c r="Z43" s="78">
        <f t="shared" ca="1" si="15"/>
        <v>0</v>
      </c>
      <c r="AA43" s="79" t="s">
        <v>76</v>
      </c>
      <c r="AB43" s="78">
        <f t="shared" ca="1" si="16"/>
        <v>0</v>
      </c>
      <c r="AC43" s="79" t="s">
        <v>76</v>
      </c>
      <c r="AD43" s="78">
        <f t="shared" ca="1" si="17"/>
        <v>0</v>
      </c>
      <c r="AE43" s="79" t="s">
        <v>76</v>
      </c>
      <c r="AF43" s="78">
        <f t="shared" ca="1" si="18"/>
        <v>0</v>
      </c>
      <c r="AG43" s="79" t="s">
        <v>76</v>
      </c>
      <c r="AH43" s="78">
        <f t="shared" ca="1" si="19"/>
        <v>0</v>
      </c>
      <c r="AI43" s="79" t="s">
        <v>76</v>
      </c>
      <c r="AJ43" s="78">
        <f t="shared" ca="1" si="20"/>
        <v>0</v>
      </c>
      <c r="AK43" s="79" t="s">
        <v>76</v>
      </c>
      <c r="AL43" s="78">
        <f t="shared" ca="1" si="21"/>
        <v>707.52499999999998</v>
      </c>
      <c r="AM43" s="79" t="s">
        <v>76</v>
      </c>
      <c r="AN43" s="78">
        <f t="shared" ca="1" si="22"/>
        <v>0</v>
      </c>
      <c r="AO43" s="79" t="s">
        <v>76</v>
      </c>
      <c r="AP43" s="78">
        <f t="shared" ca="1" si="23"/>
        <v>0</v>
      </c>
      <c r="AQ43" s="79" t="s">
        <v>76</v>
      </c>
      <c r="AR43" s="78">
        <f t="shared" ca="1" si="24"/>
        <v>0</v>
      </c>
      <c r="AS43" s="79" t="s">
        <v>76</v>
      </c>
      <c r="AT43" s="78">
        <f t="shared" ca="1" si="25"/>
        <v>0</v>
      </c>
      <c r="AU43" s="79" t="s">
        <v>76</v>
      </c>
      <c r="AV43" s="78">
        <f t="shared" ca="1" si="26"/>
        <v>0</v>
      </c>
      <c r="AW43" s="79" t="s">
        <v>76</v>
      </c>
      <c r="AX43" s="78">
        <f t="shared" ca="1" si="27"/>
        <v>0</v>
      </c>
      <c r="AY43" s="79" t="s">
        <v>76</v>
      </c>
      <c r="AZ43" s="78">
        <f t="shared" ca="1" si="28"/>
        <v>0</v>
      </c>
      <c r="BA43" s="79" t="s">
        <v>76</v>
      </c>
      <c r="BB43" s="78">
        <f t="shared" ca="1" si="29"/>
        <v>0</v>
      </c>
      <c r="BC43" s="79" t="s">
        <v>76</v>
      </c>
      <c r="BD43" s="78">
        <f t="shared" ca="1" si="30"/>
        <v>0</v>
      </c>
      <c r="BE43" s="79" t="s">
        <v>76</v>
      </c>
      <c r="BF43" s="78">
        <f t="shared" ca="1" si="31"/>
        <v>0</v>
      </c>
      <c r="BG43" s="79" t="s">
        <v>76</v>
      </c>
      <c r="BH43" s="78">
        <f t="shared" ca="1" si="32"/>
        <v>0</v>
      </c>
    </row>
    <row r="44" spans="1:60" ht="17.25">
      <c r="A44" s="49" t="s">
        <v>77</v>
      </c>
      <c r="B44" s="77">
        <f t="shared" ca="1" si="33"/>
        <v>42.800000000000004</v>
      </c>
      <c r="C44" s="49" t="s">
        <v>77</v>
      </c>
      <c r="D44" s="78">
        <f t="shared" ca="1" si="34"/>
        <v>169.05</v>
      </c>
      <c r="E44" s="49" t="s">
        <v>77</v>
      </c>
      <c r="F44" s="78">
        <f t="shared" ca="1" si="35"/>
        <v>38.200000000000003</v>
      </c>
      <c r="G44" s="49" t="s">
        <v>77</v>
      </c>
      <c r="H44" s="78">
        <f t="shared" ca="1" si="36"/>
        <v>171</v>
      </c>
      <c r="I44" s="49" t="s">
        <v>77</v>
      </c>
      <c r="J44" s="78">
        <f t="shared" ca="1" si="37"/>
        <v>2.5000000000000001E-2</v>
      </c>
      <c r="K44" s="49" t="s">
        <v>77</v>
      </c>
      <c r="L44" s="78">
        <f t="shared" ca="1" si="8"/>
        <v>0</v>
      </c>
      <c r="M44" s="49" t="s">
        <v>77</v>
      </c>
      <c r="N44" s="78">
        <f t="shared" ca="1" si="9"/>
        <v>75.8</v>
      </c>
      <c r="O44" s="49" t="s">
        <v>77</v>
      </c>
      <c r="P44" s="78">
        <f t="shared" ca="1" si="10"/>
        <v>0</v>
      </c>
      <c r="Q44" s="49" t="s">
        <v>77</v>
      </c>
      <c r="R44" s="78">
        <f t="shared" ca="1" si="11"/>
        <v>3314.1929999999993</v>
      </c>
      <c r="S44" s="49" t="s">
        <v>77</v>
      </c>
      <c r="T44" s="78">
        <f t="shared" ca="1" si="12"/>
        <v>0</v>
      </c>
      <c r="U44" s="49" t="s">
        <v>77</v>
      </c>
      <c r="V44" s="78">
        <f t="shared" ca="1" si="13"/>
        <v>386.77499999999998</v>
      </c>
      <c r="W44" s="49" t="s">
        <v>77</v>
      </c>
      <c r="X44" s="78">
        <f t="shared" ca="1" si="14"/>
        <v>38.15</v>
      </c>
      <c r="Y44" s="79" t="s">
        <v>77</v>
      </c>
      <c r="Z44" s="78">
        <f t="shared" ca="1" si="15"/>
        <v>0</v>
      </c>
      <c r="AA44" s="79" t="s">
        <v>77</v>
      </c>
      <c r="AB44" s="78">
        <f t="shared" ca="1" si="16"/>
        <v>50.5</v>
      </c>
      <c r="AC44" s="79" t="s">
        <v>77</v>
      </c>
      <c r="AD44" s="78">
        <f t="shared" ca="1" si="17"/>
        <v>19.850000000000001</v>
      </c>
      <c r="AE44" s="79" t="s">
        <v>77</v>
      </c>
      <c r="AF44" s="78">
        <f t="shared" ca="1" si="18"/>
        <v>4249.3999999999996</v>
      </c>
      <c r="AG44" s="79" t="s">
        <v>77</v>
      </c>
      <c r="AH44" s="78">
        <f t="shared" ca="1" si="19"/>
        <v>8.1750000000000007</v>
      </c>
      <c r="AI44" s="79" t="s">
        <v>77</v>
      </c>
      <c r="AJ44" s="78">
        <f t="shared" ca="1" si="20"/>
        <v>8</v>
      </c>
      <c r="AK44" s="79" t="s">
        <v>77</v>
      </c>
      <c r="AL44" s="78">
        <f t="shared" ca="1" si="21"/>
        <v>843.92499999999995</v>
      </c>
      <c r="AM44" s="79" t="s">
        <v>77</v>
      </c>
      <c r="AN44" s="78">
        <f t="shared" ca="1" si="22"/>
        <v>21.75</v>
      </c>
      <c r="AO44" s="79" t="s">
        <v>77</v>
      </c>
      <c r="AP44" s="78">
        <f t="shared" ca="1" si="23"/>
        <v>1244.575</v>
      </c>
      <c r="AQ44" s="79" t="s">
        <v>77</v>
      </c>
      <c r="AR44" s="78">
        <f t="shared" ca="1" si="24"/>
        <v>0</v>
      </c>
      <c r="AS44" s="79" t="s">
        <v>77</v>
      </c>
      <c r="AT44" s="78">
        <f t="shared" ca="1" si="25"/>
        <v>0</v>
      </c>
      <c r="AU44" s="79" t="s">
        <v>77</v>
      </c>
      <c r="AV44" s="78">
        <f t="shared" ca="1" si="26"/>
        <v>0</v>
      </c>
      <c r="AW44" s="79" t="s">
        <v>77</v>
      </c>
      <c r="AX44" s="78">
        <f t="shared" ca="1" si="27"/>
        <v>20.549999999999997</v>
      </c>
      <c r="AY44" s="79" t="s">
        <v>77</v>
      </c>
      <c r="AZ44" s="78">
        <f t="shared" ca="1" si="28"/>
        <v>85.674999999999997</v>
      </c>
      <c r="BA44" s="79" t="s">
        <v>77</v>
      </c>
      <c r="BB44" s="78">
        <f t="shared" ca="1" si="29"/>
        <v>0</v>
      </c>
      <c r="BC44" s="79" t="s">
        <v>77</v>
      </c>
      <c r="BD44" s="78">
        <f t="shared" ca="1" si="30"/>
        <v>2149.75</v>
      </c>
      <c r="BE44" s="79" t="s">
        <v>77</v>
      </c>
      <c r="BF44" s="78">
        <f t="shared" ca="1" si="31"/>
        <v>0</v>
      </c>
      <c r="BG44" s="79" t="s">
        <v>77</v>
      </c>
      <c r="BH44" s="78">
        <f t="shared" ca="1" si="32"/>
        <v>32.049999999999997</v>
      </c>
    </row>
    <row r="45" spans="1:60" ht="17.25">
      <c r="A45" s="49" t="s">
        <v>78</v>
      </c>
      <c r="B45" s="77">
        <f t="shared" ca="1" si="33"/>
        <v>0</v>
      </c>
      <c r="C45" s="49" t="s">
        <v>78</v>
      </c>
      <c r="D45" s="78">
        <f t="shared" ca="1" si="34"/>
        <v>0</v>
      </c>
      <c r="E45" s="49" t="s">
        <v>78</v>
      </c>
      <c r="F45" s="78">
        <f t="shared" ca="1" si="35"/>
        <v>0</v>
      </c>
      <c r="G45" s="49" t="s">
        <v>78</v>
      </c>
      <c r="H45" s="78">
        <f t="shared" ca="1" si="36"/>
        <v>0</v>
      </c>
      <c r="I45" s="49" t="s">
        <v>78</v>
      </c>
      <c r="J45" s="78">
        <f t="shared" ca="1" si="37"/>
        <v>0</v>
      </c>
      <c r="K45" s="49" t="s">
        <v>78</v>
      </c>
      <c r="L45" s="78">
        <f t="shared" ca="1" si="8"/>
        <v>0</v>
      </c>
      <c r="M45" s="49" t="s">
        <v>78</v>
      </c>
      <c r="N45" s="78">
        <f t="shared" ca="1" si="9"/>
        <v>0</v>
      </c>
      <c r="O45" s="49" t="s">
        <v>78</v>
      </c>
      <c r="P45" s="78">
        <f t="shared" ca="1" si="10"/>
        <v>0</v>
      </c>
      <c r="Q45" s="49" t="s">
        <v>78</v>
      </c>
      <c r="R45" s="78">
        <f t="shared" ca="1" si="11"/>
        <v>28.150000000000002</v>
      </c>
      <c r="S45" s="49" t="s">
        <v>78</v>
      </c>
      <c r="T45" s="78">
        <f t="shared" ca="1" si="12"/>
        <v>0</v>
      </c>
      <c r="U45" s="49" t="s">
        <v>78</v>
      </c>
      <c r="V45" s="78">
        <f t="shared" ca="1" si="13"/>
        <v>29.5</v>
      </c>
      <c r="W45" s="49" t="s">
        <v>78</v>
      </c>
      <c r="X45" s="78">
        <f t="shared" ca="1" si="14"/>
        <v>0</v>
      </c>
      <c r="Y45" s="79" t="s">
        <v>78</v>
      </c>
      <c r="Z45" s="78">
        <f t="shared" ca="1" si="15"/>
        <v>0</v>
      </c>
      <c r="AA45" s="79" t="s">
        <v>78</v>
      </c>
      <c r="AB45" s="78">
        <f t="shared" ca="1" si="16"/>
        <v>0</v>
      </c>
      <c r="AC45" s="79" t="s">
        <v>78</v>
      </c>
      <c r="AD45" s="78">
        <f t="shared" ca="1" si="17"/>
        <v>0</v>
      </c>
      <c r="AE45" s="79" t="s">
        <v>78</v>
      </c>
      <c r="AF45" s="78">
        <f t="shared" ca="1" si="18"/>
        <v>60</v>
      </c>
      <c r="AG45" s="79" t="s">
        <v>78</v>
      </c>
      <c r="AH45" s="78">
        <f t="shared" ca="1" si="19"/>
        <v>0</v>
      </c>
      <c r="AI45" s="79" t="s">
        <v>78</v>
      </c>
      <c r="AJ45" s="78">
        <f t="shared" ca="1" si="20"/>
        <v>0</v>
      </c>
      <c r="AK45" s="79" t="s">
        <v>78</v>
      </c>
      <c r="AL45" s="78">
        <f t="shared" ca="1" si="21"/>
        <v>18</v>
      </c>
      <c r="AM45" s="79" t="s">
        <v>78</v>
      </c>
      <c r="AN45" s="78">
        <f t="shared" ca="1" si="22"/>
        <v>0</v>
      </c>
      <c r="AO45" s="79" t="s">
        <v>78</v>
      </c>
      <c r="AP45" s="78">
        <f t="shared" ca="1" si="23"/>
        <v>0</v>
      </c>
      <c r="AQ45" s="79" t="s">
        <v>78</v>
      </c>
      <c r="AR45" s="78">
        <f t="shared" ca="1" si="24"/>
        <v>0</v>
      </c>
      <c r="AS45" s="79" t="s">
        <v>78</v>
      </c>
      <c r="AT45" s="78">
        <f t="shared" ca="1" si="25"/>
        <v>0</v>
      </c>
      <c r="AU45" s="79" t="s">
        <v>78</v>
      </c>
      <c r="AV45" s="78">
        <f t="shared" ca="1" si="26"/>
        <v>0</v>
      </c>
      <c r="AW45" s="79" t="s">
        <v>78</v>
      </c>
      <c r="AX45" s="78">
        <f t="shared" ca="1" si="27"/>
        <v>0</v>
      </c>
      <c r="AY45" s="79" t="s">
        <v>78</v>
      </c>
      <c r="AZ45" s="78">
        <f t="shared" ca="1" si="28"/>
        <v>0</v>
      </c>
      <c r="BA45" s="79" t="s">
        <v>78</v>
      </c>
      <c r="BB45" s="78">
        <f t="shared" ca="1" si="29"/>
        <v>0</v>
      </c>
      <c r="BC45" s="79" t="s">
        <v>78</v>
      </c>
      <c r="BD45" s="78">
        <f t="shared" ca="1" si="30"/>
        <v>669.5</v>
      </c>
      <c r="BE45" s="79" t="s">
        <v>78</v>
      </c>
      <c r="BF45" s="78">
        <f t="shared" ca="1" si="31"/>
        <v>0</v>
      </c>
      <c r="BG45" s="79" t="s">
        <v>78</v>
      </c>
      <c r="BH45" s="78">
        <f t="shared" ca="1" si="32"/>
        <v>0</v>
      </c>
    </row>
    <row r="46" spans="1:60" ht="17.25">
      <c r="A46" s="49" t="s">
        <v>79</v>
      </c>
      <c r="B46" s="77">
        <f t="shared" ca="1" si="33"/>
        <v>0</v>
      </c>
      <c r="C46" s="49" t="s">
        <v>79</v>
      </c>
      <c r="D46" s="78">
        <f t="shared" ca="1" si="34"/>
        <v>0</v>
      </c>
      <c r="E46" s="49" t="s">
        <v>79</v>
      </c>
      <c r="F46" s="78">
        <f t="shared" ca="1" si="35"/>
        <v>0</v>
      </c>
      <c r="G46" s="49" t="s">
        <v>79</v>
      </c>
      <c r="H46" s="78">
        <f t="shared" ca="1" si="36"/>
        <v>0</v>
      </c>
      <c r="I46" s="49" t="s">
        <v>79</v>
      </c>
      <c r="J46" s="78">
        <f t="shared" ca="1" si="37"/>
        <v>0</v>
      </c>
      <c r="K46" s="49" t="s">
        <v>79</v>
      </c>
      <c r="L46" s="78">
        <f t="shared" ca="1" si="8"/>
        <v>0</v>
      </c>
      <c r="M46" s="49" t="s">
        <v>79</v>
      </c>
      <c r="N46" s="78">
        <f t="shared" ca="1" si="9"/>
        <v>6</v>
      </c>
      <c r="O46" s="49" t="s">
        <v>79</v>
      </c>
      <c r="P46" s="78">
        <f t="shared" ca="1" si="10"/>
        <v>0</v>
      </c>
      <c r="Q46" s="49" t="s">
        <v>79</v>
      </c>
      <c r="R46" s="78">
        <f t="shared" ca="1" si="11"/>
        <v>0</v>
      </c>
      <c r="S46" s="49" t="s">
        <v>79</v>
      </c>
      <c r="T46" s="78">
        <f t="shared" ca="1" si="12"/>
        <v>0</v>
      </c>
      <c r="U46" s="49" t="s">
        <v>79</v>
      </c>
      <c r="V46" s="78">
        <f t="shared" ca="1" si="13"/>
        <v>0</v>
      </c>
      <c r="W46" s="49" t="s">
        <v>79</v>
      </c>
      <c r="X46" s="78">
        <f t="shared" ca="1" si="14"/>
        <v>0</v>
      </c>
      <c r="Y46" s="79" t="s">
        <v>79</v>
      </c>
      <c r="Z46" s="78">
        <f t="shared" ca="1" si="15"/>
        <v>0</v>
      </c>
      <c r="AA46" s="79" t="s">
        <v>79</v>
      </c>
      <c r="AB46" s="78">
        <f t="shared" ca="1" si="16"/>
        <v>0</v>
      </c>
      <c r="AC46" s="79" t="s">
        <v>79</v>
      </c>
      <c r="AD46" s="78">
        <f t="shared" ca="1" si="17"/>
        <v>0</v>
      </c>
      <c r="AE46" s="79" t="s">
        <v>79</v>
      </c>
      <c r="AF46" s="78">
        <f t="shared" ca="1" si="18"/>
        <v>36.900000000000006</v>
      </c>
      <c r="AG46" s="79" t="s">
        <v>79</v>
      </c>
      <c r="AH46" s="78">
        <f t="shared" ca="1" si="19"/>
        <v>0</v>
      </c>
      <c r="AI46" s="79" t="s">
        <v>79</v>
      </c>
      <c r="AJ46" s="78">
        <f t="shared" ca="1" si="20"/>
        <v>0</v>
      </c>
      <c r="AK46" s="79" t="s">
        <v>79</v>
      </c>
      <c r="AL46" s="78">
        <f t="shared" ca="1" si="21"/>
        <v>0</v>
      </c>
      <c r="AM46" s="79" t="s">
        <v>79</v>
      </c>
      <c r="AN46" s="78">
        <f t="shared" ca="1" si="22"/>
        <v>0</v>
      </c>
      <c r="AO46" s="79" t="s">
        <v>79</v>
      </c>
      <c r="AP46" s="78">
        <f t="shared" ca="1" si="23"/>
        <v>0</v>
      </c>
      <c r="AQ46" s="79" t="s">
        <v>79</v>
      </c>
      <c r="AR46" s="78">
        <f t="shared" ca="1" si="24"/>
        <v>0</v>
      </c>
      <c r="AS46" s="79" t="s">
        <v>79</v>
      </c>
      <c r="AT46" s="78">
        <f t="shared" ca="1" si="25"/>
        <v>0</v>
      </c>
      <c r="AU46" s="79" t="s">
        <v>79</v>
      </c>
      <c r="AV46" s="78">
        <f t="shared" ca="1" si="26"/>
        <v>0</v>
      </c>
      <c r="AW46" s="79" t="s">
        <v>79</v>
      </c>
      <c r="AX46" s="78">
        <f t="shared" ca="1" si="27"/>
        <v>0</v>
      </c>
      <c r="AY46" s="79" t="s">
        <v>79</v>
      </c>
      <c r="AZ46" s="78">
        <f t="shared" ca="1" si="28"/>
        <v>0</v>
      </c>
      <c r="BA46" s="79" t="s">
        <v>79</v>
      </c>
      <c r="BB46" s="78">
        <f t="shared" ca="1" si="29"/>
        <v>0</v>
      </c>
      <c r="BC46" s="79" t="s">
        <v>79</v>
      </c>
      <c r="BD46" s="78">
        <f t="shared" ca="1" si="30"/>
        <v>0</v>
      </c>
      <c r="BE46" s="79" t="s">
        <v>79</v>
      </c>
      <c r="BF46" s="78">
        <f t="shared" ca="1" si="31"/>
        <v>0</v>
      </c>
      <c r="BG46" s="79" t="s">
        <v>79</v>
      </c>
      <c r="BH46" s="78">
        <f t="shared" ca="1" si="32"/>
        <v>0</v>
      </c>
    </row>
    <row r="47" spans="1:60" ht="17.25">
      <c r="A47" s="49" t="s">
        <v>80</v>
      </c>
      <c r="B47" s="77">
        <f t="shared" ca="1" si="33"/>
        <v>0</v>
      </c>
      <c r="C47" s="49" t="s">
        <v>80</v>
      </c>
      <c r="D47" s="78">
        <f t="shared" ca="1" si="34"/>
        <v>0</v>
      </c>
      <c r="E47" s="49" t="s">
        <v>80</v>
      </c>
      <c r="F47" s="78">
        <f t="shared" ca="1" si="35"/>
        <v>0</v>
      </c>
      <c r="G47" s="49" t="s">
        <v>80</v>
      </c>
      <c r="H47" s="78">
        <f t="shared" ca="1" si="36"/>
        <v>0</v>
      </c>
      <c r="I47" s="49" t="s">
        <v>80</v>
      </c>
      <c r="J47" s="78">
        <f t="shared" ca="1" si="37"/>
        <v>0</v>
      </c>
      <c r="K47" s="49" t="s">
        <v>80</v>
      </c>
      <c r="L47" s="78">
        <f t="shared" ca="1" si="8"/>
        <v>0</v>
      </c>
      <c r="M47" s="49" t="s">
        <v>80</v>
      </c>
      <c r="N47" s="78">
        <f t="shared" ca="1" si="9"/>
        <v>47.9</v>
      </c>
      <c r="O47" s="49" t="s">
        <v>80</v>
      </c>
      <c r="P47" s="78">
        <f t="shared" ca="1" si="10"/>
        <v>0</v>
      </c>
      <c r="Q47" s="49" t="s">
        <v>80</v>
      </c>
      <c r="R47" s="78">
        <f t="shared" ca="1" si="11"/>
        <v>415.625</v>
      </c>
      <c r="S47" s="49" t="s">
        <v>80</v>
      </c>
      <c r="T47" s="78">
        <f t="shared" ca="1" si="12"/>
        <v>0</v>
      </c>
      <c r="U47" s="49" t="s">
        <v>80</v>
      </c>
      <c r="V47" s="78">
        <f t="shared" ca="1" si="13"/>
        <v>5.2</v>
      </c>
      <c r="W47" s="49" t="s">
        <v>80</v>
      </c>
      <c r="X47" s="78">
        <f t="shared" ca="1" si="14"/>
        <v>0</v>
      </c>
      <c r="Y47" s="79" t="s">
        <v>80</v>
      </c>
      <c r="Z47" s="78">
        <f t="shared" ca="1" si="15"/>
        <v>30</v>
      </c>
      <c r="AA47" s="79" t="s">
        <v>80</v>
      </c>
      <c r="AB47" s="78">
        <f t="shared" ca="1" si="16"/>
        <v>0</v>
      </c>
      <c r="AC47" s="79" t="s">
        <v>80</v>
      </c>
      <c r="AD47" s="78">
        <f t="shared" ca="1" si="17"/>
        <v>0</v>
      </c>
      <c r="AE47" s="79" t="s">
        <v>80</v>
      </c>
      <c r="AF47" s="78">
        <f t="shared" ca="1" si="18"/>
        <v>131.20000000000002</v>
      </c>
      <c r="AG47" s="79" t="s">
        <v>80</v>
      </c>
      <c r="AH47" s="78">
        <f t="shared" ca="1" si="19"/>
        <v>0</v>
      </c>
      <c r="AI47" s="79" t="s">
        <v>80</v>
      </c>
      <c r="AJ47" s="78">
        <f t="shared" ca="1" si="20"/>
        <v>0</v>
      </c>
      <c r="AK47" s="79" t="s">
        <v>80</v>
      </c>
      <c r="AL47" s="78">
        <f t="shared" ca="1" si="21"/>
        <v>30</v>
      </c>
      <c r="AM47" s="79" t="s">
        <v>80</v>
      </c>
      <c r="AN47" s="78">
        <f t="shared" ca="1" si="22"/>
        <v>0</v>
      </c>
      <c r="AO47" s="79" t="s">
        <v>80</v>
      </c>
      <c r="AP47" s="78">
        <f t="shared" ca="1" si="23"/>
        <v>0</v>
      </c>
      <c r="AQ47" s="79" t="s">
        <v>80</v>
      </c>
      <c r="AR47" s="78">
        <f t="shared" ca="1" si="24"/>
        <v>0</v>
      </c>
      <c r="AS47" s="79" t="s">
        <v>80</v>
      </c>
      <c r="AT47" s="78">
        <f t="shared" ca="1" si="25"/>
        <v>0</v>
      </c>
      <c r="AU47" s="79" t="s">
        <v>80</v>
      </c>
      <c r="AV47" s="78">
        <f t="shared" ca="1" si="26"/>
        <v>0</v>
      </c>
      <c r="AW47" s="79" t="s">
        <v>80</v>
      </c>
      <c r="AX47" s="78">
        <f t="shared" ca="1" si="27"/>
        <v>14</v>
      </c>
      <c r="AY47" s="79" t="s">
        <v>80</v>
      </c>
      <c r="AZ47" s="78">
        <f t="shared" ca="1" si="28"/>
        <v>0</v>
      </c>
      <c r="BA47" s="79" t="s">
        <v>80</v>
      </c>
      <c r="BB47" s="78">
        <f t="shared" ca="1" si="29"/>
        <v>0</v>
      </c>
      <c r="BC47" s="79" t="s">
        <v>80</v>
      </c>
      <c r="BD47" s="78">
        <f t="shared" ca="1" si="30"/>
        <v>250.95000000000002</v>
      </c>
      <c r="BE47" s="79" t="s">
        <v>80</v>
      </c>
      <c r="BF47" s="78">
        <f t="shared" ca="1" si="31"/>
        <v>0</v>
      </c>
      <c r="BG47" s="79" t="s">
        <v>80</v>
      </c>
      <c r="BH47" s="78">
        <f t="shared" ca="1" si="32"/>
        <v>16</v>
      </c>
    </row>
    <row r="48" spans="1:60" ht="17.25">
      <c r="A48" s="49" t="s">
        <v>81</v>
      </c>
      <c r="B48" s="77">
        <f t="shared" ca="1" si="33"/>
        <v>0</v>
      </c>
      <c r="C48" s="49" t="s">
        <v>81</v>
      </c>
      <c r="D48" s="78">
        <f t="shared" ca="1" si="34"/>
        <v>0</v>
      </c>
      <c r="E48" s="49" t="s">
        <v>81</v>
      </c>
      <c r="F48" s="78">
        <f t="shared" ca="1" si="35"/>
        <v>0</v>
      </c>
      <c r="G48" s="49" t="s">
        <v>81</v>
      </c>
      <c r="H48" s="78">
        <f t="shared" ca="1" si="36"/>
        <v>0</v>
      </c>
      <c r="I48" s="49" t="s">
        <v>81</v>
      </c>
      <c r="J48" s="78">
        <f t="shared" ca="1" si="37"/>
        <v>0</v>
      </c>
      <c r="K48" s="49" t="s">
        <v>81</v>
      </c>
      <c r="L48" s="78">
        <f t="shared" ca="1" si="8"/>
        <v>0</v>
      </c>
      <c r="M48" s="49" t="s">
        <v>81</v>
      </c>
      <c r="N48" s="78">
        <f t="shared" ca="1" si="9"/>
        <v>0</v>
      </c>
      <c r="O48" s="49" t="s">
        <v>81</v>
      </c>
      <c r="P48" s="78">
        <f t="shared" ca="1" si="10"/>
        <v>0</v>
      </c>
      <c r="Q48" s="49" t="s">
        <v>81</v>
      </c>
      <c r="R48" s="78">
        <f t="shared" ca="1" si="11"/>
        <v>0</v>
      </c>
      <c r="S48" s="49" t="s">
        <v>81</v>
      </c>
      <c r="T48" s="78">
        <f t="shared" ca="1" si="12"/>
        <v>0</v>
      </c>
      <c r="U48" s="49" t="s">
        <v>81</v>
      </c>
      <c r="V48" s="78">
        <f t="shared" ca="1" si="13"/>
        <v>0</v>
      </c>
      <c r="W48" s="49" t="s">
        <v>81</v>
      </c>
      <c r="X48" s="78">
        <f t="shared" ca="1" si="14"/>
        <v>0</v>
      </c>
      <c r="Y48" s="79" t="s">
        <v>81</v>
      </c>
      <c r="Z48" s="78">
        <f t="shared" ca="1" si="15"/>
        <v>0</v>
      </c>
      <c r="AA48" s="79" t="s">
        <v>81</v>
      </c>
      <c r="AB48" s="78">
        <f t="shared" ca="1" si="16"/>
        <v>0</v>
      </c>
      <c r="AC48" s="79" t="s">
        <v>81</v>
      </c>
      <c r="AD48" s="78">
        <f t="shared" ca="1" si="17"/>
        <v>0</v>
      </c>
      <c r="AE48" s="79" t="s">
        <v>81</v>
      </c>
      <c r="AF48" s="78">
        <f t="shared" ca="1" si="18"/>
        <v>54.725000000000001</v>
      </c>
      <c r="AG48" s="79" t="s">
        <v>81</v>
      </c>
      <c r="AH48" s="78">
        <f t="shared" ca="1" si="19"/>
        <v>0</v>
      </c>
      <c r="AI48" s="79" t="s">
        <v>81</v>
      </c>
      <c r="AJ48" s="78">
        <f t="shared" ca="1" si="20"/>
        <v>0</v>
      </c>
      <c r="AK48" s="79" t="s">
        <v>81</v>
      </c>
      <c r="AL48" s="78">
        <f t="shared" ca="1" si="21"/>
        <v>0</v>
      </c>
      <c r="AM48" s="79" t="s">
        <v>81</v>
      </c>
      <c r="AN48" s="78">
        <f t="shared" ca="1" si="22"/>
        <v>0</v>
      </c>
      <c r="AO48" s="79" t="s">
        <v>81</v>
      </c>
      <c r="AP48" s="78">
        <f t="shared" ca="1" si="23"/>
        <v>0</v>
      </c>
      <c r="AQ48" s="79" t="s">
        <v>81</v>
      </c>
      <c r="AR48" s="78">
        <f t="shared" ca="1" si="24"/>
        <v>0</v>
      </c>
      <c r="AS48" s="79" t="s">
        <v>81</v>
      </c>
      <c r="AT48" s="78">
        <f t="shared" ca="1" si="25"/>
        <v>0</v>
      </c>
      <c r="AU48" s="79" t="s">
        <v>81</v>
      </c>
      <c r="AV48" s="78">
        <f t="shared" ca="1" si="26"/>
        <v>0</v>
      </c>
      <c r="AW48" s="79" t="s">
        <v>81</v>
      </c>
      <c r="AX48" s="78">
        <f t="shared" ca="1" si="27"/>
        <v>0</v>
      </c>
      <c r="AY48" s="79" t="s">
        <v>81</v>
      </c>
      <c r="AZ48" s="78">
        <f t="shared" ca="1" si="28"/>
        <v>0</v>
      </c>
      <c r="BA48" s="79" t="s">
        <v>81</v>
      </c>
      <c r="BB48" s="78">
        <f t="shared" ca="1" si="29"/>
        <v>0</v>
      </c>
      <c r="BC48" s="79" t="s">
        <v>81</v>
      </c>
      <c r="BD48" s="78">
        <f t="shared" ca="1" si="30"/>
        <v>0</v>
      </c>
      <c r="BE48" s="79" t="s">
        <v>81</v>
      </c>
      <c r="BF48" s="78">
        <f t="shared" ca="1" si="31"/>
        <v>0</v>
      </c>
      <c r="BG48" s="79" t="s">
        <v>81</v>
      </c>
      <c r="BH48" s="78">
        <f t="shared" ca="1" si="32"/>
        <v>0</v>
      </c>
    </row>
    <row r="49" spans="1:60" ht="17.25">
      <c r="A49" s="49" t="s">
        <v>82</v>
      </c>
      <c r="B49" s="77">
        <f t="shared" ca="1" si="33"/>
        <v>0</v>
      </c>
      <c r="C49" s="49" t="s">
        <v>82</v>
      </c>
      <c r="D49" s="78">
        <f t="shared" ca="1" si="34"/>
        <v>17</v>
      </c>
      <c r="E49" s="49" t="s">
        <v>82</v>
      </c>
      <c r="F49" s="78">
        <f t="shared" ca="1" si="35"/>
        <v>28.55</v>
      </c>
      <c r="G49" s="49" t="s">
        <v>82</v>
      </c>
      <c r="H49" s="78">
        <f t="shared" ca="1" si="36"/>
        <v>8.5500000000000007</v>
      </c>
      <c r="I49" s="49" t="s">
        <v>82</v>
      </c>
      <c r="J49" s="78">
        <f t="shared" ca="1" si="37"/>
        <v>0</v>
      </c>
      <c r="K49" s="49" t="s">
        <v>82</v>
      </c>
      <c r="L49" s="78">
        <f t="shared" ca="1" si="8"/>
        <v>0</v>
      </c>
      <c r="M49" s="49" t="s">
        <v>82</v>
      </c>
      <c r="N49" s="78">
        <f t="shared" ca="1" si="9"/>
        <v>18.5</v>
      </c>
      <c r="O49" s="49" t="s">
        <v>82</v>
      </c>
      <c r="P49" s="78">
        <f t="shared" ca="1" si="10"/>
        <v>0</v>
      </c>
      <c r="Q49" s="49" t="s">
        <v>82</v>
      </c>
      <c r="R49" s="78">
        <f t="shared" ca="1" si="11"/>
        <v>1115.155</v>
      </c>
      <c r="S49" s="49" t="s">
        <v>82</v>
      </c>
      <c r="T49" s="78">
        <f t="shared" ca="1" si="12"/>
        <v>362.59999999999997</v>
      </c>
      <c r="U49" s="49" t="s">
        <v>82</v>
      </c>
      <c r="V49" s="78">
        <f t="shared" ca="1" si="13"/>
        <v>154.17500000000001</v>
      </c>
      <c r="W49" s="49" t="s">
        <v>82</v>
      </c>
      <c r="X49" s="78">
        <f t="shared" ca="1" si="14"/>
        <v>46.2</v>
      </c>
      <c r="Y49" s="79" t="s">
        <v>82</v>
      </c>
      <c r="Z49" s="78">
        <f t="shared" ca="1" si="15"/>
        <v>12</v>
      </c>
      <c r="AA49" s="79" t="s">
        <v>82</v>
      </c>
      <c r="AB49" s="78">
        <f t="shared" ca="1" si="16"/>
        <v>835.81</v>
      </c>
      <c r="AC49" s="79" t="s">
        <v>82</v>
      </c>
      <c r="AD49" s="78">
        <f t="shared" ca="1" si="17"/>
        <v>63.524999999999999</v>
      </c>
      <c r="AE49" s="79" t="s">
        <v>82</v>
      </c>
      <c r="AF49" s="78">
        <f t="shared" ca="1" si="18"/>
        <v>4578.3999999999987</v>
      </c>
      <c r="AG49" s="79" t="s">
        <v>82</v>
      </c>
      <c r="AH49" s="78">
        <f t="shared" ca="1" si="19"/>
        <v>7.5</v>
      </c>
      <c r="AI49" s="79" t="s">
        <v>82</v>
      </c>
      <c r="AJ49" s="78">
        <f t="shared" ca="1" si="20"/>
        <v>145</v>
      </c>
      <c r="AK49" s="79" t="s">
        <v>82</v>
      </c>
      <c r="AL49" s="78">
        <f t="shared" ca="1" si="21"/>
        <v>483.6</v>
      </c>
      <c r="AM49" s="79" t="s">
        <v>82</v>
      </c>
      <c r="AN49" s="78">
        <f t="shared" ca="1" si="22"/>
        <v>5.8</v>
      </c>
      <c r="AO49" s="79" t="s">
        <v>82</v>
      </c>
      <c r="AP49" s="78">
        <f t="shared" ca="1" si="23"/>
        <v>0.45</v>
      </c>
      <c r="AQ49" s="79" t="s">
        <v>82</v>
      </c>
      <c r="AR49" s="78">
        <f t="shared" ca="1" si="24"/>
        <v>0</v>
      </c>
      <c r="AS49" s="79" t="s">
        <v>82</v>
      </c>
      <c r="AT49" s="78">
        <f t="shared" ca="1" si="25"/>
        <v>0</v>
      </c>
      <c r="AU49" s="79" t="s">
        <v>82</v>
      </c>
      <c r="AV49" s="78">
        <f t="shared" ca="1" si="26"/>
        <v>0</v>
      </c>
      <c r="AW49" s="79" t="s">
        <v>82</v>
      </c>
      <c r="AX49" s="78">
        <f t="shared" ca="1" si="27"/>
        <v>1847.05</v>
      </c>
      <c r="AY49" s="79" t="s">
        <v>82</v>
      </c>
      <c r="AZ49" s="78">
        <f t="shared" ca="1" si="28"/>
        <v>2522.6000000000004</v>
      </c>
      <c r="BA49" s="79" t="s">
        <v>82</v>
      </c>
      <c r="BB49" s="78">
        <f t="shared" ca="1" si="29"/>
        <v>0</v>
      </c>
      <c r="BC49" s="79" t="s">
        <v>82</v>
      </c>
      <c r="BD49" s="78">
        <f t="shared" ca="1" si="30"/>
        <v>210.875</v>
      </c>
      <c r="BE49" s="79" t="s">
        <v>82</v>
      </c>
      <c r="BF49" s="78">
        <f t="shared" ca="1" si="31"/>
        <v>0</v>
      </c>
      <c r="BG49" s="79" t="s">
        <v>82</v>
      </c>
      <c r="BH49" s="78">
        <f t="shared" ca="1" si="32"/>
        <v>0</v>
      </c>
    </row>
    <row r="50" spans="1:60" ht="17.25">
      <c r="A50" s="49" t="s">
        <v>83</v>
      </c>
      <c r="B50" s="77">
        <f t="shared" ca="1" si="33"/>
        <v>0</v>
      </c>
      <c r="C50" s="49" t="s">
        <v>83</v>
      </c>
      <c r="D50" s="78">
        <f t="shared" ca="1" si="34"/>
        <v>0</v>
      </c>
      <c r="E50" s="49" t="s">
        <v>83</v>
      </c>
      <c r="F50" s="78">
        <f t="shared" ca="1" si="35"/>
        <v>0</v>
      </c>
      <c r="G50" s="49" t="s">
        <v>83</v>
      </c>
      <c r="H50" s="78">
        <f t="shared" ca="1" si="36"/>
        <v>0</v>
      </c>
      <c r="I50" s="49" t="s">
        <v>83</v>
      </c>
      <c r="J50" s="78">
        <f t="shared" ca="1" si="37"/>
        <v>0</v>
      </c>
      <c r="K50" s="49" t="s">
        <v>83</v>
      </c>
      <c r="L50" s="78">
        <f t="shared" ca="1" si="8"/>
        <v>0</v>
      </c>
      <c r="M50" s="49" t="s">
        <v>83</v>
      </c>
      <c r="N50" s="78">
        <f t="shared" ca="1" si="9"/>
        <v>0</v>
      </c>
      <c r="O50" s="49" t="s">
        <v>83</v>
      </c>
      <c r="P50" s="78">
        <f t="shared" ca="1" si="10"/>
        <v>0</v>
      </c>
      <c r="Q50" s="49" t="s">
        <v>83</v>
      </c>
      <c r="R50" s="78">
        <f t="shared" ca="1" si="11"/>
        <v>1.3</v>
      </c>
      <c r="S50" s="49" t="s">
        <v>83</v>
      </c>
      <c r="T50" s="78">
        <f t="shared" ca="1" si="12"/>
        <v>0</v>
      </c>
      <c r="U50" s="49" t="s">
        <v>83</v>
      </c>
      <c r="V50" s="78">
        <f t="shared" ca="1" si="13"/>
        <v>0</v>
      </c>
      <c r="W50" s="49" t="s">
        <v>83</v>
      </c>
      <c r="X50" s="78">
        <f t="shared" ca="1" si="14"/>
        <v>0</v>
      </c>
      <c r="Y50" s="79" t="s">
        <v>83</v>
      </c>
      <c r="Z50" s="78">
        <f t="shared" ca="1" si="15"/>
        <v>0</v>
      </c>
      <c r="AA50" s="79" t="s">
        <v>83</v>
      </c>
      <c r="AB50" s="78">
        <f t="shared" ca="1" si="16"/>
        <v>0</v>
      </c>
      <c r="AC50" s="79" t="s">
        <v>83</v>
      </c>
      <c r="AD50" s="78">
        <f t="shared" ca="1" si="17"/>
        <v>0</v>
      </c>
      <c r="AE50" s="79" t="s">
        <v>83</v>
      </c>
      <c r="AF50" s="78">
        <f t="shared" ca="1" si="18"/>
        <v>60.9</v>
      </c>
      <c r="AG50" s="79" t="s">
        <v>83</v>
      </c>
      <c r="AH50" s="78">
        <f t="shared" ca="1" si="19"/>
        <v>0</v>
      </c>
      <c r="AI50" s="79" t="s">
        <v>83</v>
      </c>
      <c r="AJ50" s="78">
        <f t="shared" ca="1" si="20"/>
        <v>10</v>
      </c>
      <c r="AK50" s="79" t="s">
        <v>83</v>
      </c>
      <c r="AL50" s="78">
        <f t="shared" ca="1" si="21"/>
        <v>0</v>
      </c>
      <c r="AM50" s="79" t="s">
        <v>83</v>
      </c>
      <c r="AN50" s="78">
        <f t="shared" ca="1" si="22"/>
        <v>0</v>
      </c>
      <c r="AO50" s="79" t="s">
        <v>83</v>
      </c>
      <c r="AP50" s="78">
        <f t="shared" ca="1" si="23"/>
        <v>0</v>
      </c>
      <c r="AQ50" s="79" t="s">
        <v>83</v>
      </c>
      <c r="AR50" s="78">
        <f t="shared" ca="1" si="24"/>
        <v>0</v>
      </c>
      <c r="AS50" s="79" t="s">
        <v>83</v>
      </c>
      <c r="AT50" s="78">
        <f t="shared" ca="1" si="25"/>
        <v>0</v>
      </c>
      <c r="AU50" s="79" t="s">
        <v>83</v>
      </c>
      <c r="AV50" s="78">
        <f t="shared" ca="1" si="26"/>
        <v>0</v>
      </c>
      <c r="AW50" s="79" t="s">
        <v>83</v>
      </c>
      <c r="AX50" s="78">
        <f t="shared" ca="1" si="27"/>
        <v>0</v>
      </c>
      <c r="AY50" s="79" t="s">
        <v>83</v>
      </c>
      <c r="AZ50" s="78">
        <f t="shared" ca="1" si="28"/>
        <v>0</v>
      </c>
      <c r="BA50" s="79" t="s">
        <v>83</v>
      </c>
      <c r="BB50" s="78">
        <f t="shared" ca="1" si="29"/>
        <v>0</v>
      </c>
      <c r="BC50" s="79" t="s">
        <v>83</v>
      </c>
      <c r="BD50" s="78">
        <f t="shared" ca="1" si="30"/>
        <v>0</v>
      </c>
      <c r="BE50" s="79" t="s">
        <v>83</v>
      </c>
      <c r="BF50" s="78">
        <f t="shared" ca="1" si="31"/>
        <v>0</v>
      </c>
      <c r="BG50" s="79" t="s">
        <v>83</v>
      </c>
      <c r="BH50" s="78">
        <f t="shared" ca="1" si="32"/>
        <v>0</v>
      </c>
    </row>
    <row r="51" spans="1:60" ht="17.25">
      <c r="A51" s="49" t="s">
        <v>84</v>
      </c>
      <c r="B51" s="77">
        <f t="shared" ca="1" si="33"/>
        <v>0</v>
      </c>
      <c r="C51" s="49" t="s">
        <v>84</v>
      </c>
      <c r="D51" s="78">
        <f t="shared" ca="1" si="34"/>
        <v>0</v>
      </c>
      <c r="E51" s="49" t="s">
        <v>84</v>
      </c>
      <c r="F51" s="78">
        <f t="shared" ca="1" si="35"/>
        <v>0</v>
      </c>
      <c r="G51" s="49" t="s">
        <v>84</v>
      </c>
      <c r="H51" s="78">
        <f t="shared" ca="1" si="36"/>
        <v>0</v>
      </c>
      <c r="I51" s="49" t="s">
        <v>84</v>
      </c>
      <c r="J51" s="78">
        <f t="shared" ca="1" si="37"/>
        <v>0</v>
      </c>
      <c r="K51" s="49" t="s">
        <v>84</v>
      </c>
      <c r="L51" s="78">
        <f t="shared" ca="1" si="8"/>
        <v>0</v>
      </c>
      <c r="M51" s="49" t="s">
        <v>84</v>
      </c>
      <c r="N51" s="78">
        <f t="shared" ca="1" si="9"/>
        <v>0</v>
      </c>
      <c r="O51" s="49" t="s">
        <v>84</v>
      </c>
      <c r="P51" s="78">
        <f t="shared" ca="1" si="10"/>
        <v>0</v>
      </c>
      <c r="Q51" s="49" t="s">
        <v>84</v>
      </c>
      <c r="R51" s="78">
        <f t="shared" ca="1" si="11"/>
        <v>0</v>
      </c>
      <c r="S51" s="49" t="s">
        <v>84</v>
      </c>
      <c r="T51" s="78">
        <f t="shared" ca="1" si="12"/>
        <v>0</v>
      </c>
      <c r="U51" s="49" t="s">
        <v>84</v>
      </c>
      <c r="V51" s="78">
        <f t="shared" ca="1" si="13"/>
        <v>0</v>
      </c>
      <c r="W51" s="49" t="s">
        <v>84</v>
      </c>
      <c r="X51" s="78">
        <f t="shared" ca="1" si="14"/>
        <v>74.025000000000006</v>
      </c>
      <c r="Y51" s="79" t="s">
        <v>84</v>
      </c>
      <c r="Z51" s="78">
        <f t="shared" ca="1" si="15"/>
        <v>0</v>
      </c>
      <c r="AA51" s="79" t="s">
        <v>84</v>
      </c>
      <c r="AB51" s="78">
        <f t="shared" ca="1" si="16"/>
        <v>0</v>
      </c>
      <c r="AC51" s="79" t="s">
        <v>84</v>
      </c>
      <c r="AD51" s="78">
        <f t="shared" ca="1" si="17"/>
        <v>0</v>
      </c>
      <c r="AE51" s="79" t="s">
        <v>84</v>
      </c>
      <c r="AF51" s="78">
        <f t="shared" ca="1" si="18"/>
        <v>89.800000000000011</v>
      </c>
      <c r="AG51" s="79" t="s">
        <v>84</v>
      </c>
      <c r="AH51" s="78">
        <f t="shared" ca="1" si="19"/>
        <v>0</v>
      </c>
      <c r="AI51" s="79" t="s">
        <v>84</v>
      </c>
      <c r="AJ51" s="78">
        <f t="shared" ca="1" si="20"/>
        <v>0</v>
      </c>
      <c r="AK51" s="79" t="s">
        <v>84</v>
      </c>
      <c r="AL51" s="78">
        <f t="shared" ca="1" si="21"/>
        <v>177</v>
      </c>
      <c r="AM51" s="79" t="s">
        <v>84</v>
      </c>
      <c r="AN51" s="78">
        <f t="shared" ca="1" si="22"/>
        <v>0</v>
      </c>
      <c r="AO51" s="79" t="s">
        <v>84</v>
      </c>
      <c r="AP51" s="78">
        <f t="shared" ca="1" si="23"/>
        <v>0</v>
      </c>
      <c r="AQ51" s="79" t="s">
        <v>84</v>
      </c>
      <c r="AR51" s="78">
        <f t="shared" ca="1" si="24"/>
        <v>0</v>
      </c>
      <c r="AS51" s="79" t="s">
        <v>84</v>
      </c>
      <c r="AT51" s="78">
        <f t="shared" ca="1" si="25"/>
        <v>0</v>
      </c>
      <c r="AU51" s="79" t="s">
        <v>84</v>
      </c>
      <c r="AV51" s="78">
        <f t="shared" ca="1" si="26"/>
        <v>0</v>
      </c>
      <c r="AW51" s="79" t="s">
        <v>84</v>
      </c>
      <c r="AX51" s="78">
        <f t="shared" ca="1" si="27"/>
        <v>0</v>
      </c>
      <c r="AY51" s="79" t="s">
        <v>84</v>
      </c>
      <c r="AZ51" s="78">
        <f t="shared" ca="1" si="28"/>
        <v>0</v>
      </c>
      <c r="BA51" s="79" t="s">
        <v>84</v>
      </c>
      <c r="BB51" s="78">
        <f t="shared" ca="1" si="29"/>
        <v>0</v>
      </c>
      <c r="BC51" s="79" t="s">
        <v>84</v>
      </c>
      <c r="BD51" s="78">
        <f t="shared" ca="1" si="30"/>
        <v>0</v>
      </c>
      <c r="BE51" s="79" t="s">
        <v>84</v>
      </c>
      <c r="BF51" s="78">
        <f t="shared" ca="1" si="31"/>
        <v>0</v>
      </c>
      <c r="BG51" s="79" t="s">
        <v>84</v>
      </c>
      <c r="BH51" s="78">
        <f t="shared" ca="1" si="32"/>
        <v>0</v>
      </c>
    </row>
    <row r="52" spans="1:60" ht="17.25">
      <c r="A52" s="49" t="s">
        <v>85</v>
      </c>
      <c r="B52" s="77">
        <f t="shared" ca="1" si="33"/>
        <v>0</v>
      </c>
      <c r="C52" s="49" t="s">
        <v>85</v>
      </c>
      <c r="D52" s="78">
        <f t="shared" ca="1" si="34"/>
        <v>0</v>
      </c>
      <c r="E52" s="49" t="s">
        <v>85</v>
      </c>
      <c r="F52" s="78">
        <f t="shared" ca="1" si="35"/>
        <v>0</v>
      </c>
      <c r="G52" s="49" t="s">
        <v>85</v>
      </c>
      <c r="H52" s="78">
        <f t="shared" ca="1" si="36"/>
        <v>0</v>
      </c>
      <c r="I52" s="49" t="s">
        <v>85</v>
      </c>
      <c r="J52" s="78">
        <f t="shared" ca="1" si="37"/>
        <v>0</v>
      </c>
      <c r="K52" s="49" t="s">
        <v>85</v>
      </c>
      <c r="L52" s="78">
        <f t="shared" ca="1" si="8"/>
        <v>0</v>
      </c>
      <c r="M52" s="49" t="s">
        <v>85</v>
      </c>
      <c r="N52" s="78">
        <f t="shared" ca="1" si="9"/>
        <v>0</v>
      </c>
      <c r="O52" s="49" t="s">
        <v>85</v>
      </c>
      <c r="P52" s="78">
        <f t="shared" ca="1" si="10"/>
        <v>0</v>
      </c>
      <c r="Q52" s="49" t="s">
        <v>85</v>
      </c>
      <c r="R52" s="78">
        <f t="shared" ca="1" si="11"/>
        <v>0</v>
      </c>
      <c r="S52" s="49" t="s">
        <v>85</v>
      </c>
      <c r="T52" s="78">
        <f t="shared" ca="1" si="12"/>
        <v>0</v>
      </c>
      <c r="U52" s="49" t="s">
        <v>85</v>
      </c>
      <c r="V52" s="78">
        <f t="shared" ca="1" si="13"/>
        <v>0</v>
      </c>
      <c r="W52" s="49" t="s">
        <v>85</v>
      </c>
      <c r="X52" s="78">
        <f t="shared" ca="1" si="14"/>
        <v>0</v>
      </c>
      <c r="Y52" s="79" t="s">
        <v>85</v>
      </c>
      <c r="Z52" s="78">
        <f t="shared" ca="1" si="15"/>
        <v>0</v>
      </c>
      <c r="AA52" s="79" t="s">
        <v>85</v>
      </c>
      <c r="AB52" s="78">
        <f t="shared" ca="1" si="16"/>
        <v>0</v>
      </c>
      <c r="AC52" s="79" t="s">
        <v>85</v>
      </c>
      <c r="AD52" s="78">
        <f t="shared" ca="1" si="17"/>
        <v>0</v>
      </c>
      <c r="AE52" s="79" t="s">
        <v>85</v>
      </c>
      <c r="AF52" s="78">
        <f t="shared" ca="1" si="18"/>
        <v>0</v>
      </c>
      <c r="AG52" s="79" t="s">
        <v>85</v>
      </c>
      <c r="AH52" s="78">
        <f t="shared" ca="1" si="19"/>
        <v>0</v>
      </c>
      <c r="AI52" s="79" t="s">
        <v>85</v>
      </c>
      <c r="AJ52" s="78">
        <f t="shared" ca="1" si="20"/>
        <v>0</v>
      </c>
      <c r="AK52" s="79" t="s">
        <v>85</v>
      </c>
      <c r="AL52" s="78">
        <f t="shared" ca="1" si="21"/>
        <v>0</v>
      </c>
      <c r="AM52" s="79" t="s">
        <v>85</v>
      </c>
      <c r="AN52" s="78">
        <f t="shared" ca="1" si="22"/>
        <v>0</v>
      </c>
      <c r="AO52" s="79" t="s">
        <v>85</v>
      </c>
      <c r="AP52" s="78">
        <f t="shared" ca="1" si="23"/>
        <v>0</v>
      </c>
      <c r="AQ52" s="79" t="s">
        <v>85</v>
      </c>
      <c r="AR52" s="78">
        <f t="shared" ca="1" si="24"/>
        <v>0</v>
      </c>
      <c r="AS52" s="79" t="s">
        <v>85</v>
      </c>
      <c r="AT52" s="78">
        <f t="shared" ca="1" si="25"/>
        <v>0</v>
      </c>
      <c r="AU52" s="79" t="s">
        <v>85</v>
      </c>
      <c r="AV52" s="78">
        <f t="shared" ca="1" si="26"/>
        <v>0</v>
      </c>
      <c r="AW52" s="79" t="s">
        <v>85</v>
      </c>
      <c r="AX52" s="78">
        <f t="shared" ca="1" si="27"/>
        <v>0</v>
      </c>
      <c r="AY52" s="79" t="s">
        <v>85</v>
      </c>
      <c r="AZ52" s="78">
        <f t="shared" ca="1" si="28"/>
        <v>0</v>
      </c>
      <c r="BA52" s="79" t="s">
        <v>85</v>
      </c>
      <c r="BB52" s="78">
        <f t="shared" ca="1" si="29"/>
        <v>0</v>
      </c>
      <c r="BC52" s="79" t="s">
        <v>85</v>
      </c>
      <c r="BD52" s="78">
        <f t="shared" ca="1" si="30"/>
        <v>0</v>
      </c>
      <c r="BE52" s="79" t="s">
        <v>85</v>
      </c>
      <c r="BF52" s="78">
        <f t="shared" ca="1" si="31"/>
        <v>0</v>
      </c>
      <c r="BG52" s="79" t="s">
        <v>85</v>
      </c>
      <c r="BH52" s="78">
        <f t="shared" ca="1" si="32"/>
        <v>0</v>
      </c>
    </row>
    <row r="53" spans="1:60" ht="17.25">
      <c r="A53" s="49" t="s">
        <v>86</v>
      </c>
      <c r="B53" s="77">
        <f t="shared" ca="1" si="33"/>
        <v>302.5</v>
      </c>
      <c r="C53" s="49" t="s">
        <v>86</v>
      </c>
      <c r="D53" s="78">
        <f t="shared" ca="1" si="34"/>
        <v>391.375</v>
      </c>
      <c r="E53" s="49" t="s">
        <v>86</v>
      </c>
      <c r="F53" s="78">
        <f t="shared" ca="1" si="35"/>
        <v>727.44500000000005</v>
      </c>
      <c r="G53" s="49" t="s">
        <v>86</v>
      </c>
      <c r="H53" s="78">
        <f t="shared" ca="1" si="36"/>
        <v>6956.7250000000004</v>
      </c>
      <c r="I53" s="49" t="s">
        <v>86</v>
      </c>
      <c r="J53" s="78">
        <f t="shared" ca="1" si="37"/>
        <v>1870.9250000000002</v>
      </c>
      <c r="K53" s="49" t="s">
        <v>86</v>
      </c>
      <c r="L53" s="78">
        <f t="shared" ca="1" si="8"/>
        <v>10</v>
      </c>
      <c r="M53" s="49" t="s">
        <v>86</v>
      </c>
      <c r="N53" s="78">
        <f t="shared" ca="1" si="9"/>
        <v>1901.9750000000001</v>
      </c>
      <c r="O53" s="49" t="s">
        <v>86</v>
      </c>
      <c r="P53" s="78">
        <f t="shared" ca="1" si="10"/>
        <v>85.024999999999991</v>
      </c>
      <c r="Q53" s="49" t="s">
        <v>86</v>
      </c>
      <c r="R53" s="78">
        <f t="shared" ca="1" si="11"/>
        <v>3861.6569999999997</v>
      </c>
      <c r="S53" s="49" t="s">
        <v>86</v>
      </c>
      <c r="T53" s="78">
        <f t="shared" ca="1" si="12"/>
        <v>3318.5750000000007</v>
      </c>
      <c r="U53" s="49" t="s">
        <v>86</v>
      </c>
      <c r="V53" s="78">
        <f t="shared" ca="1" si="13"/>
        <v>1597.1250000000002</v>
      </c>
      <c r="W53" s="49" t="s">
        <v>86</v>
      </c>
      <c r="X53" s="78">
        <f t="shared" ca="1" si="14"/>
        <v>4683.6499999999996</v>
      </c>
      <c r="Y53" s="79" t="s">
        <v>86</v>
      </c>
      <c r="Z53" s="78">
        <f t="shared" ca="1" si="15"/>
        <v>157</v>
      </c>
      <c r="AA53" s="79" t="s">
        <v>86</v>
      </c>
      <c r="AB53" s="78">
        <f t="shared" ca="1" si="16"/>
        <v>2540.4249999999997</v>
      </c>
      <c r="AC53" s="79" t="s">
        <v>86</v>
      </c>
      <c r="AD53" s="78">
        <f t="shared" ca="1" si="17"/>
        <v>536.69999999999993</v>
      </c>
      <c r="AE53" s="79" t="s">
        <v>86</v>
      </c>
      <c r="AF53" s="78">
        <f t="shared" ca="1" si="18"/>
        <v>10005.075999999999</v>
      </c>
      <c r="AG53" s="79" t="s">
        <v>86</v>
      </c>
      <c r="AH53" s="78">
        <f t="shared" ca="1" si="19"/>
        <v>188.20000000000002</v>
      </c>
      <c r="AI53" s="79" t="s">
        <v>86</v>
      </c>
      <c r="AJ53" s="78">
        <f t="shared" ca="1" si="20"/>
        <v>1160.0999999999999</v>
      </c>
      <c r="AK53" s="79" t="s">
        <v>86</v>
      </c>
      <c r="AL53" s="78">
        <f t="shared" ca="1" si="21"/>
        <v>2973.4949999999994</v>
      </c>
      <c r="AM53" s="79" t="s">
        <v>86</v>
      </c>
      <c r="AN53" s="78">
        <f t="shared" ca="1" si="22"/>
        <v>483.875</v>
      </c>
      <c r="AO53" s="79" t="s">
        <v>86</v>
      </c>
      <c r="AP53" s="78">
        <f t="shared" ca="1" si="23"/>
        <v>9016.9649999999983</v>
      </c>
      <c r="AQ53" s="79" t="s">
        <v>86</v>
      </c>
      <c r="AR53" s="78">
        <f t="shared" ca="1" si="24"/>
        <v>21.574999999999999</v>
      </c>
      <c r="AS53" s="79" t="s">
        <v>86</v>
      </c>
      <c r="AT53" s="78">
        <f t="shared" ca="1" si="25"/>
        <v>384.22500000000002</v>
      </c>
      <c r="AU53" s="79" t="s">
        <v>86</v>
      </c>
      <c r="AV53" s="78">
        <f t="shared" ca="1" si="26"/>
        <v>1357.65</v>
      </c>
      <c r="AW53" s="79" t="s">
        <v>86</v>
      </c>
      <c r="AX53" s="78">
        <f t="shared" ca="1" si="27"/>
        <v>2929.4500000000003</v>
      </c>
      <c r="AY53" s="79" t="s">
        <v>86</v>
      </c>
      <c r="AZ53" s="78">
        <f t="shared" ca="1" si="28"/>
        <v>4983.12</v>
      </c>
      <c r="BA53" s="79" t="s">
        <v>86</v>
      </c>
      <c r="BB53" s="78">
        <f t="shared" ca="1" si="29"/>
        <v>806.125</v>
      </c>
      <c r="BC53" s="79" t="s">
        <v>86</v>
      </c>
      <c r="BD53" s="78">
        <f t="shared" ca="1" si="30"/>
        <v>1835.4250000000002</v>
      </c>
      <c r="BE53" s="79" t="s">
        <v>86</v>
      </c>
      <c r="BF53" s="78">
        <f t="shared" ca="1" si="31"/>
        <v>70</v>
      </c>
      <c r="BG53" s="79" t="s">
        <v>86</v>
      </c>
      <c r="BH53" s="78">
        <f t="shared" ca="1" si="32"/>
        <v>533.875</v>
      </c>
    </row>
    <row r="54" spans="1:60" ht="17.25">
      <c r="A54" s="49" t="s">
        <v>87</v>
      </c>
      <c r="B54" s="77">
        <f t="shared" ca="1" si="33"/>
        <v>0</v>
      </c>
      <c r="C54" s="49" t="s">
        <v>87</v>
      </c>
      <c r="D54" s="78">
        <f t="shared" ca="1" si="34"/>
        <v>0</v>
      </c>
      <c r="E54" s="49" t="s">
        <v>87</v>
      </c>
      <c r="F54" s="78">
        <f t="shared" ca="1" si="35"/>
        <v>0</v>
      </c>
      <c r="G54" s="49" t="s">
        <v>87</v>
      </c>
      <c r="H54" s="78">
        <f t="shared" ca="1" si="36"/>
        <v>0</v>
      </c>
      <c r="I54" s="49" t="s">
        <v>87</v>
      </c>
      <c r="J54" s="78">
        <f t="shared" ca="1" si="37"/>
        <v>0</v>
      </c>
      <c r="K54" s="49" t="s">
        <v>87</v>
      </c>
      <c r="L54" s="78">
        <f t="shared" ca="1" si="8"/>
        <v>0</v>
      </c>
      <c r="M54" s="49" t="s">
        <v>87</v>
      </c>
      <c r="N54" s="78">
        <f t="shared" ca="1" si="9"/>
        <v>0</v>
      </c>
      <c r="O54" s="49" t="s">
        <v>87</v>
      </c>
      <c r="P54" s="78">
        <f t="shared" ca="1" si="10"/>
        <v>0</v>
      </c>
      <c r="Q54" s="49" t="s">
        <v>87</v>
      </c>
      <c r="R54" s="78">
        <f t="shared" ca="1" si="11"/>
        <v>0</v>
      </c>
      <c r="S54" s="49" t="s">
        <v>87</v>
      </c>
      <c r="T54" s="78">
        <f t="shared" ca="1" si="12"/>
        <v>0</v>
      </c>
      <c r="U54" s="49" t="s">
        <v>87</v>
      </c>
      <c r="V54" s="78">
        <f t="shared" ca="1" si="13"/>
        <v>0</v>
      </c>
      <c r="W54" s="49" t="s">
        <v>87</v>
      </c>
      <c r="X54" s="78">
        <f t="shared" ca="1" si="14"/>
        <v>0</v>
      </c>
      <c r="Y54" s="79" t="s">
        <v>87</v>
      </c>
      <c r="Z54" s="78">
        <f t="shared" ca="1" si="15"/>
        <v>0</v>
      </c>
      <c r="AA54" s="79" t="s">
        <v>87</v>
      </c>
      <c r="AB54" s="78">
        <f t="shared" ca="1" si="16"/>
        <v>0</v>
      </c>
      <c r="AC54" s="79" t="s">
        <v>87</v>
      </c>
      <c r="AD54" s="78">
        <f t="shared" ca="1" si="17"/>
        <v>0</v>
      </c>
      <c r="AE54" s="79" t="s">
        <v>87</v>
      </c>
      <c r="AF54" s="78">
        <f t="shared" ca="1" si="18"/>
        <v>374.97500000000002</v>
      </c>
      <c r="AG54" s="79" t="s">
        <v>87</v>
      </c>
      <c r="AH54" s="78">
        <f t="shared" ca="1" si="19"/>
        <v>0</v>
      </c>
      <c r="AI54" s="79" t="s">
        <v>87</v>
      </c>
      <c r="AJ54" s="78">
        <f t="shared" ca="1" si="20"/>
        <v>219.92500000000001</v>
      </c>
      <c r="AK54" s="79" t="s">
        <v>87</v>
      </c>
      <c r="AL54" s="78">
        <f t="shared" ca="1" si="21"/>
        <v>337.6</v>
      </c>
      <c r="AM54" s="79" t="s">
        <v>87</v>
      </c>
      <c r="AN54" s="78">
        <f t="shared" ca="1" si="22"/>
        <v>0</v>
      </c>
      <c r="AO54" s="79" t="s">
        <v>87</v>
      </c>
      <c r="AP54" s="78">
        <f t="shared" ca="1" si="23"/>
        <v>0</v>
      </c>
      <c r="AQ54" s="79" t="s">
        <v>87</v>
      </c>
      <c r="AR54" s="78">
        <f t="shared" ca="1" si="24"/>
        <v>0</v>
      </c>
      <c r="AS54" s="79" t="s">
        <v>87</v>
      </c>
      <c r="AT54" s="78">
        <f t="shared" ca="1" si="25"/>
        <v>0</v>
      </c>
      <c r="AU54" s="79" t="s">
        <v>87</v>
      </c>
      <c r="AV54" s="78">
        <f t="shared" ca="1" si="26"/>
        <v>0</v>
      </c>
      <c r="AW54" s="79" t="s">
        <v>87</v>
      </c>
      <c r="AX54" s="78">
        <f t="shared" ca="1" si="27"/>
        <v>0</v>
      </c>
      <c r="AY54" s="79" t="s">
        <v>87</v>
      </c>
      <c r="AZ54" s="78">
        <f t="shared" ca="1" si="28"/>
        <v>0</v>
      </c>
      <c r="BA54" s="79" t="s">
        <v>87</v>
      </c>
      <c r="BB54" s="78">
        <f t="shared" ca="1" si="29"/>
        <v>0</v>
      </c>
      <c r="BC54" s="79" t="s">
        <v>87</v>
      </c>
      <c r="BD54" s="78">
        <f t="shared" ca="1" si="30"/>
        <v>0</v>
      </c>
      <c r="BE54" s="79" t="s">
        <v>87</v>
      </c>
      <c r="BF54" s="78">
        <f t="shared" ca="1" si="31"/>
        <v>0</v>
      </c>
      <c r="BG54" s="79" t="s">
        <v>87</v>
      </c>
      <c r="BH54" s="78">
        <f t="shared" ca="1" si="32"/>
        <v>0</v>
      </c>
    </row>
  </sheetData>
  <mergeCells count="31">
    <mergeCell ref="A29:B29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W29:X29"/>
    <mergeCell ref="Y29:Z29"/>
    <mergeCell ref="AA29:AB29"/>
    <mergeCell ref="AC29:AD29"/>
    <mergeCell ref="AE29:AF29"/>
    <mergeCell ref="A1:AF1"/>
    <mergeCell ref="BE29:BF29"/>
    <mergeCell ref="BG29:BH29"/>
    <mergeCell ref="AS29:AT29"/>
    <mergeCell ref="AU29:AV29"/>
    <mergeCell ref="AW29:AX29"/>
    <mergeCell ref="AY29:AZ29"/>
    <mergeCell ref="BA29:BB29"/>
    <mergeCell ref="BC29:BD29"/>
    <mergeCell ref="AG29:AH29"/>
    <mergeCell ref="AI29:AJ29"/>
    <mergeCell ref="AK29:AL29"/>
    <mergeCell ref="AM29:AN29"/>
    <mergeCell ref="AO29:AP29"/>
    <mergeCell ref="AQ29:AR29"/>
    <mergeCell ref="U29:V29"/>
  </mergeCells>
  <phoneticPr fontId="8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Z118"/>
  <sheetViews>
    <sheetView showGridLines="0" tabSelected="1" workbookViewId="0">
      <selection activeCell="O8" sqref="O8"/>
    </sheetView>
  </sheetViews>
  <sheetFormatPr defaultRowHeight="13.5"/>
  <cols>
    <col min="1" max="14" width="9" style="83"/>
    <col min="17" max="17" width="12.5" customWidth="1"/>
    <col min="18" max="18" width="9.125" bestFit="1" customWidth="1"/>
    <col min="19" max="19" width="14.375" customWidth="1"/>
    <col min="20" max="20" width="9.125" bestFit="1" customWidth="1"/>
    <col min="21" max="21" width="9.5" bestFit="1" customWidth="1"/>
    <col min="22" max="22" width="9.125" bestFit="1" customWidth="1"/>
    <col min="23" max="23" width="9.5" bestFit="1" customWidth="1"/>
    <col min="24" max="24" width="9.125" bestFit="1" customWidth="1"/>
    <col min="25" max="25" width="9.5" bestFit="1" customWidth="1"/>
    <col min="26" max="26" width="9.125" bestFit="1" customWidth="1"/>
  </cols>
  <sheetData>
    <row r="1" spans="15:19" ht="16.5">
      <c r="P1" s="109" t="s">
        <v>62</v>
      </c>
      <c r="Q1" s="109"/>
      <c r="R1" s="109"/>
      <c r="S1" s="109"/>
    </row>
    <row r="2" spans="15:19" ht="16.5">
      <c r="P2" s="19" t="s">
        <v>63</v>
      </c>
      <c r="Q2" s="19" t="s">
        <v>3753</v>
      </c>
      <c r="R2" s="19" t="s">
        <v>63</v>
      </c>
      <c r="S2" s="19" t="s">
        <v>3753</v>
      </c>
    </row>
    <row r="3" spans="15:19" ht="16.5">
      <c r="O3" s="23"/>
      <c r="P3" s="20" t="s">
        <v>64</v>
      </c>
      <c r="Q3" s="22" t="str">
        <f>IF(C53=TRUE,E53,"")</f>
        <v/>
      </c>
      <c r="R3" s="21" t="s">
        <v>76</v>
      </c>
      <c r="S3" s="22" t="str">
        <f>IF(C65=TRUE,E65,"")</f>
        <v/>
      </c>
    </row>
    <row r="4" spans="15:19" ht="16.5">
      <c r="O4" s="23"/>
      <c r="P4" s="20" t="s">
        <v>65</v>
      </c>
      <c r="Q4" s="22" t="str">
        <f t="shared" ref="Q4:Q14" si="0">IF(C54=TRUE,E54,"")</f>
        <v/>
      </c>
      <c r="R4" s="21" t="s">
        <v>77</v>
      </c>
      <c r="S4" s="22" t="str">
        <f t="shared" ref="S4:S14" si="1">IF(C66=TRUE,E66,"")</f>
        <v/>
      </c>
    </row>
    <row r="5" spans="15:19" ht="16.5">
      <c r="O5" s="23"/>
      <c r="P5" s="20" t="s">
        <v>66</v>
      </c>
      <c r="Q5" s="22" t="str">
        <f t="shared" si="0"/>
        <v/>
      </c>
      <c r="R5" s="21" t="s">
        <v>78</v>
      </c>
      <c r="S5" s="22" t="str">
        <f t="shared" si="1"/>
        <v/>
      </c>
    </row>
    <row r="6" spans="15:19" ht="16.5">
      <c r="O6" s="23"/>
      <c r="P6" s="20" t="s">
        <v>67</v>
      </c>
      <c r="Q6" s="22" t="str">
        <f t="shared" si="0"/>
        <v/>
      </c>
      <c r="R6" s="21" t="s">
        <v>79</v>
      </c>
      <c r="S6" s="22" t="str">
        <f t="shared" si="1"/>
        <v/>
      </c>
    </row>
    <row r="7" spans="15:19" ht="16.5">
      <c r="O7" s="23"/>
      <c r="P7" s="20" t="s">
        <v>68</v>
      </c>
      <c r="Q7" s="22" t="str">
        <f t="shared" si="0"/>
        <v/>
      </c>
      <c r="R7" s="21" t="s">
        <v>80</v>
      </c>
      <c r="S7" s="22" t="str">
        <f t="shared" si="1"/>
        <v/>
      </c>
    </row>
    <row r="8" spans="15:19" ht="16.5">
      <c r="O8" s="23"/>
      <c r="P8" s="20" t="s">
        <v>69</v>
      </c>
      <c r="Q8" s="22" t="str">
        <f t="shared" si="0"/>
        <v/>
      </c>
      <c r="R8" s="21" t="s">
        <v>81</v>
      </c>
      <c r="S8" s="22" t="str">
        <f t="shared" si="1"/>
        <v/>
      </c>
    </row>
    <row r="9" spans="15:19" ht="16.5">
      <c r="O9" s="23"/>
      <c r="P9" s="20" t="s">
        <v>70</v>
      </c>
      <c r="Q9" s="22" t="str">
        <f t="shared" si="0"/>
        <v/>
      </c>
      <c r="R9" s="21" t="s">
        <v>82</v>
      </c>
      <c r="S9" s="22" t="str">
        <f t="shared" si="1"/>
        <v/>
      </c>
    </row>
    <row r="10" spans="15:19" ht="16.5">
      <c r="O10" s="23"/>
      <c r="P10" s="20" t="s">
        <v>71</v>
      </c>
      <c r="Q10" s="22" t="str">
        <f t="shared" si="0"/>
        <v/>
      </c>
      <c r="R10" s="21" t="s">
        <v>83</v>
      </c>
      <c r="S10" s="22" t="str">
        <f t="shared" si="1"/>
        <v/>
      </c>
    </row>
    <row r="11" spans="15:19" ht="16.5">
      <c r="O11" s="23"/>
      <c r="P11" s="20" t="s">
        <v>72</v>
      </c>
      <c r="Q11" s="22" t="str">
        <f t="shared" si="0"/>
        <v/>
      </c>
      <c r="R11" s="21" t="s">
        <v>84</v>
      </c>
      <c r="S11" s="22" t="str">
        <f t="shared" si="1"/>
        <v/>
      </c>
    </row>
    <row r="12" spans="15:19" ht="16.5">
      <c r="O12" s="23"/>
      <c r="P12" s="20" t="s">
        <v>73</v>
      </c>
      <c r="Q12" s="22" t="str">
        <f t="shared" si="0"/>
        <v>38,</v>
      </c>
      <c r="R12" s="21" t="s">
        <v>85</v>
      </c>
      <c r="S12" s="22" t="str">
        <f t="shared" si="1"/>
        <v/>
      </c>
    </row>
    <row r="13" spans="15:19" ht="16.5">
      <c r="O13" s="23"/>
      <c r="P13" s="20" t="s">
        <v>74</v>
      </c>
      <c r="Q13" s="22" t="str">
        <f t="shared" si="0"/>
        <v/>
      </c>
      <c r="R13" s="21" t="s">
        <v>86</v>
      </c>
      <c r="S13" s="22" t="str">
        <f t="shared" si="1"/>
        <v/>
      </c>
    </row>
    <row r="14" spans="15:19" ht="16.5">
      <c r="O14" s="23"/>
      <c r="P14" s="20" t="s">
        <v>75</v>
      </c>
      <c r="Q14" s="22" t="str">
        <f t="shared" si="0"/>
        <v/>
      </c>
      <c r="R14" s="21" t="s">
        <v>87</v>
      </c>
      <c r="S14" s="22" t="str">
        <f t="shared" si="1"/>
        <v/>
      </c>
    </row>
    <row r="50" spans="1:26" s="85" customFormat="1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</row>
    <row r="51" spans="1:26" s="86" customFormat="1"/>
    <row r="52" spans="1:26" s="86" customFormat="1">
      <c r="C52" s="86" t="b">
        <v>0</v>
      </c>
      <c r="G52" s="87" t="s">
        <v>89</v>
      </c>
      <c r="H52" s="87" t="s">
        <v>99</v>
      </c>
      <c r="I52" s="87" t="s">
        <v>100</v>
      </c>
      <c r="J52" s="87" t="s">
        <v>101</v>
      </c>
      <c r="K52" s="87" t="s">
        <v>102</v>
      </c>
      <c r="L52" s="87" t="s">
        <v>103</v>
      </c>
      <c r="Q52" s="88" t="s">
        <v>89</v>
      </c>
      <c r="R52" s="89" t="s">
        <v>90</v>
      </c>
      <c r="S52" s="89" t="s">
        <v>91</v>
      </c>
      <c r="T52" s="89" t="s">
        <v>92</v>
      </c>
      <c r="U52" s="89" t="s">
        <v>93</v>
      </c>
      <c r="V52" s="89" t="s">
        <v>94</v>
      </c>
      <c r="W52" s="89" t="s">
        <v>95</v>
      </c>
      <c r="X52" s="89" t="s">
        <v>96</v>
      </c>
      <c r="Y52" s="89" t="s">
        <v>97</v>
      </c>
      <c r="Z52" s="89" t="s">
        <v>98</v>
      </c>
    </row>
    <row r="53" spans="1:26" s="86" customFormat="1">
      <c r="A53" s="86">
        <v>1</v>
      </c>
      <c r="B53" s="89" t="s">
        <v>64</v>
      </c>
      <c r="C53" s="86" t="b">
        <v>0</v>
      </c>
      <c r="D53" s="86" t="str">
        <f>IF(C53=TRUE,B53,"")</f>
        <v/>
      </c>
      <c r="E53" s="90" t="s">
        <v>3754</v>
      </c>
      <c r="G53" s="91" t="s">
        <v>64</v>
      </c>
      <c r="H53" s="90" t="str">
        <f>CONCATENATE(R53,",",S53)</f>
        <v>548,59533</v>
      </c>
      <c r="I53" s="90" t="str">
        <f>CONCATENATE(T53,",",U53)</f>
        <v>633,60597</v>
      </c>
      <c r="J53" s="90" t="str">
        <f>CONCATENATE(V53,",",W53)</f>
        <v>758,55287</v>
      </c>
      <c r="K53" s="90" t="str">
        <f>CONCATENATE(X53,",",Y53)</f>
        <v>1135,167281</v>
      </c>
      <c r="L53" s="90" t="str">
        <f>CONCATENATE(Z53,",",AA53)</f>
        <v>967,</v>
      </c>
      <c r="Q53" s="91" t="s">
        <v>64</v>
      </c>
      <c r="R53" s="92">
        <v>548</v>
      </c>
      <c r="S53" s="92">
        <v>59533</v>
      </c>
      <c r="T53" s="92">
        <v>633</v>
      </c>
      <c r="U53" s="92">
        <v>60597</v>
      </c>
      <c r="V53" s="92">
        <v>758</v>
      </c>
      <c r="W53" s="92">
        <v>55287</v>
      </c>
      <c r="X53" s="92">
        <v>1135</v>
      </c>
      <c r="Y53" s="92">
        <v>167281</v>
      </c>
      <c r="Z53" s="92">
        <v>967</v>
      </c>
    </row>
    <row r="54" spans="1:26" s="86" customFormat="1">
      <c r="A54" s="86">
        <v>2</v>
      </c>
      <c r="B54" s="89" t="s">
        <v>65</v>
      </c>
      <c r="C54" s="86" t="b">
        <v>0</v>
      </c>
      <c r="D54" s="86" t="str">
        <f t="shared" ref="D54:D76" si="2">IF(C54=TRUE,B54,"")</f>
        <v/>
      </c>
      <c r="E54" s="90" t="s">
        <v>3755</v>
      </c>
      <c r="G54" s="91" t="s">
        <v>65</v>
      </c>
      <c r="H54" s="90" t="str">
        <f t="shared" ref="H54:H76" si="3">CONCATENATE(R54,",",S54)</f>
        <v>23,1231</v>
      </c>
      <c r="I54" s="90" t="str">
        <f t="shared" ref="I54:I76" si="4">CONCATENATE(T54,",",U54)</f>
        <v>36,2769</v>
      </c>
      <c r="J54" s="90" t="str">
        <f t="shared" ref="J54:J76" si="5">CONCATENATE(V54,",",W54)</f>
        <v>91,-2474</v>
      </c>
      <c r="K54" s="90" t="str">
        <f t="shared" ref="K54:K76" si="6">CONCATENATE(X54,",",Y54)</f>
        <v>454,29704</v>
      </c>
      <c r="L54" s="90" t="str">
        <f t="shared" ref="L54:L76" si="7">CONCATENATE(Z54,",",AA54)</f>
        <v>163,</v>
      </c>
      <c r="Q54" s="91" t="s">
        <v>65</v>
      </c>
      <c r="R54" s="92">
        <v>23</v>
      </c>
      <c r="S54" s="92">
        <v>1231</v>
      </c>
      <c r="T54" s="92">
        <v>36</v>
      </c>
      <c r="U54" s="92">
        <v>2769</v>
      </c>
      <c r="V54" s="92">
        <v>91</v>
      </c>
      <c r="W54" s="92">
        <v>-2474</v>
      </c>
      <c r="X54" s="92">
        <v>454</v>
      </c>
      <c r="Y54" s="92">
        <v>29704</v>
      </c>
      <c r="Z54" s="92">
        <v>163</v>
      </c>
    </row>
    <row r="55" spans="1:26" s="86" customFormat="1">
      <c r="A55" s="86">
        <v>3</v>
      </c>
      <c r="B55" s="89" t="s">
        <v>66</v>
      </c>
      <c r="C55" s="86" t="b">
        <v>0</v>
      </c>
      <c r="D55" s="86" t="str">
        <f t="shared" si="2"/>
        <v/>
      </c>
      <c r="E55" s="90" t="s">
        <v>3756</v>
      </c>
      <c r="G55" s="91" t="s">
        <v>66</v>
      </c>
      <c r="H55" s="90" t="str">
        <f t="shared" si="3"/>
        <v>623,80970</v>
      </c>
      <c r="I55" s="90" t="str">
        <f t="shared" si="4"/>
        <v>517,54588</v>
      </c>
      <c r="J55" s="90" t="str">
        <f t="shared" si="5"/>
        <v>688,63677</v>
      </c>
      <c r="K55" s="90" t="str">
        <f t="shared" si="6"/>
        <v>657,62952</v>
      </c>
      <c r="L55" s="90" t="str">
        <f t="shared" si="7"/>
        <v>707,</v>
      </c>
      <c r="Q55" s="91" t="s">
        <v>66</v>
      </c>
      <c r="R55" s="92">
        <v>623</v>
      </c>
      <c r="S55" s="92">
        <v>80970</v>
      </c>
      <c r="T55" s="92">
        <v>517</v>
      </c>
      <c r="U55" s="92">
        <v>54588</v>
      </c>
      <c r="V55" s="92">
        <v>688</v>
      </c>
      <c r="W55" s="92">
        <v>63677</v>
      </c>
      <c r="X55" s="92">
        <v>657</v>
      </c>
      <c r="Y55" s="92">
        <v>62952</v>
      </c>
      <c r="Z55" s="92">
        <v>707</v>
      </c>
    </row>
    <row r="56" spans="1:26" s="86" customFormat="1">
      <c r="A56" s="86">
        <v>4</v>
      </c>
      <c r="B56" s="89" t="s">
        <v>67</v>
      </c>
      <c r="C56" s="86" t="b">
        <v>0</v>
      </c>
      <c r="D56" s="86" t="str">
        <f t="shared" si="2"/>
        <v/>
      </c>
      <c r="E56" s="90" t="s">
        <v>3757</v>
      </c>
      <c r="G56" s="91" t="s">
        <v>67</v>
      </c>
      <c r="H56" s="90" t="str">
        <f t="shared" si="3"/>
        <v>530,20266</v>
      </c>
      <c r="I56" s="90" t="str">
        <f t="shared" si="4"/>
        <v>662,37874</v>
      </c>
      <c r="J56" s="90" t="str">
        <f t="shared" si="5"/>
        <v>1546,127723</v>
      </c>
      <c r="K56" s="90" t="str">
        <f t="shared" si="6"/>
        <v>1764,39822</v>
      </c>
      <c r="L56" s="90" t="str">
        <f t="shared" si="7"/>
        <v>2147,</v>
      </c>
      <c r="Q56" s="91" t="s">
        <v>67</v>
      </c>
      <c r="R56" s="92">
        <v>530</v>
      </c>
      <c r="S56" s="92">
        <v>20266</v>
      </c>
      <c r="T56" s="92">
        <v>662</v>
      </c>
      <c r="U56" s="92">
        <v>37874</v>
      </c>
      <c r="V56" s="92">
        <v>1546</v>
      </c>
      <c r="W56" s="92">
        <v>127723</v>
      </c>
      <c r="X56" s="92">
        <v>1764</v>
      </c>
      <c r="Y56" s="92">
        <v>39822</v>
      </c>
      <c r="Z56" s="92">
        <v>2147</v>
      </c>
    </row>
    <row r="57" spans="1:26" s="86" customFormat="1">
      <c r="A57" s="86">
        <v>5</v>
      </c>
      <c r="B57" s="89" t="s">
        <v>68</v>
      </c>
      <c r="C57" s="86" t="b">
        <v>0</v>
      </c>
      <c r="D57" s="86" t="str">
        <f t="shared" si="2"/>
        <v/>
      </c>
      <c r="E57" s="90" t="s">
        <v>3758</v>
      </c>
      <c r="G57" s="91" t="s">
        <v>68</v>
      </c>
      <c r="H57" s="90" t="str">
        <f t="shared" si="3"/>
        <v>0,0</v>
      </c>
      <c r="I57" s="90" t="str">
        <f t="shared" si="4"/>
        <v>0,0</v>
      </c>
      <c r="J57" s="90" t="str">
        <f t="shared" si="5"/>
        <v>0,0</v>
      </c>
      <c r="K57" s="90" t="str">
        <f t="shared" si="6"/>
        <v>0,0</v>
      </c>
      <c r="L57" s="90" t="str">
        <f t="shared" si="7"/>
        <v>3,</v>
      </c>
      <c r="Q57" s="91" t="s">
        <v>68</v>
      </c>
      <c r="R57" s="92">
        <v>0</v>
      </c>
      <c r="S57" s="92">
        <v>0</v>
      </c>
      <c r="T57" s="92">
        <v>0</v>
      </c>
      <c r="U57" s="92">
        <v>0</v>
      </c>
      <c r="V57" s="92">
        <v>0</v>
      </c>
      <c r="W57" s="92">
        <v>0</v>
      </c>
      <c r="X57" s="92">
        <v>0</v>
      </c>
      <c r="Y57" s="92">
        <v>0</v>
      </c>
      <c r="Z57" s="92">
        <v>3</v>
      </c>
    </row>
    <row r="58" spans="1:26" s="86" customFormat="1">
      <c r="A58" s="86">
        <v>6</v>
      </c>
      <c r="B58" s="89" t="s">
        <v>69</v>
      </c>
      <c r="C58" s="86" t="b">
        <v>0</v>
      </c>
      <c r="D58" s="86" t="str">
        <f t="shared" si="2"/>
        <v/>
      </c>
      <c r="E58" s="90" t="s">
        <v>3759</v>
      </c>
      <c r="G58" s="91" t="s">
        <v>69</v>
      </c>
      <c r="H58" s="90" t="str">
        <f t="shared" si="3"/>
        <v>0,0</v>
      </c>
      <c r="I58" s="90" t="str">
        <f t="shared" si="4"/>
        <v>0,0</v>
      </c>
      <c r="J58" s="90" t="str">
        <f t="shared" si="5"/>
        <v>0,0</v>
      </c>
      <c r="K58" s="90" t="str">
        <f t="shared" si="6"/>
        <v>0,0</v>
      </c>
      <c r="L58" s="90" t="str">
        <f t="shared" si="7"/>
        <v>80,</v>
      </c>
      <c r="Q58" s="91" t="s">
        <v>69</v>
      </c>
      <c r="R58" s="92">
        <v>0</v>
      </c>
      <c r="S58" s="92">
        <v>0</v>
      </c>
      <c r="T58" s="92">
        <v>0</v>
      </c>
      <c r="U58" s="92">
        <v>0</v>
      </c>
      <c r="V58" s="92">
        <v>0</v>
      </c>
      <c r="W58" s="92">
        <v>0</v>
      </c>
      <c r="X58" s="92">
        <v>0</v>
      </c>
      <c r="Y58" s="92">
        <v>0</v>
      </c>
      <c r="Z58" s="92">
        <v>80</v>
      </c>
    </row>
    <row r="59" spans="1:26" s="86" customFormat="1">
      <c r="A59" s="86">
        <v>7</v>
      </c>
      <c r="B59" s="89" t="s">
        <v>70</v>
      </c>
      <c r="C59" s="86" t="b">
        <v>0</v>
      </c>
      <c r="D59" s="86" t="str">
        <f t="shared" si="2"/>
        <v/>
      </c>
      <c r="E59" s="90" t="s">
        <v>3760</v>
      </c>
      <c r="G59" s="91" t="s">
        <v>70</v>
      </c>
      <c r="H59" s="90" t="str">
        <f t="shared" si="3"/>
        <v>0,0</v>
      </c>
      <c r="I59" s="90" t="str">
        <f t="shared" si="4"/>
        <v>148,15404</v>
      </c>
      <c r="J59" s="90" t="str">
        <f t="shared" si="5"/>
        <v>154,15112</v>
      </c>
      <c r="K59" s="90" t="str">
        <f t="shared" si="6"/>
        <v>156,9302</v>
      </c>
      <c r="L59" s="90" t="str">
        <f t="shared" si="7"/>
        <v>89,</v>
      </c>
      <c r="Q59" s="91" t="s">
        <v>70</v>
      </c>
      <c r="R59" s="92">
        <v>0</v>
      </c>
      <c r="S59" s="92">
        <v>0</v>
      </c>
      <c r="T59" s="92">
        <v>148</v>
      </c>
      <c r="U59" s="92">
        <v>15404</v>
      </c>
      <c r="V59" s="92">
        <v>154</v>
      </c>
      <c r="W59" s="92">
        <v>15112</v>
      </c>
      <c r="X59" s="92">
        <v>156</v>
      </c>
      <c r="Y59" s="92">
        <v>9302</v>
      </c>
      <c r="Z59" s="92">
        <v>89</v>
      </c>
    </row>
    <row r="60" spans="1:26" s="86" customFormat="1">
      <c r="A60" s="86">
        <v>8</v>
      </c>
      <c r="B60" s="89" t="s">
        <v>71</v>
      </c>
      <c r="C60" s="86" t="b">
        <v>0</v>
      </c>
      <c r="D60" s="86" t="str">
        <f t="shared" si="2"/>
        <v/>
      </c>
      <c r="E60" s="90" t="s">
        <v>3761</v>
      </c>
      <c r="G60" s="91" t="s">
        <v>71</v>
      </c>
      <c r="H60" s="90" t="str">
        <f t="shared" si="3"/>
        <v>33,-485</v>
      </c>
      <c r="I60" s="90" t="str">
        <f t="shared" si="4"/>
        <v>33,3408</v>
      </c>
      <c r="J60" s="90" t="str">
        <f t="shared" si="5"/>
        <v>76,4299</v>
      </c>
      <c r="K60" s="90" t="str">
        <f t="shared" si="6"/>
        <v>261,21097</v>
      </c>
      <c r="L60" s="90" t="str">
        <f t="shared" si="7"/>
        <v>399,</v>
      </c>
      <c r="Q60" s="91" t="s">
        <v>71</v>
      </c>
      <c r="R60" s="92">
        <v>33</v>
      </c>
      <c r="S60" s="92">
        <v>-485</v>
      </c>
      <c r="T60" s="92">
        <v>33</v>
      </c>
      <c r="U60" s="92">
        <v>3408</v>
      </c>
      <c r="V60" s="92">
        <v>76</v>
      </c>
      <c r="W60" s="92">
        <v>4299</v>
      </c>
      <c r="X60" s="92">
        <v>261</v>
      </c>
      <c r="Y60" s="92">
        <v>21097</v>
      </c>
      <c r="Z60" s="92">
        <v>399</v>
      </c>
    </row>
    <row r="61" spans="1:26" s="86" customFormat="1">
      <c r="A61" s="86">
        <v>9</v>
      </c>
      <c r="B61" s="89" t="s">
        <v>72</v>
      </c>
      <c r="C61" s="86" t="b">
        <v>0</v>
      </c>
      <c r="D61" s="86" t="str">
        <f t="shared" si="2"/>
        <v/>
      </c>
      <c r="E61" s="90" t="s">
        <v>3762</v>
      </c>
      <c r="G61" s="91" t="s">
        <v>72</v>
      </c>
      <c r="H61" s="90" t="str">
        <f t="shared" si="3"/>
        <v>26,3002</v>
      </c>
      <c r="I61" s="90" t="str">
        <f t="shared" si="4"/>
        <v>52,4219</v>
      </c>
      <c r="J61" s="90" t="str">
        <f t="shared" si="5"/>
        <v>42,8354</v>
      </c>
      <c r="K61" s="90" t="str">
        <f t="shared" si="6"/>
        <v>196,37393</v>
      </c>
      <c r="L61" s="90" t="str">
        <f t="shared" si="7"/>
        <v>368,</v>
      </c>
      <c r="Q61" s="91" t="s">
        <v>72</v>
      </c>
      <c r="R61" s="92">
        <v>26</v>
      </c>
      <c r="S61" s="92">
        <v>3002</v>
      </c>
      <c r="T61" s="92">
        <v>52</v>
      </c>
      <c r="U61" s="92">
        <v>4219</v>
      </c>
      <c r="V61" s="92">
        <v>42</v>
      </c>
      <c r="W61" s="92">
        <v>8354</v>
      </c>
      <c r="X61" s="92">
        <v>196</v>
      </c>
      <c r="Y61" s="92">
        <v>37393</v>
      </c>
      <c r="Z61" s="92">
        <v>368</v>
      </c>
    </row>
    <row r="62" spans="1:26" s="86" customFormat="1">
      <c r="A62" s="86">
        <v>10</v>
      </c>
      <c r="B62" s="89" t="s">
        <v>73</v>
      </c>
      <c r="C62" s="86" t="b">
        <v>1</v>
      </c>
      <c r="D62" s="86" t="str">
        <f t="shared" si="2"/>
        <v>黑龙江</v>
      </c>
      <c r="E62" s="90" t="s">
        <v>3763</v>
      </c>
      <c r="G62" s="91" t="s">
        <v>73</v>
      </c>
      <c r="H62" s="90" t="str">
        <f t="shared" si="3"/>
        <v>6,552</v>
      </c>
      <c r="I62" s="90" t="str">
        <f t="shared" si="4"/>
        <v>23,1808</v>
      </c>
      <c r="J62" s="90" t="str">
        <f t="shared" si="5"/>
        <v>40,3716</v>
      </c>
      <c r="K62" s="90" t="str">
        <f t="shared" si="6"/>
        <v>57,7324</v>
      </c>
      <c r="L62" s="90" t="str">
        <f t="shared" si="7"/>
        <v>38,</v>
      </c>
      <c r="Q62" s="91" t="s">
        <v>73</v>
      </c>
      <c r="R62" s="92">
        <v>6</v>
      </c>
      <c r="S62" s="92">
        <v>552</v>
      </c>
      <c r="T62" s="92">
        <v>23</v>
      </c>
      <c r="U62" s="92">
        <v>1808</v>
      </c>
      <c r="V62" s="92">
        <v>40</v>
      </c>
      <c r="W62" s="92">
        <v>3716</v>
      </c>
      <c r="X62" s="92">
        <v>57</v>
      </c>
      <c r="Y62" s="92">
        <v>7324</v>
      </c>
      <c r="Z62" s="92">
        <v>38</v>
      </c>
    </row>
    <row r="63" spans="1:26" s="86" customFormat="1">
      <c r="A63" s="86">
        <v>11</v>
      </c>
      <c r="B63" s="89" t="s">
        <v>74</v>
      </c>
      <c r="C63" s="86" t="b">
        <v>0</v>
      </c>
      <c r="D63" s="86" t="str">
        <f t="shared" si="2"/>
        <v/>
      </c>
      <c r="E63" s="90" t="s">
        <v>3764</v>
      </c>
      <c r="G63" s="91" t="s">
        <v>74</v>
      </c>
      <c r="H63" s="90" t="str">
        <f t="shared" si="3"/>
        <v>238,12329</v>
      </c>
      <c r="I63" s="90" t="str">
        <f t="shared" si="4"/>
        <v>164,13864</v>
      </c>
      <c r="J63" s="90" t="str">
        <f t="shared" si="5"/>
        <v>291,26315</v>
      </c>
      <c r="K63" s="90" t="str">
        <f t="shared" si="6"/>
        <v>453,41167</v>
      </c>
      <c r="L63" s="90" t="str">
        <f t="shared" si="7"/>
        <v>452,</v>
      </c>
      <c r="Q63" s="91" t="s">
        <v>74</v>
      </c>
      <c r="R63" s="92">
        <v>238</v>
      </c>
      <c r="S63" s="92">
        <v>12329</v>
      </c>
      <c r="T63" s="92">
        <v>164</v>
      </c>
      <c r="U63" s="92">
        <v>13864</v>
      </c>
      <c r="V63" s="92">
        <v>291</v>
      </c>
      <c r="W63" s="92">
        <v>26315</v>
      </c>
      <c r="X63" s="92">
        <v>453</v>
      </c>
      <c r="Y63" s="92">
        <v>41167</v>
      </c>
      <c r="Z63" s="92">
        <v>452</v>
      </c>
    </row>
    <row r="64" spans="1:26" s="86" customFormat="1">
      <c r="A64" s="86">
        <v>12</v>
      </c>
      <c r="B64" s="89" t="s">
        <v>75</v>
      </c>
      <c r="C64" s="86" t="b">
        <v>0</v>
      </c>
      <c r="D64" s="86" t="str">
        <f t="shared" si="2"/>
        <v/>
      </c>
      <c r="E64" s="90" t="s">
        <v>3765</v>
      </c>
      <c r="G64" s="91" t="s">
        <v>75</v>
      </c>
      <c r="H64" s="90" t="str">
        <f t="shared" si="3"/>
        <v>36,-2091</v>
      </c>
      <c r="I64" s="90" t="str">
        <f t="shared" si="4"/>
        <v>31,-104</v>
      </c>
      <c r="J64" s="90" t="str">
        <f t="shared" si="5"/>
        <v>18,2836</v>
      </c>
      <c r="K64" s="90" t="str">
        <f t="shared" si="6"/>
        <v>21,2618</v>
      </c>
      <c r="L64" s="90" t="str">
        <f t="shared" si="7"/>
        <v>7,</v>
      </c>
      <c r="Q64" s="91" t="s">
        <v>75</v>
      </c>
      <c r="R64" s="92">
        <v>36</v>
      </c>
      <c r="S64" s="92">
        <v>-2091</v>
      </c>
      <c r="T64" s="92">
        <v>31</v>
      </c>
      <c r="U64" s="92">
        <v>-104</v>
      </c>
      <c r="V64" s="92">
        <v>18</v>
      </c>
      <c r="W64" s="92">
        <v>2836</v>
      </c>
      <c r="X64" s="92">
        <v>21</v>
      </c>
      <c r="Y64" s="92">
        <v>2618</v>
      </c>
      <c r="Z64" s="92">
        <v>7</v>
      </c>
    </row>
    <row r="65" spans="1:26" s="86" customFormat="1">
      <c r="A65" s="86">
        <v>13</v>
      </c>
      <c r="B65" s="89" t="s">
        <v>76</v>
      </c>
      <c r="C65" s="86" t="b">
        <v>0</v>
      </c>
      <c r="D65" s="86" t="str">
        <f t="shared" si="2"/>
        <v/>
      </c>
      <c r="E65" s="90" t="s">
        <v>3766</v>
      </c>
      <c r="G65" s="91" t="s">
        <v>76</v>
      </c>
      <c r="H65" s="90" t="str">
        <f t="shared" si="3"/>
        <v>0,0</v>
      </c>
      <c r="I65" s="90" t="str">
        <f t="shared" si="4"/>
        <v>0,0</v>
      </c>
      <c r="J65" s="90" t="str">
        <f t="shared" si="5"/>
        <v>708,59595</v>
      </c>
      <c r="K65" s="90" t="str">
        <f t="shared" si="6"/>
        <v>68,5297</v>
      </c>
      <c r="L65" s="90" t="str">
        <f t="shared" si="7"/>
        <v>5,</v>
      </c>
      <c r="Q65" s="91" t="s">
        <v>76</v>
      </c>
      <c r="R65" s="92">
        <v>0</v>
      </c>
      <c r="S65" s="92">
        <v>0</v>
      </c>
      <c r="T65" s="92">
        <v>0</v>
      </c>
      <c r="U65" s="92">
        <v>0</v>
      </c>
      <c r="V65" s="92">
        <v>708</v>
      </c>
      <c r="W65" s="92">
        <v>59595</v>
      </c>
      <c r="X65" s="92">
        <v>68</v>
      </c>
      <c r="Y65" s="92">
        <v>5297</v>
      </c>
      <c r="Z65" s="92">
        <v>5</v>
      </c>
    </row>
    <row r="66" spans="1:26" s="86" customFormat="1">
      <c r="A66" s="86">
        <v>14</v>
      </c>
      <c r="B66" s="89" t="s">
        <v>77</v>
      </c>
      <c r="C66" s="86" t="b">
        <v>0</v>
      </c>
      <c r="D66" s="86" t="str">
        <f t="shared" si="2"/>
        <v/>
      </c>
      <c r="E66" s="90" t="s">
        <v>3767</v>
      </c>
      <c r="G66" s="91" t="s">
        <v>77</v>
      </c>
      <c r="H66" s="90" t="str">
        <f t="shared" si="3"/>
        <v>8201,515885</v>
      </c>
      <c r="I66" s="90" t="str">
        <f t="shared" si="4"/>
        <v>11283,892474</v>
      </c>
      <c r="J66" s="90" t="str">
        <f t="shared" si="5"/>
        <v>12970,1026815</v>
      </c>
      <c r="K66" s="90" t="str">
        <f t="shared" si="6"/>
        <v>20040,2204260</v>
      </c>
      <c r="L66" s="90" t="str">
        <f t="shared" si="7"/>
        <v>19424,</v>
      </c>
      <c r="Q66" s="91" t="s">
        <v>77</v>
      </c>
      <c r="R66" s="92">
        <v>8201</v>
      </c>
      <c r="S66" s="92">
        <v>515885</v>
      </c>
      <c r="T66" s="92">
        <v>11283</v>
      </c>
      <c r="U66" s="92">
        <v>892474</v>
      </c>
      <c r="V66" s="92">
        <v>12970</v>
      </c>
      <c r="W66" s="92">
        <v>1026815</v>
      </c>
      <c r="X66" s="92">
        <v>20040</v>
      </c>
      <c r="Y66" s="92">
        <v>2204260</v>
      </c>
      <c r="Z66" s="92">
        <v>19424</v>
      </c>
    </row>
    <row r="67" spans="1:26" s="86" customFormat="1">
      <c r="A67" s="86">
        <v>15</v>
      </c>
      <c r="B67" s="89" t="s">
        <v>78</v>
      </c>
      <c r="C67" s="86" t="b">
        <v>0</v>
      </c>
      <c r="D67" s="86" t="str">
        <f t="shared" si="2"/>
        <v/>
      </c>
      <c r="E67" s="90" t="s">
        <v>3768</v>
      </c>
      <c r="G67" s="91" t="s">
        <v>78</v>
      </c>
      <c r="H67" s="90" t="str">
        <f t="shared" si="3"/>
        <v>863,60610</v>
      </c>
      <c r="I67" s="90" t="str">
        <f t="shared" si="4"/>
        <v>1424,117188</v>
      </c>
      <c r="J67" s="90" t="str">
        <f t="shared" si="5"/>
        <v>805,84637</v>
      </c>
      <c r="K67" s="90" t="str">
        <f t="shared" si="6"/>
        <v>738,117702</v>
      </c>
      <c r="L67" s="90" t="str">
        <f t="shared" si="7"/>
        <v>1144,</v>
      </c>
      <c r="Q67" s="91" t="s">
        <v>78</v>
      </c>
      <c r="R67" s="92">
        <v>863</v>
      </c>
      <c r="S67" s="92">
        <v>60610</v>
      </c>
      <c r="T67" s="92">
        <v>1424</v>
      </c>
      <c r="U67" s="92">
        <v>117188</v>
      </c>
      <c r="V67" s="92">
        <v>805</v>
      </c>
      <c r="W67" s="92">
        <v>84637</v>
      </c>
      <c r="X67" s="92">
        <v>738</v>
      </c>
      <c r="Y67" s="92">
        <v>117702</v>
      </c>
      <c r="Z67" s="92">
        <v>1144</v>
      </c>
    </row>
    <row r="68" spans="1:26" s="86" customFormat="1">
      <c r="A68" s="86">
        <v>16</v>
      </c>
      <c r="B68" s="89" t="s">
        <v>79</v>
      </c>
      <c r="C68" s="86" t="b">
        <v>0</v>
      </c>
      <c r="D68" s="86" t="str">
        <f t="shared" si="2"/>
        <v/>
      </c>
      <c r="E68" s="90" t="s">
        <v>3769</v>
      </c>
      <c r="G68" s="91" t="s">
        <v>79</v>
      </c>
      <c r="H68" s="90" t="str">
        <f t="shared" si="3"/>
        <v>52,6535</v>
      </c>
      <c r="I68" s="90" t="str">
        <f t="shared" si="4"/>
        <v>51,6860</v>
      </c>
      <c r="J68" s="90" t="str">
        <f t="shared" si="5"/>
        <v>43,5383</v>
      </c>
      <c r="K68" s="90" t="str">
        <f t="shared" si="6"/>
        <v>143,18894</v>
      </c>
      <c r="L68" s="90" t="str">
        <f t="shared" si="7"/>
        <v>62,</v>
      </c>
      <c r="Q68" s="91" t="s">
        <v>79</v>
      </c>
      <c r="R68" s="92">
        <v>52</v>
      </c>
      <c r="S68" s="92">
        <v>6535</v>
      </c>
      <c r="T68" s="92">
        <v>51</v>
      </c>
      <c r="U68" s="92">
        <v>6860</v>
      </c>
      <c r="V68" s="92">
        <v>43</v>
      </c>
      <c r="W68" s="92">
        <v>5383</v>
      </c>
      <c r="X68" s="92">
        <v>143</v>
      </c>
      <c r="Y68" s="92">
        <v>18894</v>
      </c>
      <c r="Z68" s="92">
        <v>62</v>
      </c>
    </row>
    <row r="69" spans="1:26" s="86" customFormat="1">
      <c r="A69" s="86">
        <v>17</v>
      </c>
      <c r="B69" s="89" t="s">
        <v>80</v>
      </c>
      <c r="C69" s="86" t="b">
        <v>0</v>
      </c>
      <c r="D69" s="86" t="str">
        <f t="shared" si="2"/>
        <v/>
      </c>
      <c r="E69" s="90" t="s">
        <v>3770</v>
      </c>
      <c r="G69" s="91" t="s">
        <v>80</v>
      </c>
      <c r="H69" s="90" t="str">
        <f t="shared" si="3"/>
        <v>371,40316</v>
      </c>
      <c r="I69" s="90" t="str">
        <f t="shared" si="4"/>
        <v>483,51340</v>
      </c>
      <c r="J69" s="90" t="str">
        <f t="shared" si="5"/>
        <v>941,111987</v>
      </c>
      <c r="K69" s="90" t="str">
        <f t="shared" si="6"/>
        <v>2099,404283</v>
      </c>
      <c r="L69" s="90" t="str">
        <f t="shared" si="7"/>
        <v>1576,</v>
      </c>
      <c r="Q69" s="91" t="s">
        <v>80</v>
      </c>
      <c r="R69" s="92">
        <v>371</v>
      </c>
      <c r="S69" s="92">
        <v>40316</v>
      </c>
      <c r="T69" s="92">
        <v>483</v>
      </c>
      <c r="U69" s="92">
        <v>51340</v>
      </c>
      <c r="V69" s="92">
        <v>941</v>
      </c>
      <c r="W69" s="92">
        <v>111987</v>
      </c>
      <c r="X69" s="92">
        <v>2099</v>
      </c>
      <c r="Y69" s="92">
        <v>404283</v>
      </c>
      <c r="Z69" s="92">
        <v>1576</v>
      </c>
    </row>
    <row r="70" spans="1:26" s="86" customFormat="1">
      <c r="A70" s="86">
        <v>18</v>
      </c>
      <c r="B70" s="89" t="s">
        <v>81</v>
      </c>
      <c r="C70" s="86" t="b">
        <v>0</v>
      </c>
      <c r="D70" s="86" t="str">
        <f t="shared" si="2"/>
        <v/>
      </c>
      <c r="E70" s="90" t="s">
        <v>3771</v>
      </c>
      <c r="G70" s="91" t="s">
        <v>81</v>
      </c>
      <c r="H70" s="90" t="str">
        <f t="shared" si="3"/>
        <v>61,5952</v>
      </c>
      <c r="I70" s="90" t="str">
        <f t="shared" si="4"/>
        <v>44,4537</v>
      </c>
      <c r="J70" s="90" t="str">
        <f t="shared" si="5"/>
        <v>55,5208</v>
      </c>
      <c r="K70" s="90" t="str">
        <f t="shared" si="6"/>
        <v>52,8121</v>
      </c>
      <c r="L70" s="90" t="str">
        <f t="shared" si="7"/>
        <v>36,</v>
      </c>
      <c r="Q70" s="91" t="s">
        <v>81</v>
      </c>
      <c r="R70" s="92">
        <v>61</v>
      </c>
      <c r="S70" s="92">
        <v>5952</v>
      </c>
      <c r="T70" s="92">
        <v>44</v>
      </c>
      <c r="U70" s="92">
        <v>4537</v>
      </c>
      <c r="V70" s="92">
        <v>55</v>
      </c>
      <c r="W70" s="92">
        <v>5208</v>
      </c>
      <c r="X70" s="92">
        <v>52</v>
      </c>
      <c r="Y70" s="92">
        <v>8121</v>
      </c>
      <c r="Z70" s="92">
        <v>36</v>
      </c>
    </row>
    <row r="71" spans="1:26" s="86" customFormat="1">
      <c r="A71" s="86">
        <v>19</v>
      </c>
      <c r="B71" s="89" t="s">
        <v>82</v>
      </c>
      <c r="C71" s="86" t="b">
        <v>0</v>
      </c>
      <c r="D71" s="86" t="str">
        <f t="shared" si="2"/>
        <v/>
      </c>
      <c r="E71" s="90" t="s">
        <v>3772</v>
      </c>
      <c r="G71" s="91" t="s">
        <v>82</v>
      </c>
      <c r="H71" s="90" t="str">
        <f t="shared" si="3"/>
        <v>6712,479586</v>
      </c>
      <c r="I71" s="90" t="str">
        <f t="shared" si="4"/>
        <v>10690,789199</v>
      </c>
      <c r="J71" s="90" t="str">
        <f t="shared" si="5"/>
        <v>12463,951774</v>
      </c>
      <c r="K71" s="90" t="str">
        <f t="shared" si="6"/>
        <v>17923,1922751</v>
      </c>
      <c r="L71" s="90" t="str">
        <f t="shared" si="7"/>
        <v>15888,</v>
      </c>
      <c r="Q71" s="91" t="s">
        <v>82</v>
      </c>
      <c r="R71" s="92">
        <v>6712</v>
      </c>
      <c r="S71" s="92">
        <v>479586</v>
      </c>
      <c r="T71" s="92">
        <v>10690</v>
      </c>
      <c r="U71" s="92">
        <v>789199</v>
      </c>
      <c r="V71" s="92">
        <v>12463</v>
      </c>
      <c r="W71" s="92">
        <v>951774</v>
      </c>
      <c r="X71" s="92">
        <v>17923</v>
      </c>
      <c r="Y71" s="92">
        <v>1922751</v>
      </c>
      <c r="Z71" s="92">
        <v>15888</v>
      </c>
    </row>
    <row r="72" spans="1:26" s="86" customFormat="1">
      <c r="A72" s="86">
        <v>20</v>
      </c>
      <c r="B72" s="89" t="s">
        <v>83</v>
      </c>
      <c r="C72" s="86" t="b">
        <v>0</v>
      </c>
      <c r="D72" s="86" t="str">
        <f t="shared" si="2"/>
        <v/>
      </c>
      <c r="E72" s="90" t="s">
        <v>3773</v>
      </c>
      <c r="G72" s="91" t="s">
        <v>83</v>
      </c>
      <c r="H72" s="90" t="str">
        <f t="shared" si="3"/>
        <v>33,2929</v>
      </c>
      <c r="I72" s="90" t="str">
        <f t="shared" si="4"/>
        <v>97,13905</v>
      </c>
      <c r="J72" s="90" t="str">
        <f t="shared" si="5"/>
        <v>72,10222</v>
      </c>
      <c r="K72" s="90" t="str">
        <f t="shared" si="6"/>
        <v>183,21207</v>
      </c>
      <c r="L72" s="90" t="str">
        <f t="shared" si="7"/>
        <v>137,</v>
      </c>
      <c r="Q72" s="91" t="s">
        <v>83</v>
      </c>
      <c r="R72" s="92">
        <v>33</v>
      </c>
      <c r="S72" s="92">
        <v>2929</v>
      </c>
      <c r="T72" s="92">
        <v>97</v>
      </c>
      <c r="U72" s="92">
        <v>13905</v>
      </c>
      <c r="V72" s="92">
        <v>72</v>
      </c>
      <c r="W72" s="92">
        <v>10222</v>
      </c>
      <c r="X72" s="92">
        <v>183</v>
      </c>
      <c r="Y72" s="92">
        <v>21207</v>
      </c>
      <c r="Z72" s="92">
        <v>137</v>
      </c>
    </row>
    <row r="73" spans="1:26" s="86" customFormat="1">
      <c r="A73" s="86">
        <v>21</v>
      </c>
      <c r="B73" s="89" t="s">
        <v>84</v>
      </c>
      <c r="C73" s="86" t="b">
        <v>0</v>
      </c>
      <c r="D73" s="86" t="str">
        <f t="shared" si="2"/>
        <v/>
      </c>
      <c r="E73" s="90" t="s">
        <v>3774</v>
      </c>
      <c r="G73" s="91" t="s">
        <v>84</v>
      </c>
      <c r="H73" s="90" t="str">
        <f t="shared" si="3"/>
        <v>460,36055</v>
      </c>
      <c r="I73" s="90" t="str">
        <f t="shared" si="4"/>
        <v>308,37857</v>
      </c>
      <c r="J73" s="90" t="str">
        <f t="shared" si="5"/>
        <v>341,38935</v>
      </c>
      <c r="K73" s="90" t="str">
        <f t="shared" si="6"/>
        <v>295,69015</v>
      </c>
      <c r="L73" s="90" t="str">
        <f t="shared" si="7"/>
        <v>713,</v>
      </c>
      <c r="Q73" s="91" t="s">
        <v>84</v>
      </c>
      <c r="R73" s="92">
        <v>460</v>
      </c>
      <c r="S73" s="92">
        <v>36055</v>
      </c>
      <c r="T73" s="92">
        <v>308</v>
      </c>
      <c r="U73" s="92">
        <v>37857</v>
      </c>
      <c r="V73" s="92">
        <v>341</v>
      </c>
      <c r="W73" s="92">
        <v>38935</v>
      </c>
      <c r="X73" s="92">
        <v>295</v>
      </c>
      <c r="Y73" s="92">
        <v>69015</v>
      </c>
      <c r="Z73" s="92">
        <v>713</v>
      </c>
    </row>
    <row r="74" spans="1:26" s="86" customFormat="1">
      <c r="A74" s="86">
        <v>22</v>
      </c>
      <c r="B74" s="89" t="s">
        <v>85</v>
      </c>
      <c r="C74" s="86" t="b">
        <v>0</v>
      </c>
      <c r="D74" s="86" t="str">
        <f t="shared" si="2"/>
        <v/>
      </c>
      <c r="E74" s="90" t="s">
        <v>3775</v>
      </c>
      <c r="G74" s="91" t="s">
        <v>85</v>
      </c>
      <c r="H74" s="90" t="str">
        <f t="shared" si="3"/>
        <v>0,0</v>
      </c>
      <c r="I74" s="90" t="str">
        <f t="shared" si="4"/>
        <v>0,0</v>
      </c>
      <c r="J74" s="90" t="str">
        <f t="shared" si="5"/>
        <v>0,0</v>
      </c>
      <c r="K74" s="90" t="str">
        <f t="shared" si="6"/>
        <v>0,0</v>
      </c>
      <c r="L74" s="90" t="str">
        <f t="shared" si="7"/>
        <v>2,</v>
      </c>
      <c r="Q74" s="91" t="s">
        <v>85</v>
      </c>
      <c r="R74" s="92">
        <v>0</v>
      </c>
      <c r="S74" s="92">
        <v>0</v>
      </c>
      <c r="T74" s="92">
        <v>0</v>
      </c>
      <c r="U74" s="92">
        <v>0</v>
      </c>
      <c r="V74" s="92">
        <v>0</v>
      </c>
      <c r="W74" s="92">
        <v>0</v>
      </c>
      <c r="X74" s="92">
        <v>0</v>
      </c>
      <c r="Y74" s="92">
        <v>0</v>
      </c>
      <c r="Z74" s="92">
        <v>2</v>
      </c>
    </row>
    <row r="75" spans="1:26" s="86" customFormat="1">
      <c r="A75" s="86">
        <v>23</v>
      </c>
      <c r="B75" s="89" t="s">
        <v>86</v>
      </c>
      <c r="C75" s="86" t="b">
        <v>0</v>
      </c>
      <c r="D75" s="86" t="str">
        <f t="shared" si="2"/>
        <v/>
      </c>
      <c r="E75" s="90" t="s">
        <v>3776</v>
      </c>
      <c r="G75" s="91" t="s">
        <v>86</v>
      </c>
      <c r="H75" s="90" t="str">
        <f t="shared" si="3"/>
        <v>35422,2473429</v>
      </c>
      <c r="I75" s="90" t="str">
        <f t="shared" si="4"/>
        <v>45138,4279008</v>
      </c>
      <c r="J75" s="90" t="str">
        <f t="shared" si="5"/>
        <v>65690,5796306</v>
      </c>
      <c r="K75" s="90" t="str">
        <f t="shared" si="6"/>
        <v>88665,9628049</v>
      </c>
      <c r="L75" s="90" t="str">
        <f t="shared" si="7"/>
        <v>90917,</v>
      </c>
      <c r="Q75" s="91" t="s">
        <v>86</v>
      </c>
      <c r="R75" s="92">
        <v>35422</v>
      </c>
      <c r="S75" s="92">
        <v>2473429</v>
      </c>
      <c r="T75" s="92">
        <v>45138</v>
      </c>
      <c r="U75" s="92">
        <v>4279008</v>
      </c>
      <c r="V75" s="92">
        <v>65690</v>
      </c>
      <c r="W75" s="92">
        <v>5796306</v>
      </c>
      <c r="X75" s="92">
        <v>88665</v>
      </c>
      <c r="Y75" s="92">
        <v>9628049</v>
      </c>
      <c r="Z75" s="92">
        <v>90917</v>
      </c>
    </row>
    <row r="76" spans="1:26" s="86" customFormat="1">
      <c r="A76" s="86">
        <v>24</v>
      </c>
      <c r="B76" s="89" t="s">
        <v>87</v>
      </c>
      <c r="C76" s="86" t="b">
        <v>0</v>
      </c>
      <c r="D76" s="86" t="str">
        <f t="shared" si="2"/>
        <v/>
      </c>
      <c r="E76" s="90" t="s">
        <v>3777</v>
      </c>
      <c r="G76" s="91" t="s">
        <v>87</v>
      </c>
      <c r="H76" s="90" t="str">
        <f t="shared" si="3"/>
        <v>302,22582</v>
      </c>
      <c r="I76" s="90" t="str">
        <f t="shared" si="4"/>
        <v>596,49868</v>
      </c>
      <c r="J76" s="90" t="str">
        <f t="shared" si="5"/>
        <v>933,155199</v>
      </c>
      <c r="K76" s="90" t="str">
        <f t="shared" si="6"/>
        <v>1059,447692</v>
      </c>
      <c r="L76" s="90" t="str">
        <f t="shared" si="7"/>
        <v>918,</v>
      </c>
      <c r="Q76" s="91" t="s">
        <v>87</v>
      </c>
      <c r="R76" s="92">
        <v>302</v>
      </c>
      <c r="S76" s="92">
        <v>22582</v>
      </c>
      <c r="T76" s="92">
        <v>596</v>
      </c>
      <c r="U76" s="92">
        <v>49868</v>
      </c>
      <c r="V76" s="92">
        <v>933</v>
      </c>
      <c r="W76" s="92">
        <v>155199</v>
      </c>
      <c r="X76" s="92">
        <v>1059</v>
      </c>
      <c r="Y76" s="92">
        <v>447692</v>
      </c>
      <c r="Z76" s="92">
        <v>918</v>
      </c>
    </row>
    <row r="77" spans="1:26" s="85" customFormat="1">
      <c r="A77" s="84"/>
      <c r="B77" s="84"/>
      <c r="C77" s="84"/>
      <c r="D77" s="84"/>
      <c r="E77" s="84"/>
      <c r="F77" s="84"/>
      <c r="G77" s="91"/>
      <c r="H77" s="86"/>
      <c r="I77" s="86"/>
      <c r="J77" s="86"/>
      <c r="K77" s="86"/>
      <c r="L77" s="86"/>
      <c r="M77" s="84"/>
      <c r="N77" s="84"/>
    </row>
    <row r="78" spans="1:26" s="85" customFormat="1">
      <c r="A78" s="84"/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</row>
    <row r="79" spans="1:26" s="85" customFormat="1">
      <c r="A79" s="84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</row>
    <row r="80" spans="1:26" s="85" customFormat="1">
      <c r="A80" s="84"/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</row>
    <row r="81" spans="1:14" s="85" customFormat="1">
      <c r="A81" s="84"/>
      <c r="B81" s="84"/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</row>
    <row r="82" spans="1:14" s="85" customFormat="1">
      <c r="A82" s="84"/>
      <c r="B82" s="84"/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</row>
    <row r="83" spans="1:14" s="85" customFormat="1">
      <c r="A83" s="84"/>
      <c r="B83" s="84"/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</row>
    <row r="84" spans="1:14" s="85" customFormat="1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</row>
    <row r="85" spans="1:14" s="85" customFormat="1">
      <c r="A85" s="84"/>
      <c r="B85" s="84"/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</row>
    <row r="86" spans="1:14" s="85" customFormat="1">
      <c r="A86" s="84"/>
      <c r="B86" s="84"/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</row>
    <row r="87" spans="1:14" s="85" customFormat="1">
      <c r="A87" s="84"/>
      <c r="B87" s="84"/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</row>
    <row r="88" spans="1:14" s="85" customFormat="1">
      <c r="A88" s="84"/>
      <c r="B88" s="84"/>
      <c r="C88" s="84"/>
      <c r="D88" s="84"/>
      <c r="E88" s="84"/>
      <c r="F88" s="84"/>
      <c r="G88" s="84"/>
      <c r="H88" s="84"/>
      <c r="I88" s="84"/>
      <c r="J88" s="84"/>
      <c r="K88" s="84"/>
      <c r="L88" s="84"/>
      <c r="M88" s="84"/>
      <c r="N88" s="84"/>
    </row>
    <row r="89" spans="1:14" s="85" customFormat="1">
      <c r="A89" s="84"/>
      <c r="B89" s="84"/>
      <c r="C89" s="84"/>
      <c r="D89" s="84"/>
      <c r="E89" s="84"/>
      <c r="F89" s="84"/>
      <c r="G89" s="84"/>
      <c r="H89" s="84"/>
      <c r="I89" s="84"/>
      <c r="J89" s="84"/>
      <c r="K89" s="84"/>
      <c r="L89" s="84"/>
      <c r="M89" s="84"/>
      <c r="N89" s="84"/>
    </row>
    <row r="90" spans="1:14" s="85" customFormat="1">
      <c r="A90" s="84"/>
      <c r="B90" s="84"/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</row>
    <row r="91" spans="1:14" s="85" customFormat="1">
      <c r="A91" s="84"/>
      <c r="B91" s="84"/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</row>
    <row r="92" spans="1:14" s="85" customFormat="1">
      <c r="A92" s="84"/>
      <c r="B92" s="84"/>
      <c r="C92" s="84"/>
      <c r="D92" s="84"/>
      <c r="E92" s="84"/>
      <c r="F92" s="84"/>
      <c r="G92" s="84"/>
      <c r="H92" s="84"/>
      <c r="I92" s="84"/>
      <c r="J92" s="84"/>
      <c r="K92" s="84"/>
      <c r="L92" s="84"/>
      <c r="M92" s="84"/>
      <c r="N92" s="84"/>
    </row>
    <row r="93" spans="1:14" s="85" customFormat="1">
      <c r="A93" s="84"/>
      <c r="B93" s="84"/>
      <c r="C93" s="84"/>
      <c r="D93" s="84"/>
      <c r="E93" s="84"/>
      <c r="F93" s="84"/>
      <c r="G93" s="84"/>
      <c r="H93" s="84"/>
      <c r="I93" s="84"/>
      <c r="J93" s="84"/>
      <c r="K93" s="84"/>
      <c r="L93" s="84"/>
      <c r="M93" s="84"/>
      <c r="N93" s="84"/>
    </row>
    <row r="94" spans="1:14" s="85" customFormat="1">
      <c r="A94" s="84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</row>
    <row r="95" spans="1:14" s="85" customFormat="1">
      <c r="A95" s="84"/>
      <c r="B95" s="84"/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</row>
    <row r="96" spans="1:14" s="85" customFormat="1">
      <c r="A96" s="84"/>
      <c r="B96" s="84"/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</row>
    <row r="97" spans="1:14" s="85" customFormat="1">
      <c r="A97" s="84"/>
      <c r="B97" s="84"/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</row>
    <row r="98" spans="1:14" s="85" customFormat="1">
      <c r="A98" s="84"/>
      <c r="B98" s="84"/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</row>
    <row r="99" spans="1:14" s="85" customFormat="1">
      <c r="A99" s="84"/>
      <c r="B99" s="84"/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</row>
    <row r="100" spans="1:14" s="85" customFormat="1">
      <c r="A100" s="84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</row>
    <row r="101" spans="1:14" s="85" customFormat="1">
      <c r="A101" s="84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</row>
    <row r="102" spans="1:14" s="85" customFormat="1">
      <c r="A102" s="84"/>
      <c r="B102" s="84"/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</row>
    <row r="103" spans="1:14" s="85" customFormat="1">
      <c r="A103" s="84"/>
      <c r="B103" s="84"/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</row>
    <row r="104" spans="1:14" s="85" customFormat="1">
      <c r="A104" s="84"/>
      <c r="B104" s="84"/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</row>
    <row r="105" spans="1:14" s="85" customFormat="1">
      <c r="A105" s="84"/>
      <c r="B105" s="84"/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</row>
    <row r="106" spans="1:14" s="85" customFormat="1">
      <c r="A106" s="84"/>
      <c r="B106" s="84"/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</row>
    <row r="107" spans="1:14" s="85" customFormat="1">
      <c r="A107" s="84"/>
      <c r="B107" s="84"/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</row>
    <row r="108" spans="1:14" s="85" customFormat="1">
      <c r="A108" s="84"/>
      <c r="B108" s="84"/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</row>
    <row r="109" spans="1:14" s="85" customFormat="1">
      <c r="A109" s="84"/>
      <c r="B109" s="84"/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</row>
    <row r="110" spans="1:14" s="85" customFormat="1">
      <c r="A110" s="84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</row>
    <row r="111" spans="1:14" s="85" customFormat="1">
      <c r="A111" s="84"/>
      <c r="B111" s="84"/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</row>
    <row r="112" spans="1:14" s="85" customFormat="1">
      <c r="A112" s="84"/>
      <c r="B112" s="84"/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</row>
    <row r="113" spans="1:14" s="85" customFormat="1">
      <c r="A113" s="84"/>
      <c r="B113" s="84"/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</row>
    <row r="114" spans="1:14" s="85" customForma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</row>
    <row r="115" spans="1:14" s="85" customFormat="1">
      <c r="A115" s="84"/>
      <c r="B115" s="84"/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</row>
    <row r="116" spans="1:14" s="85" customFormat="1">
      <c r="A116" s="84"/>
      <c r="B116" s="84"/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</row>
    <row r="117" spans="1:14" s="85" customFormat="1">
      <c r="A117" s="84"/>
      <c r="B117" s="84"/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</row>
    <row r="118" spans="1:14" s="85" customFormat="1">
      <c r="A118" s="84"/>
      <c r="B118" s="84"/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</row>
  </sheetData>
  <mergeCells count="1">
    <mergeCell ref="P1:S1"/>
  </mergeCells>
  <phoneticPr fontId="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0" r:id="rId3" name="Check Box 2">
              <controlPr defaultSize="0" autoFill="0" autoLine="0" autoPict="0">
                <anchor moveWithCells="1">
                  <from>
                    <xdr:col>3</xdr:col>
                    <xdr:colOff>361950</xdr:colOff>
                    <xdr:row>12</xdr:row>
                    <xdr:rowOff>76200</xdr:rowOff>
                  </from>
                  <to>
                    <xdr:col>4</xdr:col>
                    <xdr:colOff>314325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4" name="Check Box 3">
              <controlPr defaultSize="0" autoFill="0" autoLine="0" autoPict="0">
                <anchor moveWithCells="1">
                  <from>
                    <xdr:col>7</xdr:col>
                    <xdr:colOff>361950</xdr:colOff>
                    <xdr:row>15</xdr:row>
                    <xdr:rowOff>47625</xdr:rowOff>
                  </from>
                  <to>
                    <xdr:col>8</xdr:col>
                    <xdr:colOff>314325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5" name="Check Box 4">
              <controlPr defaultSize="0" autoFill="0" autoLine="0" autoPict="0">
                <anchor moveWithCells="1">
                  <from>
                    <xdr:col>11</xdr:col>
                    <xdr:colOff>514350</xdr:colOff>
                    <xdr:row>9</xdr:row>
                    <xdr:rowOff>28575</xdr:rowOff>
                  </from>
                  <to>
                    <xdr:col>12</xdr:col>
                    <xdr:colOff>466725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6" name="Check Box 5">
              <controlPr defaultSize="0" autoFill="0" autoLine="0" autoPict="0">
                <anchor moveWithCells="1">
                  <from>
                    <xdr:col>11</xdr:col>
                    <xdr:colOff>114300</xdr:colOff>
                    <xdr:row>11</xdr:row>
                    <xdr:rowOff>9525</xdr:rowOff>
                  </from>
                  <to>
                    <xdr:col>12</xdr:col>
                    <xdr:colOff>66675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7" name="Check Box 6">
              <controlPr defaultSize="0" autoFill="0" autoLine="0" autoPict="0">
                <anchor moveWithCells="1">
                  <from>
                    <xdr:col>10</xdr:col>
                    <xdr:colOff>457200</xdr:colOff>
                    <xdr:row>14</xdr:row>
                    <xdr:rowOff>123825</xdr:rowOff>
                  </from>
                  <to>
                    <xdr:col>11</xdr:col>
                    <xdr:colOff>409575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8" name="Check Box 7">
              <controlPr defaultSize="0" autoFill="0" autoLine="0" autoPict="0">
                <anchor moveWithCells="1">
                  <from>
                    <xdr:col>1</xdr:col>
                    <xdr:colOff>581025</xdr:colOff>
                    <xdr:row>24</xdr:row>
                    <xdr:rowOff>95250</xdr:rowOff>
                  </from>
                  <to>
                    <xdr:col>2</xdr:col>
                    <xdr:colOff>533400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9" name="Check Box 8">
              <controlPr defaultSize="0" autoFill="0" autoLine="0" autoPict="0">
                <anchor moveWithCells="1">
                  <from>
                    <xdr:col>4</xdr:col>
                    <xdr:colOff>104775</xdr:colOff>
                    <xdr:row>21</xdr:row>
                    <xdr:rowOff>152400</xdr:rowOff>
                  </from>
                  <to>
                    <xdr:col>5</xdr:col>
                    <xdr:colOff>57150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0" name="Check Box 9">
              <controlPr defaultSize="0" autoFill="0" autoLine="0" autoPict="0">
                <anchor moveWithCells="1">
                  <from>
                    <xdr:col>6</xdr:col>
                    <xdr:colOff>276225</xdr:colOff>
                    <xdr:row>19</xdr:row>
                    <xdr:rowOff>57150</xdr:rowOff>
                  </from>
                  <to>
                    <xdr:col>7</xdr:col>
                    <xdr:colOff>228600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1" name="Check Box 10">
              <controlPr defaultSize="0" autoFill="0" autoLine="0" autoPict="0">
                <anchor moveWithCells="1">
                  <from>
                    <xdr:col>7</xdr:col>
                    <xdr:colOff>123825</xdr:colOff>
                    <xdr:row>20</xdr:row>
                    <xdr:rowOff>142875</xdr:rowOff>
                  </from>
                  <to>
                    <xdr:col>8</xdr:col>
                    <xdr:colOff>76200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2" name="Check Box 11">
              <controlPr defaultSize="0" autoFill="0" autoLine="0" autoPict="0">
                <anchor moveWithCells="1">
                  <from>
                    <xdr:col>7</xdr:col>
                    <xdr:colOff>438150</xdr:colOff>
                    <xdr:row>25</xdr:row>
                    <xdr:rowOff>19050</xdr:rowOff>
                  </from>
                  <to>
                    <xdr:col>8</xdr:col>
                    <xdr:colOff>390525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3" name="Check Box 12">
              <controlPr defaultSize="0" autoFill="0" autoLine="0" autoPict="0">
                <anchor moveWithCells="1">
                  <from>
                    <xdr:col>8</xdr:col>
                    <xdr:colOff>390525</xdr:colOff>
                    <xdr:row>21</xdr:row>
                    <xdr:rowOff>9525</xdr:rowOff>
                  </from>
                  <to>
                    <xdr:col>9</xdr:col>
                    <xdr:colOff>342900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4" name="Check Box 13">
              <controlPr defaultSize="0" autoFill="0" autoLine="0" autoPict="0">
                <anchor moveWithCells="1">
                  <from>
                    <xdr:col>9</xdr:col>
                    <xdr:colOff>542925</xdr:colOff>
                    <xdr:row>21</xdr:row>
                    <xdr:rowOff>133350</xdr:rowOff>
                  </from>
                  <to>
                    <xdr:col>10</xdr:col>
                    <xdr:colOff>495300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5" name="Check Box 14">
              <controlPr defaultSize="0" autoFill="0" autoLine="0" autoPict="0">
                <anchor moveWithCells="1">
                  <from>
                    <xdr:col>9</xdr:col>
                    <xdr:colOff>209550</xdr:colOff>
                    <xdr:row>18</xdr:row>
                    <xdr:rowOff>161925</xdr:rowOff>
                  </from>
                  <to>
                    <xdr:col>10</xdr:col>
                    <xdr:colOff>161925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6" name="Check Box 15">
              <controlPr defaultSize="0" autoFill="0" autoLine="0" autoPict="0">
                <anchor moveWithCells="1">
                  <from>
                    <xdr:col>9</xdr:col>
                    <xdr:colOff>552450</xdr:colOff>
                    <xdr:row>16</xdr:row>
                    <xdr:rowOff>123825</xdr:rowOff>
                  </from>
                  <to>
                    <xdr:col>10</xdr:col>
                    <xdr:colOff>504825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7" name="Check Box 16">
              <controlPr defaultSize="0" autoFill="0" autoLine="0" autoPict="0">
                <anchor moveWithCells="1">
                  <from>
                    <xdr:col>10</xdr:col>
                    <xdr:colOff>19050</xdr:colOff>
                    <xdr:row>17</xdr:row>
                    <xdr:rowOff>161925</xdr:rowOff>
                  </from>
                  <to>
                    <xdr:col>10</xdr:col>
                    <xdr:colOff>657225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8" name="Check Box 17">
              <controlPr defaultSize="0" autoFill="0" autoLine="0" autoPict="0">
                <anchor moveWithCells="1">
                  <from>
                    <xdr:col>8</xdr:col>
                    <xdr:colOff>542925</xdr:colOff>
                    <xdr:row>24</xdr:row>
                    <xdr:rowOff>123825</xdr:rowOff>
                  </from>
                  <to>
                    <xdr:col>9</xdr:col>
                    <xdr:colOff>495300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9" name="Check Box 18">
              <controlPr defaultSize="0" autoFill="0" autoLine="0" autoPict="0">
                <anchor moveWithCells="1">
                  <from>
                    <xdr:col>10</xdr:col>
                    <xdr:colOff>276225</xdr:colOff>
                    <xdr:row>25</xdr:row>
                    <xdr:rowOff>142875</xdr:rowOff>
                  </from>
                  <to>
                    <xdr:col>11</xdr:col>
                    <xdr:colOff>228600</xdr:colOff>
                    <xdr:row>27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0" name="Check Box 19">
              <controlPr defaultSize="0" autoFill="0" autoLine="0" autoPict="0">
                <anchor moveWithCells="1">
                  <from>
                    <xdr:col>8</xdr:col>
                    <xdr:colOff>285750</xdr:colOff>
                    <xdr:row>28</xdr:row>
                    <xdr:rowOff>38100</xdr:rowOff>
                  </from>
                  <to>
                    <xdr:col>9</xdr:col>
                    <xdr:colOff>238125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1" name="Check Box 20">
              <controlPr defaultSize="0" autoFill="0" autoLine="0" autoPict="0">
                <anchor moveWithCells="1">
                  <from>
                    <xdr:col>5</xdr:col>
                    <xdr:colOff>609600</xdr:colOff>
                    <xdr:row>29</xdr:row>
                    <xdr:rowOff>47625</xdr:rowOff>
                  </from>
                  <to>
                    <xdr:col>6</xdr:col>
                    <xdr:colOff>561975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2" name="Check Box 21">
              <controlPr defaultSize="0" autoFill="0" autoLine="0" autoPict="0">
                <anchor moveWithCells="1">
                  <from>
                    <xdr:col>9</xdr:col>
                    <xdr:colOff>561975</xdr:colOff>
                    <xdr:row>27</xdr:row>
                    <xdr:rowOff>28575</xdr:rowOff>
                  </from>
                  <to>
                    <xdr:col>10</xdr:col>
                    <xdr:colOff>514350</xdr:colOff>
                    <xdr:row>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3" name="Check Box 22">
              <controlPr defaultSize="0" autoFill="0" autoLine="0" autoPict="0">
                <anchor moveWithCells="1">
                  <from>
                    <xdr:col>10</xdr:col>
                    <xdr:colOff>666750</xdr:colOff>
                    <xdr:row>27</xdr:row>
                    <xdr:rowOff>114300</xdr:rowOff>
                  </from>
                  <to>
                    <xdr:col>11</xdr:col>
                    <xdr:colOff>619125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4" name="Check Box 23">
              <controlPr defaultSize="0" autoFill="0" autoLine="0" autoPict="0">
                <anchor moveWithCells="1">
                  <from>
                    <xdr:col>10</xdr:col>
                    <xdr:colOff>457200</xdr:colOff>
                    <xdr:row>30</xdr:row>
                    <xdr:rowOff>171450</xdr:rowOff>
                  </from>
                  <to>
                    <xdr:col>11</xdr:col>
                    <xdr:colOff>409575</xdr:colOff>
                    <xdr:row>32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5" name="Check Box 24">
              <controlPr defaultSize="0" autoFill="0" autoLine="0" autoPict="0">
                <anchor moveWithCells="1">
                  <from>
                    <xdr:col>9</xdr:col>
                    <xdr:colOff>314325</xdr:colOff>
                    <xdr:row>33</xdr:row>
                    <xdr:rowOff>123825</xdr:rowOff>
                  </from>
                  <to>
                    <xdr:col>10</xdr:col>
                    <xdr:colOff>266700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6" name="Check Box 25">
              <controlPr defaultSize="0" autoFill="0" autoLine="0" autoPict="0">
                <anchor moveWithCells="1">
                  <from>
                    <xdr:col>10</xdr:col>
                    <xdr:colOff>180975</xdr:colOff>
                    <xdr:row>34</xdr:row>
                    <xdr:rowOff>47625</xdr:rowOff>
                  </from>
                  <to>
                    <xdr:col>11</xdr:col>
                    <xdr:colOff>133350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7" name="Check Box 26">
              <controlPr defaultSize="0" autoFill="0" autoLine="0" autoPict="0">
                <anchor moveWithCells="1">
                  <from>
                    <xdr:col>8</xdr:col>
                    <xdr:colOff>133350</xdr:colOff>
                    <xdr:row>32</xdr:row>
                    <xdr:rowOff>114300</xdr:rowOff>
                  </from>
                  <to>
                    <xdr:col>9</xdr:col>
                    <xdr:colOff>85725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8" name="Check Box 27">
              <controlPr defaultSize="0" autoFill="0" autoLine="0" autoPict="0">
                <anchor moveWithCells="1">
                  <from>
                    <xdr:col>6</xdr:col>
                    <xdr:colOff>647700</xdr:colOff>
                    <xdr:row>34</xdr:row>
                    <xdr:rowOff>85725</xdr:rowOff>
                  </from>
                  <to>
                    <xdr:col>7</xdr:col>
                    <xdr:colOff>600075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9" name="Check Box 28">
              <controlPr defaultSize="0" autoFill="0" autoLine="0" autoPict="0">
                <anchor moveWithCells="1">
                  <from>
                    <xdr:col>5</xdr:col>
                    <xdr:colOff>428625</xdr:colOff>
                    <xdr:row>38</xdr:row>
                    <xdr:rowOff>47625</xdr:rowOff>
                  </from>
                  <to>
                    <xdr:col>6</xdr:col>
                    <xdr:colOff>381000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0" name="Check Box 29">
              <controlPr defaultSize="0" autoFill="0" autoLine="0" autoPict="0">
                <anchor moveWithCells="1">
                  <from>
                    <xdr:col>7</xdr:col>
                    <xdr:colOff>209550</xdr:colOff>
                    <xdr:row>38</xdr:row>
                    <xdr:rowOff>19050</xdr:rowOff>
                  </from>
                  <to>
                    <xdr:col>8</xdr:col>
                    <xdr:colOff>161925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1" name="Check Box 30">
              <controlPr defaultSize="0" autoFill="0" autoLine="0" autoPict="0">
                <anchor moveWithCells="1">
                  <from>
                    <xdr:col>8</xdr:col>
                    <xdr:colOff>552450</xdr:colOff>
                    <xdr:row>38</xdr:row>
                    <xdr:rowOff>142875</xdr:rowOff>
                  </from>
                  <to>
                    <xdr:col>9</xdr:col>
                    <xdr:colOff>504825</xdr:colOff>
                    <xdr:row>40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2" name="Check Box 31">
              <controlPr defaultSize="0" autoFill="0" autoLine="0" autoPict="0">
                <anchor moveWithCells="1">
                  <from>
                    <xdr:col>11</xdr:col>
                    <xdr:colOff>161925</xdr:colOff>
                    <xdr:row>36</xdr:row>
                    <xdr:rowOff>95250</xdr:rowOff>
                  </from>
                  <to>
                    <xdr:col>12</xdr:col>
                    <xdr:colOff>114300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3" name="Check Box 32">
              <controlPr defaultSize="0" autoFill="0" autoLine="0" autoPict="0">
                <anchor moveWithCells="1">
                  <from>
                    <xdr:col>8</xdr:col>
                    <xdr:colOff>76200</xdr:colOff>
                    <xdr:row>43</xdr:row>
                    <xdr:rowOff>133350</xdr:rowOff>
                  </from>
                  <to>
                    <xdr:col>9</xdr:col>
                    <xdr:colOff>28575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4" name="Check Box 33">
              <controlPr defaultSize="0" autoFill="0" autoLine="0" autoPict="0">
                <anchor moveWithCells="1">
                  <from>
                    <xdr:col>7</xdr:col>
                    <xdr:colOff>523875</xdr:colOff>
                    <xdr:row>30</xdr:row>
                    <xdr:rowOff>66675</xdr:rowOff>
                  </from>
                  <to>
                    <xdr:col>8</xdr:col>
                    <xdr:colOff>419100</xdr:colOff>
                    <xdr:row>31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indexed="10"/>
  </sheetPr>
  <dimension ref="A1:P76"/>
  <sheetViews>
    <sheetView showGridLines="0" topLeftCell="A2" workbookViewId="0">
      <selection activeCell="Q9" sqref="Q9"/>
    </sheetView>
  </sheetViews>
  <sheetFormatPr defaultColWidth="9" defaultRowHeight="13.5"/>
  <cols>
    <col min="1" max="1" width="9" style="47"/>
    <col min="2" max="2" width="10" style="47" customWidth="1"/>
    <col min="3" max="3" width="11.75" style="47" customWidth="1"/>
    <col min="4" max="4" width="9" style="61"/>
    <col min="5" max="6" width="9" style="47"/>
    <col min="7" max="7" width="12.375" style="47" customWidth="1"/>
    <col min="8" max="16384" width="9" style="47"/>
  </cols>
  <sheetData>
    <row r="1" spans="1:16" ht="29.25" customHeight="1">
      <c r="A1" s="112" t="s">
        <v>3749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</row>
    <row r="2" spans="1:16" ht="16.5">
      <c r="A2" s="113" t="s">
        <v>3750</v>
      </c>
      <c r="B2" s="113"/>
      <c r="C2" s="82"/>
      <c r="D2" s="113" t="s">
        <v>3712</v>
      </c>
      <c r="E2" s="113"/>
      <c r="F2" s="67"/>
      <c r="G2" s="67"/>
      <c r="I2" s="73" t="s">
        <v>3751</v>
      </c>
      <c r="J2" s="111" t="str">
        <f>A38</f>
        <v>板材行业</v>
      </c>
      <c r="K2" s="111"/>
      <c r="L2" s="111"/>
      <c r="M2" s="111"/>
      <c r="N2" s="111"/>
      <c r="O2" s="111"/>
    </row>
    <row r="3" spans="1:16" ht="19.5" customHeight="1">
      <c r="A3" s="55"/>
      <c r="B3" s="55"/>
      <c r="C3" s="80">
        <v>3</v>
      </c>
      <c r="D3" s="60"/>
      <c r="E3" s="55"/>
      <c r="F3" s="67" t="b">
        <v>1</v>
      </c>
      <c r="G3" s="67" t="str">
        <f>IF(F3,"安徽区域","")</f>
        <v>安徽区域</v>
      </c>
      <c r="H3" s="69"/>
      <c r="I3" s="69"/>
      <c r="J3" s="72"/>
      <c r="K3" s="72"/>
      <c r="L3" s="72"/>
      <c r="M3" s="72"/>
      <c r="N3" s="72"/>
      <c r="O3" s="72"/>
      <c r="P3" s="69"/>
    </row>
    <row r="4" spans="1:16" ht="19.5" customHeight="1">
      <c r="A4" s="55"/>
      <c r="B4" s="55"/>
      <c r="C4" s="80" t="str">
        <f>CHOOSE(C3,"IT数码","安防用品","板材","厨房家电","灯具","电动车","电子电气","纺织器材","改性","个护健康","工具","化妆品包装","环保","家具用品","建材","贸易商","模具加工","摩托车","汽车","日化包装","生活电器","塑料制品","玩具","卫浴厨卫","文具","箱包","鞋类","医疗","婴童","运动户外")</f>
        <v>板材</v>
      </c>
      <c r="D4" s="60"/>
      <c r="E4" s="55"/>
      <c r="F4" s="67" t="b">
        <v>1</v>
      </c>
      <c r="G4" s="67" t="str">
        <f>IF(F4,"北京区域","")</f>
        <v>北京区域</v>
      </c>
      <c r="H4" s="69"/>
      <c r="I4" s="71"/>
      <c r="J4" s="69"/>
      <c r="K4" s="69"/>
      <c r="L4" s="69">
        <v>0</v>
      </c>
      <c r="M4" s="69"/>
      <c r="N4" s="69"/>
      <c r="O4" s="69"/>
      <c r="P4" s="69"/>
    </row>
    <row r="5" spans="1:16" ht="19.5" customHeight="1">
      <c r="A5" s="55"/>
      <c r="B5" s="55"/>
      <c r="C5" s="82"/>
      <c r="D5" s="60"/>
      <c r="E5" s="55"/>
      <c r="F5" s="67" t="b">
        <v>1</v>
      </c>
      <c r="G5" s="67" t="str">
        <f>IF(F5,"福建区域","")</f>
        <v>福建区域</v>
      </c>
      <c r="H5" s="69"/>
      <c r="I5" s="69"/>
      <c r="J5" s="69"/>
      <c r="K5" s="69"/>
      <c r="L5" s="69"/>
      <c r="M5" s="69"/>
      <c r="N5" s="69"/>
      <c r="O5" s="69"/>
      <c r="P5" s="69"/>
    </row>
    <row r="6" spans="1:16" ht="19.5" customHeight="1">
      <c r="A6" s="55"/>
      <c r="B6" s="55"/>
      <c r="C6" s="81"/>
      <c r="D6" s="60"/>
      <c r="E6" s="55"/>
      <c r="F6" s="67" t="b">
        <v>1</v>
      </c>
      <c r="G6" s="67" t="str">
        <f>IF(F6,"广东区域","")</f>
        <v>广东区域</v>
      </c>
      <c r="H6" s="69"/>
      <c r="I6" s="69"/>
      <c r="J6" s="69"/>
      <c r="K6" s="69"/>
      <c r="L6" s="69"/>
      <c r="M6" s="69"/>
      <c r="N6" s="69"/>
      <c r="O6" s="69"/>
      <c r="P6" s="69"/>
    </row>
    <row r="7" spans="1:16" ht="19.5" customHeight="1">
      <c r="A7" s="55"/>
      <c r="B7" s="55"/>
      <c r="C7" s="81"/>
      <c r="D7" s="60"/>
      <c r="E7" s="55"/>
      <c r="F7" s="67" t="b">
        <v>1</v>
      </c>
      <c r="G7" s="67" t="str">
        <f>IF(F7,"广西区域","")</f>
        <v>广西区域</v>
      </c>
      <c r="H7" s="69"/>
      <c r="I7" s="69"/>
      <c r="J7" s="69"/>
      <c r="K7" s="69"/>
      <c r="L7" s="69"/>
      <c r="M7" s="69"/>
      <c r="N7" s="69"/>
      <c r="O7" s="69"/>
      <c r="P7" s="69"/>
    </row>
    <row r="8" spans="1:16" ht="19.5" customHeight="1">
      <c r="A8" s="55"/>
      <c r="B8" s="55"/>
      <c r="C8" s="81"/>
      <c r="D8" s="60"/>
      <c r="E8" s="55"/>
      <c r="F8" s="68" t="b">
        <v>1</v>
      </c>
      <c r="G8" s="67" t="str">
        <f>IF(F8,"贵州区域","")</f>
        <v>贵州区域</v>
      </c>
      <c r="H8" s="69"/>
      <c r="I8" s="69"/>
      <c r="J8" s="69"/>
      <c r="K8" s="69"/>
      <c r="L8" s="69"/>
      <c r="M8" s="69"/>
      <c r="N8" s="69"/>
      <c r="O8" s="69"/>
      <c r="P8" s="69"/>
    </row>
    <row r="9" spans="1:16" ht="31.5" customHeight="1">
      <c r="A9" s="55"/>
      <c r="B9" s="55"/>
      <c r="C9" s="69"/>
      <c r="D9" s="60"/>
      <c r="E9" s="55"/>
      <c r="F9" s="67" t="b">
        <v>1</v>
      </c>
      <c r="G9" s="67" t="str">
        <f>IF(F9,"海南区域","")</f>
        <v>海南区域</v>
      </c>
      <c r="H9" s="69"/>
      <c r="I9" s="69"/>
      <c r="J9" s="69"/>
      <c r="K9" s="69"/>
      <c r="L9" s="69"/>
      <c r="M9" s="69"/>
      <c r="N9" s="69"/>
      <c r="O9" s="69"/>
      <c r="P9" s="69"/>
    </row>
    <row r="10" spans="1:16" ht="31.5" customHeight="1">
      <c r="A10" s="55"/>
      <c r="B10" s="55"/>
      <c r="C10" s="69"/>
      <c r="D10" s="60"/>
      <c r="E10" s="55"/>
      <c r="F10" s="67" t="b">
        <v>1</v>
      </c>
      <c r="G10" s="67" t="str">
        <f>IF(F10,"河北区域","")</f>
        <v>河北区域</v>
      </c>
      <c r="H10" s="69"/>
      <c r="I10" s="69"/>
      <c r="J10" s="69"/>
      <c r="K10" s="69"/>
      <c r="L10" s="69"/>
      <c r="M10" s="69"/>
      <c r="N10" s="69"/>
      <c r="O10" s="69"/>
      <c r="P10" s="69"/>
    </row>
    <row r="11" spans="1:16" ht="31.5" customHeight="1">
      <c r="A11" s="55"/>
      <c r="B11" s="55"/>
      <c r="D11" s="60"/>
      <c r="E11" s="55"/>
      <c r="F11" s="67" t="b">
        <v>1</v>
      </c>
      <c r="G11" s="67" t="str">
        <f>IF(F11,"河南区域","")</f>
        <v>河南区域</v>
      </c>
      <c r="H11" s="69"/>
      <c r="I11" s="69"/>
      <c r="J11" s="69"/>
      <c r="K11" s="69"/>
      <c r="L11" s="69"/>
      <c r="M11" s="69"/>
      <c r="N11" s="69"/>
      <c r="O11" s="69"/>
      <c r="P11" s="69"/>
    </row>
    <row r="12" spans="1:16" ht="31.5" customHeight="1">
      <c r="A12" s="55"/>
      <c r="B12" s="55"/>
      <c r="D12" s="60"/>
      <c r="E12" s="55"/>
      <c r="F12" s="67" t="b">
        <v>1</v>
      </c>
      <c r="G12" s="67" t="str">
        <f>IF(F12,"黑龙江区域","")</f>
        <v>黑龙江区域</v>
      </c>
      <c r="H12" s="69"/>
      <c r="I12" s="69"/>
      <c r="J12" s="69"/>
      <c r="K12" s="69"/>
      <c r="L12" s="69"/>
      <c r="M12" s="69"/>
      <c r="N12" s="69"/>
      <c r="O12" s="69"/>
      <c r="P12" s="69"/>
    </row>
    <row r="13" spans="1:16" ht="31.5" customHeight="1">
      <c r="A13" s="55"/>
      <c r="B13" s="55"/>
      <c r="D13" s="60"/>
      <c r="E13" s="55"/>
      <c r="F13" s="67" t="b">
        <v>1</v>
      </c>
      <c r="G13" s="67" t="str">
        <f>IF(F13,"湖北区域","")</f>
        <v>湖北区域</v>
      </c>
    </row>
    <row r="14" spans="1:16" ht="31.5" customHeight="1">
      <c r="A14" s="55"/>
      <c r="B14" s="55"/>
      <c r="D14" s="60"/>
      <c r="E14" s="55"/>
      <c r="F14" s="67" t="b">
        <v>1</v>
      </c>
      <c r="G14" s="67" t="str">
        <f>IF(F14,"湖南区域","")</f>
        <v>湖南区域</v>
      </c>
    </row>
    <row r="15" spans="1:16" ht="31.5" customHeight="1">
      <c r="A15" s="55"/>
      <c r="B15" s="55"/>
      <c r="D15" s="60"/>
      <c r="E15" s="55"/>
      <c r="F15" s="67" t="b">
        <v>1</v>
      </c>
      <c r="G15" s="67" t="str">
        <f>IF(F15,"吉林区域","")</f>
        <v>吉林区域</v>
      </c>
    </row>
    <row r="16" spans="1:16" ht="31.5" customHeight="1">
      <c r="A16" s="55"/>
      <c r="B16" s="55"/>
      <c r="D16" s="60"/>
      <c r="E16" s="55"/>
      <c r="F16" s="67" t="b">
        <v>1</v>
      </c>
      <c r="G16" s="67" t="str">
        <f>IF(F16,"江苏区域","")</f>
        <v>江苏区域</v>
      </c>
    </row>
    <row r="17" spans="1:7" ht="31.5" customHeight="1">
      <c r="A17" s="55"/>
      <c r="B17" s="55"/>
      <c r="D17" s="60"/>
      <c r="E17" s="55"/>
      <c r="F17" s="67" t="b">
        <v>1</v>
      </c>
      <c r="G17" s="67" t="str">
        <f>IF(F17,"江西区域","")</f>
        <v>江西区域</v>
      </c>
    </row>
    <row r="18" spans="1:7" ht="31.5" customHeight="1">
      <c r="A18" s="55"/>
      <c r="B18" s="55"/>
      <c r="D18" s="60"/>
      <c r="E18" s="55"/>
      <c r="F18" s="67" t="b">
        <v>1</v>
      </c>
      <c r="G18" s="67" t="str">
        <f>IF(F18,"辽宁区域","")</f>
        <v>辽宁区域</v>
      </c>
    </row>
    <row r="19" spans="1:7" ht="31.5" customHeight="1">
      <c r="A19" s="55"/>
      <c r="B19" s="55"/>
      <c r="D19" s="60"/>
      <c r="E19" s="55"/>
      <c r="F19" s="67" t="b">
        <v>1</v>
      </c>
      <c r="G19" s="67" t="str">
        <f>IF(F19,"山东区域","")</f>
        <v>山东区域</v>
      </c>
    </row>
    <row r="20" spans="1:7" ht="31.5" customHeight="1">
      <c r="A20" s="55"/>
      <c r="B20" s="55"/>
      <c r="D20" s="60"/>
      <c r="E20" s="55"/>
      <c r="F20" s="67" t="b">
        <v>1</v>
      </c>
      <c r="G20" s="67" t="str">
        <f>IF(F20,"陕西区域","")</f>
        <v>陕西区域</v>
      </c>
    </row>
    <row r="21" spans="1:7" ht="31.5" customHeight="1">
      <c r="A21" s="55"/>
      <c r="B21" s="55"/>
      <c r="D21" s="60"/>
      <c r="E21" s="55"/>
      <c r="F21" s="67" t="b">
        <v>1</v>
      </c>
      <c r="G21" s="67" t="str">
        <f>IF(F21,"上海区域","")</f>
        <v>上海区域</v>
      </c>
    </row>
    <row r="22" spans="1:7" ht="31.5" customHeight="1">
      <c r="A22" s="55"/>
      <c r="B22" s="55"/>
      <c r="D22" s="60"/>
      <c r="E22" s="55"/>
      <c r="F22" s="67" t="b">
        <v>1</v>
      </c>
      <c r="G22" s="67" t="str">
        <f>IF(F22,"四川区域","")</f>
        <v>四川区域</v>
      </c>
    </row>
    <row r="23" spans="1:7" ht="31.5" customHeight="1">
      <c r="A23" s="55"/>
      <c r="B23" s="55"/>
      <c r="D23" s="60"/>
      <c r="E23" s="55"/>
      <c r="F23" s="67" t="b">
        <v>1</v>
      </c>
      <c r="G23" s="67" t="str">
        <f>IF(F23,"天津区域","")</f>
        <v>天津区域</v>
      </c>
    </row>
    <row r="24" spans="1:7" ht="31.5" customHeight="1">
      <c r="A24" s="55"/>
      <c r="B24" s="55"/>
      <c r="D24" s="60"/>
      <c r="E24" s="55"/>
      <c r="F24" s="67" t="b">
        <v>1</v>
      </c>
      <c r="G24" s="67" t="str">
        <f>IF(F24,"新疆区域","")</f>
        <v>新疆区域</v>
      </c>
    </row>
    <row r="25" spans="1:7" ht="31.5" customHeight="1">
      <c r="A25" s="55"/>
      <c r="B25" s="55"/>
      <c r="D25" s="60"/>
      <c r="E25" s="55"/>
      <c r="F25" s="67" t="b">
        <v>1</v>
      </c>
      <c r="G25" s="67" t="str">
        <f>IF(F25,"浙江区域","")</f>
        <v>浙江区域</v>
      </c>
    </row>
    <row r="26" spans="1:7" ht="31.5" customHeight="1">
      <c r="A26" s="55"/>
      <c r="B26" s="55"/>
      <c r="D26" s="60"/>
      <c r="E26" s="55"/>
      <c r="F26" s="67" t="b">
        <v>1</v>
      </c>
      <c r="G26" s="67" t="str">
        <f>IF(F26,"重庆区域","")</f>
        <v>重庆区域</v>
      </c>
    </row>
    <row r="27" spans="1:7" ht="31.5" customHeight="1">
      <c r="A27" s="55"/>
      <c r="B27" s="55"/>
    </row>
    <row r="28" spans="1:7" ht="31.5" customHeight="1">
      <c r="A28" s="55"/>
      <c r="B28" s="55"/>
    </row>
    <row r="29" spans="1:7" ht="31.5" customHeight="1">
      <c r="A29" s="55"/>
      <c r="B29" s="55"/>
    </row>
    <row r="30" spans="1:7" ht="31.5" customHeight="1">
      <c r="A30" s="55"/>
      <c r="B30" s="55"/>
    </row>
    <row r="31" spans="1:7" ht="31.5" customHeight="1">
      <c r="A31" s="55"/>
      <c r="B31" s="55"/>
    </row>
    <row r="32" spans="1:7" ht="31.5" customHeight="1">
      <c r="A32" s="55"/>
      <c r="B32" s="55"/>
    </row>
    <row r="33" spans="1:7" s="69" customFormat="1" ht="31.5" customHeight="1">
      <c r="D33" s="70"/>
    </row>
    <row r="34" spans="1:7" s="69" customFormat="1" ht="31.5" customHeight="1">
      <c r="A34" s="64"/>
      <c r="B34" s="64"/>
      <c r="C34" s="64"/>
      <c r="D34" s="65"/>
      <c r="E34" s="64"/>
      <c r="F34" s="64"/>
      <c r="G34" s="64"/>
    </row>
    <row r="35" spans="1:7" s="69" customFormat="1" ht="31.5" customHeight="1">
      <c r="A35" s="64"/>
      <c r="B35" s="64"/>
      <c r="C35" s="64"/>
      <c r="D35" s="65"/>
      <c r="E35" s="114"/>
      <c r="F35" s="114"/>
      <c r="G35" s="114"/>
    </row>
    <row r="36" spans="1:7" s="69" customFormat="1">
      <c r="A36" s="64"/>
      <c r="B36" s="64"/>
      <c r="C36" s="64"/>
      <c r="D36" s="65"/>
      <c r="E36" s="64"/>
      <c r="F36" s="64"/>
      <c r="G36" s="64"/>
    </row>
    <row r="37" spans="1:7" s="69" customFormat="1">
      <c r="A37" s="64"/>
      <c r="B37" s="64"/>
      <c r="C37" s="64"/>
      <c r="D37" s="65"/>
      <c r="E37" s="64"/>
      <c r="F37" s="64"/>
      <c r="G37" s="64"/>
    </row>
    <row r="38" spans="1:7" s="69" customFormat="1">
      <c r="A38" s="110" t="str">
        <f>C4&amp;"行业"</f>
        <v>板材行业</v>
      </c>
      <c r="B38" s="110"/>
      <c r="C38" s="110"/>
      <c r="D38" s="65"/>
      <c r="E38" s="64"/>
      <c r="F38" s="64"/>
      <c r="G38" s="64"/>
    </row>
    <row r="39" spans="1:7" s="69" customFormat="1">
      <c r="A39" s="74"/>
      <c r="B39" s="110" t="s">
        <v>3752</v>
      </c>
      <c r="C39" s="110"/>
      <c r="D39" s="65"/>
      <c r="E39" s="64"/>
      <c r="F39" s="64"/>
      <c r="G39" s="64"/>
    </row>
    <row r="40" spans="1:7" s="69" customFormat="1" ht="16.5">
      <c r="A40" s="74" t="s">
        <v>64</v>
      </c>
      <c r="B40" s="75">
        <f ca="1">IF(ISERROR(VLOOKUP($A40,INDIRECT($C$4),COLUMN(),0)),"",VLOOKUP($A40,INDIRECT($C$4),COLUMN(),0))</f>
        <v>0</v>
      </c>
      <c r="C40" s="76"/>
      <c r="D40" s="65"/>
      <c r="E40" s="64"/>
      <c r="F40" s="64"/>
      <c r="G40" s="64"/>
    </row>
    <row r="41" spans="1:7" s="69" customFormat="1" ht="16.5">
      <c r="A41" s="74" t="s">
        <v>65</v>
      </c>
      <c r="B41" s="75">
        <f t="shared" ref="B41:B63" ca="1" si="0">IF(ISERROR(VLOOKUP($A41,INDIRECT($C$4),COLUMN(),0)),"",VLOOKUP($A41,INDIRECT($C$4),COLUMN(),0))</f>
        <v>0</v>
      </c>
      <c r="C41" s="76"/>
      <c r="D41" s="65"/>
      <c r="E41" s="64"/>
      <c r="F41" s="64"/>
      <c r="G41" s="64"/>
    </row>
    <row r="42" spans="1:7" s="69" customFormat="1" ht="16.5">
      <c r="A42" s="74" t="s">
        <v>66</v>
      </c>
      <c r="B42" s="75">
        <f t="shared" ca="1" si="0"/>
        <v>0</v>
      </c>
      <c r="C42" s="76"/>
      <c r="D42" s="65"/>
      <c r="E42" s="64"/>
      <c r="F42" s="64"/>
      <c r="G42" s="64"/>
    </row>
    <row r="43" spans="1:7" s="69" customFormat="1" ht="16.5">
      <c r="A43" s="74" t="s">
        <v>67</v>
      </c>
      <c r="B43" s="75">
        <f t="shared" ca="1" si="0"/>
        <v>0</v>
      </c>
      <c r="C43" s="76"/>
      <c r="D43" s="65"/>
      <c r="E43" s="64"/>
      <c r="F43" s="64"/>
      <c r="G43" s="64"/>
    </row>
    <row r="44" spans="1:7" s="69" customFormat="1" ht="16.5">
      <c r="A44" s="74" t="s">
        <v>68</v>
      </c>
      <c r="B44" s="75">
        <f t="shared" ca="1" si="0"/>
        <v>0</v>
      </c>
      <c r="C44" s="76"/>
      <c r="D44" s="65"/>
      <c r="E44" s="64"/>
      <c r="F44" s="64"/>
      <c r="G44" s="64"/>
    </row>
    <row r="45" spans="1:7" s="69" customFormat="1" ht="16.5">
      <c r="A45" s="74" t="s">
        <v>69</v>
      </c>
      <c r="B45" s="75">
        <f t="shared" ca="1" si="0"/>
        <v>0</v>
      </c>
      <c r="C45" s="76"/>
      <c r="D45" s="65"/>
      <c r="E45" s="64"/>
      <c r="F45" s="64"/>
      <c r="G45" s="64"/>
    </row>
    <row r="46" spans="1:7" s="69" customFormat="1" ht="16.5">
      <c r="A46" s="74" t="s">
        <v>70</v>
      </c>
      <c r="B46" s="75">
        <f t="shared" ca="1" si="0"/>
        <v>0</v>
      </c>
      <c r="C46" s="76"/>
      <c r="D46" s="65"/>
      <c r="E46" s="64"/>
      <c r="F46" s="64"/>
      <c r="G46" s="64"/>
    </row>
    <row r="47" spans="1:7" s="69" customFormat="1" ht="16.5">
      <c r="A47" s="74" t="s">
        <v>71</v>
      </c>
      <c r="B47" s="75">
        <f t="shared" ca="1" si="0"/>
        <v>2</v>
      </c>
      <c r="C47" s="76"/>
      <c r="D47" s="65"/>
      <c r="E47" s="64"/>
      <c r="F47" s="64"/>
      <c r="G47" s="64"/>
    </row>
    <row r="48" spans="1:7" s="69" customFormat="1" ht="16.5">
      <c r="A48" s="74" t="s">
        <v>72</v>
      </c>
      <c r="B48" s="75">
        <f t="shared" ca="1" si="0"/>
        <v>0</v>
      </c>
      <c r="C48" s="76"/>
      <c r="D48" s="65"/>
      <c r="E48" s="64"/>
      <c r="F48" s="64"/>
      <c r="G48" s="64"/>
    </row>
    <row r="49" spans="1:7" s="69" customFormat="1" ht="16.5">
      <c r="A49" s="74" t="s">
        <v>73</v>
      </c>
      <c r="B49" s="75">
        <f t="shared" ca="1" si="0"/>
        <v>0</v>
      </c>
      <c r="C49" s="76"/>
      <c r="D49" s="65"/>
      <c r="E49" s="64"/>
      <c r="F49" s="64"/>
      <c r="G49" s="64"/>
    </row>
    <row r="50" spans="1:7" s="69" customFormat="1" ht="16.5">
      <c r="A50" s="74" t="s">
        <v>74</v>
      </c>
      <c r="B50" s="75">
        <f t="shared" ca="1" si="0"/>
        <v>0</v>
      </c>
      <c r="C50" s="76"/>
      <c r="D50" s="65"/>
      <c r="E50" s="64"/>
      <c r="F50" s="64"/>
      <c r="G50" s="64"/>
    </row>
    <row r="51" spans="1:7" s="69" customFormat="1" ht="16.5">
      <c r="A51" s="74" t="s">
        <v>75</v>
      </c>
      <c r="B51" s="75">
        <f t="shared" ca="1" si="0"/>
        <v>0</v>
      </c>
      <c r="C51" s="76"/>
      <c r="D51" s="65"/>
      <c r="E51" s="64"/>
      <c r="F51" s="64"/>
      <c r="G51" s="64"/>
    </row>
    <row r="52" spans="1:7" s="69" customFormat="1" ht="16.5">
      <c r="A52" s="74" t="s">
        <v>76</v>
      </c>
      <c r="B52" s="75">
        <f t="shared" ca="1" si="0"/>
        <v>0</v>
      </c>
      <c r="C52" s="76"/>
      <c r="D52" s="65"/>
      <c r="E52" s="64"/>
      <c r="F52" s="64"/>
      <c r="G52" s="64"/>
    </row>
    <row r="53" spans="1:7" s="69" customFormat="1" ht="16.5">
      <c r="A53" s="74" t="s">
        <v>77</v>
      </c>
      <c r="B53" s="75">
        <f t="shared" ca="1" si="0"/>
        <v>38.200000000000003</v>
      </c>
      <c r="C53" s="76"/>
      <c r="D53" s="65"/>
      <c r="F53" s="64"/>
      <c r="G53" s="64"/>
    </row>
    <row r="54" spans="1:7" s="69" customFormat="1" ht="16.5">
      <c r="A54" s="74" t="s">
        <v>78</v>
      </c>
      <c r="B54" s="75">
        <f t="shared" ca="1" si="0"/>
        <v>0</v>
      </c>
      <c r="C54" s="76"/>
      <c r="D54" s="65"/>
      <c r="F54" s="64"/>
      <c r="G54" s="64"/>
    </row>
    <row r="55" spans="1:7" s="69" customFormat="1" ht="16.5">
      <c r="A55" s="74" t="s">
        <v>79</v>
      </c>
      <c r="B55" s="75">
        <f t="shared" ca="1" si="0"/>
        <v>0</v>
      </c>
      <c r="C55" s="76"/>
      <c r="D55" s="65"/>
      <c r="F55" s="64"/>
      <c r="G55" s="64"/>
    </row>
    <row r="56" spans="1:7" s="69" customFormat="1" ht="16.5">
      <c r="A56" s="74" t="s">
        <v>80</v>
      </c>
      <c r="B56" s="75">
        <f t="shared" ca="1" si="0"/>
        <v>0</v>
      </c>
      <c r="C56" s="76"/>
      <c r="D56" s="65"/>
      <c r="F56" s="64"/>
      <c r="G56" s="64"/>
    </row>
    <row r="57" spans="1:7" s="69" customFormat="1" ht="16.5">
      <c r="A57" s="74" t="s">
        <v>81</v>
      </c>
      <c r="B57" s="75">
        <f t="shared" ca="1" si="0"/>
        <v>0</v>
      </c>
      <c r="C57" s="76"/>
      <c r="D57" s="65"/>
      <c r="F57" s="64"/>
      <c r="G57" s="64"/>
    </row>
    <row r="58" spans="1:7" s="69" customFormat="1" ht="16.5">
      <c r="A58" s="74" t="s">
        <v>82</v>
      </c>
      <c r="B58" s="75">
        <f t="shared" ca="1" si="0"/>
        <v>28.55</v>
      </c>
      <c r="C58" s="76"/>
      <c r="D58" s="65"/>
      <c r="F58" s="64"/>
      <c r="G58" s="64"/>
    </row>
    <row r="59" spans="1:7" s="69" customFormat="1" ht="16.5">
      <c r="A59" s="74" t="s">
        <v>83</v>
      </c>
      <c r="B59" s="75">
        <f t="shared" ca="1" si="0"/>
        <v>0</v>
      </c>
      <c r="C59" s="76"/>
      <c r="D59" s="65"/>
      <c r="F59" s="64"/>
      <c r="G59" s="64"/>
    </row>
    <row r="60" spans="1:7" s="69" customFormat="1" ht="16.5">
      <c r="A60" s="74" t="s">
        <v>84</v>
      </c>
      <c r="B60" s="75">
        <f t="shared" ca="1" si="0"/>
        <v>0</v>
      </c>
      <c r="C60" s="76"/>
      <c r="D60" s="65"/>
      <c r="F60" s="64"/>
      <c r="G60" s="64"/>
    </row>
    <row r="61" spans="1:7" s="69" customFormat="1" ht="16.5">
      <c r="A61" s="74" t="s">
        <v>85</v>
      </c>
      <c r="B61" s="75">
        <f t="shared" ca="1" si="0"/>
        <v>0</v>
      </c>
      <c r="C61" s="76"/>
      <c r="D61" s="65"/>
      <c r="F61" s="64"/>
      <c r="G61" s="64"/>
    </row>
    <row r="62" spans="1:7" s="69" customFormat="1" ht="16.5">
      <c r="A62" s="74" t="s">
        <v>86</v>
      </c>
      <c r="B62" s="75">
        <f t="shared" ca="1" si="0"/>
        <v>727.44500000000005</v>
      </c>
      <c r="C62" s="76"/>
      <c r="D62" s="65"/>
      <c r="F62" s="64"/>
      <c r="G62" s="64"/>
    </row>
    <row r="63" spans="1:7" s="69" customFormat="1" ht="16.5">
      <c r="A63" s="74" t="s">
        <v>87</v>
      </c>
      <c r="B63" s="75">
        <f t="shared" ca="1" si="0"/>
        <v>0</v>
      </c>
      <c r="C63" s="76"/>
      <c r="D63" s="65"/>
      <c r="F63" s="64"/>
      <c r="G63" s="64"/>
    </row>
    <row r="64" spans="1:7">
      <c r="C64" s="66"/>
    </row>
    <row r="65" spans="3:3">
      <c r="C65" s="66"/>
    </row>
    <row r="66" spans="3:3">
      <c r="C66" s="66"/>
    </row>
    <row r="67" spans="3:3">
      <c r="C67" s="66"/>
    </row>
    <row r="68" spans="3:3">
      <c r="C68" s="66"/>
    </row>
    <row r="69" spans="3:3">
      <c r="C69" s="66"/>
    </row>
    <row r="70" spans="3:3">
      <c r="C70" s="66"/>
    </row>
    <row r="71" spans="3:3">
      <c r="C71" s="66"/>
    </row>
    <row r="72" spans="3:3">
      <c r="C72" s="66"/>
    </row>
    <row r="73" spans="3:3">
      <c r="C73" s="66"/>
    </row>
    <row r="74" spans="3:3">
      <c r="C74" s="66"/>
    </row>
    <row r="75" spans="3:3">
      <c r="C75" s="66"/>
    </row>
    <row r="76" spans="3:3">
      <c r="C76" s="66"/>
    </row>
  </sheetData>
  <mergeCells count="7">
    <mergeCell ref="B39:C39"/>
    <mergeCell ref="J2:O2"/>
    <mergeCell ref="A1:P1"/>
    <mergeCell ref="A2:B2"/>
    <mergeCell ref="D2:E2"/>
    <mergeCell ref="E35:G35"/>
    <mergeCell ref="A38:C38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Option Button 3">
              <controlPr defaultSize="0" autoPict="0">
                <anchor moveWithCells="1">
                  <from>
                    <xdr:col>0</xdr:col>
                    <xdr:colOff>95250</xdr:colOff>
                    <xdr:row>2</xdr:row>
                    <xdr:rowOff>28575</xdr:rowOff>
                  </from>
                  <to>
                    <xdr:col>1</xdr:col>
                    <xdr:colOff>752475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Option Button 4">
              <controlPr defaultSize="0" autoPict="0">
                <anchor moveWithCells="1">
                  <from>
                    <xdr:col>0</xdr:col>
                    <xdr:colOff>95250</xdr:colOff>
                    <xdr:row>3</xdr:row>
                    <xdr:rowOff>76200</xdr:rowOff>
                  </from>
                  <to>
                    <xdr:col>1</xdr:col>
                    <xdr:colOff>695325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Option Button 5">
              <controlPr defaultSize="0" autoPict="0">
                <anchor moveWithCells="1">
                  <from>
                    <xdr:col>0</xdr:col>
                    <xdr:colOff>104775</xdr:colOff>
                    <xdr:row>4</xdr:row>
                    <xdr:rowOff>85725</xdr:rowOff>
                  </from>
                  <to>
                    <xdr:col>1</xdr:col>
                    <xdr:colOff>552450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Option Button 6">
              <controlPr defaultSize="0" autoPict="0">
                <anchor moveWithCells="1">
                  <from>
                    <xdr:col>0</xdr:col>
                    <xdr:colOff>104775</xdr:colOff>
                    <xdr:row>5</xdr:row>
                    <xdr:rowOff>66675</xdr:rowOff>
                  </from>
                  <to>
                    <xdr:col>1</xdr:col>
                    <xdr:colOff>171450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Option Button 7">
              <controlPr defaultSize="0" autoPict="0">
                <anchor moveWithCells="1">
                  <from>
                    <xdr:col>0</xdr:col>
                    <xdr:colOff>114300</xdr:colOff>
                    <xdr:row>6</xdr:row>
                    <xdr:rowOff>57150</xdr:rowOff>
                  </from>
                  <to>
                    <xdr:col>1</xdr:col>
                    <xdr:colOff>266700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Option Button 8">
              <controlPr defaultSize="0" autoPict="0">
                <anchor moveWithCells="1">
                  <from>
                    <xdr:col>0</xdr:col>
                    <xdr:colOff>114300</xdr:colOff>
                    <xdr:row>7</xdr:row>
                    <xdr:rowOff>47625</xdr:rowOff>
                  </from>
                  <to>
                    <xdr:col>1</xdr:col>
                    <xdr:colOff>152400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Check Box 9">
              <controlPr defaultSize="0" autoPict="0">
                <anchor moveWithCells="1">
                  <from>
                    <xdr:col>3</xdr:col>
                    <xdr:colOff>123825</xdr:colOff>
                    <xdr:row>2</xdr:row>
                    <xdr:rowOff>47625</xdr:rowOff>
                  </from>
                  <to>
                    <xdr:col>4</xdr:col>
                    <xdr:colOff>57150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Check Box 10">
              <controlPr defaultSize="0" autoPict="0">
                <anchor moveWithCells="1">
                  <from>
                    <xdr:col>3</xdr:col>
                    <xdr:colOff>114300</xdr:colOff>
                    <xdr:row>3</xdr:row>
                    <xdr:rowOff>104775</xdr:rowOff>
                  </from>
                  <to>
                    <xdr:col>3</xdr:col>
                    <xdr:colOff>638175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Check Box 11">
              <controlPr defaultSize="0" autoPict="0">
                <anchor moveWithCells="1">
                  <from>
                    <xdr:col>3</xdr:col>
                    <xdr:colOff>123825</xdr:colOff>
                    <xdr:row>4</xdr:row>
                    <xdr:rowOff>66675</xdr:rowOff>
                  </from>
                  <to>
                    <xdr:col>4</xdr:col>
                    <xdr:colOff>209550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Check Box 12">
              <controlPr defaultSize="0" autoPict="0">
                <anchor moveWithCells="1">
                  <from>
                    <xdr:col>3</xdr:col>
                    <xdr:colOff>133350</xdr:colOff>
                    <xdr:row>5</xdr:row>
                    <xdr:rowOff>28575</xdr:rowOff>
                  </from>
                  <to>
                    <xdr:col>4</xdr:col>
                    <xdr:colOff>390525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Check Box 13">
              <controlPr defaultSize="0" autoPict="0">
                <anchor moveWithCells="1">
                  <from>
                    <xdr:col>3</xdr:col>
                    <xdr:colOff>114300</xdr:colOff>
                    <xdr:row>5</xdr:row>
                    <xdr:rowOff>238125</xdr:rowOff>
                  </from>
                  <to>
                    <xdr:col>4</xdr:col>
                    <xdr:colOff>19050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Check Box 13">
              <controlPr defaultSize="0" autoPict="0">
                <anchor moveWithCells="1">
                  <from>
                    <xdr:col>3</xdr:col>
                    <xdr:colOff>114300</xdr:colOff>
                    <xdr:row>6</xdr:row>
                    <xdr:rowOff>238125</xdr:rowOff>
                  </from>
                  <to>
                    <xdr:col>4</xdr:col>
                    <xdr:colOff>19050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Check Box 13">
              <controlPr defaultSize="0" autoPict="0">
                <anchor moveWithCells="1">
                  <from>
                    <xdr:col>3</xdr:col>
                    <xdr:colOff>114300</xdr:colOff>
                    <xdr:row>8</xdr:row>
                    <xdr:rowOff>85725</xdr:rowOff>
                  </from>
                  <to>
                    <xdr:col>4</xdr:col>
                    <xdr:colOff>19050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Check Box 13">
              <controlPr defaultSize="0" autoPict="0">
                <anchor moveWithCells="1">
                  <from>
                    <xdr:col>3</xdr:col>
                    <xdr:colOff>123825</xdr:colOff>
                    <xdr:row>9</xdr:row>
                    <xdr:rowOff>114300</xdr:rowOff>
                  </from>
                  <to>
                    <xdr:col>4</xdr:col>
                    <xdr:colOff>28575</xdr:colOff>
                    <xdr:row>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7" name="Check Box 13">
              <controlPr defaultSize="0" autoPict="0">
                <anchor moveWithCells="1">
                  <from>
                    <xdr:col>3</xdr:col>
                    <xdr:colOff>95250</xdr:colOff>
                    <xdr:row>10</xdr:row>
                    <xdr:rowOff>114300</xdr:rowOff>
                  </from>
                  <to>
                    <xdr:col>4</xdr:col>
                    <xdr:colOff>133350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18" name="Check Box 13">
              <controlPr defaultSize="0" autoPict="0">
                <anchor moveWithCells="1">
                  <from>
                    <xdr:col>3</xdr:col>
                    <xdr:colOff>114300</xdr:colOff>
                    <xdr:row>11</xdr:row>
                    <xdr:rowOff>142875</xdr:rowOff>
                  </from>
                  <to>
                    <xdr:col>4</xdr:col>
                    <xdr:colOff>19050</xdr:colOff>
                    <xdr:row>11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19" name="Check Box 13">
              <controlPr defaultSize="0" autoPict="0">
                <anchor moveWithCells="1">
                  <from>
                    <xdr:col>3</xdr:col>
                    <xdr:colOff>114300</xdr:colOff>
                    <xdr:row>12</xdr:row>
                    <xdr:rowOff>257175</xdr:rowOff>
                  </from>
                  <to>
                    <xdr:col>4</xdr:col>
                    <xdr:colOff>19050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0" name="Check Box 13">
              <controlPr defaultSize="0" autoPict="0">
                <anchor moveWithCells="1">
                  <from>
                    <xdr:col>3</xdr:col>
                    <xdr:colOff>114300</xdr:colOff>
                    <xdr:row>13</xdr:row>
                    <xdr:rowOff>257175</xdr:rowOff>
                  </from>
                  <to>
                    <xdr:col>4</xdr:col>
                    <xdr:colOff>19050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1" name="Check Box 13">
              <controlPr defaultSize="0" autoPict="0">
                <anchor moveWithCells="1">
                  <from>
                    <xdr:col>3</xdr:col>
                    <xdr:colOff>114300</xdr:colOff>
                    <xdr:row>14</xdr:row>
                    <xdr:rowOff>257175</xdr:rowOff>
                  </from>
                  <to>
                    <xdr:col>4</xdr:col>
                    <xdr:colOff>19050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22" name="Check Box 13">
              <controlPr defaultSize="0" autoPict="0">
                <anchor moveWithCells="1">
                  <from>
                    <xdr:col>3</xdr:col>
                    <xdr:colOff>123825</xdr:colOff>
                    <xdr:row>15</xdr:row>
                    <xdr:rowOff>161925</xdr:rowOff>
                  </from>
                  <to>
                    <xdr:col>4</xdr:col>
                    <xdr:colOff>28575</xdr:colOff>
                    <xdr:row>15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23" name="Check Box 13">
              <controlPr defaultSize="0" autoPict="0">
                <anchor moveWithCells="1">
                  <from>
                    <xdr:col>3</xdr:col>
                    <xdr:colOff>123825</xdr:colOff>
                    <xdr:row>16</xdr:row>
                    <xdr:rowOff>57150</xdr:rowOff>
                  </from>
                  <to>
                    <xdr:col>4</xdr:col>
                    <xdr:colOff>28575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24" name="Check Box 13">
              <controlPr defaultSize="0" autoPict="0">
                <anchor moveWithCells="1">
                  <from>
                    <xdr:col>3</xdr:col>
                    <xdr:colOff>114300</xdr:colOff>
                    <xdr:row>17</xdr:row>
                    <xdr:rowOff>47625</xdr:rowOff>
                  </from>
                  <to>
                    <xdr:col>4</xdr:col>
                    <xdr:colOff>19050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25" name="Check Box 13">
              <controlPr defaultSize="0" autoPict="0">
                <anchor moveWithCells="1">
                  <from>
                    <xdr:col>3</xdr:col>
                    <xdr:colOff>123825</xdr:colOff>
                    <xdr:row>18</xdr:row>
                    <xdr:rowOff>142875</xdr:rowOff>
                  </from>
                  <to>
                    <xdr:col>4</xdr:col>
                    <xdr:colOff>28575</xdr:colOff>
                    <xdr:row>18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26" name="Check Box 13">
              <controlPr defaultSize="0" autoPict="0">
                <anchor moveWithCells="1">
                  <from>
                    <xdr:col>3</xdr:col>
                    <xdr:colOff>114300</xdr:colOff>
                    <xdr:row>19</xdr:row>
                    <xdr:rowOff>238125</xdr:rowOff>
                  </from>
                  <to>
                    <xdr:col>4</xdr:col>
                    <xdr:colOff>19050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27" name="Check Box 36">
              <controlPr defaultSize="0" autoPict="0">
                <anchor moveWithCells="1">
                  <from>
                    <xdr:col>3</xdr:col>
                    <xdr:colOff>114300</xdr:colOff>
                    <xdr:row>20</xdr:row>
                    <xdr:rowOff>238125</xdr:rowOff>
                  </from>
                  <to>
                    <xdr:col>4</xdr:col>
                    <xdr:colOff>19050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28" name="Check Box 38">
              <controlPr defaultSize="0" autoPict="0">
                <anchor moveWithCells="1">
                  <from>
                    <xdr:col>3</xdr:col>
                    <xdr:colOff>114300</xdr:colOff>
                    <xdr:row>21</xdr:row>
                    <xdr:rowOff>238125</xdr:rowOff>
                  </from>
                  <to>
                    <xdr:col>4</xdr:col>
                    <xdr:colOff>19050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29" name="Check Box 41">
              <controlPr defaultSize="0" autoPict="0">
                <anchor moveWithCells="1">
                  <from>
                    <xdr:col>3</xdr:col>
                    <xdr:colOff>114300</xdr:colOff>
                    <xdr:row>22</xdr:row>
                    <xdr:rowOff>238125</xdr:rowOff>
                  </from>
                  <to>
                    <xdr:col>4</xdr:col>
                    <xdr:colOff>19050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30" name="Check Box 44">
              <controlPr defaultSize="0" autoPict="0">
                <anchor moveWithCells="1">
                  <from>
                    <xdr:col>3</xdr:col>
                    <xdr:colOff>114300</xdr:colOff>
                    <xdr:row>23</xdr:row>
                    <xdr:rowOff>238125</xdr:rowOff>
                  </from>
                  <to>
                    <xdr:col>4</xdr:col>
                    <xdr:colOff>19050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31" name="Check Box 50">
              <controlPr defaultSize="0" autoPict="0">
                <anchor moveWithCells="1">
                  <from>
                    <xdr:col>3</xdr:col>
                    <xdr:colOff>114300</xdr:colOff>
                    <xdr:row>24</xdr:row>
                    <xdr:rowOff>238125</xdr:rowOff>
                  </from>
                  <to>
                    <xdr:col>4</xdr:col>
                    <xdr:colOff>19050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32" name="Check Box 51">
              <controlPr defaultSize="0" autoPict="0">
                <anchor moveWithCells="1">
                  <from>
                    <xdr:col>3</xdr:col>
                    <xdr:colOff>114300</xdr:colOff>
                    <xdr:row>25</xdr:row>
                    <xdr:rowOff>238125</xdr:rowOff>
                  </from>
                  <to>
                    <xdr:col>4</xdr:col>
                    <xdr:colOff>19050</xdr:colOff>
                    <xdr:row>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0" r:id="rId33" name="Option Button 8">
              <controlPr defaultSize="0" autoPict="0">
                <anchor moveWithCells="1">
                  <from>
                    <xdr:col>0</xdr:col>
                    <xdr:colOff>114300</xdr:colOff>
                    <xdr:row>8</xdr:row>
                    <xdr:rowOff>47625</xdr:rowOff>
                  </from>
                  <to>
                    <xdr:col>1</xdr:col>
                    <xdr:colOff>152400</xdr:colOff>
                    <xdr:row>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8" r:id="rId34" name="Option Button 3">
              <controlPr defaultSize="0" autoPict="0">
                <anchor moveWithCells="1">
                  <from>
                    <xdr:col>0</xdr:col>
                    <xdr:colOff>95250</xdr:colOff>
                    <xdr:row>9</xdr:row>
                    <xdr:rowOff>28575</xdr:rowOff>
                  </from>
                  <to>
                    <xdr:col>1</xdr:col>
                    <xdr:colOff>752475</xdr:colOff>
                    <xdr:row>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9" r:id="rId35" name="Option Button 4">
              <controlPr defaultSize="0" autoPict="0">
                <anchor moveWithCells="1">
                  <from>
                    <xdr:col>0</xdr:col>
                    <xdr:colOff>95250</xdr:colOff>
                    <xdr:row>10</xdr:row>
                    <xdr:rowOff>76200</xdr:rowOff>
                  </from>
                  <to>
                    <xdr:col>1</xdr:col>
                    <xdr:colOff>695325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0" r:id="rId36" name="Option Button 5">
              <controlPr defaultSize="0" autoPict="0">
                <anchor moveWithCells="1">
                  <from>
                    <xdr:col>0</xdr:col>
                    <xdr:colOff>104775</xdr:colOff>
                    <xdr:row>11</xdr:row>
                    <xdr:rowOff>85725</xdr:rowOff>
                  </from>
                  <to>
                    <xdr:col>1</xdr:col>
                    <xdr:colOff>552450</xdr:colOff>
                    <xdr:row>11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1" r:id="rId37" name="Option Button 6">
              <controlPr defaultSize="0" autoPict="0">
                <anchor moveWithCells="1">
                  <from>
                    <xdr:col>0</xdr:col>
                    <xdr:colOff>104775</xdr:colOff>
                    <xdr:row>12</xdr:row>
                    <xdr:rowOff>66675</xdr:rowOff>
                  </from>
                  <to>
                    <xdr:col>1</xdr:col>
                    <xdr:colOff>171450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2" r:id="rId38" name="Option Button 7">
              <controlPr defaultSize="0" autoPict="0">
                <anchor moveWithCells="1">
                  <from>
                    <xdr:col>0</xdr:col>
                    <xdr:colOff>114300</xdr:colOff>
                    <xdr:row>13</xdr:row>
                    <xdr:rowOff>57150</xdr:rowOff>
                  </from>
                  <to>
                    <xdr:col>1</xdr:col>
                    <xdr:colOff>266700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3" r:id="rId39" name="Option Button 8">
              <controlPr defaultSize="0" autoPict="0">
                <anchor moveWithCells="1">
                  <from>
                    <xdr:col>0</xdr:col>
                    <xdr:colOff>114300</xdr:colOff>
                    <xdr:row>14</xdr:row>
                    <xdr:rowOff>47625</xdr:rowOff>
                  </from>
                  <to>
                    <xdr:col>1</xdr:col>
                    <xdr:colOff>152400</xdr:colOff>
                    <xdr:row>14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4" r:id="rId40" name="Option Button 8">
              <controlPr defaultSize="0" autoPict="0">
                <anchor moveWithCells="1">
                  <from>
                    <xdr:col>0</xdr:col>
                    <xdr:colOff>114300</xdr:colOff>
                    <xdr:row>15</xdr:row>
                    <xdr:rowOff>47625</xdr:rowOff>
                  </from>
                  <to>
                    <xdr:col>1</xdr:col>
                    <xdr:colOff>152400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2" r:id="rId41" name="Option Button 3">
              <controlPr defaultSize="0" autoPict="0">
                <anchor moveWithCells="1">
                  <from>
                    <xdr:col>0</xdr:col>
                    <xdr:colOff>95250</xdr:colOff>
                    <xdr:row>16</xdr:row>
                    <xdr:rowOff>28575</xdr:rowOff>
                  </from>
                  <to>
                    <xdr:col>1</xdr:col>
                    <xdr:colOff>752475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3" r:id="rId42" name="Option Button 4">
              <controlPr defaultSize="0" autoPict="0">
                <anchor moveWithCells="1">
                  <from>
                    <xdr:col>0</xdr:col>
                    <xdr:colOff>95250</xdr:colOff>
                    <xdr:row>17</xdr:row>
                    <xdr:rowOff>76200</xdr:rowOff>
                  </from>
                  <to>
                    <xdr:col>1</xdr:col>
                    <xdr:colOff>695325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4" r:id="rId43" name="Option Button 5">
              <controlPr defaultSize="0" autoPict="0">
                <anchor moveWithCells="1">
                  <from>
                    <xdr:col>0</xdr:col>
                    <xdr:colOff>104775</xdr:colOff>
                    <xdr:row>18</xdr:row>
                    <xdr:rowOff>85725</xdr:rowOff>
                  </from>
                  <to>
                    <xdr:col>1</xdr:col>
                    <xdr:colOff>552450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5" r:id="rId44" name="Option Button 6">
              <controlPr defaultSize="0" autoPict="0">
                <anchor moveWithCells="1">
                  <from>
                    <xdr:col>0</xdr:col>
                    <xdr:colOff>104775</xdr:colOff>
                    <xdr:row>19</xdr:row>
                    <xdr:rowOff>66675</xdr:rowOff>
                  </from>
                  <to>
                    <xdr:col>1</xdr:col>
                    <xdr:colOff>171450</xdr:colOff>
                    <xdr:row>19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6" r:id="rId45" name="Option Button 7">
              <controlPr defaultSize="0" autoPict="0">
                <anchor moveWithCells="1">
                  <from>
                    <xdr:col>0</xdr:col>
                    <xdr:colOff>114300</xdr:colOff>
                    <xdr:row>20</xdr:row>
                    <xdr:rowOff>57150</xdr:rowOff>
                  </from>
                  <to>
                    <xdr:col>1</xdr:col>
                    <xdr:colOff>266700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7" r:id="rId46" name="Option Button 8">
              <controlPr defaultSize="0" autoPict="0">
                <anchor moveWithCells="1">
                  <from>
                    <xdr:col>0</xdr:col>
                    <xdr:colOff>114300</xdr:colOff>
                    <xdr:row>21</xdr:row>
                    <xdr:rowOff>47625</xdr:rowOff>
                  </from>
                  <to>
                    <xdr:col>1</xdr:col>
                    <xdr:colOff>152400</xdr:colOff>
                    <xdr:row>21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8" r:id="rId47" name="Option Button 8">
              <controlPr defaultSize="0" autoPict="0">
                <anchor moveWithCells="1">
                  <from>
                    <xdr:col>0</xdr:col>
                    <xdr:colOff>114300</xdr:colOff>
                    <xdr:row>22</xdr:row>
                    <xdr:rowOff>47625</xdr:rowOff>
                  </from>
                  <to>
                    <xdr:col>1</xdr:col>
                    <xdr:colOff>152400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9" r:id="rId48" name="Option Button 7">
              <controlPr defaultSize="0" autoPict="0">
                <anchor moveWithCells="1">
                  <from>
                    <xdr:col>0</xdr:col>
                    <xdr:colOff>114300</xdr:colOff>
                    <xdr:row>23</xdr:row>
                    <xdr:rowOff>57150</xdr:rowOff>
                  </from>
                  <to>
                    <xdr:col>1</xdr:col>
                    <xdr:colOff>266700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0" r:id="rId49" name="Option Button 8">
              <controlPr defaultSize="0" autoPict="0">
                <anchor moveWithCells="1">
                  <from>
                    <xdr:col>0</xdr:col>
                    <xdr:colOff>114300</xdr:colOff>
                    <xdr:row>24</xdr:row>
                    <xdr:rowOff>47625</xdr:rowOff>
                  </from>
                  <to>
                    <xdr:col>1</xdr:col>
                    <xdr:colOff>152400</xdr:colOff>
                    <xdr:row>24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1" r:id="rId50" name="Option Button 8">
              <controlPr defaultSize="0" autoPict="0">
                <anchor moveWithCells="1">
                  <from>
                    <xdr:col>0</xdr:col>
                    <xdr:colOff>114300</xdr:colOff>
                    <xdr:row>25</xdr:row>
                    <xdr:rowOff>47625</xdr:rowOff>
                  </from>
                  <to>
                    <xdr:col>1</xdr:col>
                    <xdr:colOff>152400</xdr:colOff>
                    <xdr:row>25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2" r:id="rId51" name="Option Button 3">
              <controlPr defaultSize="0" autoPict="0">
                <anchor moveWithCells="1">
                  <from>
                    <xdr:col>0</xdr:col>
                    <xdr:colOff>95250</xdr:colOff>
                    <xdr:row>26</xdr:row>
                    <xdr:rowOff>28575</xdr:rowOff>
                  </from>
                  <to>
                    <xdr:col>1</xdr:col>
                    <xdr:colOff>752475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3" r:id="rId52" name="Option Button 4">
              <controlPr defaultSize="0" autoPict="0">
                <anchor moveWithCells="1">
                  <from>
                    <xdr:col>0</xdr:col>
                    <xdr:colOff>95250</xdr:colOff>
                    <xdr:row>27</xdr:row>
                    <xdr:rowOff>76200</xdr:rowOff>
                  </from>
                  <to>
                    <xdr:col>1</xdr:col>
                    <xdr:colOff>695325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4" r:id="rId53" name="Option Button 5">
              <controlPr defaultSize="0" autoPict="0">
                <anchor moveWithCells="1">
                  <from>
                    <xdr:col>0</xdr:col>
                    <xdr:colOff>104775</xdr:colOff>
                    <xdr:row>28</xdr:row>
                    <xdr:rowOff>85725</xdr:rowOff>
                  </from>
                  <to>
                    <xdr:col>1</xdr:col>
                    <xdr:colOff>552450</xdr:colOff>
                    <xdr:row>28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5" r:id="rId54" name="Option Button 6">
              <controlPr defaultSize="0" autoPict="0">
                <anchor moveWithCells="1">
                  <from>
                    <xdr:col>0</xdr:col>
                    <xdr:colOff>104775</xdr:colOff>
                    <xdr:row>29</xdr:row>
                    <xdr:rowOff>66675</xdr:rowOff>
                  </from>
                  <to>
                    <xdr:col>1</xdr:col>
                    <xdr:colOff>171450</xdr:colOff>
                    <xdr:row>29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6" r:id="rId55" name="Option Button 7">
              <controlPr defaultSize="0" autoPict="0">
                <anchor moveWithCells="1">
                  <from>
                    <xdr:col>0</xdr:col>
                    <xdr:colOff>114300</xdr:colOff>
                    <xdr:row>30</xdr:row>
                    <xdr:rowOff>57150</xdr:rowOff>
                  </from>
                  <to>
                    <xdr:col>1</xdr:col>
                    <xdr:colOff>266700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7" r:id="rId56" name="Option Button 8">
              <controlPr defaultSize="0" autoPict="0">
                <anchor moveWithCells="1">
                  <from>
                    <xdr:col>0</xdr:col>
                    <xdr:colOff>114300</xdr:colOff>
                    <xdr:row>31</xdr:row>
                    <xdr:rowOff>47625</xdr:rowOff>
                  </from>
                  <to>
                    <xdr:col>1</xdr:col>
                    <xdr:colOff>152400</xdr:colOff>
                    <xdr:row>31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9" r:id="rId57" name="Button 223">
              <controlPr defaultSize="0" print="0" autoFill="0" autoPict="0" macro="[0]!销售2014">
                <anchor moveWithCells="1" sizeWithCells="1">
                  <from>
                    <xdr:col>5</xdr:col>
                    <xdr:colOff>533400</xdr:colOff>
                    <xdr:row>1</xdr:row>
                    <xdr:rowOff>66675</xdr:rowOff>
                  </from>
                  <to>
                    <xdr:col>6</xdr:col>
                    <xdr:colOff>542925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1" r:id="rId58" name="Button 225">
              <controlPr defaultSize="0" print="0" autoFill="0" autoPict="0" macro="[0]!销售2015">
                <anchor moveWithCells="1" sizeWithCells="1">
                  <from>
                    <xdr:col>6</xdr:col>
                    <xdr:colOff>533400</xdr:colOff>
                    <xdr:row>1</xdr:row>
                    <xdr:rowOff>66675</xdr:rowOff>
                  </from>
                  <to>
                    <xdr:col>7</xdr:col>
                    <xdr:colOff>285750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3" r:id="rId59" name="Button 227">
              <controlPr defaultSize="0" print="0" autoFill="0" autoPict="0" macro="[0]!销售2016">
                <anchor moveWithCells="1" sizeWithCells="1">
                  <from>
                    <xdr:col>7</xdr:col>
                    <xdr:colOff>285750</xdr:colOff>
                    <xdr:row>1</xdr:row>
                    <xdr:rowOff>66675</xdr:rowOff>
                  </from>
                  <to>
                    <xdr:col>8</xdr:col>
                    <xdr:colOff>295275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75"/>
  <sheetViews>
    <sheetView topLeftCell="A49" workbookViewId="0">
      <selection activeCell="D9" sqref="D9"/>
    </sheetView>
  </sheetViews>
  <sheetFormatPr defaultRowHeight="13.5"/>
  <sheetData>
    <row r="1" spans="1:33">
      <c r="A1" s="12" t="s">
        <v>3747</v>
      </c>
      <c r="B1" s="40" t="s">
        <v>16</v>
      </c>
      <c r="C1" s="40" t="s">
        <v>17</v>
      </c>
      <c r="D1" s="40" t="s">
        <v>18</v>
      </c>
      <c r="E1" s="40" t="s">
        <v>19</v>
      </c>
      <c r="F1" s="40" t="s">
        <v>20</v>
      </c>
      <c r="G1" s="40" t="s">
        <v>21</v>
      </c>
      <c r="H1" s="40" t="s">
        <v>22</v>
      </c>
      <c r="I1" s="40" t="s">
        <v>23</v>
      </c>
      <c r="J1" s="40" t="s">
        <v>24</v>
      </c>
      <c r="K1" s="40" t="s">
        <v>25</v>
      </c>
      <c r="L1" s="40" t="s">
        <v>26</v>
      </c>
      <c r="M1" s="40" t="s">
        <v>27</v>
      </c>
      <c r="N1" s="40" t="s">
        <v>28</v>
      </c>
      <c r="O1" s="40" t="s">
        <v>29</v>
      </c>
      <c r="P1" s="40" t="s">
        <v>30</v>
      </c>
      <c r="Q1" s="40" t="s">
        <v>31</v>
      </c>
      <c r="R1" s="40" t="s">
        <v>32</v>
      </c>
      <c r="S1" s="40" t="s">
        <v>33</v>
      </c>
      <c r="T1" s="40" t="s">
        <v>34</v>
      </c>
      <c r="U1" s="40" t="s">
        <v>35</v>
      </c>
      <c r="V1" s="40" t="s">
        <v>36</v>
      </c>
      <c r="W1" s="40" t="s">
        <v>37</v>
      </c>
      <c r="X1" s="40" t="s">
        <v>38</v>
      </c>
      <c r="Y1" s="40" t="s">
        <v>39</v>
      </c>
      <c r="Z1" s="40" t="s">
        <v>40</v>
      </c>
      <c r="AA1" s="40" t="s">
        <v>41</v>
      </c>
      <c r="AB1" s="40" t="s">
        <v>42</v>
      </c>
      <c r="AC1" s="40" t="s">
        <v>43</v>
      </c>
      <c r="AD1" s="40" t="s">
        <v>44</v>
      </c>
      <c r="AE1" s="40" t="s">
        <v>45</v>
      </c>
      <c r="AG1" t="e">
        <f ca="1">OFFSET(A1,0,0,24,31)</f>
        <v>#VALUE!</v>
      </c>
    </row>
    <row r="2" spans="1:33">
      <c r="A2" s="46" t="s">
        <v>64</v>
      </c>
      <c r="B2" s="41"/>
      <c r="C2" s="41">
        <v>81.5</v>
      </c>
      <c r="D2" s="41"/>
      <c r="E2" s="41"/>
      <c r="F2" s="41"/>
      <c r="G2" s="41"/>
      <c r="H2" s="41">
        <v>3</v>
      </c>
      <c r="I2" s="41"/>
      <c r="J2" s="41">
        <v>292.39999999999998</v>
      </c>
      <c r="K2" s="41">
        <v>6</v>
      </c>
      <c r="L2" s="41">
        <v>2</v>
      </c>
      <c r="M2" s="41"/>
      <c r="N2" s="41"/>
      <c r="O2" s="41"/>
      <c r="P2" s="41">
        <v>2</v>
      </c>
      <c r="Q2" s="41">
        <v>56.75</v>
      </c>
      <c r="R2" s="41"/>
      <c r="S2" s="41"/>
      <c r="T2" s="41">
        <v>230.09999999999997</v>
      </c>
      <c r="U2" s="41"/>
      <c r="V2" s="41">
        <v>68.45</v>
      </c>
      <c r="W2" s="41"/>
      <c r="X2" s="41"/>
      <c r="Y2" s="41">
        <v>8</v>
      </c>
      <c r="Z2" s="41">
        <v>3.2</v>
      </c>
      <c r="AA2" s="41">
        <v>0</v>
      </c>
      <c r="AB2" s="41"/>
      <c r="AC2" s="41">
        <v>5</v>
      </c>
      <c r="AD2" s="41"/>
      <c r="AE2" s="41"/>
    </row>
    <row r="3" spans="1:33">
      <c r="A3" s="46" t="s">
        <v>65</v>
      </c>
      <c r="B3" s="41"/>
      <c r="C3" s="41"/>
      <c r="D3" s="41"/>
      <c r="E3" s="41"/>
      <c r="F3" s="41"/>
      <c r="G3" s="41"/>
      <c r="H3" s="41"/>
      <c r="I3" s="41"/>
      <c r="J3" s="41">
        <v>10</v>
      </c>
      <c r="K3" s="41"/>
      <c r="L3" s="41"/>
      <c r="M3" s="41"/>
      <c r="N3" s="41"/>
      <c r="O3" s="41"/>
      <c r="P3" s="41"/>
      <c r="Q3" s="41">
        <v>81.2</v>
      </c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</row>
    <row r="4" spans="1:33">
      <c r="A4" s="46" t="s">
        <v>66</v>
      </c>
      <c r="B4" s="41"/>
      <c r="C4" s="41"/>
      <c r="D4" s="41">
        <v>0</v>
      </c>
      <c r="E4" s="41"/>
      <c r="F4" s="41"/>
      <c r="G4" s="41"/>
      <c r="H4" s="41">
        <v>35.575000000000003</v>
      </c>
      <c r="I4" s="41"/>
      <c r="J4" s="41">
        <v>14.7</v>
      </c>
      <c r="K4" s="41"/>
      <c r="L4" s="41"/>
      <c r="M4" s="41"/>
      <c r="N4" s="41"/>
      <c r="O4" s="41"/>
      <c r="P4" s="41"/>
      <c r="Q4" s="41">
        <v>532.02499999999998</v>
      </c>
      <c r="R4" s="41"/>
      <c r="S4" s="41"/>
      <c r="T4" s="41"/>
      <c r="U4" s="41"/>
      <c r="V4" s="41"/>
      <c r="W4" s="41"/>
      <c r="X4" s="41"/>
      <c r="Y4" s="41">
        <v>80</v>
      </c>
      <c r="Z4" s="41"/>
      <c r="AA4" s="41"/>
      <c r="AB4" s="41"/>
      <c r="AC4" s="41">
        <v>26</v>
      </c>
      <c r="AD4" s="41"/>
      <c r="AE4" s="41"/>
    </row>
    <row r="5" spans="1:33">
      <c r="A5" s="46" t="s">
        <v>67</v>
      </c>
      <c r="B5" s="41"/>
      <c r="C5" s="41"/>
      <c r="D5" s="41"/>
      <c r="E5" s="41">
        <v>3.05</v>
      </c>
      <c r="F5" s="41"/>
      <c r="G5" s="41"/>
      <c r="H5" s="41">
        <v>36</v>
      </c>
      <c r="I5" s="41"/>
      <c r="J5" s="41">
        <v>83.85</v>
      </c>
      <c r="K5" s="41"/>
      <c r="L5" s="41"/>
      <c r="M5" s="41">
        <v>7</v>
      </c>
      <c r="N5" s="41"/>
      <c r="O5" s="41"/>
      <c r="P5" s="41"/>
      <c r="Q5" s="41">
        <v>1411.1</v>
      </c>
      <c r="R5" s="41"/>
      <c r="S5" s="41"/>
      <c r="T5" s="41">
        <v>0</v>
      </c>
      <c r="U5" s="41"/>
      <c r="V5" s="41"/>
      <c r="W5" s="41"/>
      <c r="X5" s="41"/>
      <c r="Y5" s="41"/>
      <c r="Z5" s="41"/>
      <c r="AA5" s="41"/>
      <c r="AB5" s="41"/>
      <c r="AC5" s="41">
        <v>5</v>
      </c>
      <c r="AD5" s="41"/>
      <c r="AE5" s="41"/>
    </row>
    <row r="6" spans="1:33">
      <c r="A6" s="46" t="s">
        <v>68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</row>
    <row r="7" spans="1:33">
      <c r="A7" s="46" t="s">
        <v>69</v>
      </c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</row>
    <row r="8" spans="1:33">
      <c r="A8" s="46" t="s">
        <v>70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>
        <v>154.19999999999999</v>
      </c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</row>
    <row r="9" spans="1:33">
      <c r="A9" s="46" t="s">
        <v>71</v>
      </c>
      <c r="B9" s="41"/>
      <c r="C9" s="41"/>
      <c r="D9" s="41">
        <v>2</v>
      </c>
      <c r="E9" s="41"/>
      <c r="F9" s="41"/>
      <c r="G9" s="41"/>
      <c r="H9" s="41"/>
      <c r="I9" s="41"/>
      <c r="J9" s="41">
        <v>1.05</v>
      </c>
      <c r="K9" s="41"/>
      <c r="L9" s="41"/>
      <c r="M9" s="41"/>
      <c r="N9" s="41"/>
      <c r="O9" s="41"/>
      <c r="P9" s="41"/>
      <c r="Q9" s="41">
        <v>49.55</v>
      </c>
      <c r="R9" s="41">
        <v>0</v>
      </c>
      <c r="S9" s="41"/>
      <c r="T9" s="41"/>
      <c r="U9" s="41"/>
      <c r="V9" s="41"/>
      <c r="W9" s="41"/>
      <c r="X9" s="41"/>
      <c r="Y9" s="41"/>
      <c r="Z9" s="41"/>
      <c r="AA9" s="41"/>
      <c r="AB9" s="41"/>
      <c r="AC9" s="41">
        <v>23</v>
      </c>
      <c r="AD9" s="41"/>
      <c r="AE9" s="41"/>
    </row>
    <row r="10" spans="1:33">
      <c r="A10" s="46" t="s">
        <v>72</v>
      </c>
      <c r="B10" s="41"/>
      <c r="C10" s="41"/>
      <c r="D10" s="41"/>
      <c r="E10" s="41"/>
      <c r="F10" s="41"/>
      <c r="G10" s="41"/>
      <c r="H10" s="41">
        <v>1</v>
      </c>
      <c r="I10" s="41"/>
      <c r="J10" s="41">
        <v>0</v>
      </c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>
        <v>41</v>
      </c>
      <c r="AD10" s="41"/>
      <c r="AE10" s="41"/>
    </row>
    <row r="11" spans="1:33">
      <c r="A11" s="46" t="s">
        <v>73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>
        <v>39.875</v>
      </c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</row>
    <row r="12" spans="1:33">
      <c r="A12" s="46" t="s">
        <v>74</v>
      </c>
      <c r="B12" s="41"/>
      <c r="C12" s="41"/>
      <c r="D12" s="41"/>
      <c r="E12" s="41">
        <v>0</v>
      </c>
      <c r="F12" s="41"/>
      <c r="G12" s="41"/>
      <c r="H12" s="41"/>
      <c r="I12" s="41"/>
      <c r="J12" s="41">
        <v>2</v>
      </c>
      <c r="K12" s="41"/>
      <c r="L12" s="41"/>
      <c r="M12" s="41"/>
      <c r="N12" s="41"/>
      <c r="O12" s="41"/>
      <c r="P12" s="41"/>
      <c r="Q12" s="41">
        <v>232.97499999999999</v>
      </c>
      <c r="R12" s="41"/>
      <c r="S12" s="41"/>
      <c r="T12" s="41">
        <v>3</v>
      </c>
      <c r="U12" s="41"/>
      <c r="V12" s="41">
        <v>0</v>
      </c>
      <c r="W12" s="41"/>
      <c r="X12" s="41"/>
      <c r="Y12" s="41"/>
      <c r="Z12" s="41"/>
      <c r="AA12" s="41"/>
      <c r="AB12" s="41"/>
      <c r="AC12" s="41">
        <v>53</v>
      </c>
      <c r="AD12" s="41"/>
      <c r="AE12" s="41"/>
    </row>
    <row r="13" spans="1:33">
      <c r="A13" s="46" t="s">
        <v>75</v>
      </c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>
        <v>0</v>
      </c>
      <c r="V13" s="41"/>
      <c r="W13" s="41"/>
      <c r="X13" s="41"/>
      <c r="Y13" s="41"/>
      <c r="Z13" s="41"/>
      <c r="AA13" s="41"/>
      <c r="AB13" s="41"/>
      <c r="AC13" s="41">
        <v>18</v>
      </c>
      <c r="AD13" s="41"/>
      <c r="AE13" s="41"/>
    </row>
    <row r="14" spans="1:33">
      <c r="A14" s="46" t="s">
        <v>76</v>
      </c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>
        <v>707.52499999999998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</row>
    <row r="15" spans="1:33">
      <c r="A15" s="46" t="s">
        <v>77</v>
      </c>
      <c r="B15" s="41">
        <v>42.800000000000004</v>
      </c>
      <c r="C15" s="41">
        <v>169.05</v>
      </c>
      <c r="D15" s="41">
        <v>38.200000000000003</v>
      </c>
      <c r="E15" s="41">
        <v>171</v>
      </c>
      <c r="F15" s="41">
        <v>2.5000000000000001E-2</v>
      </c>
      <c r="G15" s="41"/>
      <c r="H15" s="41">
        <v>75.8</v>
      </c>
      <c r="I15" s="41"/>
      <c r="J15" s="41">
        <v>3314.1929999999993</v>
      </c>
      <c r="K15" s="41"/>
      <c r="L15" s="41">
        <v>386.77499999999998</v>
      </c>
      <c r="M15" s="41">
        <v>38.15</v>
      </c>
      <c r="N15" s="41"/>
      <c r="O15" s="41">
        <v>50.5</v>
      </c>
      <c r="P15" s="41">
        <v>19.850000000000001</v>
      </c>
      <c r="Q15" s="41">
        <v>4249.3999999999996</v>
      </c>
      <c r="R15" s="41">
        <v>8.1750000000000007</v>
      </c>
      <c r="S15" s="41">
        <v>8</v>
      </c>
      <c r="T15" s="41">
        <v>843.92499999999995</v>
      </c>
      <c r="U15" s="41">
        <v>21.75</v>
      </c>
      <c r="V15" s="41">
        <v>1244.575</v>
      </c>
      <c r="W15" s="41">
        <v>0</v>
      </c>
      <c r="X15" s="41"/>
      <c r="Y15" s="41">
        <v>0</v>
      </c>
      <c r="Z15" s="41">
        <v>20.549999999999997</v>
      </c>
      <c r="AA15" s="41">
        <v>85.674999999999997</v>
      </c>
      <c r="AB15" s="41"/>
      <c r="AC15" s="41">
        <v>2149.75</v>
      </c>
      <c r="AD15" s="41"/>
      <c r="AE15" s="41">
        <v>32.049999999999997</v>
      </c>
    </row>
    <row r="16" spans="1:33">
      <c r="A16" s="46" t="s">
        <v>78</v>
      </c>
      <c r="B16" s="41"/>
      <c r="C16" s="41"/>
      <c r="D16" s="41"/>
      <c r="E16" s="41"/>
      <c r="F16" s="41"/>
      <c r="G16" s="41"/>
      <c r="H16" s="41"/>
      <c r="I16" s="41"/>
      <c r="J16" s="41">
        <v>28.150000000000002</v>
      </c>
      <c r="K16" s="41"/>
      <c r="L16" s="41">
        <v>29.5</v>
      </c>
      <c r="M16" s="41"/>
      <c r="N16" s="41"/>
      <c r="O16" s="41"/>
      <c r="P16" s="41"/>
      <c r="Q16" s="41">
        <v>60</v>
      </c>
      <c r="R16" s="41"/>
      <c r="S16" s="41"/>
      <c r="T16" s="41">
        <v>18</v>
      </c>
      <c r="U16" s="41"/>
      <c r="V16" s="41"/>
      <c r="W16" s="41"/>
      <c r="X16" s="41"/>
      <c r="Y16" s="41"/>
      <c r="Z16" s="41"/>
      <c r="AA16" s="41"/>
      <c r="AB16" s="41"/>
      <c r="AC16" s="41">
        <v>669.5</v>
      </c>
      <c r="AD16" s="41"/>
      <c r="AE16" s="41"/>
    </row>
    <row r="17" spans="1:31">
      <c r="A17" s="46" t="s">
        <v>79</v>
      </c>
      <c r="B17" s="41"/>
      <c r="C17" s="41">
        <v>0</v>
      </c>
      <c r="D17" s="41"/>
      <c r="E17" s="41"/>
      <c r="F17" s="41"/>
      <c r="G17" s="41"/>
      <c r="H17" s="41">
        <v>6</v>
      </c>
      <c r="I17" s="41"/>
      <c r="J17" s="41"/>
      <c r="K17" s="41"/>
      <c r="L17" s="41">
        <v>0</v>
      </c>
      <c r="M17" s="41"/>
      <c r="N17" s="41"/>
      <c r="O17" s="41"/>
      <c r="P17" s="41"/>
      <c r="Q17" s="41">
        <v>36.900000000000006</v>
      </c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</row>
    <row r="18" spans="1:31">
      <c r="A18" s="46" t="s">
        <v>80</v>
      </c>
      <c r="B18" s="41"/>
      <c r="C18" s="41"/>
      <c r="D18" s="41">
        <v>0</v>
      </c>
      <c r="E18" s="41"/>
      <c r="F18" s="41"/>
      <c r="G18" s="41"/>
      <c r="H18" s="41">
        <v>47.9</v>
      </c>
      <c r="I18" s="41"/>
      <c r="J18" s="41">
        <v>415.625</v>
      </c>
      <c r="K18" s="41"/>
      <c r="L18" s="41">
        <v>5.2</v>
      </c>
      <c r="M18" s="41"/>
      <c r="N18" s="41">
        <v>30</v>
      </c>
      <c r="O18" s="41"/>
      <c r="P18" s="41"/>
      <c r="Q18" s="41">
        <v>131.20000000000002</v>
      </c>
      <c r="R18" s="41"/>
      <c r="S18" s="41"/>
      <c r="T18" s="41">
        <v>30</v>
      </c>
      <c r="U18" s="41"/>
      <c r="V18" s="41"/>
      <c r="W18" s="41"/>
      <c r="X18" s="41"/>
      <c r="Y18" s="41"/>
      <c r="Z18" s="41">
        <v>14</v>
      </c>
      <c r="AA18" s="41"/>
      <c r="AB18" s="41"/>
      <c r="AC18" s="41">
        <v>250.95000000000002</v>
      </c>
      <c r="AD18" s="41"/>
      <c r="AE18" s="41">
        <v>16</v>
      </c>
    </row>
    <row r="19" spans="1:31">
      <c r="A19" s="46" t="s">
        <v>81</v>
      </c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>
        <v>54.725000000000001</v>
      </c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</row>
    <row r="20" spans="1:31">
      <c r="A20" s="46" t="s">
        <v>82</v>
      </c>
      <c r="B20" s="41"/>
      <c r="C20" s="41">
        <v>17</v>
      </c>
      <c r="D20" s="41">
        <v>28.55</v>
      </c>
      <c r="E20" s="41">
        <v>8.5500000000000007</v>
      </c>
      <c r="F20" s="41">
        <v>0</v>
      </c>
      <c r="G20" s="41"/>
      <c r="H20" s="41">
        <v>18.5</v>
      </c>
      <c r="I20" s="41"/>
      <c r="J20" s="41">
        <v>1115.155</v>
      </c>
      <c r="K20" s="41">
        <v>362.59999999999997</v>
      </c>
      <c r="L20" s="41">
        <v>154.17500000000001</v>
      </c>
      <c r="M20" s="41">
        <v>46.2</v>
      </c>
      <c r="N20" s="41">
        <v>12</v>
      </c>
      <c r="O20" s="41">
        <v>835.81</v>
      </c>
      <c r="P20" s="41">
        <v>63.524999999999999</v>
      </c>
      <c r="Q20" s="41">
        <v>4578.3999999999987</v>
      </c>
      <c r="R20" s="41">
        <v>7.5</v>
      </c>
      <c r="S20" s="41">
        <v>145</v>
      </c>
      <c r="T20" s="41">
        <v>483.6</v>
      </c>
      <c r="U20" s="41">
        <v>5.8</v>
      </c>
      <c r="V20" s="41">
        <v>0.45</v>
      </c>
      <c r="W20" s="41"/>
      <c r="X20" s="41"/>
      <c r="Y20" s="41"/>
      <c r="Z20" s="41">
        <v>1847.05</v>
      </c>
      <c r="AA20" s="41">
        <v>2522.6000000000004</v>
      </c>
      <c r="AB20" s="41"/>
      <c r="AC20" s="41">
        <v>210.875</v>
      </c>
      <c r="AD20" s="41">
        <v>0</v>
      </c>
      <c r="AE20" s="41"/>
    </row>
    <row r="21" spans="1:31">
      <c r="A21" s="46" t="s">
        <v>83</v>
      </c>
      <c r="B21" s="41"/>
      <c r="C21" s="41"/>
      <c r="D21" s="41"/>
      <c r="E21" s="41"/>
      <c r="F21" s="41"/>
      <c r="G21" s="41"/>
      <c r="H21" s="41"/>
      <c r="I21" s="41"/>
      <c r="J21" s="41">
        <v>1.3</v>
      </c>
      <c r="K21" s="41"/>
      <c r="L21" s="41"/>
      <c r="M21" s="41"/>
      <c r="N21" s="41"/>
      <c r="O21" s="41"/>
      <c r="P21" s="41"/>
      <c r="Q21" s="41">
        <v>60.9</v>
      </c>
      <c r="R21" s="41"/>
      <c r="S21" s="41">
        <v>10</v>
      </c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</row>
    <row r="22" spans="1:31">
      <c r="A22" s="46" t="s">
        <v>84</v>
      </c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>
        <v>74.025000000000006</v>
      </c>
      <c r="N22" s="41"/>
      <c r="O22" s="41"/>
      <c r="P22" s="41"/>
      <c r="Q22" s="41">
        <v>89.800000000000011</v>
      </c>
      <c r="R22" s="41"/>
      <c r="S22" s="41"/>
      <c r="T22" s="41">
        <v>177</v>
      </c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</row>
    <row r="23" spans="1:31">
      <c r="A23" s="46" t="s">
        <v>85</v>
      </c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</row>
    <row r="24" spans="1:31">
      <c r="A24" s="46" t="s">
        <v>86</v>
      </c>
      <c r="B24" s="41">
        <v>302.5</v>
      </c>
      <c r="C24" s="41">
        <v>391.375</v>
      </c>
      <c r="D24" s="41">
        <v>727.44500000000005</v>
      </c>
      <c r="E24" s="41">
        <v>6956.7250000000004</v>
      </c>
      <c r="F24" s="41">
        <v>1870.9250000000002</v>
      </c>
      <c r="G24" s="41">
        <v>10</v>
      </c>
      <c r="H24" s="41">
        <v>1901.9750000000001</v>
      </c>
      <c r="I24" s="41">
        <v>85.024999999999991</v>
      </c>
      <c r="J24" s="41">
        <v>3861.6569999999997</v>
      </c>
      <c r="K24" s="41">
        <v>3318.5750000000007</v>
      </c>
      <c r="L24" s="41">
        <v>1597.1250000000002</v>
      </c>
      <c r="M24" s="41">
        <v>4683.6499999999996</v>
      </c>
      <c r="N24" s="41">
        <v>157</v>
      </c>
      <c r="O24" s="41">
        <v>2540.4249999999997</v>
      </c>
      <c r="P24" s="41">
        <v>536.69999999999993</v>
      </c>
      <c r="Q24" s="41">
        <v>10005.075999999999</v>
      </c>
      <c r="R24" s="41">
        <v>188.20000000000002</v>
      </c>
      <c r="S24" s="41">
        <v>1160.0999999999999</v>
      </c>
      <c r="T24" s="41">
        <v>2973.4949999999994</v>
      </c>
      <c r="U24" s="41">
        <v>483.875</v>
      </c>
      <c r="V24" s="41">
        <v>9016.9649999999983</v>
      </c>
      <c r="W24" s="41">
        <v>21.574999999999999</v>
      </c>
      <c r="X24" s="41">
        <v>384.22500000000002</v>
      </c>
      <c r="Y24" s="41">
        <v>1357.65</v>
      </c>
      <c r="Z24" s="41">
        <v>2929.4500000000003</v>
      </c>
      <c r="AA24" s="41">
        <v>4983.12</v>
      </c>
      <c r="AB24" s="41">
        <v>806.125</v>
      </c>
      <c r="AC24" s="41">
        <v>1835.4250000000002</v>
      </c>
      <c r="AD24" s="41">
        <v>70</v>
      </c>
      <c r="AE24" s="41">
        <v>533.875</v>
      </c>
    </row>
    <row r="25" spans="1:31">
      <c r="A25" s="46" t="s">
        <v>87</v>
      </c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>
        <v>374.97500000000002</v>
      </c>
      <c r="R25" s="41"/>
      <c r="S25" s="41">
        <v>219.92500000000001</v>
      </c>
      <c r="T25" s="41">
        <v>337.6</v>
      </c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</row>
    <row r="26" spans="1:31">
      <c r="A26" s="63" t="s">
        <v>3748</v>
      </c>
      <c r="B26" s="40" t="s">
        <v>16</v>
      </c>
      <c r="C26" s="40" t="s">
        <v>17</v>
      </c>
      <c r="D26" s="40" t="s">
        <v>18</v>
      </c>
      <c r="E26" s="40" t="s">
        <v>19</v>
      </c>
      <c r="F26" s="40" t="s">
        <v>20</v>
      </c>
      <c r="G26" s="40" t="s">
        <v>21</v>
      </c>
      <c r="H26" s="40" t="s">
        <v>22</v>
      </c>
      <c r="I26" s="40" t="s">
        <v>23</v>
      </c>
      <c r="J26" s="40" t="s">
        <v>24</v>
      </c>
      <c r="K26" s="40" t="s">
        <v>25</v>
      </c>
      <c r="L26" s="40" t="s">
        <v>26</v>
      </c>
      <c r="M26" s="40" t="s">
        <v>27</v>
      </c>
      <c r="N26" s="40" t="s">
        <v>28</v>
      </c>
      <c r="O26" s="40" t="s">
        <v>29</v>
      </c>
      <c r="P26" s="40" t="s">
        <v>30</v>
      </c>
      <c r="Q26" s="40" t="s">
        <v>31</v>
      </c>
      <c r="R26" s="40" t="s">
        <v>32</v>
      </c>
      <c r="S26" s="40" t="s">
        <v>33</v>
      </c>
      <c r="T26" s="40" t="s">
        <v>34</v>
      </c>
      <c r="U26" s="40" t="s">
        <v>35</v>
      </c>
      <c r="V26" s="40" t="s">
        <v>36</v>
      </c>
      <c r="W26" s="40" t="s">
        <v>37</v>
      </c>
      <c r="X26" s="40" t="s">
        <v>38</v>
      </c>
      <c r="Y26" s="40" t="s">
        <v>39</v>
      </c>
      <c r="Z26" s="40" t="s">
        <v>40</v>
      </c>
      <c r="AA26" s="40" t="s">
        <v>41</v>
      </c>
      <c r="AB26" s="40" t="s">
        <v>42</v>
      </c>
      <c r="AC26" s="40" t="s">
        <v>43</v>
      </c>
      <c r="AD26" s="40" t="s">
        <v>44</v>
      </c>
      <c r="AE26" s="40" t="s">
        <v>45</v>
      </c>
    </row>
    <row r="27" spans="1:31">
      <c r="A27" s="46" t="s">
        <v>64</v>
      </c>
      <c r="B27" s="41"/>
      <c r="C27" s="41">
        <v>159.5</v>
      </c>
      <c r="D27" s="41"/>
      <c r="E27" s="41"/>
      <c r="F27" s="41"/>
      <c r="G27" s="41"/>
      <c r="H27" s="41">
        <v>0</v>
      </c>
      <c r="I27" s="41"/>
      <c r="J27" s="41">
        <v>433.95</v>
      </c>
      <c r="K27" s="41">
        <v>11</v>
      </c>
      <c r="L27" s="41">
        <v>23.574999999999999</v>
      </c>
      <c r="M27" s="41"/>
      <c r="N27" s="41"/>
      <c r="O27" s="41"/>
      <c r="P27" s="41">
        <v>2</v>
      </c>
      <c r="Q27" s="41">
        <v>14.85</v>
      </c>
      <c r="R27" s="41"/>
      <c r="S27" s="41"/>
      <c r="T27" s="41">
        <v>243.97499999999999</v>
      </c>
      <c r="U27" s="41"/>
      <c r="V27" s="41">
        <v>79.849999999999994</v>
      </c>
      <c r="W27" s="41"/>
      <c r="X27" s="41"/>
      <c r="Y27" s="41">
        <v>1</v>
      </c>
      <c r="Z27" s="41">
        <v>25</v>
      </c>
      <c r="AA27" s="41">
        <v>130.1</v>
      </c>
      <c r="AB27" s="41"/>
      <c r="AC27" s="41">
        <v>10</v>
      </c>
      <c r="AD27" s="41"/>
      <c r="AE27" s="41"/>
    </row>
    <row r="28" spans="1:31">
      <c r="A28" s="46" t="s">
        <v>65</v>
      </c>
      <c r="B28" s="41"/>
      <c r="C28" s="41"/>
      <c r="D28" s="41"/>
      <c r="E28" s="41"/>
      <c r="F28" s="41"/>
      <c r="G28" s="41"/>
      <c r="H28" s="41"/>
      <c r="I28" s="41"/>
      <c r="J28" s="41">
        <v>68</v>
      </c>
      <c r="K28" s="41"/>
      <c r="L28" s="41"/>
      <c r="M28" s="41"/>
      <c r="N28" s="41"/>
      <c r="O28" s="41"/>
      <c r="P28" s="41"/>
      <c r="Q28" s="41">
        <v>385.875</v>
      </c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</row>
    <row r="29" spans="1:31">
      <c r="A29" s="46" t="s">
        <v>66</v>
      </c>
      <c r="B29" s="41"/>
      <c r="C29" s="41"/>
      <c r="D29" s="41">
        <v>128</v>
      </c>
      <c r="E29" s="41"/>
      <c r="F29" s="41"/>
      <c r="G29" s="41"/>
      <c r="H29" s="41">
        <v>26</v>
      </c>
      <c r="I29" s="41"/>
      <c r="J29" s="41">
        <v>35.125</v>
      </c>
      <c r="K29" s="41"/>
      <c r="L29" s="41"/>
      <c r="M29" s="41"/>
      <c r="N29" s="41"/>
      <c r="O29" s="41"/>
      <c r="P29" s="41"/>
      <c r="Q29" s="41">
        <v>322.54000000000002</v>
      </c>
      <c r="R29" s="41"/>
      <c r="S29" s="41"/>
      <c r="T29" s="41"/>
      <c r="U29" s="41"/>
      <c r="V29" s="41"/>
      <c r="W29" s="41"/>
      <c r="X29" s="41"/>
      <c r="Y29" s="41">
        <v>76.025000000000006</v>
      </c>
      <c r="Z29" s="41"/>
      <c r="AA29" s="41"/>
      <c r="AB29" s="41"/>
      <c r="AC29" s="41">
        <v>69</v>
      </c>
      <c r="AD29" s="41"/>
      <c r="AE29" s="41"/>
    </row>
    <row r="30" spans="1:31">
      <c r="A30" s="46" t="s">
        <v>67</v>
      </c>
      <c r="B30" s="41"/>
      <c r="C30" s="41"/>
      <c r="D30" s="41"/>
      <c r="E30" s="41">
        <v>5</v>
      </c>
      <c r="F30" s="41"/>
      <c r="G30" s="41"/>
      <c r="H30" s="41">
        <v>31</v>
      </c>
      <c r="I30" s="41"/>
      <c r="J30" s="41">
        <v>116.2</v>
      </c>
      <c r="K30" s="41"/>
      <c r="L30" s="41"/>
      <c r="M30" s="41">
        <v>0</v>
      </c>
      <c r="N30" s="41"/>
      <c r="O30" s="41"/>
      <c r="P30" s="41"/>
      <c r="Q30" s="41">
        <v>1579.55</v>
      </c>
      <c r="R30" s="41"/>
      <c r="S30" s="41"/>
      <c r="T30" s="41">
        <v>22</v>
      </c>
      <c r="U30" s="41"/>
      <c r="V30" s="41"/>
      <c r="W30" s="41"/>
      <c r="X30" s="41"/>
      <c r="Y30" s="41"/>
      <c r="Z30" s="41"/>
      <c r="AA30" s="41"/>
      <c r="AB30" s="41"/>
      <c r="AC30" s="41">
        <v>10</v>
      </c>
      <c r="AD30" s="41"/>
      <c r="AE30" s="41"/>
    </row>
    <row r="31" spans="1:31">
      <c r="A31" s="46" t="s">
        <v>68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</row>
    <row r="32" spans="1:31">
      <c r="A32" s="46" t="s">
        <v>69</v>
      </c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</row>
    <row r="33" spans="1:31">
      <c r="A33" s="46" t="s">
        <v>70</v>
      </c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>
        <v>155.5</v>
      </c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</row>
    <row r="34" spans="1:31">
      <c r="A34" s="46" t="s">
        <v>71</v>
      </c>
      <c r="B34" s="41"/>
      <c r="C34" s="41"/>
      <c r="D34" s="41">
        <v>15.75</v>
      </c>
      <c r="E34" s="41"/>
      <c r="F34" s="41"/>
      <c r="G34" s="41"/>
      <c r="H34" s="41"/>
      <c r="I34" s="41"/>
      <c r="J34" s="41">
        <v>8.5</v>
      </c>
      <c r="K34" s="41"/>
      <c r="L34" s="41"/>
      <c r="M34" s="41"/>
      <c r="N34" s="41"/>
      <c r="O34" s="41"/>
      <c r="P34" s="41"/>
      <c r="Q34" s="41">
        <v>230.85</v>
      </c>
      <c r="R34" s="41">
        <v>0.1</v>
      </c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>
        <v>6</v>
      </c>
      <c r="AD34" s="41"/>
      <c r="AE34" s="41"/>
    </row>
    <row r="35" spans="1:31">
      <c r="A35" s="46" t="s">
        <v>72</v>
      </c>
      <c r="B35" s="41"/>
      <c r="C35" s="41"/>
      <c r="D35" s="41"/>
      <c r="E35" s="41"/>
      <c r="F35" s="41"/>
      <c r="G35" s="41"/>
      <c r="H35" s="41">
        <v>1.1000000000000001</v>
      </c>
      <c r="I35" s="41"/>
      <c r="J35" s="41">
        <v>1</v>
      </c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>
        <v>193.5</v>
      </c>
      <c r="AD35" s="41"/>
      <c r="AE35" s="41"/>
    </row>
    <row r="36" spans="1:31">
      <c r="A36" s="46" t="s">
        <v>73</v>
      </c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>
        <v>56.724999999999994</v>
      </c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</row>
    <row r="37" spans="1:31">
      <c r="A37" s="46" t="s">
        <v>74</v>
      </c>
      <c r="B37" s="41"/>
      <c r="C37" s="41"/>
      <c r="D37" s="41"/>
      <c r="E37" s="41">
        <v>0.05</v>
      </c>
      <c r="F37" s="41"/>
      <c r="G37" s="41"/>
      <c r="H37" s="41"/>
      <c r="I37" s="41"/>
      <c r="J37" s="41">
        <v>0</v>
      </c>
      <c r="K37" s="41"/>
      <c r="L37" s="41"/>
      <c r="M37" s="41"/>
      <c r="N37" s="41"/>
      <c r="O37" s="41"/>
      <c r="P37" s="41"/>
      <c r="Q37" s="41">
        <v>279.32499999999999</v>
      </c>
      <c r="R37" s="41"/>
      <c r="S37" s="41"/>
      <c r="T37" s="41">
        <v>2</v>
      </c>
      <c r="U37" s="41"/>
      <c r="V37" s="41">
        <v>42</v>
      </c>
      <c r="W37" s="41"/>
      <c r="X37" s="41"/>
      <c r="Y37" s="41"/>
      <c r="Z37" s="41"/>
      <c r="AA37" s="41"/>
      <c r="AB37" s="41"/>
      <c r="AC37" s="41">
        <v>130.05000000000001</v>
      </c>
      <c r="AD37" s="41"/>
      <c r="AE37" s="41"/>
    </row>
    <row r="38" spans="1:31">
      <c r="A38" s="46" t="s">
        <v>75</v>
      </c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>
        <v>0</v>
      </c>
      <c r="V38" s="41"/>
      <c r="W38" s="41"/>
      <c r="X38" s="41"/>
      <c r="Y38" s="41"/>
      <c r="Z38" s="41"/>
      <c r="AA38" s="41"/>
      <c r="AB38" s="41"/>
      <c r="AC38" s="41">
        <v>21</v>
      </c>
      <c r="AD38" s="41"/>
      <c r="AE38" s="41"/>
    </row>
    <row r="39" spans="1:31">
      <c r="A39" s="46" t="s">
        <v>76</v>
      </c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>
        <v>68.099999999999994</v>
      </c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</row>
    <row r="40" spans="1:31">
      <c r="A40" s="46" t="s">
        <v>77</v>
      </c>
      <c r="B40" s="41">
        <v>73.55</v>
      </c>
      <c r="C40" s="41">
        <v>214.1</v>
      </c>
      <c r="D40" s="41">
        <v>2489.62</v>
      </c>
      <c r="E40" s="41">
        <v>270.72500000000002</v>
      </c>
      <c r="F40" s="41">
        <v>48.324999999999996</v>
      </c>
      <c r="G40" s="41"/>
      <c r="H40" s="41">
        <v>172.45</v>
      </c>
      <c r="I40" s="41"/>
      <c r="J40" s="41">
        <v>3652.6200000000003</v>
      </c>
      <c r="K40" s="41"/>
      <c r="L40" s="41">
        <v>483.02499999999998</v>
      </c>
      <c r="M40" s="41">
        <v>1110</v>
      </c>
      <c r="N40" s="41"/>
      <c r="O40" s="41">
        <v>159.65</v>
      </c>
      <c r="P40" s="41">
        <v>61.5</v>
      </c>
      <c r="Q40" s="41">
        <v>5435.4250000000002</v>
      </c>
      <c r="R40" s="41">
        <v>2.4500000000000002</v>
      </c>
      <c r="S40" s="41">
        <v>0</v>
      </c>
      <c r="T40" s="41">
        <v>1160.75</v>
      </c>
      <c r="U40" s="41">
        <v>27.4</v>
      </c>
      <c r="V40" s="41">
        <v>1721.625</v>
      </c>
      <c r="W40" s="41">
        <v>0.5</v>
      </c>
      <c r="X40" s="41"/>
      <c r="Y40" s="41">
        <v>13</v>
      </c>
      <c r="Z40" s="41">
        <v>12.725</v>
      </c>
      <c r="AA40" s="41">
        <v>0</v>
      </c>
      <c r="AB40" s="41"/>
      <c r="AC40" s="41">
        <v>2921.7750000000005</v>
      </c>
      <c r="AD40" s="41"/>
      <c r="AE40" s="41">
        <v>8.6</v>
      </c>
    </row>
    <row r="41" spans="1:31">
      <c r="A41" s="46" t="s">
        <v>78</v>
      </c>
      <c r="B41" s="41"/>
      <c r="C41" s="41"/>
      <c r="D41" s="41"/>
      <c r="E41" s="41"/>
      <c r="F41" s="41"/>
      <c r="G41" s="41"/>
      <c r="H41" s="41"/>
      <c r="I41" s="41"/>
      <c r="J41" s="41">
        <v>84.025000000000006</v>
      </c>
      <c r="K41" s="41"/>
      <c r="L41" s="41">
        <v>65.025000000000006</v>
      </c>
      <c r="M41" s="41"/>
      <c r="N41" s="41"/>
      <c r="O41" s="41"/>
      <c r="P41" s="41"/>
      <c r="Q41" s="41">
        <v>113.22499999999999</v>
      </c>
      <c r="R41" s="41"/>
      <c r="S41" s="41"/>
      <c r="T41" s="41">
        <v>36.5</v>
      </c>
      <c r="U41" s="41"/>
      <c r="V41" s="41"/>
      <c r="W41" s="41"/>
      <c r="X41" s="41"/>
      <c r="Y41" s="41"/>
      <c r="Z41" s="41"/>
      <c r="AA41" s="41"/>
      <c r="AB41" s="41"/>
      <c r="AC41" s="41">
        <v>439.55</v>
      </c>
      <c r="AD41" s="41"/>
      <c r="AE41" s="41"/>
    </row>
    <row r="42" spans="1:31">
      <c r="A42" s="46" t="s">
        <v>79</v>
      </c>
      <c r="B42" s="41"/>
      <c r="C42" s="41">
        <v>61.1</v>
      </c>
      <c r="D42" s="41"/>
      <c r="E42" s="41"/>
      <c r="F42" s="41"/>
      <c r="G42" s="41"/>
      <c r="H42" s="41">
        <v>8</v>
      </c>
      <c r="I42" s="41"/>
      <c r="J42" s="41"/>
      <c r="K42" s="41"/>
      <c r="L42" s="41">
        <v>13.025</v>
      </c>
      <c r="M42" s="41"/>
      <c r="N42" s="41"/>
      <c r="O42" s="41"/>
      <c r="P42" s="41"/>
      <c r="Q42" s="41">
        <v>60.55</v>
      </c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</row>
    <row r="43" spans="1:31">
      <c r="A43" s="46" t="s">
        <v>80</v>
      </c>
      <c r="B43" s="41"/>
      <c r="C43" s="41"/>
      <c r="D43" s="41">
        <v>256</v>
      </c>
      <c r="E43" s="41"/>
      <c r="F43" s="41"/>
      <c r="G43" s="41"/>
      <c r="H43" s="41">
        <v>101.5</v>
      </c>
      <c r="I43" s="41"/>
      <c r="J43" s="41">
        <v>954.02499999999998</v>
      </c>
      <c r="K43" s="41"/>
      <c r="L43" s="41">
        <v>97.775000000000006</v>
      </c>
      <c r="M43" s="41"/>
      <c r="N43" s="41">
        <v>60</v>
      </c>
      <c r="O43" s="41"/>
      <c r="P43" s="41"/>
      <c r="Q43" s="41">
        <v>363</v>
      </c>
      <c r="R43" s="41"/>
      <c r="S43" s="41"/>
      <c r="T43" s="41">
        <v>1.175</v>
      </c>
      <c r="U43" s="41"/>
      <c r="V43" s="41"/>
      <c r="W43" s="41"/>
      <c r="X43" s="41"/>
      <c r="Y43" s="41"/>
      <c r="Z43" s="41">
        <v>68</v>
      </c>
      <c r="AA43" s="41"/>
      <c r="AB43" s="41"/>
      <c r="AC43" s="41">
        <v>186.1</v>
      </c>
      <c r="AD43" s="41"/>
      <c r="AE43" s="41">
        <v>11</v>
      </c>
    </row>
    <row r="44" spans="1:31">
      <c r="A44" s="46" t="s">
        <v>81</v>
      </c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>
        <v>52.2</v>
      </c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</row>
    <row r="45" spans="1:31">
      <c r="A45" s="46" t="s">
        <v>82</v>
      </c>
      <c r="B45" s="41"/>
      <c r="C45" s="41">
        <v>25</v>
      </c>
      <c r="D45" s="41">
        <v>187.6</v>
      </c>
      <c r="E45" s="41">
        <v>85.025000000000006</v>
      </c>
      <c r="F45" s="41">
        <v>71.025000000000006</v>
      </c>
      <c r="G45" s="41"/>
      <c r="H45" s="41">
        <v>65.724999999999994</v>
      </c>
      <c r="I45" s="41"/>
      <c r="J45" s="41">
        <v>3314.6249999999995</v>
      </c>
      <c r="K45" s="41">
        <v>211.27500000000001</v>
      </c>
      <c r="L45" s="41">
        <v>169.27500000000001</v>
      </c>
      <c r="M45" s="41">
        <v>117.325</v>
      </c>
      <c r="N45" s="41">
        <v>6</v>
      </c>
      <c r="O45" s="41">
        <v>1519.3500000000001</v>
      </c>
      <c r="P45" s="41">
        <v>131.70000000000002</v>
      </c>
      <c r="Q45" s="41">
        <v>5331.074999999998</v>
      </c>
      <c r="R45" s="41">
        <v>15.4</v>
      </c>
      <c r="S45" s="41">
        <v>0</v>
      </c>
      <c r="T45" s="41">
        <v>837.875</v>
      </c>
      <c r="U45" s="41">
        <v>29.85</v>
      </c>
      <c r="V45" s="41">
        <v>1077.2750000000001</v>
      </c>
      <c r="W45" s="41"/>
      <c r="X45" s="41"/>
      <c r="Y45" s="41"/>
      <c r="Z45" s="41">
        <v>2145.4500000000003</v>
      </c>
      <c r="AA45" s="41">
        <v>2160.4250000000002</v>
      </c>
      <c r="AB45" s="41"/>
      <c r="AC45" s="41">
        <v>388</v>
      </c>
      <c r="AD45" s="41">
        <v>34</v>
      </c>
      <c r="AE45" s="41"/>
    </row>
    <row r="46" spans="1:31">
      <c r="A46" s="46" t="s">
        <v>83</v>
      </c>
      <c r="B46" s="41"/>
      <c r="C46" s="41"/>
      <c r="D46" s="41"/>
      <c r="E46" s="41"/>
      <c r="F46" s="41"/>
      <c r="G46" s="41"/>
      <c r="H46" s="41"/>
      <c r="I46" s="41"/>
      <c r="J46" s="41">
        <v>15.5</v>
      </c>
      <c r="K46" s="41"/>
      <c r="L46" s="41"/>
      <c r="M46" s="41"/>
      <c r="N46" s="41"/>
      <c r="O46" s="41"/>
      <c r="P46" s="41"/>
      <c r="Q46" s="41">
        <v>153.35</v>
      </c>
      <c r="R46" s="41"/>
      <c r="S46" s="41">
        <v>14.5</v>
      </c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</row>
    <row r="47" spans="1:31">
      <c r="A47" s="46" t="s">
        <v>84</v>
      </c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>
        <v>137.65</v>
      </c>
      <c r="N47" s="41"/>
      <c r="O47" s="41"/>
      <c r="P47" s="41"/>
      <c r="Q47" s="41">
        <v>78.3</v>
      </c>
      <c r="R47" s="41"/>
      <c r="S47" s="41"/>
      <c r="T47" s="41">
        <v>79.525000000000006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</row>
    <row r="48" spans="1:31">
      <c r="A48" s="46" t="s">
        <v>85</v>
      </c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</row>
    <row r="49" spans="1:31">
      <c r="A49" s="46" t="s">
        <v>86</v>
      </c>
      <c r="B49" s="41">
        <v>617.22500000000014</v>
      </c>
      <c r="C49" s="41">
        <v>869.52500000000009</v>
      </c>
      <c r="D49" s="41">
        <v>2043.7149999999999</v>
      </c>
      <c r="E49" s="41">
        <v>8734.2250000000004</v>
      </c>
      <c r="F49" s="41">
        <v>2467.0250000000001</v>
      </c>
      <c r="G49" s="41">
        <v>50</v>
      </c>
      <c r="H49" s="41">
        <v>2530.8999999999996</v>
      </c>
      <c r="I49" s="41">
        <v>116.27499999999999</v>
      </c>
      <c r="J49" s="41">
        <v>5176.7199999999975</v>
      </c>
      <c r="K49" s="41">
        <v>4242.0249999999996</v>
      </c>
      <c r="L49" s="41">
        <v>2195.1750000000002</v>
      </c>
      <c r="M49" s="41">
        <v>5474.3499999999985</v>
      </c>
      <c r="N49" s="41">
        <v>341.6</v>
      </c>
      <c r="O49" s="41">
        <v>3571.3000000000011</v>
      </c>
      <c r="P49" s="41">
        <v>1034.6999999999998</v>
      </c>
      <c r="Q49" s="41">
        <v>18190.353899999998</v>
      </c>
      <c r="R49" s="41">
        <v>164.22499999999999</v>
      </c>
      <c r="S49" s="41">
        <v>1458.875</v>
      </c>
      <c r="T49" s="41">
        <v>3631.3749999999995</v>
      </c>
      <c r="U49" s="41">
        <v>569.87</v>
      </c>
      <c r="V49" s="41">
        <v>9872.7000000000007</v>
      </c>
      <c r="W49" s="41">
        <v>30.625000000000004</v>
      </c>
      <c r="X49" s="41">
        <v>478.27499999999998</v>
      </c>
      <c r="Y49" s="41">
        <v>1928.4999999999998</v>
      </c>
      <c r="Z49" s="41">
        <v>3497.0750000000003</v>
      </c>
      <c r="AA49" s="41">
        <v>5303.85</v>
      </c>
      <c r="AB49" s="41">
        <v>689.02499999999998</v>
      </c>
      <c r="AC49" s="41">
        <v>2518.6</v>
      </c>
      <c r="AD49" s="41">
        <v>117.2</v>
      </c>
      <c r="AE49" s="41">
        <v>749.8</v>
      </c>
    </row>
    <row r="50" spans="1:31">
      <c r="A50" s="46" t="s">
        <v>87</v>
      </c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>
        <v>619.09999999999991</v>
      </c>
      <c r="R50" s="41"/>
      <c r="S50" s="41">
        <v>218</v>
      </c>
      <c r="T50" s="41">
        <v>221.52500000000001</v>
      </c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</row>
    <row r="51" spans="1:31">
      <c r="B51" t="s">
        <v>16</v>
      </c>
      <c r="C51" t="s">
        <v>17</v>
      </c>
      <c r="D51" t="s">
        <v>18</v>
      </c>
      <c r="E51" t="s">
        <v>19</v>
      </c>
      <c r="F51" t="s">
        <v>20</v>
      </c>
      <c r="G51" t="s">
        <v>21</v>
      </c>
      <c r="H51" t="s">
        <v>22</v>
      </c>
      <c r="I51" t="s">
        <v>23</v>
      </c>
      <c r="J51" t="s">
        <v>24</v>
      </c>
      <c r="K51" t="s">
        <v>25</v>
      </c>
      <c r="L51" t="s">
        <v>26</v>
      </c>
      <c r="M51" t="s">
        <v>27</v>
      </c>
      <c r="N51" t="s">
        <v>28</v>
      </c>
      <c r="O51" t="s">
        <v>29</v>
      </c>
      <c r="P51" t="s">
        <v>30</v>
      </c>
      <c r="Q51" t="s">
        <v>31</v>
      </c>
      <c r="R51" t="s">
        <v>32</v>
      </c>
      <c r="S51" t="s">
        <v>33</v>
      </c>
      <c r="T51" t="s">
        <v>34</v>
      </c>
      <c r="U51" t="s">
        <v>35</v>
      </c>
      <c r="V51" t="s">
        <v>36</v>
      </c>
      <c r="W51" t="s">
        <v>37</v>
      </c>
      <c r="X51" t="s">
        <v>38</v>
      </c>
      <c r="Y51" t="s">
        <v>39</v>
      </c>
      <c r="Z51" t="s">
        <v>40</v>
      </c>
      <c r="AA51" t="s">
        <v>41</v>
      </c>
      <c r="AB51" t="s">
        <v>42</v>
      </c>
      <c r="AC51" t="s">
        <v>43</v>
      </c>
      <c r="AD51" t="s">
        <v>44</v>
      </c>
    </row>
    <row r="52" spans="1:31">
      <c r="A52" s="46" t="s">
        <v>64</v>
      </c>
      <c r="C52">
        <v>185.5</v>
      </c>
      <c r="H52">
        <v>3.1</v>
      </c>
      <c r="J52">
        <v>227.88</v>
      </c>
      <c r="K52">
        <v>54.6</v>
      </c>
      <c r="L52">
        <v>11</v>
      </c>
      <c r="M52">
        <v>1</v>
      </c>
      <c r="P52">
        <v>0</v>
      </c>
      <c r="Q52">
        <v>12.8</v>
      </c>
      <c r="T52">
        <v>226.02500000000001</v>
      </c>
      <c r="U52">
        <v>7</v>
      </c>
      <c r="V52">
        <v>51.674999999999997</v>
      </c>
      <c r="X52">
        <v>55.5</v>
      </c>
      <c r="Y52">
        <v>0.7</v>
      </c>
      <c r="Z52">
        <v>33</v>
      </c>
      <c r="AA52">
        <v>30</v>
      </c>
      <c r="AC52">
        <v>67</v>
      </c>
    </row>
    <row r="53" spans="1:31">
      <c r="A53" s="46" t="s">
        <v>65</v>
      </c>
      <c r="J53">
        <v>44.024999999999999</v>
      </c>
      <c r="Q53">
        <v>119.27500000000001</v>
      </c>
    </row>
    <row r="54" spans="1:31">
      <c r="A54" s="46" t="s">
        <v>66</v>
      </c>
      <c r="D54">
        <v>64</v>
      </c>
      <c r="H54">
        <v>29</v>
      </c>
      <c r="J54">
        <v>95.125</v>
      </c>
      <c r="Q54">
        <v>470.53999999999996</v>
      </c>
      <c r="Y54">
        <v>48.4</v>
      </c>
      <c r="AC54">
        <v>0</v>
      </c>
    </row>
    <row r="55" spans="1:31">
      <c r="A55" s="46" t="s">
        <v>67</v>
      </c>
      <c r="E55">
        <v>15.5</v>
      </c>
      <c r="H55">
        <v>41</v>
      </c>
      <c r="J55">
        <v>437.625</v>
      </c>
      <c r="M55">
        <v>12.025</v>
      </c>
      <c r="Q55">
        <v>1636.4750000000001</v>
      </c>
      <c r="T55">
        <v>4</v>
      </c>
      <c r="AC55">
        <v>0</v>
      </c>
    </row>
    <row r="56" spans="1:31">
      <c r="A56" s="46" t="s">
        <v>68</v>
      </c>
      <c r="AC56">
        <v>3</v>
      </c>
    </row>
    <row r="57" spans="1:31">
      <c r="A57" s="46" t="s">
        <v>69</v>
      </c>
      <c r="J57">
        <v>80</v>
      </c>
    </row>
    <row r="58" spans="1:31">
      <c r="A58" s="46" t="s">
        <v>70</v>
      </c>
      <c r="T58">
        <v>89</v>
      </c>
    </row>
    <row r="59" spans="1:31">
      <c r="A59" s="46" t="s">
        <v>71</v>
      </c>
      <c r="D59">
        <v>219.125</v>
      </c>
      <c r="J59">
        <v>74.099999999999994</v>
      </c>
      <c r="Q59">
        <v>105.7</v>
      </c>
      <c r="R59">
        <v>0.39999999999999997</v>
      </c>
      <c r="AC59">
        <v>0.05</v>
      </c>
    </row>
    <row r="60" spans="1:31">
      <c r="A60" s="46" t="s">
        <v>72</v>
      </c>
      <c r="H60">
        <v>25.2</v>
      </c>
      <c r="J60">
        <v>0</v>
      </c>
      <c r="Q60">
        <v>10</v>
      </c>
      <c r="AC60">
        <v>333.1</v>
      </c>
    </row>
    <row r="61" spans="1:31">
      <c r="A61" s="46" t="s">
        <v>73</v>
      </c>
      <c r="Q61">
        <v>37.5</v>
      </c>
    </row>
    <row r="62" spans="1:31">
      <c r="A62" s="46" t="s">
        <v>74</v>
      </c>
      <c r="E62">
        <v>0</v>
      </c>
      <c r="J62">
        <v>1</v>
      </c>
      <c r="Q62">
        <v>244.77500000000001</v>
      </c>
      <c r="T62">
        <v>2</v>
      </c>
      <c r="V62">
        <v>38</v>
      </c>
      <c r="AC62">
        <v>165.97499999999999</v>
      </c>
    </row>
    <row r="63" spans="1:31">
      <c r="A63" s="46" t="s">
        <v>75</v>
      </c>
      <c r="U63">
        <v>6</v>
      </c>
      <c r="AC63">
        <v>1</v>
      </c>
    </row>
    <row r="64" spans="1:31">
      <c r="A64" s="46" t="s">
        <v>76</v>
      </c>
      <c r="Q64">
        <v>5</v>
      </c>
      <c r="T64">
        <v>0</v>
      </c>
    </row>
    <row r="65" spans="1:30">
      <c r="A65" s="46" t="s">
        <v>77</v>
      </c>
      <c r="B65">
        <v>139.65</v>
      </c>
      <c r="C65">
        <v>175.5</v>
      </c>
      <c r="D65">
        <v>1598.2749999999999</v>
      </c>
      <c r="E65">
        <v>114.87500000000003</v>
      </c>
      <c r="F65">
        <v>133.5</v>
      </c>
      <c r="H65">
        <v>132.64999999999998</v>
      </c>
      <c r="J65">
        <v>5138.3249999999989</v>
      </c>
      <c r="K65">
        <v>10.074999999999999</v>
      </c>
      <c r="L65">
        <v>625.97699999999998</v>
      </c>
      <c r="M65">
        <v>805.72500000000002</v>
      </c>
      <c r="O65">
        <v>322.57500000000005</v>
      </c>
      <c r="P65">
        <v>47.5</v>
      </c>
      <c r="Q65">
        <v>5275.4750000000013</v>
      </c>
      <c r="R65">
        <v>8.25</v>
      </c>
      <c r="S65">
        <v>17</v>
      </c>
      <c r="T65">
        <v>881.17499999999995</v>
      </c>
      <c r="U65">
        <v>30.174999999999997</v>
      </c>
      <c r="V65">
        <v>1596.9000000000003</v>
      </c>
      <c r="W65">
        <v>4.3250000000000002</v>
      </c>
      <c r="Y65">
        <v>19.5</v>
      </c>
      <c r="Z65">
        <v>74.099999999999994</v>
      </c>
      <c r="AA65">
        <v>23</v>
      </c>
      <c r="AC65">
        <v>2193.9499999999994</v>
      </c>
      <c r="AD65">
        <v>3</v>
      </c>
    </row>
    <row r="66" spans="1:30">
      <c r="A66" s="46" t="s">
        <v>78</v>
      </c>
      <c r="J66">
        <v>264.82500000000005</v>
      </c>
      <c r="L66">
        <v>54</v>
      </c>
      <c r="Q66">
        <v>59.4</v>
      </c>
      <c r="T66">
        <v>36.475000000000001</v>
      </c>
      <c r="AC66">
        <v>729.15</v>
      </c>
    </row>
    <row r="67" spans="1:30">
      <c r="A67" s="46" t="s">
        <v>79</v>
      </c>
      <c r="C67">
        <v>0</v>
      </c>
      <c r="H67">
        <v>1</v>
      </c>
      <c r="L67">
        <v>1E-3</v>
      </c>
      <c r="Q67">
        <v>60.725000000000001</v>
      </c>
    </row>
    <row r="68" spans="1:30">
      <c r="A68" s="46" t="s">
        <v>80</v>
      </c>
      <c r="D68">
        <v>64</v>
      </c>
      <c r="E68">
        <v>11</v>
      </c>
      <c r="H68">
        <v>14.899999999999999</v>
      </c>
      <c r="J68">
        <v>511.85</v>
      </c>
      <c r="L68">
        <v>34.924999999999997</v>
      </c>
      <c r="N68">
        <v>40.5</v>
      </c>
      <c r="Q68">
        <v>661.65</v>
      </c>
      <c r="T68">
        <v>40.125</v>
      </c>
      <c r="Z68">
        <v>0</v>
      </c>
      <c r="AC68">
        <v>141.5</v>
      </c>
    </row>
    <row r="69" spans="1:30">
      <c r="A69" s="46" t="s">
        <v>81</v>
      </c>
      <c r="H69">
        <v>2.5000000000000001E-2</v>
      </c>
      <c r="Q69">
        <v>36.200000000000003</v>
      </c>
    </row>
    <row r="70" spans="1:30">
      <c r="A70" s="46" t="s">
        <v>82</v>
      </c>
      <c r="C70">
        <v>31</v>
      </c>
      <c r="D70">
        <v>140.69999999999999</v>
      </c>
      <c r="E70">
        <v>47.849999999999994</v>
      </c>
      <c r="F70">
        <v>0</v>
      </c>
      <c r="H70">
        <v>34.5</v>
      </c>
      <c r="J70">
        <v>3134.9899999999993</v>
      </c>
      <c r="K70">
        <v>184.5</v>
      </c>
      <c r="L70">
        <v>496.42499999999995</v>
      </c>
      <c r="M70">
        <v>188.7</v>
      </c>
      <c r="N70">
        <v>6</v>
      </c>
      <c r="O70">
        <v>1274.9500000000003</v>
      </c>
      <c r="P70">
        <v>8.1</v>
      </c>
      <c r="Q70">
        <v>4521.2749999999996</v>
      </c>
      <c r="R70">
        <v>8.8000000000000007</v>
      </c>
      <c r="S70">
        <v>44</v>
      </c>
      <c r="T70">
        <v>704.84999999999991</v>
      </c>
      <c r="U70">
        <v>89.525000000000006</v>
      </c>
      <c r="V70">
        <v>306.64999999999998</v>
      </c>
      <c r="W70">
        <v>3.1</v>
      </c>
      <c r="X70">
        <v>13.375</v>
      </c>
      <c r="Z70">
        <v>2144.9749999999999</v>
      </c>
      <c r="AA70">
        <v>1896.9</v>
      </c>
      <c r="AB70">
        <v>42</v>
      </c>
      <c r="AC70">
        <v>448.4</v>
      </c>
      <c r="AD70">
        <v>116.625</v>
      </c>
    </row>
    <row r="71" spans="1:30">
      <c r="A71" s="46" t="s">
        <v>83</v>
      </c>
      <c r="J71">
        <v>15</v>
      </c>
      <c r="Q71">
        <v>121.9</v>
      </c>
      <c r="S71">
        <v>0</v>
      </c>
    </row>
    <row r="72" spans="1:30">
      <c r="A72" s="46" t="s">
        <v>84</v>
      </c>
      <c r="G72">
        <v>10</v>
      </c>
      <c r="J72">
        <v>461.5</v>
      </c>
      <c r="M72">
        <v>74.125</v>
      </c>
      <c r="Q72">
        <v>56.05</v>
      </c>
      <c r="S72">
        <v>16</v>
      </c>
      <c r="T72">
        <v>95.75</v>
      </c>
    </row>
    <row r="73" spans="1:30">
      <c r="A73" s="46" t="s">
        <v>85</v>
      </c>
      <c r="D73">
        <v>2</v>
      </c>
    </row>
    <row r="74" spans="1:30">
      <c r="A74" s="46" t="s">
        <v>86</v>
      </c>
      <c r="B74">
        <v>798.54999999999984</v>
      </c>
      <c r="C74">
        <v>590.5</v>
      </c>
      <c r="D74">
        <v>3643.06</v>
      </c>
      <c r="E74">
        <v>9216.6399999999976</v>
      </c>
      <c r="F74">
        <v>2345.2250000000004</v>
      </c>
      <c r="G74">
        <v>55.3</v>
      </c>
      <c r="H74">
        <v>2378.9749999999995</v>
      </c>
      <c r="I74">
        <v>96.149999999999991</v>
      </c>
      <c r="J74">
        <v>4548.5000000000018</v>
      </c>
      <c r="K74">
        <v>3430.4700000000003</v>
      </c>
      <c r="L74">
        <v>3051.5649999999996</v>
      </c>
      <c r="M74">
        <v>7066.2</v>
      </c>
      <c r="N74">
        <v>212.3</v>
      </c>
      <c r="O74">
        <v>4889.8749999999991</v>
      </c>
      <c r="P74">
        <v>971.22500000000002</v>
      </c>
      <c r="Q74">
        <v>13671.125</v>
      </c>
      <c r="R74">
        <v>257.65000000000003</v>
      </c>
      <c r="S74">
        <v>1068.5999999999999</v>
      </c>
      <c r="T74">
        <v>3991.3250000000007</v>
      </c>
      <c r="U74">
        <v>336.875</v>
      </c>
      <c r="V74">
        <v>10517.724999999999</v>
      </c>
      <c r="W74">
        <v>230.55</v>
      </c>
      <c r="X74">
        <v>786.25</v>
      </c>
      <c r="Y74">
        <v>1515.0500000000004</v>
      </c>
      <c r="Z74">
        <v>4039.375</v>
      </c>
      <c r="AA74">
        <v>5486.8200000000006</v>
      </c>
      <c r="AB74">
        <v>705.45</v>
      </c>
      <c r="AC74">
        <v>3549.7999999999997</v>
      </c>
      <c r="AD74">
        <v>149.52500000000001</v>
      </c>
    </row>
    <row r="75" spans="1:30">
      <c r="A75" s="46" t="s">
        <v>87</v>
      </c>
      <c r="J75">
        <v>8</v>
      </c>
      <c r="Q75">
        <v>534.22500000000002</v>
      </c>
      <c r="S75">
        <v>179.25</v>
      </c>
      <c r="T75">
        <v>196.02500000000001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封面</vt:lpstr>
      <vt:lpstr>整体销售分析</vt:lpstr>
      <vt:lpstr>整体销售分布图</vt:lpstr>
      <vt:lpstr>行业销量整体分析</vt:lpstr>
      <vt:lpstr>行业利润整体分析 </vt:lpstr>
      <vt:lpstr>数据透视表</vt:lpstr>
      <vt:lpstr>各区域销售额比较</vt:lpstr>
      <vt:lpstr>地区分布（销量和销售利润） </vt:lpstr>
      <vt:lpstr>行业各地区分布图</vt:lpstr>
      <vt:lpstr>Sheet6</vt:lpstr>
      <vt:lpstr>各区域销售额比较!IT数码</vt:lpstr>
      <vt:lpstr>IT数码</vt:lpstr>
      <vt:lpstr>各区域销售额比较!安防用品</vt:lpstr>
      <vt:lpstr>安防用品</vt:lpstr>
      <vt:lpstr>各区域销售额比较!板材</vt:lpstr>
      <vt:lpstr>板材</vt:lpstr>
      <vt:lpstr>各区域销售额比较!厨房家电</vt:lpstr>
      <vt:lpstr>厨房家电</vt:lpstr>
      <vt:lpstr>各区域销售额比较!灯具</vt:lpstr>
      <vt:lpstr>灯具</vt:lpstr>
      <vt:lpstr>电动车</vt:lpstr>
      <vt:lpstr>电子电气</vt:lpstr>
      <vt:lpstr>纺织器材</vt:lpstr>
      <vt:lpstr>改性</vt:lpstr>
      <vt:lpstr>个护健康</vt:lpstr>
      <vt:lpstr>工具</vt:lpstr>
      <vt:lpstr>化妆品包装</vt:lpstr>
      <vt:lpstr>环保</vt:lpstr>
      <vt:lpstr>家具用品</vt:lpstr>
      <vt:lpstr>建材</vt:lpstr>
      <vt:lpstr>贸易商</vt:lpstr>
      <vt:lpstr>模具加工</vt:lpstr>
      <vt:lpstr>摩托车</vt:lpstr>
      <vt:lpstr>汽车</vt:lpstr>
      <vt:lpstr>日化包装</vt:lpstr>
      <vt:lpstr>生活电器</vt:lpstr>
      <vt:lpstr>塑料制品</vt:lpstr>
      <vt:lpstr>玩具</vt:lpstr>
      <vt:lpstr>卫浴厨卫</vt:lpstr>
      <vt:lpstr>文具</vt:lpstr>
      <vt:lpstr>箱包</vt:lpstr>
      <vt:lpstr>鞋类</vt:lpstr>
      <vt:lpstr>医疗</vt:lpstr>
      <vt:lpstr>婴童</vt:lpstr>
      <vt:lpstr>运动户外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Sky123.Org</cp:lastModifiedBy>
  <dcterms:created xsi:type="dcterms:W3CDTF">2006-09-16T00:00:00Z</dcterms:created>
  <dcterms:modified xsi:type="dcterms:W3CDTF">2017-02-05T06:01:25Z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2052-9.1.0.4994</vt:lpwstr>
  </property>
</Properties>
</file>