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模板流程" sheetId="9" r:id="rId1"/>
    <sheet name="原始数据整理" sheetId="1" r:id="rId2"/>
    <sheet name="K-均值聚类分析" sheetId="2" r:id="rId3"/>
    <sheet name="每类客户的终身价值" sheetId="3" r:id="rId4"/>
  </sheets>
  <definedNames>
    <definedName name="_xlnm._FilterDatabase" localSheetId="1" hidden="1">'K-均值聚类分析'!#REF!</definedName>
    <definedName name="_xlnm.Criteria" localSheetId="1">原始数据整理!#REF!</definedName>
    <definedName name="_xlnm.Extract" localSheetId="1">原始数据整理!#REF!</definedName>
  </definedNames>
  <calcPr calcId="145621"/>
</workbook>
</file>

<file path=xl/calcChain.xml><?xml version="1.0" encoding="utf-8"?>
<calcChain xmlns="http://schemas.openxmlformats.org/spreadsheetml/2006/main">
  <c r="J362" i="3" l="1"/>
  <c r="K362" i="3"/>
  <c r="I362" i="3"/>
  <c r="Y5" i="3"/>
  <c r="Z5" i="3"/>
  <c r="F8" i="3" l="1"/>
  <c r="F9" i="3"/>
  <c r="F10" i="3"/>
  <c r="F11" i="3"/>
  <c r="F12" i="3"/>
  <c r="F13" i="3"/>
  <c r="F14" i="3"/>
  <c r="F7" i="3"/>
  <c r="AM92" i="3"/>
  <c r="AN92" i="3"/>
  <c r="AL92" i="3"/>
  <c r="AI14" i="3"/>
  <c r="AJ14" i="3"/>
  <c r="AH14" i="3"/>
  <c r="AA5" i="3"/>
  <c r="V11" i="3"/>
  <c r="W11" i="3"/>
  <c r="U11" i="3"/>
  <c r="R58" i="3"/>
  <c r="S58" i="3"/>
  <c r="Q58" i="3"/>
  <c r="G10" i="3" l="1"/>
  <c r="G14" i="3"/>
  <c r="G8" i="3"/>
  <c r="G13" i="3"/>
  <c r="G7" i="3"/>
  <c r="G11" i="3"/>
  <c r="G9" i="3"/>
  <c r="G12" i="3"/>
  <c r="AT93" i="2"/>
  <c r="AU93" i="2"/>
  <c r="AS93" i="2"/>
  <c r="AT92" i="2"/>
  <c r="AU92" i="2"/>
  <c r="AS92" i="2"/>
  <c r="AO14" i="2"/>
  <c r="AO15" i="2" s="1"/>
  <c r="AP14" i="2"/>
  <c r="AP15" i="2" s="1"/>
  <c r="AN15" i="2"/>
  <c r="AN14" i="2"/>
  <c r="AE6" i="2"/>
  <c r="AF6" i="2"/>
  <c r="AD6" i="2"/>
  <c r="AE5" i="2"/>
  <c r="AF5" i="2"/>
  <c r="AD5" i="2"/>
  <c r="Z11" i="2"/>
  <c r="Z12" i="2" s="1"/>
  <c r="AA11" i="2"/>
  <c r="AA12" i="2" s="1"/>
  <c r="Y12" i="2"/>
  <c r="Y11" i="2"/>
  <c r="U58" i="2"/>
  <c r="V58" i="2"/>
  <c r="V59" i="2" s="1"/>
  <c r="U59" i="2"/>
  <c r="T59" i="2"/>
  <c r="T58" i="2"/>
  <c r="K363" i="2"/>
  <c r="L363" i="2"/>
  <c r="J363" i="2"/>
  <c r="L362" i="2" l="1"/>
  <c r="K362" i="2"/>
  <c r="J362" i="2"/>
  <c r="L528" i="1" l="1"/>
  <c r="M528" i="1"/>
  <c r="M529" i="1" s="1"/>
  <c r="K528" i="1"/>
  <c r="P4" i="1" l="1"/>
  <c r="K529" i="1"/>
  <c r="P5" i="1" s="1"/>
  <c r="R5" i="1"/>
  <c r="L529" i="1"/>
  <c r="Q5" i="1" s="1"/>
  <c r="R4" i="1"/>
  <c r="P6" i="1" l="1"/>
  <c r="S394" i="1" s="1"/>
  <c r="V394" i="1" s="1"/>
  <c r="S126" i="1"/>
  <c r="V126" i="1" s="1"/>
  <c r="S29" i="1"/>
  <c r="V29" i="1" s="1"/>
  <c r="S145" i="1"/>
  <c r="V145" i="1" s="1"/>
  <c r="S169" i="1"/>
  <c r="V169" i="1" s="1"/>
  <c r="S4" i="1"/>
  <c r="V4" i="1" s="1"/>
  <c r="S24" i="1"/>
  <c r="V24" i="1" s="1"/>
  <c r="S112" i="1"/>
  <c r="V112" i="1" s="1"/>
  <c r="S152" i="1"/>
  <c r="V152" i="1" s="1"/>
  <c r="S240" i="1"/>
  <c r="V240" i="1" s="1"/>
  <c r="S35" i="1"/>
  <c r="V35" i="1" s="1"/>
  <c r="S257" i="1"/>
  <c r="V257" i="1" s="1"/>
  <c r="S281" i="1"/>
  <c r="V281" i="1" s="1"/>
  <c r="S357" i="1"/>
  <c r="V357" i="1" s="1"/>
  <c r="S389" i="1"/>
  <c r="V389" i="1" s="1"/>
  <c r="S453" i="1"/>
  <c r="V453" i="1" s="1"/>
  <c r="S469" i="1"/>
  <c r="V469" i="1" s="1"/>
  <c r="S34" i="1"/>
  <c r="V34" i="1" s="1"/>
  <c r="S66" i="1"/>
  <c r="V66" i="1" s="1"/>
  <c r="S162" i="1"/>
  <c r="V162" i="1" s="1"/>
  <c r="S33" i="1"/>
  <c r="V33" i="1" s="1"/>
  <c r="S129" i="1"/>
  <c r="V129" i="1" s="1"/>
  <c r="S153" i="1"/>
  <c r="V153" i="1" s="1"/>
  <c r="S217" i="1"/>
  <c r="V217" i="1" s="1"/>
  <c r="S237" i="1"/>
  <c r="V237" i="1" s="1"/>
  <c r="S52" i="1"/>
  <c r="V52" i="1" s="1"/>
  <c r="S72" i="1"/>
  <c r="V72" i="1" s="1"/>
  <c r="S136" i="1"/>
  <c r="V136" i="1" s="1"/>
  <c r="S160" i="1"/>
  <c r="V160" i="1" s="1"/>
  <c r="S224" i="1"/>
  <c r="V224" i="1" s="1"/>
  <c r="S244" i="1"/>
  <c r="V244" i="1" s="1"/>
  <c r="S109" i="1"/>
  <c r="V109" i="1" s="1"/>
  <c r="S137" i="1"/>
  <c r="V137" i="1" s="1"/>
  <c r="S201" i="1"/>
  <c r="V201" i="1" s="1"/>
  <c r="S221" i="1"/>
  <c r="V221" i="1" s="1"/>
  <c r="S36" i="1"/>
  <c r="V36" i="1" s="1"/>
  <c r="S56" i="1"/>
  <c r="V56" i="1" s="1"/>
  <c r="S120" i="1"/>
  <c r="V120" i="1" s="1"/>
  <c r="S144" i="1"/>
  <c r="V144" i="1" s="1"/>
  <c r="S208" i="1"/>
  <c r="V208" i="1" s="1"/>
  <c r="S228" i="1"/>
  <c r="V228" i="1" s="1"/>
  <c r="S163" i="1"/>
  <c r="V163" i="1" s="1"/>
  <c r="S198" i="1"/>
  <c r="V198" i="1" s="1"/>
  <c r="S269" i="1"/>
  <c r="V269" i="1" s="1"/>
  <c r="S289" i="1"/>
  <c r="V289" i="1" s="1"/>
  <c r="S313" i="1"/>
  <c r="V313" i="1" s="1"/>
  <c r="S333" i="1"/>
  <c r="V333" i="1" s="1"/>
  <c r="S349" i="1"/>
  <c r="V349" i="1" s="1"/>
  <c r="S365" i="1"/>
  <c r="V365" i="1" s="1"/>
  <c r="S381" i="1"/>
  <c r="V381" i="1" s="1"/>
  <c r="S397" i="1"/>
  <c r="V397" i="1" s="1"/>
  <c r="S413" i="1"/>
  <c r="V413" i="1" s="1"/>
  <c r="S429" i="1"/>
  <c r="V429" i="1" s="1"/>
  <c r="S445" i="1"/>
  <c r="V445" i="1" s="1"/>
  <c r="S461" i="1"/>
  <c r="V461" i="1" s="1"/>
  <c r="S477" i="1"/>
  <c r="V477" i="1" s="1"/>
  <c r="S493" i="1"/>
  <c r="V493" i="1" s="1"/>
  <c r="S509" i="1"/>
  <c r="V509" i="1" s="1"/>
  <c r="S15" i="1"/>
  <c r="V15" i="1" s="1"/>
  <c r="S79" i="1"/>
  <c r="V79" i="1" s="1"/>
  <c r="S143" i="1"/>
  <c r="V143" i="1" s="1"/>
  <c r="S183" i="1"/>
  <c r="V183" i="1" s="1"/>
  <c r="S215" i="1"/>
  <c r="V215" i="1" s="1"/>
  <c r="S247" i="1"/>
  <c r="V247" i="1" s="1"/>
  <c r="S264" i="1"/>
  <c r="V264" i="1" s="1"/>
  <c r="S280" i="1"/>
  <c r="V280" i="1" s="1"/>
  <c r="S296" i="1"/>
  <c r="V296" i="1" s="1"/>
  <c r="S312" i="1"/>
  <c r="V312" i="1" s="1"/>
  <c r="S328" i="1"/>
  <c r="V328" i="1" s="1"/>
  <c r="S344" i="1"/>
  <c r="V344" i="1" s="1"/>
  <c r="S360" i="1"/>
  <c r="V360" i="1" s="1"/>
  <c r="S376" i="1"/>
  <c r="V376" i="1" s="1"/>
  <c r="S392" i="1"/>
  <c r="V392" i="1" s="1"/>
  <c r="S408" i="1"/>
  <c r="V408" i="1" s="1"/>
  <c r="S424" i="1"/>
  <c r="V424" i="1" s="1"/>
  <c r="S440" i="1"/>
  <c r="V440" i="1" s="1"/>
  <c r="S456" i="1"/>
  <c r="V456" i="1" s="1"/>
  <c r="S472" i="1"/>
  <c r="V472" i="1" s="1"/>
  <c r="S488" i="1"/>
  <c r="V488" i="1" s="1"/>
  <c r="S504" i="1"/>
  <c r="V504" i="1" s="1"/>
  <c r="S520" i="1"/>
  <c r="V520" i="1" s="1"/>
  <c r="S43" i="1"/>
  <c r="V43" i="1" s="1"/>
  <c r="S107" i="1"/>
  <c r="V107" i="1" s="1"/>
  <c r="S170" i="1"/>
  <c r="V170" i="1" s="1"/>
  <c r="S202" i="1"/>
  <c r="V202" i="1" s="1"/>
  <c r="S234" i="1"/>
  <c r="V234" i="1" s="1"/>
  <c r="S259" i="1"/>
  <c r="V259" i="1" s="1"/>
  <c r="S275" i="1"/>
  <c r="V275" i="1" s="1"/>
  <c r="S291" i="1"/>
  <c r="V291" i="1" s="1"/>
  <c r="S307" i="1"/>
  <c r="V307" i="1" s="1"/>
  <c r="S323" i="1"/>
  <c r="V323" i="1" s="1"/>
  <c r="S339" i="1"/>
  <c r="V339" i="1" s="1"/>
  <c r="S355" i="1"/>
  <c r="V355" i="1" s="1"/>
  <c r="S371" i="1"/>
  <c r="V371" i="1" s="1"/>
  <c r="S387" i="1"/>
  <c r="V387" i="1" s="1"/>
  <c r="S403" i="1"/>
  <c r="V403" i="1" s="1"/>
  <c r="S40" i="1"/>
  <c r="V40" i="1" s="1"/>
  <c r="S64" i="1"/>
  <c r="V64" i="1" s="1"/>
  <c r="S84" i="1"/>
  <c r="V84" i="1" s="1"/>
  <c r="S104" i="1"/>
  <c r="V104" i="1" s="1"/>
  <c r="S128" i="1"/>
  <c r="V128" i="1" s="1"/>
  <c r="S148" i="1"/>
  <c r="V148" i="1" s="1"/>
  <c r="S168" i="1"/>
  <c r="V168" i="1" s="1"/>
  <c r="S192" i="1"/>
  <c r="V192" i="1" s="1"/>
  <c r="S212" i="1"/>
  <c r="V212" i="1" s="1"/>
  <c r="S232" i="1"/>
  <c r="V232" i="1" s="1"/>
  <c r="S19" i="1"/>
  <c r="V19" i="1" s="1"/>
  <c r="S99" i="1"/>
  <c r="V99" i="1" s="1"/>
  <c r="S166" i="1"/>
  <c r="V166" i="1" s="1"/>
  <c r="S214" i="1"/>
  <c r="V214" i="1" s="1"/>
  <c r="S251" i="1"/>
  <c r="V251" i="1" s="1"/>
  <c r="S273" i="1"/>
  <c r="V273" i="1" s="1"/>
  <c r="S297" i="1"/>
  <c r="V297" i="1" s="1"/>
  <c r="S317" i="1"/>
  <c r="V317" i="1" s="1"/>
  <c r="S337" i="1"/>
  <c r="V337" i="1" s="1"/>
  <c r="S353" i="1"/>
  <c r="V353" i="1" s="1"/>
  <c r="S369" i="1"/>
  <c r="V369" i="1" s="1"/>
  <c r="S385" i="1"/>
  <c r="V385" i="1" s="1"/>
  <c r="S401" i="1"/>
  <c r="V401" i="1" s="1"/>
  <c r="S417" i="1"/>
  <c r="V417" i="1" s="1"/>
  <c r="S433" i="1"/>
  <c r="V433" i="1" s="1"/>
  <c r="S449" i="1"/>
  <c r="V449" i="1" s="1"/>
  <c r="S465" i="1"/>
  <c r="V465" i="1" s="1"/>
  <c r="S481" i="1"/>
  <c r="V481" i="1" s="1"/>
  <c r="S497" i="1"/>
  <c r="V497" i="1" s="1"/>
  <c r="S513" i="1"/>
  <c r="V513" i="1" s="1"/>
  <c r="S31" i="1"/>
  <c r="V31" i="1" s="1"/>
  <c r="S95" i="1"/>
  <c r="V95" i="1" s="1"/>
  <c r="S159" i="1"/>
  <c r="V159" i="1" s="1"/>
  <c r="S191" i="1"/>
  <c r="V191" i="1" s="1"/>
  <c r="S223" i="1"/>
  <c r="V223" i="1" s="1"/>
  <c r="S253" i="1"/>
  <c r="V253" i="1" s="1"/>
  <c r="S268" i="1"/>
  <c r="V268" i="1" s="1"/>
  <c r="S284" i="1"/>
  <c r="V284" i="1" s="1"/>
  <c r="S300" i="1"/>
  <c r="V300" i="1" s="1"/>
  <c r="S316" i="1"/>
  <c r="V316" i="1" s="1"/>
  <c r="S332" i="1"/>
  <c r="V332" i="1" s="1"/>
  <c r="S348" i="1"/>
  <c r="V348" i="1" s="1"/>
  <c r="S364" i="1"/>
  <c r="V364" i="1" s="1"/>
  <c r="S380" i="1"/>
  <c r="V380" i="1" s="1"/>
  <c r="S396" i="1"/>
  <c r="V396" i="1" s="1"/>
  <c r="S412" i="1"/>
  <c r="V412" i="1" s="1"/>
  <c r="S428" i="1"/>
  <c r="V428" i="1" s="1"/>
  <c r="S444" i="1"/>
  <c r="V444" i="1" s="1"/>
  <c r="S460" i="1"/>
  <c r="V460" i="1" s="1"/>
  <c r="S476" i="1"/>
  <c r="V476" i="1" s="1"/>
  <c r="S492" i="1"/>
  <c r="V492" i="1" s="1"/>
  <c r="S508" i="1"/>
  <c r="V508" i="1" s="1"/>
  <c r="S524" i="1"/>
  <c r="V524" i="1" s="1"/>
  <c r="S59" i="1"/>
  <c r="V59" i="1" s="1"/>
  <c r="S123" i="1"/>
  <c r="V123" i="1" s="1"/>
  <c r="S178" i="1"/>
  <c r="V178" i="1" s="1"/>
  <c r="S210" i="1"/>
  <c r="V210" i="1" s="1"/>
  <c r="S242" i="1"/>
  <c r="V242" i="1" s="1"/>
  <c r="S263" i="1"/>
  <c r="V263" i="1" s="1"/>
  <c r="S279" i="1"/>
  <c r="V279" i="1" s="1"/>
  <c r="S295" i="1"/>
  <c r="V295" i="1" s="1"/>
  <c r="S311" i="1"/>
  <c r="V311" i="1" s="1"/>
  <c r="S327" i="1"/>
  <c r="V327" i="1" s="1"/>
  <c r="S343" i="1"/>
  <c r="V343" i="1" s="1"/>
  <c r="S359" i="1"/>
  <c r="V359" i="1" s="1"/>
  <c r="S375" i="1"/>
  <c r="V375" i="1" s="1"/>
  <c r="S391" i="1"/>
  <c r="V391" i="1" s="1"/>
  <c r="S407" i="1"/>
  <c r="V407" i="1" s="1"/>
  <c r="S423" i="1"/>
  <c r="V423" i="1" s="1"/>
  <c r="S285" i="1"/>
  <c r="V285" i="1" s="1"/>
  <c r="S46" i="1"/>
  <c r="V46" i="1" s="1"/>
  <c r="S20" i="1"/>
  <c r="V20" i="1" s="1"/>
  <c r="S249" i="1"/>
  <c r="V249" i="1" s="1"/>
  <c r="S225" i="1"/>
  <c r="V225" i="1" s="1"/>
  <c r="S205" i="1"/>
  <c r="V205" i="1" s="1"/>
  <c r="S185" i="1"/>
  <c r="V185" i="1" s="1"/>
  <c r="S161" i="1"/>
  <c r="V161" i="1" s="1"/>
  <c r="S141" i="1"/>
  <c r="V141" i="1" s="1"/>
  <c r="S113" i="1"/>
  <c r="V113" i="1" s="1"/>
  <c r="S81" i="1"/>
  <c r="V81" i="1" s="1"/>
  <c r="S49" i="1"/>
  <c r="V49" i="1" s="1"/>
  <c r="S17" i="1"/>
  <c r="V17" i="1" s="1"/>
  <c r="S146" i="1"/>
  <c r="V146" i="1" s="1"/>
  <c r="S114" i="1"/>
  <c r="V114" i="1" s="1"/>
  <c r="S82" i="1"/>
  <c r="V82" i="1" s="1"/>
  <c r="S50" i="1"/>
  <c r="V50" i="1" s="1"/>
  <c r="S77" i="1"/>
  <c r="V77" i="1" s="1"/>
  <c r="S45" i="1"/>
  <c r="V45" i="1" s="1"/>
  <c r="S13" i="1"/>
  <c r="V13" i="1" s="1"/>
  <c r="S142" i="1"/>
  <c r="V142" i="1" s="1"/>
  <c r="S110" i="1"/>
  <c r="V110" i="1" s="1"/>
  <c r="S78" i="1"/>
  <c r="V78" i="1" s="1"/>
  <c r="Q4" i="1"/>
  <c r="Q6" i="1" s="1"/>
  <c r="T235" i="1" s="1"/>
  <c r="W235" i="1" s="1"/>
  <c r="S121" i="1"/>
  <c r="V121" i="1" s="1"/>
  <c r="S105" i="1"/>
  <c r="V105" i="1" s="1"/>
  <c r="S89" i="1"/>
  <c r="V89" i="1" s="1"/>
  <c r="S73" i="1"/>
  <c r="V73" i="1" s="1"/>
  <c r="S57" i="1"/>
  <c r="V57" i="1" s="1"/>
  <c r="S41" i="1"/>
  <c r="V41" i="1" s="1"/>
  <c r="S25" i="1"/>
  <c r="V25" i="1" s="1"/>
  <c r="S9" i="1"/>
  <c r="V9" i="1" s="1"/>
  <c r="S154" i="1"/>
  <c r="V154" i="1" s="1"/>
  <c r="S138" i="1"/>
  <c r="V138" i="1" s="1"/>
  <c r="S122" i="1"/>
  <c r="V122" i="1" s="1"/>
  <c r="S106" i="1"/>
  <c r="V106" i="1" s="1"/>
  <c r="S90" i="1"/>
  <c r="V90" i="1" s="1"/>
  <c r="S74" i="1"/>
  <c r="V74" i="1" s="1"/>
  <c r="S58" i="1"/>
  <c r="V58" i="1" s="1"/>
  <c r="S42" i="1"/>
  <c r="V42" i="1" s="1"/>
  <c r="S22" i="1"/>
  <c r="V22" i="1" s="1"/>
  <c r="R6" i="1"/>
  <c r="U72" i="1" s="1"/>
  <c r="X72" i="1" s="1"/>
  <c r="S325" i="1"/>
  <c r="V325" i="1" s="1"/>
  <c r="S309" i="1"/>
  <c r="V309" i="1" s="1"/>
  <c r="S293" i="1"/>
  <c r="V293" i="1" s="1"/>
  <c r="S277" i="1"/>
  <c r="V277" i="1" s="1"/>
  <c r="S261" i="1"/>
  <c r="V261" i="1" s="1"/>
  <c r="S238" i="1"/>
  <c r="V238" i="1" s="1"/>
  <c r="S206" i="1"/>
  <c r="V206" i="1" s="1"/>
  <c r="S174" i="1"/>
  <c r="V174" i="1" s="1"/>
  <c r="S131" i="1"/>
  <c r="V131" i="1" s="1"/>
  <c r="S67" i="1"/>
  <c r="V67" i="1" s="1"/>
  <c r="S252" i="1"/>
  <c r="V252" i="1" s="1"/>
  <c r="S236" i="1"/>
  <c r="V236" i="1" s="1"/>
  <c r="S220" i="1"/>
  <c r="V220" i="1" s="1"/>
  <c r="S204" i="1"/>
  <c r="V204" i="1" s="1"/>
  <c r="S188" i="1"/>
  <c r="V188" i="1" s="1"/>
  <c r="S172" i="1"/>
  <c r="V172" i="1" s="1"/>
  <c r="S156" i="1"/>
  <c r="V156" i="1" s="1"/>
  <c r="S140" i="1"/>
  <c r="V140" i="1" s="1"/>
  <c r="S124" i="1"/>
  <c r="V124" i="1" s="1"/>
  <c r="S108" i="1"/>
  <c r="V108" i="1" s="1"/>
  <c r="S92" i="1"/>
  <c r="V92" i="1" s="1"/>
  <c r="S76" i="1"/>
  <c r="V76" i="1" s="1"/>
  <c r="S60" i="1"/>
  <c r="V60" i="1" s="1"/>
  <c r="S44" i="1"/>
  <c r="V44" i="1" s="1"/>
  <c r="S28" i="1"/>
  <c r="V28" i="1" s="1"/>
  <c r="S12" i="1"/>
  <c r="V12" i="1" s="1"/>
  <c r="S245" i="1"/>
  <c r="V245" i="1" s="1"/>
  <c r="S229" i="1"/>
  <c r="V229" i="1" s="1"/>
  <c r="S213" i="1"/>
  <c r="V213" i="1" s="1"/>
  <c r="S197" i="1"/>
  <c r="V197" i="1" s="1"/>
  <c r="S181" i="1"/>
  <c r="V181" i="1" s="1"/>
  <c r="S165" i="1"/>
  <c r="V165" i="1" s="1"/>
  <c r="S149" i="1"/>
  <c r="V149" i="1" s="1"/>
  <c r="S133" i="1"/>
  <c r="V133" i="1" s="1"/>
  <c r="S117" i="1"/>
  <c r="V117" i="1" s="1"/>
  <c r="S101" i="1"/>
  <c r="V101" i="1" s="1"/>
  <c r="S85" i="1"/>
  <c r="V85" i="1" s="1"/>
  <c r="S69" i="1"/>
  <c r="V69" i="1" s="1"/>
  <c r="S53" i="1"/>
  <c r="V53" i="1" s="1"/>
  <c r="S37" i="1"/>
  <c r="V37" i="1" s="1"/>
  <c r="S21" i="1"/>
  <c r="V21" i="1" s="1"/>
  <c r="S3" i="1"/>
  <c r="V3" i="1" s="1"/>
  <c r="S150" i="1"/>
  <c r="V150" i="1" s="1"/>
  <c r="S134" i="1"/>
  <c r="V134" i="1" s="1"/>
  <c r="S118" i="1"/>
  <c r="V118" i="1" s="1"/>
  <c r="S102" i="1"/>
  <c r="V102" i="1" s="1"/>
  <c r="S86" i="1"/>
  <c r="V86" i="1" s="1"/>
  <c r="S70" i="1"/>
  <c r="V70" i="1" s="1"/>
  <c r="S54" i="1"/>
  <c r="V54" i="1" s="1"/>
  <c r="S38" i="1"/>
  <c r="V38" i="1" s="1"/>
  <c r="S18" i="1"/>
  <c r="V18" i="1" s="1"/>
  <c r="S306" i="1"/>
  <c r="V306" i="1" s="1"/>
  <c r="S30" i="1"/>
  <c r="V30" i="1" s="1"/>
  <c r="S14" i="1"/>
  <c r="V14" i="1" s="1"/>
  <c r="S6" i="1"/>
  <c r="V6" i="1" s="1"/>
  <c r="U71" i="1"/>
  <c r="X71" i="1" s="1"/>
  <c r="U348" i="1"/>
  <c r="X348" i="1" s="1"/>
  <c r="U44" i="1"/>
  <c r="X44" i="1" s="1"/>
  <c r="U11" i="1"/>
  <c r="X11" i="1" s="1"/>
  <c r="U139" i="1"/>
  <c r="X139" i="1" s="1"/>
  <c r="U22" i="1"/>
  <c r="X22" i="1" s="1"/>
  <c r="U150" i="1"/>
  <c r="X150" i="1" s="1"/>
  <c r="U109" i="1"/>
  <c r="X109" i="1" s="1"/>
  <c r="U303" i="1"/>
  <c r="X303" i="1" s="1"/>
  <c r="U383" i="1"/>
  <c r="X383" i="1" s="1"/>
  <c r="U479" i="1"/>
  <c r="X479" i="1" s="1"/>
  <c r="U153" i="1"/>
  <c r="X153" i="1" s="1"/>
  <c r="U286" i="1"/>
  <c r="X286" i="1" s="1"/>
  <c r="U382" i="1"/>
  <c r="X382" i="1" s="1"/>
  <c r="U284" i="1"/>
  <c r="X284" i="1" s="1"/>
  <c r="U16" i="1"/>
  <c r="X16" i="1" s="1"/>
  <c r="U112" i="1"/>
  <c r="X112" i="1" s="1"/>
  <c r="U31" i="1"/>
  <c r="X31" i="1" s="1"/>
  <c r="U111" i="1"/>
  <c r="X111" i="1" s="1"/>
  <c r="U207" i="1"/>
  <c r="X207" i="1" s="1"/>
  <c r="U42" i="1"/>
  <c r="X42" i="1" s="1"/>
  <c r="U90" i="1"/>
  <c r="X90" i="1" s="1"/>
  <c r="U154" i="1"/>
  <c r="X154" i="1" s="1"/>
  <c r="U218" i="1"/>
  <c r="X218" i="1" s="1"/>
  <c r="U250" i="1"/>
  <c r="X250" i="1" s="1"/>
  <c r="U208" i="1"/>
  <c r="X208" i="1" s="1"/>
  <c r="U291" i="1"/>
  <c r="X291" i="1" s="1"/>
  <c r="U339" i="1"/>
  <c r="X339" i="1" s="1"/>
  <c r="U403" i="1"/>
  <c r="X403" i="1" s="1"/>
  <c r="U467" i="1"/>
  <c r="X467" i="1" s="1"/>
  <c r="U499" i="1"/>
  <c r="X499" i="1" s="1"/>
  <c r="U105" i="1"/>
  <c r="X105" i="1" s="1"/>
  <c r="U233" i="1"/>
  <c r="X233" i="1" s="1"/>
  <c r="U274" i="1"/>
  <c r="X274" i="1" s="1"/>
  <c r="U322" i="1"/>
  <c r="X322" i="1" s="1"/>
  <c r="U370" i="1"/>
  <c r="X370" i="1" s="1"/>
  <c r="U402" i="1"/>
  <c r="X402" i="1" s="1"/>
  <c r="S402" i="1"/>
  <c r="V402" i="1" s="1"/>
  <c r="S10" i="1"/>
  <c r="V10" i="1" s="1"/>
  <c r="S290" i="1"/>
  <c r="V290" i="1" s="1"/>
  <c r="S370" i="1"/>
  <c r="V370" i="1" s="1"/>
  <c r="S418" i="1"/>
  <c r="V418" i="1" s="1"/>
  <c r="U476" i="1"/>
  <c r="X476" i="1" s="1"/>
  <c r="S5" i="1"/>
  <c r="V5" i="1" s="1"/>
  <c r="U300" i="1"/>
  <c r="X300" i="1" s="1"/>
  <c r="S338" i="1"/>
  <c r="V338" i="1" s="1"/>
  <c r="U380" i="1"/>
  <c r="X380" i="1" s="1"/>
  <c r="T40" i="1"/>
  <c r="W40" i="1" s="1"/>
  <c r="T326" i="1"/>
  <c r="W326" i="1" s="1"/>
  <c r="T358" i="1"/>
  <c r="W358" i="1" s="1"/>
  <c r="T502" i="1"/>
  <c r="W502" i="1" s="1"/>
  <c r="T518" i="1"/>
  <c r="W518" i="1" s="1"/>
  <c r="T361" i="1"/>
  <c r="W361" i="1" s="1"/>
  <c r="T381" i="1"/>
  <c r="W381" i="1" s="1"/>
  <c r="T167" i="1"/>
  <c r="W167" i="1" s="1"/>
  <c r="T256" i="1"/>
  <c r="W256" i="1" s="1"/>
  <c r="T448" i="1"/>
  <c r="W448" i="1" s="1"/>
  <c r="T468" i="1"/>
  <c r="W468" i="1" s="1"/>
  <c r="T61" i="1"/>
  <c r="W61" i="1" s="1"/>
  <c r="T29" i="1"/>
  <c r="W29" i="1" s="1"/>
  <c r="T115" i="1"/>
  <c r="W115" i="1" s="1"/>
  <c r="T15" i="1"/>
  <c r="W15" i="1" s="1"/>
  <c r="T199" i="1"/>
  <c r="W199" i="1" s="1"/>
  <c r="T247" i="1"/>
  <c r="W247" i="1" s="1"/>
  <c r="T464" i="1"/>
  <c r="W464" i="1" s="1"/>
  <c r="T484" i="1"/>
  <c r="W484" i="1" s="1"/>
  <c r="T65" i="1"/>
  <c r="W65" i="1" s="1"/>
  <c r="T242" i="1"/>
  <c r="W242" i="1" s="1"/>
  <c r="T79" i="1"/>
  <c r="W79" i="1" s="1"/>
  <c r="T31" i="1"/>
  <c r="W31" i="1" s="1"/>
  <c r="T23" i="1"/>
  <c r="W23" i="1" s="1"/>
  <c r="T47" i="1"/>
  <c r="W47" i="1" s="1"/>
  <c r="T74" i="1"/>
  <c r="W74" i="1" s="1"/>
  <c r="T106" i="1"/>
  <c r="W106" i="1" s="1"/>
  <c r="T9" i="1"/>
  <c r="W9" i="1" s="1"/>
  <c r="T25" i="1"/>
  <c r="W25" i="1" s="1"/>
  <c r="T185" i="1"/>
  <c r="W185" i="1" s="1"/>
  <c r="T201" i="1"/>
  <c r="W201" i="1" s="1"/>
  <c r="T440" i="1"/>
  <c r="W440" i="1" s="1"/>
  <c r="T408" i="1"/>
  <c r="W408" i="1" s="1"/>
  <c r="T264" i="1"/>
  <c r="W264" i="1" s="1"/>
  <c r="T239" i="1"/>
  <c r="W239" i="1" s="1"/>
  <c r="T449" i="1"/>
  <c r="W449" i="1" s="1"/>
  <c r="T433" i="1"/>
  <c r="W433" i="1" s="1"/>
  <c r="T289" i="1"/>
  <c r="W289" i="1" s="1"/>
  <c r="T257" i="1"/>
  <c r="W257" i="1" s="1"/>
  <c r="T19" i="1"/>
  <c r="W19" i="1" s="1"/>
  <c r="T39" i="1"/>
  <c r="W39" i="1" s="1"/>
  <c r="T34" i="1"/>
  <c r="W34" i="1" s="1"/>
  <c r="T54" i="1"/>
  <c r="W54" i="1" s="1"/>
  <c r="T150" i="1"/>
  <c r="W150" i="1" s="1"/>
  <c r="T166" i="1"/>
  <c r="W166" i="1" s="1"/>
  <c r="T230" i="1"/>
  <c r="W230" i="1" s="1"/>
  <c r="T246" i="1"/>
  <c r="W246" i="1" s="1"/>
  <c r="T37" i="1"/>
  <c r="W37" i="1" s="1"/>
  <c r="T53" i="1"/>
  <c r="W53" i="1" s="1"/>
  <c r="T69" i="1"/>
  <c r="W69" i="1" s="1"/>
  <c r="T101" i="1"/>
  <c r="W101" i="1" s="1"/>
  <c r="T117" i="1"/>
  <c r="W117" i="1" s="1"/>
  <c r="T133" i="1"/>
  <c r="W133" i="1" s="1"/>
  <c r="T165" i="1"/>
  <c r="W165" i="1" s="1"/>
  <c r="T181" i="1"/>
  <c r="W181" i="1" s="1"/>
  <c r="T200" i="1"/>
  <c r="W200" i="1" s="1"/>
  <c r="S322" i="1"/>
  <c r="V322" i="1" s="1"/>
  <c r="S354" i="1"/>
  <c r="V354" i="1" s="1"/>
  <c r="S386" i="1"/>
  <c r="V386" i="1" s="1"/>
  <c r="S498" i="1"/>
  <c r="V498" i="1" s="1"/>
  <c r="S514" i="1"/>
  <c r="V514" i="1" s="1"/>
  <c r="U268" i="1"/>
  <c r="X268" i="1" s="1"/>
  <c r="T46" i="1"/>
  <c r="W46" i="1" s="1"/>
  <c r="T30" i="1"/>
  <c r="W30" i="1" s="1"/>
  <c r="T155" i="1"/>
  <c r="W155" i="1" s="1"/>
  <c r="T139" i="1"/>
  <c r="W139" i="1" s="1"/>
  <c r="T123" i="1"/>
  <c r="W123" i="1" s="1"/>
  <c r="T107" i="1"/>
  <c r="W107" i="1" s="1"/>
  <c r="T91" i="1"/>
  <c r="W91" i="1" s="1"/>
  <c r="T75" i="1"/>
  <c r="W75" i="1" s="1"/>
  <c r="T59" i="1"/>
  <c r="W59" i="1" s="1"/>
  <c r="T43" i="1"/>
  <c r="W43" i="1" s="1"/>
  <c r="T27" i="1"/>
  <c r="W27" i="1" s="1"/>
  <c r="T11" i="1"/>
  <c r="W11" i="1" s="1"/>
  <c r="T3" i="1"/>
  <c r="W3" i="1" s="1"/>
  <c r="T60" i="1"/>
  <c r="W60" i="1" s="1"/>
  <c r="T124" i="1"/>
  <c r="W124" i="1" s="1"/>
  <c r="T176" i="1"/>
  <c r="W176" i="1" s="1"/>
  <c r="T208" i="1"/>
  <c r="W208" i="1" s="1"/>
  <c r="T240" i="1"/>
  <c r="W240" i="1" s="1"/>
  <c r="T271" i="1"/>
  <c r="W271" i="1" s="1"/>
  <c r="T287" i="1"/>
  <c r="W287" i="1" s="1"/>
  <c r="T303" i="1"/>
  <c r="W303" i="1" s="1"/>
  <c r="T319" i="1"/>
  <c r="W319" i="1" s="1"/>
  <c r="T335" i="1"/>
  <c r="W335" i="1" s="1"/>
  <c r="T351" i="1"/>
  <c r="W351" i="1" s="1"/>
  <c r="T367" i="1"/>
  <c r="W367" i="1" s="1"/>
  <c r="T383" i="1"/>
  <c r="W383" i="1" s="1"/>
  <c r="T399" i="1"/>
  <c r="W399" i="1" s="1"/>
  <c r="T415" i="1"/>
  <c r="W415" i="1" s="1"/>
  <c r="T431" i="1"/>
  <c r="W431" i="1" s="1"/>
  <c r="T447" i="1"/>
  <c r="W447" i="1" s="1"/>
  <c r="T463" i="1"/>
  <c r="W463" i="1" s="1"/>
  <c r="T479" i="1"/>
  <c r="W479" i="1" s="1"/>
  <c r="T495" i="1"/>
  <c r="W495" i="1" s="1"/>
  <c r="T511" i="1"/>
  <c r="W511" i="1" s="1"/>
  <c r="T507" i="1"/>
  <c r="W507" i="1" s="1"/>
  <c r="T423" i="1"/>
  <c r="W423" i="1" s="1"/>
  <c r="T439" i="1"/>
  <c r="W439" i="1" s="1"/>
  <c r="T455" i="1"/>
  <c r="W455" i="1" s="1"/>
  <c r="T471" i="1"/>
  <c r="W471" i="1" s="1"/>
  <c r="T487" i="1"/>
  <c r="W487" i="1" s="1"/>
  <c r="T503" i="1"/>
  <c r="W503" i="1" s="1"/>
  <c r="T519" i="1"/>
  <c r="W519" i="1" s="1"/>
  <c r="T526" i="1"/>
  <c r="W526" i="1" s="1"/>
  <c r="T419" i="1"/>
  <c r="W419" i="1" s="1"/>
  <c r="T451" i="1"/>
  <c r="W451" i="1" s="1"/>
  <c r="T467" i="1"/>
  <c r="W467" i="1" s="1"/>
  <c r="T499" i="1"/>
  <c r="W499" i="1" s="1"/>
  <c r="T515" i="1"/>
  <c r="W515" i="1" s="1"/>
  <c r="T267" i="1"/>
  <c r="W267" i="1" s="1"/>
  <c r="T283" i="1"/>
  <c r="W283" i="1" s="1"/>
  <c r="T299" i="1"/>
  <c r="W299" i="1" s="1"/>
  <c r="T315" i="1"/>
  <c r="W315" i="1" s="1"/>
  <c r="T331" i="1"/>
  <c r="W331" i="1" s="1"/>
  <c r="T347" i="1"/>
  <c r="W347" i="1" s="1"/>
  <c r="T363" i="1"/>
  <c r="W363" i="1" s="1"/>
  <c r="T379" i="1"/>
  <c r="W379" i="1" s="1"/>
  <c r="T395" i="1"/>
  <c r="W395" i="1" s="1"/>
  <c r="T411" i="1"/>
  <c r="W411" i="1" s="1"/>
  <c r="T427" i="1"/>
  <c r="W427" i="1" s="1"/>
  <c r="T443" i="1"/>
  <c r="W443" i="1" s="1"/>
  <c r="T459" i="1"/>
  <c r="W459" i="1" s="1"/>
  <c r="T475" i="1"/>
  <c r="W475" i="1" s="1"/>
  <c r="T491" i="1"/>
  <c r="W491" i="1" s="1"/>
  <c r="T523" i="1"/>
  <c r="W523" i="1" s="1"/>
  <c r="T275" i="1"/>
  <c r="W275" i="1" s="1"/>
  <c r="T291" i="1"/>
  <c r="W291" i="1" s="1"/>
  <c r="T307" i="1"/>
  <c r="W307" i="1" s="1"/>
  <c r="T323" i="1"/>
  <c r="W323" i="1" s="1"/>
  <c r="T339" i="1"/>
  <c r="W339" i="1" s="1"/>
  <c r="T355" i="1"/>
  <c r="W355" i="1" s="1"/>
  <c r="T371" i="1"/>
  <c r="W371" i="1" s="1"/>
  <c r="T387" i="1"/>
  <c r="W387" i="1" s="1"/>
  <c r="T403" i="1"/>
  <c r="W403" i="1" s="1"/>
  <c r="T435" i="1"/>
  <c r="W435" i="1" s="1"/>
  <c r="T483" i="1"/>
  <c r="W483" i="1" s="1"/>
  <c r="T527" i="1"/>
  <c r="W527" i="1" s="1"/>
  <c r="T279" i="1"/>
  <c r="W279" i="1" s="1"/>
  <c r="T295" i="1"/>
  <c r="W295" i="1" s="1"/>
  <c r="T311" i="1"/>
  <c r="W311" i="1" s="1"/>
  <c r="T327" i="1"/>
  <c r="W327" i="1" s="1"/>
  <c r="T343" i="1"/>
  <c r="W343" i="1" s="1"/>
  <c r="T359" i="1"/>
  <c r="W359" i="1" s="1"/>
  <c r="T375" i="1"/>
  <c r="W375" i="1" s="1"/>
  <c r="T391" i="1"/>
  <c r="W391" i="1" s="1"/>
  <c r="T407" i="1"/>
  <c r="W407" i="1" s="1"/>
  <c r="T76" i="1"/>
  <c r="W76" i="1" s="1"/>
  <c r="T140" i="1"/>
  <c r="W140" i="1" s="1"/>
  <c r="T184" i="1"/>
  <c r="W184" i="1" s="1"/>
  <c r="T216" i="1"/>
  <c r="W216" i="1" s="1"/>
  <c r="T248" i="1"/>
  <c r="W248" i="1" s="1"/>
  <c r="T259" i="1"/>
  <c r="W259" i="1" s="1"/>
  <c r="T214" i="1" l="1"/>
  <c r="W214" i="1" s="1"/>
  <c r="T118" i="1"/>
  <c r="W118" i="1" s="1"/>
  <c r="T127" i="1"/>
  <c r="W127" i="1" s="1"/>
  <c r="T192" i="1"/>
  <c r="W192" i="1" s="1"/>
  <c r="T353" i="1"/>
  <c r="W353" i="1" s="1"/>
  <c r="T513" i="1"/>
  <c r="W513" i="1" s="1"/>
  <c r="T328" i="1"/>
  <c r="W328" i="1" s="1"/>
  <c r="T504" i="1"/>
  <c r="W504" i="1" s="1"/>
  <c r="T121" i="1"/>
  <c r="W121" i="1" s="1"/>
  <c r="T186" i="1"/>
  <c r="W186" i="1" s="1"/>
  <c r="T151" i="1"/>
  <c r="W151" i="1" s="1"/>
  <c r="T232" i="1"/>
  <c r="W232" i="1" s="1"/>
  <c r="T82" i="1"/>
  <c r="W82" i="1" s="1"/>
  <c r="T193" i="1"/>
  <c r="W193" i="1" s="1"/>
  <c r="T380" i="1"/>
  <c r="W380" i="1" s="1"/>
  <c r="T505" i="1"/>
  <c r="W505" i="1" s="1"/>
  <c r="T110" i="1"/>
  <c r="W110" i="1" s="1"/>
  <c r="T189" i="1"/>
  <c r="W189" i="1" s="1"/>
  <c r="T364" i="1"/>
  <c r="W364" i="1" s="1"/>
  <c r="T489" i="1"/>
  <c r="W489" i="1" s="1"/>
  <c r="T277" i="1"/>
  <c r="W277" i="1" s="1"/>
  <c r="T438" i="1"/>
  <c r="W438" i="1" s="1"/>
  <c r="T262" i="1"/>
  <c r="W262" i="1" s="1"/>
  <c r="T182" i="1"/>
  <c r="W182" i="1" s="1"/>
  <c r="T102" i="1"/>
  <c r="W102" i="1" s="1"/>
  <c r="T103" i="1"/>
  <c r="W103" i="1" s="1"/>
  <c r="T250" i="1"/>
  <c r="W250" i="1" s="1"/>
  <c r="T369" i="1"/>
  <c r="W369" i="1" s="1"/>
  <c r="T64" i="1"/>
  <c r="W64" i="1" s="1"/>
  <c r="T344" i="1"/>
  <c r="W344" i="1" s="1"/>
  <c r="T520" i="1"/>
  <c r="W520" i="1" s="1"/>
  <c r="T89" i="1"/>
  <c r="W89" i="1" s="1"/>
  <c r="T170" i="1"/>
  <c r="W170" i="1" s="1"/>
  <c r="T131" i="1"/>
  <c r="W131" i="1" s="1"/>
  <c r="T156" i="1"/>
  <c r="W156" i="1" s="1"/>
  <c r="T114" i="1"/>
  <c r="W114" i="1" s="1"/>
  <c r="T213" i="1"/>
  <c r="W213" i="1" s="1"/>
  <c r="T336" i="1"/>
  <c r="W336" i="1" s="1"/>
  <c r="T485" i="1"/>
  <c r="W485" i="1" s="1"/>
  <c r="T142" i="1"/>
  <c r="W142" i="1" s="1"/>
  <c r="T229" i="1"/>
  <c r="W229" i="1" s="1"/>
  <c r="T340" i="1"/>
  <c r="W340" i="1" s="1"/>
  <c r="T469" i="1"/>
  <c r="W469" i="1" s="1"/>
  <c r="T212" i="1"/>
  <c r="W212" i="1" s="1"/>
  <c r="T422" i="1"/>
  <c r="W422" i="1" s="1"/>
  <c r="T104" i="1"/>
  <c r="W104" i="1" s="1"/>
  <c r="T294" i="1"/>
  <c r="W294" i="1" s="1"/>
  <c r="T374" i="1"/>
  <c r="W374" i="1" s="1"/>
  <c r="T454" i="1"/>
  <c r="W454" i="1" s="1"/>
  <c r="T116" i="1"/>
  <c r="W116" i="1" s="1"/>
  <c r="T297" i="1"/>
  <c r="W297" i="1" s="1"/>
  <c r="T405" i="1"/>
  <c r="W405" i="1" s="1"/>
  <c r="T16" i="1"/>
  <c r="W16" i="1" s="1"/>
  <c r="T276" i="1"/>
  <c r="W276" i="1" s="1"/>
  <c r="T384" i="1"/>
  <c r="W384" i="1" s="1"/>
  <c r="T512" i="1"/>
  <c r="W512" i="1" s="1"/>
  <c r="T157" i="1"/>
  <c r="W157" i="1" s="1"/>
  <c r="T238" i="1"/>
  <c r="W238" i="1" s="1"/>
  <c r="T42" i="1"/>
  <c r="W42" i="1" s="1"/>
  <c r="T224" i="1"/>
  <c r="W224" i="1" s="1"/>
  <c r="T525" i="1"/>
  <c r="W525" i="1" s="1"/>
  <c r="T292" i="1"/>
  <c r="W292" i="1" s="1"/>
  <c r="T400" i="1"/>
  <c r="W400" i="1" s="1"/>
  <c r="T508" i="1"/>
  <c r="W508" i="1" s="1"/>
  <c r="T129" i="1"/>
  <c r="W129" i="1" s="1"/>
  <c r="T210" i="1"/>
  <c r="W210" i="1" s="1"/>
  <c r="T50" i="1"/>
  <c r="W50" i="1" s="1"/>
  <c r="T51" i="1"/>
  <c r="W51" i="1" s="1"/>
  <c r="T168" i="1"/>
  <c r="W168" i="1" s="1"/>
  <c r="T67" i="1"/>
  <c r="W67" i="1" s="1"/>
  <c r="T38" i="1"/>
  <c r="W38" i="1" s="1"/>
  <c r="T122" i="1"/>
  <c r="W122" i="1" s="1"/>
  <c r="T202" i="1"/>
  <c r="W202" i="1" s="1"/>
  <c r="T57" i="1"/>
  <c r="W57" i="1" s="1"/>
  <c r="T137" i="1"/>
  <c r="W137" i="1" s="1"/>
  <c r="T217" i="1"/>
  <c r="W217" i="1" s="1"/>
  <c r="T472" i="1"/>
  <c r="W472" i="1" s="1"/>
  <c r="T392" i="1"/>
  <c r="W392" i="1" s="1"/>
  <c r="T312" i="1"/>
  <c r="W312" i="1" s="1"/>
  <c r="T175" i="1"/>
  <c r="W175" i="1" s="1"/>
  <c r="T497" i="1"/>
  <c r="W497" i="1" s="1"/>
  <c r="T417" i="1"/>
  <c r="W417" i="1" s="1"/>
  <c r="T321" i="1"/>
  <c r="W321" i="1" s="1"/>
  <c r="T228" i="1"/>
  <c r="W228" i="1" s="1"/>
  <c r="T92" i="1"/>
  <c r="W92" i="1" s="1"/>
  <c r="T63" i="1"/>
  <c r="W63" i="1" s="1"/>
  <c r="T147" i="1"/>
  <c r="W147" i="1" s="1"/>
  <c r="T70" i="1"/>
  <c r="W70" i="1" s="1"/>
  <c r="T134" i="1"/>
  <c r="W134" i="1" s="1"/>
  <c r="T198" i="1"/>
  <c r="W198" i="1" s="1"/>
  <c r="T21" i="1"/>
  <c r="W21" i="1" s="1"/>
  <c r="T85" i="1"/>
  <c r="W85" i="1" s="1"/>
  <c r="T149" i="1"/>
  <c r="W149" i="1" s="1"/>
  <c r="T14" i="1"/>
  <c r="W14" i="1" s="1"/>
  <c r="T203" i="1"/>
  <c r="W203" i="1" s="1"/>
  <c r="T310" i="1"/>
  <c r="W310" i="1" s="1"/>
  <c r="T390" i="1"/>
  <c r="W390" i="1" s="1"/>
  <c r="T486" i="1"/>
  <c r="W486" i="1" s="1"/>
  <c r="T172" i="1"/>
  <c r="W172" i="1" s="1"/>
  <c r="T317" i="1"/>
  <c r="W317" i="1" s="1"/>
  <c r="T445" i="1"/>
  <c r="W445" i="1" s="1"/>
  <c r="T96" i="1"/>
  <c r="W96" i="1" s="1"/>
  <c r="T300" i="1"/>
  <c r="W300" i="1" s="1"/>
  <c r="T428" i="1"/>
  <c r="W428" i="1" s="1"/>
  <c r="T253" i="1"/>
  <c r="W253" i="1" s="1"/>
  <c r="T125" i="1"/>
  <c r="W125" i="1" s="1"/>
  <c r="T174" i="1"/>
  <c r="W174" i="1" s="1"/>
  <c r="T159" i="1"/>
  <c r="W159" i="1" s="1"/>
  <c r="T252" i="1"/>
  <c r="W252" i="1" s="1"/>
  <c r="T160" i="1"/>
  <c r="W160" i="1" s="1"/>
  <c r="T316" i="1"/>
  <c r="W316" i="1" s="1"/>
  <c r="T420" i="1"/>
  <c r="W420" i="1" s="1"/>
  <c r="T237" i="1"/>
  <c r="W237" i="1" s="1"/>
  <c r="T97" i="1"/>
  <c r="W97" i="1" s="1"/>
  <c r="T178" i="1"/>
  <c r="W178" i="1" s="1"/>
  <c r="T119" i="1"/>
  <c r="W119" i="1" s="1"/>
  <c r="T7" i="1"/>
  <c r="W7" i="1" s="1"/>
  <c r="T44" i="1"/>
  <c r="W44" i="1" s="1"/>
  <c r="T111" i="1"/>
  <c r="W111" i="1" s="1"/>
  <c r="T58" i="1"/>
  <c r="W58" i="1" s="1"/>
  <c r="T138" i="1"/>
  <c r="W138" i="1" s="1"/>
  <c r="T234" i="1"/>
  <c r="W234" i="1" s="1"/>
  <c r="T73" i="1"/>
  <c r="W73" i="1" s="1"/>
  <c r="T153" i="1"/>
  <c r="W153" i="1" s="1"/>
  <c r="T249" i="1"/>
  <c r="W249" i="1" s="1"/>
  <c r="T456" i="1"/>
  <c r="W456" i="1" s="1"/>
  <c r="T376" i="1"/>
  <c r="W376" i="1" s="1"/>
  <c r="T280" i="1"/>
  <c r="W280" i="1" s="1"/>
  <c r="T128" i="1"/>
  <c r="W128" i="1" s="1"/>
  <c r="T481" i="1"/>
  <c r="W481" i="1" s="1"/>
  <c r="T385" i="1"/>
  <c r="W385" i="1" s="1"/>
  <c r="T305" i="1"/>
  <c r="W305" i="1" s="1"/>
  <c r="T196" i="1"/>
  <c r="W196" i="1" s="1"/>
  <c r="T6" i="1"/>
  <c r="W6" i="1" s="1"/>
  <c r="T83" i="1"/>
  <c r="W83" i="1" s="1"/>
  <c r="T10" i="1"/>
  <c r="W10" i="1" s="1"/>
  <c r="T86" i="1"/>
  <c r="W86" i="1" s="1"/>
  <c r="S274" i="1"/>
  <c r="V274" i="1" s="1"/>
  <c r="S127" i="1"/>
  <c r="V127" i="1" s="1"/>
  <c r="S452" i="1"/>
  <c r="V452" i="1" s="1"/>
  <c r="S351" i="1"/>
  <c r="V351" i="1" s="1"/>
  <c r="S515" i="1"/>
  <c r="V515" i="1" s="1"/>
  <c r="S366" i="1"/>
  <c r="V366" i="1" s="1"/>
  <c r="S518" i="1"/>
  <c r="V518" i="1" s="1"/>
  <c r="S489" i="1"/>
  <c r="V489" i="1" s="1"/>
  <c r="S400" i="1"/>
  <c r="V400" i="1" s="1"/>
  <c r="S299" i="1"/>
  <c r="V299" i="1" s="1"/>
  <c r="S487" i="1"/>
  <c r="V487" i="1" s="1"/>
  <c r="S505" i="1"/>
  <c r="V505" i="1" s="1"/>
  <c r="S303" i="1"/>
  <c r="V303" i="1" s="1"/>
  <c r="S262" i="1"/>
  <c r="V262" i="1" s="1"/>
  <c r="S260" i="1"/>
  <c r="V260" i="1" s="1"/>
  <c r="S516" i="1"/>
  <c r="V516" i="1" s="1"/>
  <c r="S415" i="1"/>
  <c r="V415" i="1" s="1"/>
  <c r="S71" i="1"/>
  <c r="V71" i="1" s="1"/>
  <c r="S486" i="1"/>
  <c r="V486" i="1" s="1"/>
  <c r="S426" i="1"/>
  <c r="V426" i="1" s="1"/>
  <c r="S167" i="1"/>
  <c r="V167" i="1" s="1"/>
  <c r="S464" i="1"/>
  <c r="V464" i="1" s="1"/>
  <c r="S363" i="1"/>
  <c r="V363" i="1" s="1"/>
  <c r="S519" i="1"/>
  <c r="V519" i="1" s="1"/>
  <c r="S276" i="1"/>
  <c r="V276" i="1" s="1"/>
  <c r="S427" i="1"/>
  <c r="V427" i="1" s="1"/>
  <c r="S454" i="1"/>
  <c r="V454" i="1" s="1"/>
  <c r="S83" i="1"/>
  <c r="V83" i="1" s="1"/>
  <c r="S184" i="1"/>
  <c r="V184" i="1" s="1"/>
  <c r="S100" i="1"/>
  <c r="V100" i="1" s="1"/>
  <c r="S16" i="1"/>
  <c r="V16" i="1" s="1"/>
  <c r="S177" i="1"/>
  <c r="V177" i="1" s="1"/>
  <c r="S147" i="1"/>
  <c r="V147" i="1" s="1"/>
  <c r="S200" i="1"/>
  <c r="V200" i="1" s="1"/>
  <c r="S116" i="1"/>
  <c r="V116" i="1" s="1"/>
  <c r="S32" i="1"/>
  <c r="V32" i="1" s="1"/>
  <c r="S193" i="1"/>
  <c r="V193" i="1" s="1"/>
  <c r="S97" i="1"/>
  <c r="V97" i="1" s="1"/>
  <c r="S130" i="1"/>
  <c r="V130" i="1" s="1"/>
  <c r="S501" i="1"/>
  <c r="V501" i="1" s="1"/>
  <c r="S421" i="1"/>
  <c r="V421" i="1" s="1"/>
  <c r="S341" i="1"/>
  <c r="V341" i="1" s="1"/>
  <c r="S222" i="1"/>
  <c r="V222" i="1" s="1"/>
  <c r="S196" i="1"/>
  <c r="V196" i="1" s="1"/>
  <c r="S88" i="1"/>
  <c r="V88" i="1" s="1"/>
  <c r="S233" i="1"/>
  <c r="V233" i="1" s="1"/>
  <c r="S93" i="1"/>
  <c r="V93" i="1" s="1"/>
  <c r="S94" i="1"/>
  <c r="V94" i="1" s="1"/>
  <c r="S345" i="1"/>
  <c r="V345" i="1" s="1"/>
  <c r="S324" i="1"/>
  <c r="V324" i="1" s="1"/>
  <c r="S194" i="1"/>
  <c r="V194" i="1" s="1"/>
  <c r="S451" i="1"/>
  <c r="V451" i="1" s="1"/>
  <c r="S187" i="1"/>
  <c r="V187" i="1" s="1"/>
  <c r="S358" i="1"/>
  <c r="V358" i="1" s="1"/>
  <c r="S298" i="1"/>
  <c r="V298" i="1" s="1"/>
  <c r="S272" i="1"/>
  <c r="V272" i="1" s="1"/>
  <c r="S11" i="1"/>
  <c r="V11" i="1" s="1"/>
  <c r="S419" i="1"/>
  <c r="V419" i="1" s="1"/>
  <c r="S87" i="1"/>
  <c r="V87" i="1" s="1"/>
  <c r="S404" i="1"/>
  <c r="V404" i="1" s="1"/>
  <c r="S491" i="1"/>
  <c r="V491" i="1" s="1"/>
  <c r="S482" i="1"/>
  <c r="V482" i="1" s="1"/>
  <c r="S246" i="1"/>
  <c r="V246" i="1" s="1"/>
  <c r="S248" i="1"/>
  <c r="V248" i="1" s="1"/>
  <c r="S164" i="1"/>
  <c r="V164" i="1" s="1"/>
  <c r="S80" i="1"/>
  <c r="V80" i="1" s="1"/>
  <c r="S241" i="1"/>
  <c r="V241" i="1" s="1"/>
  <c r="S157" i="1"/>
  <c r="V157" i="1" s="1"/>
  <c r="S51" i="1"/>
  <c r="V51" i="1" s="1"/>
  <c r="S180" i="1"/>
  <c r="V180" i="1" s="1"/>
  <c r="S96" i="1"/>
  <c r="V96" i="1" s="1"/>
  <c r="S8" i="1"/>
  <c r="V8" i="1" s="1"/>
  <c r="S173" i="1"/>
  <c r="V173" i="1" s="1"/>
  <c r="S65" i="1"/>
  <c r="V65" i="1" s="1"/>
  <c r="S98" i="1"/>
  <c r="V98" i="1" s="1"/>
  <c r="S485" i="1"/>
  <c r="V485" i="1" s="1"/>
  <c r="S405" i="1"/>
  <c r="V405" i="1" s="1"/>
  <c r="S321" i="1"/>
  <c r="V321" i="1" s="1"/>
  <c r="S115" i="1"/>
  <c r="V115" i="1" s="1"/>
  <c r="S176" i="1"/>
  <c r="V176" i="1" s="1"/>
  <c r="S68" i="1"/>
  <c r="V68" i="1" s="1"/>
  <c r="S189" i="1"/>
  <c r="V189" i="1" s="1"/>
  <c r="S61" i="1"/>
  <c r="V61" i="1" s="1"/>
  <c r="S62" i="1"/>
  <c r="V62" i="1" s="1"/>
  <c r="S473" i="1"/>
  <c r="V473" i="1" s="1"/>
  <c r="S388" i="1"/>
  <c r="V388" i="1" s="1"/>
  <c r="S287" i="1"/>
  <c r="V287" i="1" s="1"/>
  <c r="S483" i="1"/>
  <c r="V483" i="1" s="1"/>
  <c r="S254" i="1"/>
  <c r="V254" i="1" s="1"/>
  <c r="S462" i="1"/>
  <c r="V462" i="1" s="1"/>
  <c r="S361" i="1"/>
  <c r="V361" i="1" s="1"/>
  <c r="S336" i="1"/>
  <c r="V336" i="1" s="1"/>
  <c r="S218" i="1"/>
  <c r="V218" i="1" s="1"/>
  <c r="S455" i="1"/>
  <c r="V455" i="1" s="1"/>
  <c r="S195" i="1"/>
  <c r="V195" i="1" s="1"/>
  <c r="S27" i="1"/>
  <c r="V27" i="1" s="1"/>
  <c r="S103" i="1"/>
  <c r="V103" i="1" s="1"/>
  <c r="U523" i="1"/>
  <c r="X523" i="1" s="1"/>
  <c r="U386" i="1"/>
  <c r="X386" i="1" s="1"/>
  <c r="U306" i="1"/>
  <c r="X306" i="1" s="1"/>
  <c r="U169" i="1"/>
  <c r="X169" i="1" s="1"/>
  <c r="U483" i="1"/>
  <c r="X483" i="1" s="1"/>
  <c r="U387" i="1"/>
  <c r="X387" i="1" s="1"/>
  <c r="U259" i="1"/>
  <c r="X259" i="1" s="1"/>
  <c r="U234" i="1"/>
  <c r="X234" i="1" s="1"/>
  <c r="U122" i="1"/>
  <c r="X122" i="1" s="1"/>
  <c r="U239" i="1"/>
  <c r="X239" i="1" s="1"/>
  <c r="U79" i="1"/>
  <c r="X79" i="1" s="1"/>
  <c r="U64" i="1"/>
  <c r="X64" i="1" s="1"/>
  <c r="U414" i="1"/>
  <c r="X414" i="1" s="1"/>
  <c r="U254" i="1"/>
  <c r="X254" i="1" s="1"/>
  <c r="U431" i="1"/>
  <c r="X431" i="1" s="1"/>
  <c r="U255" i="1"/>
  <c r="X255" i="1" s="1"/>
  <c r="U86" i="1"/>
  <c r="X86" i="1" s="1"/>
  <c r="U75" i="1"/>
  <c r="X75" i="1" s="1"/>
  <c r="U424" i="1"/>
  <c r="X424" i="1" s="1"/>
  <c r="T84" i="1"/>
  <c r="W84" i="1" s="1"/>
  <c r="T171" i="1"/>
  <c r="W171" i="1" s="1"/>
  <c r="T278" i="1"/>
  <c r="W278" i="1" s="1"/>
  <c r="T342" i="1"/>
  <c r="W342" i="1" s="1"/>
  <c r="T406" i="1"/>
  <c r="W406" i="1" s="1"/>
  <c r="T470" i="1"/>
  <c r="W470" i="1" s="1"/>
  <c r="T52" i="1"/>
  <c r="W52" i="1" s="1"/>
  <c r="T251" i="1"/>
  <c r="W251" i="1" s="1"/>
  <c r="T341" i="1"/>
  <c r="W341" i="1" s="1"/>
  <c r="T425" i="1"/>
  <c r="W425" i="1" s="1"/>
  <c r="T509" i="1"/>
  <c r="W509" i="1" s="1"/>
  <c r="T215" i="1"/>
  <c r="W215" i="1" s="1"/>
  <c r="T320" i="1"/>
  <c r="W320" i="1" s="1"/>
  <c r="T404" i="1"/>
  <c r="W404" i="1" s="1"/>
  <c r="T492" i="1"/>
  <c r="W492" i="1" s="1"/>
  <c r="T209" i="1"/>
  <c r="W209" i="1" s="1"/>
  <c r="T93" i="1"/>
  <c r="W93" i="1" s="1"/>
  <c r="T206" i="1"/>
  <c r="W206" i="1" s="1"/>
  <c r="T78" i="1"/>
  <c r="W78" i="1" s="1"/>
  <c r="T71" i="1"/>
  <c r="W71" i="1" s="1"/>
  <c r="T461" i="1"/>
  <c r="W461" i="1" s="1"/>
  <c r="T80" i="1"/>
  <c r="W80" i="1" s="1"/>
  <c r="T272" i="1"/>
  <c r="W272" i="1" s="1"/>
  <c r="T356" i="1"/>
  <c r="W356" i="1" s="1"/>
  <c r="T444" i="1"/>
  <c r="W444" i="1" s="1"/>
  <c r="T2" i="1"/>
  <c r="W2" i="1" s="1"/>
  <c r="T161" i="1"/>
  <c r="W161" i="1" s="1"/>
  <c r="T33" i="1"/>
  <c r="W33" i="1" s="1"/>
  <c r="T146" i="1"/>
  <c r="W146" i="1" s="1"/>
  <c r="T163" i="1"/>
  <c r="W163" i="1" s="1"/>
  <c r="T108" i="1"/>
  <c r="W108" i="1" s="1"/>
  <c r="T255" i="1"/>
  <c r="W255" i="1" s="1"/>
  <c r="T5" i="1"/>
  <c r="W5" i="1" s="1"/>
  <c r="T87" i="1"/>
  <c r="W87" i="1" s="1"/>
  <c r="T18" i="1"/>
  <c r="W18" i="1" s="1"/>
  <c r="T90" i="1"/>
  <c r="W90" i="1" s="1"/>
  <c r="T154" i="1"/>
  <c r="W154" i="1" s="1"/>
  <c r="T218" i="1"/>
  <c r="W218" i="1" s="1"/>
  <c r="T41" i="1"/>
  <c r="W41" i="1" s="1"/>
  <c r="T105" i="1"/>
  <c r="W105" i="1" s="1"/>
  <c r="T169" i="1"/>
  <c r="W169" i="1" s="1"/>
  <c r="T233" i="1"/>
  <c r="W233" i="1" s="1"/>
  <c r="T488" i="1"/>
  <c r="W488" i="1" s="1"/>
  <c r="T424" i="1"/>
  <c r="W424" i="1" s="1"/>
  <c r="T360" i="1"/>
  <c r="W360" i="1" s="1"/>
  <c r="T296" i="1"/>
  <c r="W296" i="1" s="1"/>
  <c r="T207" i="1"/>
  <c r="W207" i="1" s="1"/>
  <c r="T4" i="1"/>
  <c r="W4" i="1" s="1"/>
  <c r="T465" i="1"/>
  <c r="W465" i="1" s="1"/>
  <c r="T401" i="1"/>
  <c r="W401" i="1" s="1"/>
  <c r="T337" i="1"/>
  <c r="W337" i="1" s="1"/>
  <c r="T273" i="1"/>
  <c r="W273" i="1" s="1"/>
  <c r="T12" i="1"/>
  <c r="W12" i="1" s="1"/>
  <c r="U338" i="1"/>
  <c r="X338" i="1" s="1"/>
  <c r="U258" i="1"/>
  <c r="X258" i="1" s="1"/>
  <c r="U41" i="1"/>
  <c r="X41" i="1" s="1"/>
  <c r="U419" i="1"/>
  <c r="X419" i="1" s="1"/>
  <c r="U323" i="1"/>
  <c r="X323" i="1" s="1"/>
  <c r="U176" i="1"/>
  <c r="X176" i="1" s="1"/>
  <c r="U170" i="1"/>
  <c r="X170" i="1" s="1"/>
  <c r="U58" i="1"/>
  <c r="X58" i="1" s="1"/>
  <c r="U159" i="1"/>
  <c r="X159" i="1" s="1"/>
  <c r="U144" i="1"/>
  <c r="X144" i="1" s="1"/>
  <c r="U296" i="1"/>
  <c r="X296" i="1" s="1"/>
  <c r="U334" i="1"/>
  <c r="X334" i="1" s="1"/>
  <c r="U511" i="1"/>
  <c r="X511" i="1" s="1"/>
  <c r="U351" i="1"/>
  <c r="X351" i="1" s="1"/>
  <c r="U214" i="1"/>
  <c r="X214" i="1" s="1"/>
  <c r="U203" i="1"/>
  <c r="X203" i="1" s="1"/>
  <c r="U108" i="1"/>
  <c r="X108" i="1" s="1"/>
  <c r="U7" i="1"/>
  <c r="X7" i="1" s="1"/>
  <c r="U39" i="1"/>
  <c r="X39" i="1" s="1"/>
  <c r="U8" i="1"/>
  <c r="X8" i="1" s="1"/>
  <c r="U444" i="1"/>
  <c r="X444" i="1" s="1"/>
  <c r="U376" i="1"/>
  <c r="X376" i="1" s="1"/>
  <c r="U60" i="1"/>
  <c r="X60" i="1" s="1"/>
  <c r="U124" i="1"/>
  <c r="X124" i="1" s="1"/>
  <c r="U27" i="1"/>
  <c r="X27" i="1" s="1"/>
  <c r="U91" i="1"/>
  <c r="X91" i="1" s="1"/>
  <c r="U155" i="1"/>
  <c r="X155" i="1" s="1"/>
  <c r="U219" i="1"/>
  <c r="X219" i="1" s="1"/>
  <c r="U38" i="1"/>
  <c r="X38" i="1" s="1"/>
  <c r="U102" i="1"/>
  <c r="X102" i="1" s="1"/>
  <c r="U166" i="1"/>
  <c r="X166" i="1" s="1"/>
  <c r="U230" i="1"/>
  <c r="X230" i="1" s="1"/>
  <c r="U168" i="1"/>
  <c r="X168" i="1" s="1"/>
  <c r="U271" i="1"/>
  <c r="X271" i="1" s="1"/>
  <c r="U335" i="1"/>
  <c r="X335" i="1" s="1"/>
  <c r="U399" i="1"/>
  <c r="X399" i="1" s="1"/>
  <c r="U463" i="1"/>
  <c r="X463" i="1" s="1"/>
  <c r="U25" i="1"/>
  <c r="X25" i="1" s="1"/>
  <c r="U225" i="1"/>
  <c r="X225" i="1" s="1"/>
  <c r="U302" i="1"/>
  <c r="X302" i="1" s="1"/>
  <c r="U366" i="1"/>
  <c r="X366" i="1" s="1"/>
  <c r="U430" i="1"/>
  <c r="X430" i="1" s="1"/>
  <c r="U328" i="1"/>
  <c r="X328" i="1" s="1"/>
  <c r="U32" i="1"/>
  <c r="X32" i="1" s="1"/>
  <c r="U96" i="1"/>
  <c r="X96" i="1" s="1"/>
  <c r="U160" i="1"/>
  <c r="X160" i="1" s="1"/>
  <c r="U63" i="1"/>
  <c r="X63" i="1" s="1"/>
  <c r="U127" i="1"/>
  <c r="X127" i="1" s="1"/>
  <c r="U191" i="1"/>
  <c r="X191" i="1" s="1"/>
  <c r="U10" i="1"/>
  <c r="X10" i="1" s="1"/>
  <c r="U74" i="1"/>
  <c r="X74" i="1" s="1"/>
  <c r="U138" i="1"/>
  <c r="X138" i="1" s="1"/>
  <c r="U202" i="1"/>
  <c r="X202" i="1" s="1"/>
  <c r="U61" i="1"/>
  <c r="X61" i="1" s="1"/>
  <c r="U240" i="1"/>
  <c r="X240" i="1" s="1"/>
  <c r="U307" i="1"/>
  <c r="X307" i="1" s="1"/>
  <c r="U371" i="1"/>
  <c r="X371" i="1" s="1"/>
  <c r="U435" i="1"/>
  <c r="X435" i="1" s="1"/>
  <c r="U104" i="1"/>
  <c r="X104" i="1" s="1"/>
  <c r="U460" i="1"/>
  <c r="X460" i="1" s="1"/>
  <c r="U396" i="1"/>
  <c r="X396" i="1" s="1"/>
  <c r="U28" i="1"/>
  <c r="X28" i="1" s="1"/>
  <c r="U92" i="1"/>
  <c r="X92" i="1" s="1"/>
  <c r="U156" i="1"/>
  <c r="X156" i="1" s="1"/>
  <c r="U59" i="1"/>
  <c r="X59" i="1" s="1"/>
  <c r="U123" i="1"/>
  <c r="X123" i="1" s="1"/>
  <c r="U187" i="1"/>
  <c r="X187" i="1" s="1"/>
  <c r="U6" i="1"/>
  <c r="X6" i="1" s="1"/>
  <c r="U70" i="1"/>
  <c r="X70" i="1" s="1"/>
  <c r="U134" i="1"/>
  <c r="X134" i="1" s="1"/>
  <c r="U198" i="1"/>
  <c r="X198" i="1" s="1"/>
  <c r="U45" i="1"/>
  <c r="X45" i="1" s="1"/>
  <c r="U232" i="1"/>
  <c r="X232" i="1" s="1"/>
  <c r="U136" i="1"/>
  <c r="X136" i="1" s="1"/>
  <c r="U316" i="1"/>
  <c r="X316" i="1" s="1"/>
  <c r="U76" i="1"/>
  <c r="X76" i="1" s="1"/>
  <c r="U43" i="1"/>
  <c r="X43" i="1" s="1"/>
  <c r="U171" i="1"/>
  <c r="X171" i="1" s="1"/>
  <c r="U54" i="1"/>
  <c r="X54" i="1" s="1"/>
  <c r="U182" i="1"/>
  <c r="X182" i="1" s="1"/>
  <c r="U200" i="1"/>
  <c r="X200" i="1" s="1"/>
  <c r="U319" i="1"/>
  <c r="X319" i="1" s="1"/>
  <c r="U415" i="1"/>
  <c r="X415" i="1" s="1"/>
  <c r="U495" i="1"/>
  <c r="X495" i="1" s="1"/>
  <c r="U193" i="1"/>
  <c r="X193" i="1" s="1"/>
  <c r="U318" i="1"/>
  <c r="X318" i="1" s="1"/>
  <c r="U398" i="1"/>
  <c r="X398" i="1" s="1"/>
  <c r="U472" i="1"/>
  <c r="X472" i="1" s="1"/>
  <c r="U48" i="1"/>
  <c r="X48" i="1" s="1"/>
  <c r="U128" i="1"/>
  <c r="X128" i="1" s="1"/>
  <c r="U47" i="1"/>
  <c r="X47" i="1" s="1"/>
  <c r="U143" i="1"/>
  <c r="X143" i="1" s="1"/>
  <c r="U223" i="1"/>
  <c r="X223" i="1" s="1"/>
  <c r="U360" i="1"/>
  <c r="X360" i="1" s="1"/>
  <c r="U12" i="1"/>
  <c r="X12" i="1" s="1"/>
  <c r="U140" i="1"/>
  <c r="X140" i="1" s="1"/>
  <c r="U107" i="1"/>
  <c r="X107" i="1" s="1"/>
  <c r="U235" i="1"/>
  <c r="X235" i="1" s="1"/>
  <c r="U118" i="1"/>
  <c r="X118" i="1" s="1"/>
  <c r="U246" i="1"/>
  <c r="X246" i="1" s="1"/>
  <c r="U287" i="1"/>
  <c r="X287" i="1" s="1"/>
  <c r="U367" i="1"/>
  <c r="X367" i="1" s="1"/>
  <c r="U447" i="1"/>
  <c r="X447" i="1" s="1"/>
  <c r="U89" i="1"/>
  <c r="X89" i="1" s="1"/>
  <c r="U270" i="1"/>
  <c r="X270" i="1" s="1"/>
  <c r="U350" i="1"/>
  <c r="X350" i="1" s="1"/>
  <c r="U364" i="1"/>
  <c r="X364" i="1" s="1"/>
  <c r="U4" i="1"/>
  <c r="X4" i="1" s="1"/>
  <c r="U80" i="1"/>
  <c r="X80" i="1" s="1"/>
  <c r="U15" i="1"/>
  <c r="X15" i="1" s="1"/>
  <c r="U95" i="1"/>
  <c r="X95" i="1" s="1"/>
  <c r="U175" i="1"/>
  <c r="X175" i="1" s="1"/>
  <c r="U26" i="1"/>
  <c r="X26" i="1" s="1"/>
  <c r="U106" i="1"/>
  <c r="X106" i="1" s="1"/>
  <c r="U186" i="1"/>
  <c r="X186" i="1" s="1"/>
  <c r="U125" i="1"/>
  <c r="X125" i="1" s="1"/>
  <c r="U275" i="1"/>
  <c r="X275" i="1" s="1"/>
  <c r="U355" i="1"/>
  <c r="X355" i="1" s="1"/>
  <c r="U451" i="1"/>
  <c r="X451" i="1" s="1"/>
  <c r="U515" i="1"/>
  <c r="X515" i="1" s="1"/>
  <c r="U201" i="1"/>
  <c r="X201" i="1" s="1"/>
  <c r="U290" i="1"/>
  <c r="X290" i="1" s="1"/>
  <c r="U354" i="1"/>
  <c r="X354" i="1" s="1"/>
  <c r="U418" i="1"/>
  <c r="X418" i="1" s="1"/>
  <c r="U332" i="1"/>
  <c r="X332" i="1" s="1"/>
  <c r="U428" i="1"/>
  <c r="X428" i="1" s="1"/>
  <c r="S265" i="1"/>
  <c r="V265" i="1" s="1"/>
  <c r="S282" i="1"/>
  <c r="V282" i="1" s="1"/>
  <c r="S329" i="1"/>
  <c r="V329" i="1" s="1"/>
  <c r="S111" i="1"/>
  <c r="V111" i="1" s="1"/>
  <c r="S320" i="1"/>
  <c r="V320" i="1" s="1"/>
  <c r="S448" i="1"/>
  <c r="V448" i="1" s="1"/>
  <c r="S186" i="1"/>
  <c r="V186" i="1" s="1"/>
  <c r="S347" i="1"/>
  <c r="V347" i="1" s="1"/>
  <c r="S447" i="1"/>
  <c r="V447" i="1" s="1"/>
  <c r="S511" i="1"/>
  <c r="V511" i="1" s="1"/>
  <c r="S179" i="1"/>
  <c r="V179" i="1" s="1"/>
  <c r="S258" i="1"/>
  <c r="V258" i="1" s="1"/>
  <c r="S342" i="1"/>
  <c r="V342" i="1" s="1"/>
  <c r="S393" i="1"/>
  <c r="V393" i="1" s="1"/>
  <c r="S199" i="1"/>
  <c r="V199" i="1" s="1"/>
  <c r="S352" i="1"/>
  <c r="V352" i="1" s="1"/>
  <c r="S480" i="1"/>
  <c r="V480" i="1" s="1"/>
  <c r="S250" i="1"/>
  <c r="V250" i="1" s="1"/>
  <c r="S379" i="1"/>
  <c r="V379" i="1" s="1"/>
  <c r="S463" i="1"/>
  <c r="V463" i="1" s="1"/>
  <c r="S527" i="1"/>
  <c r="V527" i="1" s="1"/>
  <c r="S211" i="1"/>
  <c r="V211" i="1" s="1"/>
  <c r="S494" i="1"/>
  <c r="V494" i="1" s="1"/>
  <c r="S318" i="1"/>
  <c r="V318" i="1" s="1"/>
  <c r="S438" i="1"/>
  <c r="V438" i="1" s="1"/>
  <c r="S310" i="1"/>
  <c r="V310" i="1" s="1"/>
  <c r="S466" i="1"/>
  <c r="V466" i="1" s="1"/>
  <c r="S506" i="1"/>
  <c r="V506" i="1" s="1"/>
  <c r="S378" i="1"/>
  <c r="V378" i="1" s="1"/>
  <c r="S457" i="1"/>
  <c r="V457" i="1" s="1"/>
  <c r="S256" i="1"/>
  <c r="V256" i="1" s="1"/>
  <c r="S384" i="1"/>
  <c r="V384" i="1" s="1"/>
  <c r="S512" i="1"/>
  <c r="V512" i="1" s="1"/>
  <c r="S283" i="1"/>
  <c r="V283" i="1" s="1"/>
  <c r="S411" i="1"/>
  <c r="V411" i="1" s="1"/>
  <c r="S479" i="1"/>
  <c r="V479" i="1" s="1"/>
  <c r="S55" i="1"/>
  <c r="V55" i="1" s="1"/>
  <c r="S227" i="1"/>
  <c r="V227" i="1" s="1"/>
  <c r="S414" i="1"/>
  <c r="V414" i="1" s="1"/>
  <c r="S286" i="1"/>
  <c r="V286" i="1" s="1"/>
  <c r="S406" i="1"/>
  <c r="V406" i="1" s="1"/>
  <c r="S278" i="1"/>
  <c r="V278" i="1" s="1"/>
  <c r="S434" i="1"/>
  <c r="V434" i="1" s="1"/>
  <c r="S474" i="1"/>
  <c r="V474" i="1" s="1"/>
  <c r="S346" i="1"/>
  <c r="V346" i="1" s="1"/>
  <c r="S517" i="1"/>
  <c r="V517" i="1" s="1"/>
  <c r="S288" i="1"/>
  <c r="V288" i="1" s="1"/>
  <c r="S416" i="1"/>
  <c r="V416" i="1" s="1"/>
  <c r="S75" i="1"/>
  <c r="V75" i="1" s="1"/>
  <c r="S315" i="1"/>
  <c r="V315" i="1" s="1"/>
  <c r="S431" i="1"/>
  <c r="V431" i="1" s="1"/>
  <c r="S495" i="1"/>
  <c r="V495" i="1" s="1"/>
  <c r="S119" i="1"/>
  <c r="V119" i="1" s="1"/>
  <c r="S243" i="1"/>
  <c r="V243" i="1" s="1"/>
  <c r="S382" i="1"/>
  <c r="V382" i="1" s="1"/>
  <c r="S502" i="1"/>
  <c r="V502" i="1" s="1"/>
  <c r="S374" i="1"/>
  <c r="V374" i="1" s="1"/>
  <c r="S478" i="1"/>
  <c r="V478" i="1" s="1"/>
  <c r="S526" i="1"/>
  <c r="V526" i="1" s="1"/>
  <c r="S442" i="1"/>
  <c r="V442" i="1" s="1"/>
  <c r="S314" i="1"/>
  <c r="V314" i="1" s="1"/>
  <c r="S350" i="1"/>
  <c r="V350" i="1" s="1"/>
  <c r="S470" i="1"/>
  <c r="V470" i="1" s="1"/>
  <c r="S430" i="1"/>
  <c r="V430" i="1" s="1"/>
  <c r="S525" i="1"/>
  <c r="V525" i="1" s="1"/>
  <c r="S410" i="1"/>
  <c r="V410" i="1" s="1"/>
  <c r="S521" i="1"/>
  <c r="V521" i="1" s="1"/>
  <c r="S292" i="1"/>
  <c r="V292" i="1" s="1"/>
  <c r="S420" i="1"/>
  <c r="V420" i="1" s="1"/>
  <c r="S91" i="1"/>
  <c r="V91" i="1" s="1"/>
  <c r="S319" i="1"/>
  <c r="V319" i="1" s="1"/>
  <c r="S435" i="1"/>
  <c r="V435" i="1" s="1"/>
  <c r="S499" i="1"/>
  <c r="V499" i="1" s="1"/>
  <c r="S135" i="1"/>
  <c r="V135" i="1" s="1"/>
  <c r="S446" i="1"/>
  <c r="V446" i="1" s="1"/>
  <c r="S422" i="1"/>
  <c r="V422" i="1" s="1"/>
  <c r="S450" i="1"/>
  <c r="V450" i="1" s="1"/>
  <c r="S362" i="1"/>
  <c r="V362" i="1" s="1"/>
  <c r="S425" i="1"/>
  <c r="V425" i="1" s="1"/>
  <c r="S231" i="1"/>
  <c r="V231" i="1" s="1"/>
  <c r="S368" i="1"/>
  <c r="V368" i="1" s="1"/>
  <c r="S496" i="1"/>
  <c r="V496" i="1" s="1"/>
  <c r="S267" i="1"/>
  <c r="V267" i="1" s="1"/>
  <c r="S395" i="1"/>
  <c r="V395" i="1" s="1"/>
  <c r="S471" i="1"/>
  <c r="V471" i="1" s="1"/>
  <c r="S23" i="1"/>
  <c r="V23" i="1" s="1"/>
  <c r="S305" i="1"/>
  <c r="V305" i="1" s="1"/>
  <c r="S63" i="1"/>
  <c r="V63" i="1" s="1"/>
  <c r="S308" i="1"/>
  <c r="V308" i="1" s="1"/>
  <c r="S436" i="1"/>
  <c r="V436" i="1" s="1"/>
  <c r="S155" i="1"/>
  <c r="V155" i="1" s="1"/>
  <c r="S335" i="1"/>
  <c r="V335" i="1" s="1"/>
  <c r="S443" i="1"/>
  <c r="V443" i="1" s="1"/>
  <c r="S507" i="1"/>
  <c r="V507" i="1" s="1"/>
  <c r="S171" i="1"/>
  <c r="V171" i="1" s="1"/>
  <c r="S398" i="1"/>
  <c r="V398" i="1" s="1"/>
  <c r="S390" i="1"/>
  <c r="V390" i="1" s="1"/>
  <c r="S2" i="1"/>
  <c r="V2" i="1" s="1"/>
  <c r="S330" i="1"/>
  <c r="V330" i="1" s="1"/>
  <c r="S377" i="1"/>
  <c r="V377" i="1" s="1"/>
  <c r="S175" i="1"/>
  <c r="V175" i="1" s="1"/>
  <c r="S340" i="1"/>
  <c r="V340" i="1" s="1"/>
  <c r="S468" i="1"/>
  <c r="V468" i="1" s="1"/>
  <c r="S226" i="1"/>
  <c r="V226" i="1" s="1"/>
  <c r="S367" i="1"/>
  <c r="V367" i="1" s="1"/>
  <c r="S459" i="1"/>
  <c r="V459" i="1" s="1"/>
  <c r="S523" i="1"/>
  <c r="V523" i="1" s="1"/>
  <c r="S203" i="1"/>
  <c r="V203" i="1" s="1"/>
  <c r="S334" i="1"/>
  <c r="V334" i="1" s="1"/>
  <c r="S326" i="1"/>
  <c r="V326" i="1" s="1"/>
  <c r="S522" i="1"/>
  <c r="V522" i="1" s="1"/>
  <c r="S266" i="1"/>
  <c r="V266" i="1" s="1"/>
  <c r="S437" i="1"/>
  <c r="V437" i="1" s="1"/>
  <c r="S373" i="1"/>
  <c r="V373" i="1" s="1"/>
  <c r="S301" i="1"/>
  <c r="V301" i="1" s="1"/>
  <c r="S182" i="1"/>
  <c r="V182" i="1" s="1"/>
  <c r="S216" i="1"/>
  <c r="V216" i="1" s="1"/>
  <c r="S132" i="1"/>
  <c r="V132" i="1" s="1"/>
  <c r="S48" i="1"/>
  <c r="V48" i="1" s="1"/>
  <c r="S209" i="1"/>
  <c r="V209" i="1" s="1"/>
  <c r="S125" i="1"/>
  <c r="V125" i="1" s="1"/>
  <c r="S158" i="1"/>
  <c r="V158" i="1" s="1"/>
  <c r="S26" i="1"/>
  <c r="V26" i="1" s="1"/>
  <c r="S409" i="1"/>
  <c r="V409" i="1" s="1"/>
  <c r="S207" i="1"/>
  <c r="V207" i="1" s="1"/>
  <c r="S356" i="1"/>
  <c r="V356" i="1" s="1"/>
  <c r="S484" i="1"/>
  <c r="V484" i="1" s="1"/>
  <c r="S255" i="1"/>
  <c r="V255" i="1" s="1"/>
  <c r="S383" i="1"/>
  <c r="V383" i="1" s="1"/>
  <c r="S467" i="1"/>
  <c r="V467" i="1" s="1"/>
  <c r="S7" i="1"/>
  <c r="V7" i="1" s="1"/>
  <c r="S219" i="1"/>
  <c r="V219" i="1" s="1"/>
  <c r="S302" i="1"/>
  <c r="V302" i="1" s="1"/>
  <c r="S294" i="1"/>
  <c r="V294" i="1" s="1"/>
  <c r="S490" i="1"/>
  <c r="V490" i="1" s="1"/>
  <c r="S230" i="1"/>
  <c r="V230" i="1" s="1"/>
  <c r="S47" i="1"/>
  <c r="V47" i="1" s="1"/>
  <c r="S304" i="1"/>
  <c r="V304" i="1" s="1"/>
  <c r="S432" i="1"/>
  <c r="V432" i="1" s="1"/>
  <c r="S139" i="1"/>
  <c r="V139" i="1" s="1"/>
  <c r="S331" i="1"/>
  <c r="V331" i="1" s="1"/>
  <c r="S439" i="1"/>
  <c r="V439" i="1" s="1"/>
  <c r="S503" i="1"/>
  <c r="V503" i="1" s="1"/>
  <c r="S151" i="1"/>
  <c r="V151" i="1" s="1"/>
  <c r="S441" i="1"/>
  <c r="V441" i="1" s="1"/>
  <c r="S239" i="1"/>
  <c r="V239" i="1" s="1"/>
  <c r="S372" i="1"/>
  <c r="V372" i="1" s="1"/>
  <c r="S500" i="1"/>
  <c r="V500" i="1" s="1"/>
  <c r="S271" i="1"/>
  <c r="V271" i="1" s="1"/>
  <c r="S399" i="1"/>
  <c r="V399" i="1" s="1"/>
  <c r="S475" i="1"/>
  <c r="V475" i="1" s="1"/>
  <c r="S39" i="1"/>
  <c r="V39" i="1" s="1"/>
  <c r="S235" i="1"/>
  <c r="V235" i="1" s="1"/>
  <c r="S270" i="1"/>
  <c r="V270" i="1" s="1"/>
  <c r="S510" i="1"/>
  <c r="V510" i="1" s="1"/>
  <c r="S458" i="1"/>
  <c r="V458" i="1" s="1"/>
  <c r="S190" i="1"/>
  <c r="V190" i="1" s="1"/>
  <c r="T77" i="1"/>
  <c r="W77" i="1" s="1"/>
  <c r="T324" i="1"/>
  <c r="W324" i="1" s="1"/>
  <c r="T194" i="1"/>
  <c r="W194" i="1" s="1"/>
  <c r="T226" i="1"/>
  <c r="W226" i="1" s="1"/>
  <c r="T135" i="1"/>
  <c r="W135" i="1" s="1"/>
  <c r="T477" i="1"/>
  <c r="W477" i="1" s="1"/>
  <c r="T130" i="1"/>
  <c r="W130" i="1" s="1"/>
  <c r="T28" i="1"/>
  <c r="W28" i="1" s="1"/>
  <c r="T13" i="1"/>
  <c r="W13" i="1" s="1"/>
  <c r="T496" i="1"/>
  <c r="W496" i="1" s="1"/>
  <c r="T288" i="1"/>
  <c r="W288" i="1" s="1"/>
  <c r="T500" i="1"/>
  <c r="W500" i="1" s="1"/>
  <c r="T265" i="1"/>
  <c r="W265" i="1" s="1"/>
  <c r="T55" i="1"/>
  <c r="W55" i="1" s="1"/>
  <c r="T81" i="1"/>
  <c r="W81" i="1" s="1"/>
  <c r="T62" i="1"/>
  <c r="W62" i="1" s="1"/>
  <c r="T141" i="1"/>
  <c r="W141" i="1" s="1"/>
  <c r="T162" i="1"/>
  <c r="W162" i="1" s="1"/>
  <c r="T357" i="1"/>
  <c r="W357" i="1" s="1"/>
  <c r="T517" i="1"/>
  <c r="W517" i="1" s="1"/>
  <c r="T66" i="1"/>
  <c r="W66" i="1" s="1"/>
  <c r="T145" i="1"/>
  <c r="W145" i="1" s="1"/>
  <c r="T126" i="1"/>
  <c r="W126" i="1" s="1"/>
  <c r="T460" i="1"/>
  <c r="W460" i="1" s="1"/>
  <c r="T26" i="1"/>
  <c r="W26" i="1" s="1"/>
  <c r="T377" i="1"/>
  <c r="W377" i="1" s="1"/>
  <c r="U40" i="1"/>
  <c r="X40" i="1" s="1"/>
  <c r="T143" i="1"/>
  <c r="W143" i="1" s="1"/>
  <c r="T17" i="1"/>
  <c r="W17" i="1" s="1"/>
  <c r="T35" i="1"/>
  <c r="W35" i="1" s="1"/>
  <c r="T190" i="1"/>
  <c r="W190" i="1" s="1"/>
  <c r="T113" i="1"/>
  <c r="W113" i="1" s="1"/>
  <c r="T263" i="1"/>
  <c r="W263" i="1" s="1"/>
  <c r="T516" i="1"/>
  <c r="W516" i="1" s="1"/>
  <c r="T332" i="1"/>
  <c r="W332" i="1" s="1"/>
  <c r="T521" i="1"/>
  <c r="W521" i="1" s="1"/>
  <c r="T389" i="1"/>
  <c r="W389" i="1" s="1"/>
  <c r="T269" i="1"/>
  <c r="W269" i="1" s="1"/>
  <c r="T225" i="1"/>
  <c r="W225" i="1" s="1"/>
  <c r="T368" i="1"/>
  <c r="W368" i="1" s="1"/>
  <c r="T112" i="1"/>
  <c r="W112" i="1" s="1"/>
  <c r="T409" i="1"/>
  <c r="W409" i="1" s="1"/>
  <c r="T293" i="1"/>
  <c r="W293" i="1" s="1"/>
  <c r="T22" i="1"/>
  <c r="W22" i="1" s="1"/>
  <c r="T94" i="1"/>
  <c r="W94" i="1" s="1"/>
  <c r="T177" i="1"/>
  <c r="W177" i="1" s="1"/>
  <c r="T480" i="1"/>
  <c r="W480" i="1" s="1"/>
  <c r="T396" i="1"/>
  <c r="W396" i="1" s="1"/>
  <c r="T308" i="1"/>
  <c r="W308" i="1" s="1"/>
  <c r="T191" i="1"/>
  <c r="W191" i="1" s="1"/>
  <c r="T501" i="1"/>
  <c r="W501" i="1" s="1"/>
  <c r="T429" i="1"/>
  <c r="W429" i="1" s="1"/>
  <c r="T373" i="1"/>
  <c r="W373" i="1" s="1"/>
  <c r="T313" i="1"/>
  <c r="W313" i="1" s="1"/>
  <c r="T261" i="1"/>
  <c r="W261" i="1" s="1"/>
  <c r="T188" i="1"/>
  <c r="W188" i="1" s="1"/>
  <c r="T100" i="1"/>
  <c r="W100" i="1" s="1"/>
  <c r="T522" i="1"/>
  <c r="W522" i="1" s="1"/>
  <c r="T498" i="1"/>
  <c r="W498" i="1" s="1"/>
  <c r="T478" i="1"/>
  <c r="W478" i="1" s="1"/>
  <c r="T458" i="1"/>
  <c r="W458" i="1" s="1"/>
  <c r="T434" i="1"/>
  <c r="W434" i="1" s="1"/>
  <c r="T414" i="1"/>
  <c r="W414" i="1" s="1"/>
  <c r="T394" i="1"/>
  <c r="W394" i="1" s="1"/>
  <c r="T370" i="1"/>
  <c r="W370" i="1" s="1"/>
  <c r="T350" i="1"/>
  <c r="W350" i="1" s="1"/>
  <c r="T330" i="1"/>
  <c r="W330" i="1" s="1"/>
  <c r="T306" i="1"/>
  <c r="W306" i="1" s="1"/>
  <c r="T286" i="1"/>
  <c r="W286" i="1" s="1"/>
  <c r="T187" i="1"/>
  <c r="W187" i="1" s="1"/>
  <c r="T158" i="1"/>
  <c r="W158" i="1" s="1"/>
  <c r="T197" i="1"/>
  <c r="W197" i="1" s="1"/>
  <c r="T476" i="1"/>
  <c r="W476" i="1" s="1"/>
  <c r="T388" i="1"/>
  <c r="W388" i="1" s="1"/>
  <c r="T304" i="1"/>
  <c r="W304" i="1" s="1"/>
  <c r="T183" i="1"/>
  <c r="W183" i="1" s="1"/>
  <c r="T493" i="1"/>
  <c r="W493" i="1" s="1"/>
  <c r="T421" i="1"/>
  <c r="W421" i="1" s="1"/>
  <c r="T365" i="1"/>
  <c r="W365" i="1" s="1"/>
  <c r="T309" i="1"/>
  <c r="W309" i="1" s="1"/>
  <c r="T244" i="1"/>
  <c r="W244" i="1" s="1"/>
  <c r="T180" i="1"/>
  <c r="W180" i="1" s="1"/>
  <c r="T68" i="1"/>
  <c r="W68" i="1" s="1"/>
  <c r="T514" i="1"/>
  <c r="W514" i="1" s="1"/>
  <c r="T494" i="1"/>
  <c r="W494" i="1" s="1"/>
  <c r="T474" i="1"/>
  <c r="W474" i="1" s="1"/>
  <c r="T450" i="1"/>
  <c r="W450" i="1" s="1"/>
  <c r="T430" i="1"/>
  <c r="W430" i="1" s="1"/>
  <c r="T410" i="1"/>
  <c r="W410" i="1" s="1"/>
  <c r="T386" i="1"/>
  <c r="W386" i="1" s="1"/>
  <c r="T366" i="1"/>
  <c r="W366" i="1" s="1"/>
  <c r="T346" i="1"/>
  <c r="W346" i="1" s="1"/>
  <c r="T322" i="1"/>
  <c r="W322" i="1" s="1"/>
  <c r="T302" i="1"/>
  <c r="W302" i="1" s="1"/>
  <c r="T282" i="1"/>
  <c r="W282" i="1" s="1"/>
  <c r="T258" i="1"/>
  <c r="W258" i="1" s="1"/>
  <c r="T219" i="1"/>
  <c r="W219" i="1" s="1"/>
  <c r="T8" i="1"/>
  <c r="W8" i="1" s="1"/>
  <c r="T45" i="1"/>
  <c r="W45" i="1" s="1"/>
  <c r="T241" i="1"/>
  <c r="W241" i="1" s="1"/>
  <c r="T436" i="1"/>
  <c r="W436" i="1" s="1"/>
  <c r="T352" i="1"/>
  <c r="W352" i="1" s="1"/>
  <c r="T268" i="1"/>
  <c r="W268" i="1" s="1"/>
  <c r="T48" i="1"/>
  <c r="W48" i="1" s="1"/>
  <c r="T457" i="1"/>
  <c r="W457" i="1" s="1"/>
  <c r="T397" i="1"/>
  <c r="W397" i="1" s="1"/>
  <c r="T345" i="1"/>
  <c r="W345" i="1" s="1"/>
  <c r="T285" i="1"/>
  <c r="W285" i="1" s="1"/>
  <c r="T236" i="1"/>
  <c r="W236" i="1" s="1"/>
  <c r="T148" i="1"/>
  <c r="W148" i="1" s="1"/>
  <c r="T36" i="1"/>
  <c r="W36" i="1" s="1"/>
  <c r="T510" i="1"/>
  <c r="W510" i="1" s="1"/>
  <c r="T490" i="1"/>
  <c r="W490" i="1" s="1"/>
  <c r="T466" i="1"/>
  <c r="W466" i="1" s="1"/>
  <c r="T446" i="1"/>
  <c r="W446" i="1" s="1"/>
  <c r="T426" i="1"/>
  <c r="W426" i="1" s="1"/>
  <c r="T402" i="1"/>
  <c r="W402" i="1" s="1"/>
  <c r="T382" i="1"/>
  <c r="W382" i="1" s="1"/>
  <c r="T362" i="1"/>
  <c r="W362" i="1" s="1"/>
  <c r="T338" i="1"/>
  <c r="W338" i="1" s="1"/>
  <c r="T318" i="1"/>
  <c r="W318" i="1" s="1"/>
  <c r="T298" i="1"/>
  <c r="W298" i="1" s="1"/>
  <c r="T274" i="1"/>
  <c r="W274" i="1" s="1"/>
  <c r="T254" i="1"/>
  <c r="W254" i="1" s="1"/>
  <c r="T211" i="1"/>
  <c r="W211" i="1" s="1"/>
  <c r="T152" i="1"/>
  <c r="W152" i="1" s="1"/>
  <c r="T72" i="1"/>
  <c r="W72" i="1" s="1"/>
  <c r="T266" i="1"/>
  <c r="W266" i="1" s="1"/>
  <c r="T120" i="1"/>
  <c r="W120" i="1" s="1"/>
  <c r="T179" i="1"/>
  <c r="W179" i="1" s="1"/>
  <c r="T95" i="1"/>
  <c r="W95" i="1" s="1"/>
  <c r="T49" i="1"/>
  <c r="W49" i="1" s="1"/>
  <c r="T524" i="1"/>
  <c r="W524" i="1" s="1"/>
  <c r="T432" i="1"/>
  <c r="W432" i="1" s="1"/>
  <c r="T348" i="1"/>
  <c r="W348" i="1" s="1"/>
  <c r="T260" i="1"/>
  <c r="W260" i="1" s="1"/>
  <c r="T32" i="1"/>
  <c r="W32" i="1" s="1"/>
  <c r="T453" i="1"/>
  <c r="W453" i="1" s="1"/>
  <c r="T393" i="1"/>
  <c r="W393" i="1" s="1"/>
  <c r="T333" i="1"/>
  <c r="W333" i="1" s="1"/>
  <c r="T281" i="1"/>
  <c r="W281" i="1" s="1"/>
  <c r="T204" i="1"/>
  <c r="W204" i="1" s="1"/>
  <c r="T132" i="1"/>
  <c r="W132" i="1" s="1"/>
  <c r="T20" i="1"/>
  <c r="W20" i="1" s="1"/>
  <c r="T506" i="1"/>
  <c r="W506" i="1" s="1"/>
  <c r="T482" i="1"/>
  <c r="W482" i="1" s="1"/>
  <c r="T462" i="1"/>
  <c r="W462" i="1" s="1"/>
  <c r="T442" i="1"/>
  <c r="W442" i="1" s="1"/>
  <c r="T418" i="1"/>
  <c r="W418" i="1" s="1"/>
  <c r="T398" i="1"/>
  <c r="W398" i="1" s="1"/>
  <c r="T378" i="1"/>
  <c r="W378" i="1" s="1"/>
  <c r="T354" i="1"/>
  <c r="W354" i="1" s="1"/>
  <c r="T334" i="1"/>
  <c r="W334" i="1" s="1"/>
  <c r="T314" i="1"/>
  <c r="W314" i="1" s="1"/>
  <c r="T290" i="1"/>
  <c r="W290" i="1" s="1"/>
  <c r="T270" i="1"/>
  <c r="W270" i="1" s="1"/>
  <c r="T243" i="1"/>
  <c r="W243" i="1" s="1"/>
  <c r="T195" i="1"/>
  <c r="W195" i="1" s="1"/>
  <c r="T136" i="1"/>
  <c r="W136" i="1" s="1"/>
  <c r="T56" i="1"/>
  <c r="W56" i="1" s="1"/>
  <c r="T227" i="1"/>
  <c r="W227" i="1" s="1"/>
  <c r="T24" i="1"/>
  <c r="W24" i="1" s="1"/>
  <c r="T88" i="1"/>
  <c r="W88" i="1" s="1"/>
  <c r="T245" i="1"/>
  <c r="W245" i="1" s="1"/>
  <c r="T98" i="1"/>
  <c r="W98" i="1" s="1"/>
  <c r="T109" i="1"/>
  <c r="W109" i="1" s="1"/>
  <c r="T416" i="1"/>
  <c r="W416" i="1" s="1"/>
  <c r="T231" i="1"/>
  <c r="W231" i="1" s="1"/>
  <c r="T441" i="1"/>
  <c r="W441" i="1" s="1"/>
  <c r="T329" i="1"/>
  <c r="W329" i="1" s="1"/>
  <c r="T222" i="1"/>
  <c r="W222" i="1" s="1"/>
  <c r="T452" i="1"/>
  <c r="W452" i="1" s="1"/>
  <c r="T284" i="1"/>
  <c r="W284" i="1" s="1"/>
  <c r="T473" i="1"/>
  <c r="W473" i="1" s="1"/>
  <c r="T349" i="1"/>
  <c r="W349" i="1" s="1"/>
  <c r="T220" i="1"/>
  <c r="W220" i="1" s="1"/>
  <c r="T205" i="1"/>
  <c r="W205" i="1" s="1"/>
  <c r="T99" i="1"/>
  <c r="W99" i="1" s="1"/>
  <c r="T221" i="1"/>
  <c r="W221" i="1" s="1"/>
  <c r="T372" i="1"/>
  <c r="W372" i="1" s="1"/>
  <c r="T144" i="1"/>
  <c r="W144" i="1" s="1"/>
  <c r="T413" i="1"/>
  <c r="W413" i="1" s="1"/>
  <c r="T301" i="1"/>
  <c r="W301" i="1" s="1"/>
  <c r="T173" i="1"/>
  <c r="W173" i="1" s="1"/>
  <c r="T412" i="1"/>
  <c r="W412" i="1" s="1"/>
  <c r="T223" i="1"/>
  <c r="W223" i="1" s="1"/>
  <c r="T437" i="1"/>
  <c r="W437" i="1" s="1"/>
  <c r="T325" i="1"/>
  <c r="W325" i="1" s="1"/>
  <c r="T164" i="1"/>
  <c r="W164" i="1" s="1"/>
  <c r="U456" i="1"/>
  <c r="X456" i="1" s="1"/>
  <c r="U280" i="1"/>
  <c r="X280" i="1" s="1"/>
  <c r="U24" i="1"/>
  <c r="X24" i="1" s="1"/>
  <c r="U68" i="1"/>
  <c r="X68" i="1" s="1"/>
  <c r="U116" i="1"/>
  <c r="X116" i="1" s="1"/>
  <c r="U152" i="1"/>
  <c r="X152" i="1" s="1"/>
  <c r="U35" i="1"/>
  <c r="X35" i="1" s="1"/>
  <c r="U83" i="1"/>
  <c r="X83" i="1" s="1"/>
  <c r="U115" i="1"/>
  <c r="X115" i="1" s="1"/>
  <c r="U147" i="1"/>
  <c r="X147" i="1" s="1"/>
  <c r="U179" i="1"/>
  <c r="X179" i="1" s="1"/>
  <c r="U211" i="1"/>
  <c r="X211" i="1" s="1"/>
  <c r="U243" i="1"/>
  <c r="X243" i="1" s="1"/>
  <c r="U30" i="1"/>
  <c r="X30" i="1" s="1"/>
  <c r="U62" i="1"/>
  <c r="X62" i="1" s="1"/>
  <c r="U94" i="1"/>
  <c r="X94" i="1" s="1"/>
  <c r="U126" i="1"/>
  <c r="X126" i="1" s="1"/>
  <c r="U158" i="1"/>
  <c r="X158" i="1" s="1"/>
  <c r="U190" i="1"/>
  <c r="X190" i="1" s="1"/>
  <c r="U222" i="1"/>
  <c r="X222" i="1" s="1"/>
  <c r="U13" i="1"/>
  <c r="X13" i="1" s="1"/>
  <c r="U141" i="1"/>
  <c r="X141" i="1" s="1"/>
  <c r="U216" i="1"/>
  <c r="X216" i="1" s="1"/>
  <c r="U263" i="1"/>
  <c r="X263" i="1" s="1"/>
  <c r="U295" i="1"/>
  <c r="X295" i="1" s="1"/>
  <c r="U327" i="1"/>
  <c r="X327" i="1" s="1"/>
  <c r="U359" i="1"/>
  <c r="X359" i="1" s="1"/>
  <c r="U391" i="1"/>
  <c r="X391" i="1" s="1"/>
  <c r="U423" i="1"/>
  <c r="X423" i="1" s="1"/>
  <c r="U455" i="1"/>
  <c r="X455" i="1" s="1"/>
  <c r="U487" i="1"/>
  <c r="X487" i="1" s="1"/>
  <c r="U519" i="1"/>
  <c r="X519" i="1" s="1"/>
  <c r="U121" i="1"/>
  <c r="X121" i="1" s="1"/>
  <c r="U209" i="1"/>
  <c r="X209" i="1" s="1"/>
  <c r="U262" i="1"/>
  <c r="X262" i="1" s="1"/>
  <c r="U520" i="1"/>
  <c r="X520" i="1" s="1"/>
  <c r="U312" i="1"/>
  <c r="X312" i="1" s="1"/>
  <c r="U36" i="1"/>
  <c r="X36" i="1" s="1"/>
  <c r="U84" i="1"/>
  <c r="X84" i="1" s="1"/>
  <c r="U120" i="1"/>
  <c r="X120" i="1" s="1"/>
  <c r="U5" i="1"/>
  <c r="X5" i="1" s="1"/>
  <c r="U51" i="1"/>
  <c r="X51" i="1" s="1"/>
  <c r="U87" i="1"/>
  <c r="X87" i="1" s="1"/>
  <c r="U119" i="1"/>
  <c r="X119" i="1" s="1"/>
  <c r="U151" i="1"/>
  <c r="X151" i="1" s="1"/>
  <c r="U183" i="1"/>
  <c r="X183" i="1" s="1"/>
  <c r="U215" i="1"/>
  <c r="X215" i="1" s="1"/>
  <c r="U247" i="1"/>
  <c r="X247" i="1" s="1"/>
  <c r="U34" i="1"/>
  <c r="X34" i="1" s="1"/>
  <c r="U66" i="1"/>
  <c r="X66" i="1" s="1"/>
  <c r="U98" i="1"/>
  <c r="X98" i="1" s="1"/>
  <c r="U130" i="1"/>
  <c r="X130" i="1" s="1"/>
  <c r="U162" i="1"/>
  <c r="X162" i="1" s="1"/>
  <c r="U194" i="1"/>
  <c r="X194" i="1" s="1"/>
  <c r="U226" i="1"/>
  <c r="X226" i="1" s="1"/>
  <c r="U29" i="1"/>
  <c r="X29" i="1" s="1"/>
  <c r="U157" i="1"/>
  <c r="X157" i="1" s="1"/>
  <c r="U224" i="1"/>
  <c r="X224" i="1" s="1"/>
  <c r="U267" i="1"/>
  <c r="X267" i="1" s="1"/>
  <c r="U299" i="1"/>
  <c r="X299" i="1" s="1"/>
  <c r="U20" i="1"/>
  <c r="X20" i="1" s="1"/>
  <c r="U100" i="1"/>
  <c r="X100" i="1" s="1"/>
  <c r="U23" i="1"/>
  <c r="X23" i="1" s="1"/>
  <c r="U103" i="1"/>
  <c r="X103" i="1" s="1"/>
  <c r="U167" i="1"/>
  <c r="X167" i="1" s="1"/>
  <c r="U231" i="1"/>
  <c r="X231" i="1" s="1"/>
  <c r="U50" i="1"/>
  <c r="X50" i="1" s="1"/>
  <c r="U114" i="1"/>
  <c r="X114" i="1" s="1"/>
  <c r="U178" i="1"/>
  <c r="X178" i="1" s="1"/>
  <c r="U242" i="1"/>
  <c r="X242" i="1" s="1"/>
  <c r="U192" i="1"/>
  <c r="X192" i="1" s="1"/>
  <c r="U283" i="1"/>
  <c r="X283" i="1" s="1"/>
  <c r="U343" i="1"/>
  <c r="X343" i="1" s="1"/>
  <c r="U379" i="1"/>
  <c r="X379" i="1" s="1"/>
  <c r="U427" i="1"/>
  <c r="X427" i="1" s="1"/>
  <c r="U471" i="1"/>
  <c r="X471" i="1" s="1"/>
  <c r="U507" i="1"/>
  <c r="X507" i="1" s="1"/>
  <c r="U137" i="1"/>
  <c r="X137" i="1" s="1"/>
  <c r="U241" i="1"/>
  <c r="X241" i="1" s="1"/>
  <c r="U282" i="1"/>
  <c r="X282" i="1" s="1"/>
  <c r="U314" i="1"/>
  <c r="X314" i="1" s="1"/>
  <c r="U346" i="1"/>
  <c r="X346" i="1" s="1"/>
  <c r="U378" i="1"/>
  <c r="X378" i="1" s="1"/>
  <c r="U410" i="1"/>
  <c r="X410" i="1" s="1"/>
  <c r="U438" i="1"/>
  <c r="X438" i="1" s="1"/>
  <c r="U454" i="1"/>
  <c r="X454" i="1" s="1"/>
  <c r="U470" i="1"/>
  <c r="X470" i="1" s="1"/>
  <c r="U486" i="1"/>
  <c r="X486" i="1" s="1"/>
  <c r="U502" i="1"/>
  <c r="X502" i="1" s="1"/>
  <c r="U518" i="1"/>
  <c r="X518" i="1" s="1"/>
  <c r="U21" i="1"/>
  <c r="X21" i="1" s="1"/>
  <c r="U85" i="1"/>
  <c r="X85" i="1" s="1"/>
  <c r="U149" i="1"/>
  <c r="X149" i="1" s="1"/>
  <c r="U188" i="1"/>
  <c r="X188" i="1" s="1"/>
  <c r="U220" i="1"/>
  <c r="X220" i="1" s="1"/>
  <c r="U251" i="1"/>
  <c r="X251" i="1" s="1"/>
  <c r="U265" i="1"/>
  <c r="X265" i="1" s="1"/>
  <c r="U281" i="1"/>
  <c r="X281" i="1" s="1"/>
  <c r="U297" i="1"/>
  <c r="X297" i="1" s="1"/>
  <c r="U313" i="1"/>
  <c r="X313" i="1" s="1"/>
  <c r="U329" i="1"/>
  <c r="X329" i="1" s="1"/>
  <c r="U345" i="1"/>
  <c r="X345" i="1" s="1"/>
  <c r="U361" i="1"/>
  <c r="X361" i="1" s="1"/>
  <c r="U377" i="1"/>
  <c r="X377" i="1" s="1"/>
  <c r="U393" i="1"/>
  <c r="X393" i="1" s="1"/>
  <c r="U409" i="1"/>
  <c r="X409" i="1" s="1"/>
  <c r="U425" i="1"/>
  <c r="X425" i="1" s="1"/>
  <c r="U441" i="1"/>
  <c r="X441" i="1" s="1"/>
  <c r="U457" i="1"/>
  <c r="X457" i="1" s="1"/>
  <c r="U473" i="1"/>
  <c r="X473" i="1" s="1"/>
  <c r="U489" i="1"/>
  <c r="X489" i="1" s="1"/>
  <c r="U505" i="1"/>
  <c r="X505" i="1" s="1"/>
  <c r="U521" i="1"/>
  <c r="X521" i="1" s="1"/>
  <c r="U49" i="1"/>
  <c r="X49" i="1" s="1"/>
  <c r="U113" i="1"/>
  <c r="X113" i="1" s="1"/>
  <c r="U165" i="1"/>
  <c r="X165" i="1" s="1"/>
  <c r="U197" i="1"/>
  <c r="X197" i="1" s="1"/>
  <c r="U229" i="1"/>
  <c r="X229" i="1" s="1"/>
  <c r="U260" i="1"/>
  <c r="X260" i="1" s="1"/>
  <c r="U504" i="1"/>
  <c r="X504" i="1" s="1"/>
  <c r="U344" i="1"/>
  <c r="X344" i="1" s="1"/>
  <c r="U52" i="1"/>
  <c r="X52" i="1" s="1"/>
  <c r="U132" i="1"/>
  <c r="X132" i="1" s="1"/>
  <c r="U55" i="1"/>
  <c r="X55" i="1" s="1"/>
  <c r="U131" i="1"/>
  <c r="X131" i="1" s="1"/>
  <c r="U195" i="1"/>
  <c r="X195" i="1" s="1"/>
  <c r="U14" i="1"/>
  <c r="X14" i="1" s="1"/>
  <c r="U78" i="1"/>
  <c r="X78" i="1" s="1"/>
  <c r="U142" i="1"/>
  <c r="X142" i="1" s="1"/>
  <c r="U206" i="1"/>
  <c r="X206" i="1" s="1"/>
  <c r="U77" i="1"/>
  <c r="X77" i="1" s="1"/>
  <c r="U248" i="1"/>
  <c r="X248" i="1" s="1"/>
  <c r="U311" i="1"/>
  <c r="X311" i="1" s="1"/>
  <c r="U347" i="1"/>
  <c r="X347" i="1" s="1"/>
  <c r="U395" i="1"/>
  <c r="X395" i="1" s="1"/>
  <c r="U439" i="1"/>
  <c r="X439" i="1" s="1"/>
  <c r="U475" i="1"/>
  <c r="X475" i="1" s="1"/>
  <c r="U9" i="1"/>
  <c r="X9" i="1" s="1"/>
  <c r="U177" i="1"/>
  <c r="X177" i="1" s="1"/>
  <c r="U249" i="1"/>
  <c r="X249" i="1" s="1"/>
  <c r="U294" i="1"/>
  <c r="X294" i="1" s="1"/>
  <c r="U326" i="1"/>
  <c r="X326" i="1" s="1"/>
  <c r="U358" i="1"/>
  <c r="X358" i="1" s="1"/>
  <c r="U390" i="1"/>
  <c r="X390" i="1" s="1"/>
  <c r="U422" i="1"/>
  <c r="X422" i="1" s="1"/>
  <c r="U442" i="1"/>
  <c r="X442" i="1" s="1"/>
  <c r="U458" i="1"/>
  <c r="X458" i="1" s="1"/>
  <c r="U474" i="1"/>
  <c r="X474" i="1" s="1"/>
  <c r="U490" i="1"/>
  <c r="X490" i="1" s="1"/>
  <c r="U506" i="1"/>
  <c r="X506" i="1" s="1"/>
  <c r="U522" i="1"/>
  <c r="X522" i="1" s="1"/>
  <c r="U37" i="1"/>
  <c r="X37" i="1" s="1"/>
  <c r="U101" i="1"/>
  <c r="X101" i="1" s="1"/>
  <c r="U164" i="1"/>
  <c r="X164" i="1" s="1"/>
  <c r="U196" i="1"/>
  <c r="X196" i="1" s="1"/>
  <c r="U228" i="1"/>
  <c r="X228" i="1" s="1"/>
  <c r="U253" i="1"/>
  <c r="X253" i="1" s="1"/>
  <c r="U269" i="1"/>
  <c r="X269" i="1" s="1"/>
  <c r="U285" i="1"/>
  <c r="X285" i="1" s="1"/>
  <c r="U301" i="1"/>
  <c r="X301" i="1" s="1"/>
  <c r="U317" i="1"/>
  <c r="X317" i="1" s="1"/>
  <c r="U333" i="1"/>
  <c r="X333" i="1" s="1"/>
  <c r="U349" i="1"/>
  <c r="X349" i="1" s="1"/>
  <c r="U365" i="1"/>
  <c r="X365" i="1" s="1"/>
  <c r="U381" i="1"/>
  <c r="X381" i="1" s="1"/>
  <c r="U397" i="1"/>
  <c r="X397" i="1" s="1"/>
  <c r="U413" i="1"/>
  <c r="X413" i="1" s="1"/>
  <c r="U429" i="1"/>
  <c r="X429" i="1" s="1"/>
  <c r="U445" i="1"/>
  <c r="X445" i="1" s="1"/>
  <c r="U461" i="1"/>
  <c r="X461" i="1" s="1"/>
  <c r="U477" i="1"/>
  <c r="X477" i="1" s="1"/>
  <c r="U493" i="1"/>
  <c r="X493" i="1" s="1"/>
  <c r="U509" i="1"/>
  <c r="X509" i="1" s="1"/>
  <c r="U525" i="1"/>
  <c r="X525" i="1" s="1"/>
  <c r="U65" i="1"/>
  <c r="X65" i="1" s="1"/>
  <c r="U129" i="1"/>
  <c r="X129" i="1" s="1"/>
  <c r="U173" i="1"/>
  <c r="X173" i="1" s="1"/>
  <c r="U205" i="1"/>
  <c r="X205" i="1" s="1"/>
  <c r="U237" i="1"/>
  <c r="X237" i="1" s="1"/>
  <c r="U264" i="1"/>
  <c r="X264" i="1" s="1"/>
  <c r="U480" i="1"/>
  <c r="X480" i="1" s="1"/>
  <c r="U448" i="1"/>
  <c r="X448" i="1" s="1"/>
  <c r="U416" i="1"/>
  <c r="X416" i="1" s="1"/>
  <c r="U384" i="1"/>
  <c r="X384" i="1" s="1"/>
  <c r="U352" i="1"/>
  <c r="X352" i="1" s="1"/>
  <c r="U320" i="1"/>
  <c r="X320" i="1" s="1"/>
  <c r="U288" i="1"/>
  <c r="X288" i="1" s="1"/>
  <c r="U440" i="1"/>
  <c r="X440" i="1" s="1"/>
  <c r="U508" i="1"/>
  <c r="X508" i="1" s="1"/>
  <c r="U500" i="1"/>
  <c r="X500" i="1" s="1"/>
  <c r="U468" i="1"/>
  <c r="X468" i="1" s="1"/>
  <c r="U436" i="1"/>
  <c r="X436" i="1" s="1"/>
  <c r="U404" i="1"/>
  <c r="X404" i="1" s="1"/>
  <c r="U372" i="1"/>
  <c r="X372" i="1" s="1"/>
  <c r="U340" i="1"/>
  <c r="X340" i="1" s="1"/>
  <c r="U308" i="1"/>
  <c r="X308" i="1" s="1"/>
  <c r="U276" i="1"/>
  <c r="X276" i="1" s="1"/>
  <c r="U56" i="1"/>
  <c r="X56" i="1" s="1"/>
  <c r="U67" i="1"/>
  <c r="X67" i="1" s="1"/>
  <c r="U199" i="1"/>
  <c r="X199" i="1" s="1"/>
  <c r="U82" i="1"/>
  <c r="X82" i="1" s="1"/>
  <c r="U210" i="1"/>
  <c r="X210" i="1" s="1"/>
  <c r="U252" i="1"/>
  <c r="X252" i="1" s="1"/>
  <c r="U363" i="1"/>
  <c r="X363" i="1" s="1"/>
  <c r="U443" i="1"/>
  <c r="X443" i="1" s="1"/>
  <c r="U57" i="1"/>
  <c r="X57" i="1" s="1"/>
  <c r="U266" i="1"/>
  <c r="X266" i="1" s="1"/>
  <c r="U330" i="1"/>
  <c r="X330" i="1" s="1"/>
  <c r="U394" i="1"/>
  <c r="X394" i="1" s="1"/>
  <c r="U446" i="1"/>
  <c r="X446" i="1" s="1"/>
  <c r="U478" i="1"/>
  <c r="X478" i="1" s="1"/>
  <c r="U510" i="1"/>
  <c r="X510" i="1" s="1"/>
  <c r="U53" i="1"/>
  <c r="X53" i="1" s="1"/>
  <c r="U172" i="1"/>
  <c r="X172" i="1" s="1"/>
  <c r="U236" i="1"/>
  <c r="X236" i="1" s="1"/>
  <c r="U273" i="1"/>
  <c r="X273" i="1" s="1"/>
  <c r="U305" i="1"/>
  <c r="X305" i="1" s="1"/>
  <c r="U337" i="1"/>
  <c r="X337" i="1" s="1"/>
  <c r="U369" i="1"/>
  <c r="X369" i="1" s="1"/>
  <c r="U401" i="1"/>
  <c r="X401" i="1" s="1"/>
  <c r="U433" i="1"/>
  <c r="X433" i="1" s="1"/>
  <c r="U465" i="1"/>
  <c r="X465" i="1" s="1"/>
  <c r="U497" i="1"/>
  <c r="X497" i="1" s="1"/>
  <c r="U17" i="1"/>
  <c r="X17" i="1" s="1"/>
  <c r="U145" i="1"/>
  <c r="X145" i="1" s="1"/>
  <c r="U213" i="1"/>
  <c r="X213" i="1" s="1"/>
  <c r="U512" i="1"/>
  <c r="X512" i="1" s="1"/>
  <c r="U464" i="1"/>
  <c r="X464" i="1" s="1"/>
  <c r="U336" i="1"/>
  <c r="X336" i="1" s="1"/>
  <c r="U412" i="1"/>
  <c r="X412" i="1" s="1"/>
  <c r="U496" i="1"/>
  <c r="X496" i="1" s="1"/>
  <c r="U516" i="1"/>
  <c r="X516" i="1" s="1"/>
  <c r="U388" i="1"/>
  <c r="X388" i="1" s="1"/>
  <c r="U88" i="1"/>
  <c r="X88" i="1" s="1"/>
  <c r="U99" i="1"/>
  <c r="X99" i="1" s="1"/>
  <c r="U227" i="1"/>
  <c r="X227" i="1" s="1"/>
  <c r="U110" i="1"/>
  <c r="X110" i="1" s="1"/>
  <c r="U238" i="1"/>
  <c r="X238" i="1" s="1"/>
  <c r="U279" i="1"/>
  <c r="X279" i="1" s="1"/>
  <c r="U375" i="1"/>
  <c r="X375" i="1" s="1"/>
  <c r="U459" i="1"/>
  <c r="X459" i="1" s="1"/>
  <c r="U73" i="1"/>
  <c r="X73" i="1" s="1"/>
  <c r="U278" i="1"/>
  <c r="X278" i="1" s="1"/>
  <c r="U342" i="1"/>
  <c r="X342" i="1" s="1"/>
  <c r="U406" i="1"/>
  <c r="X406" i="1" s="1"/>
  <c r="U450" i="1"/>
  <c r="X450" i="1" s="1"/>
  <c r="U482" i="1"/>
  <c r="X482" i="1" s="1"/>
  <c r="U514" i="1"/>
  <c r="X514" i="1" s="1"/>
  <c r="U69" i="1"/>
  <c r="X69" i="1" s="1"/>
  <c r="U180" i="1"/>
  <c r="X180" i="1" s="1"/>
  <c r="U244" i="1"/>
  <c r="X244" i="1" s="1"/>
  <c r="U277" i="1"/>
  <c r="X277" i="1" s="1"/>
  <c r="U309" i="1"/>
  <c r="X309" i="1" s="1"/>
  <c r="U341" i="1"/>
  <c r="X341" i="1" s="1"/>
  <c r="U373" i="1"/>
  <c r="X373" i="1" s="1"/>
  <c r="U405" i="1"/>
  <c r="X405" i="1" s="1"/>
  <c r="U437" i="1"/>
  <c r="X437" i="1" s="1"/>
  <c r="U469" i="1"/>
  <c r="X469" i="1" s="1"/>
  <c r="U501" i="1"/>
  <c r="X501" i="1" s="1"/>
  <c r="U33" i="1"/>
  <c r="X33" i="1" s="1"/>
  <c r="U161" i="1"/>
  <c r="X161" i="1" s="1"/>
  <c r="U221" i="1"/>
  <c r="X221" i="1" s="1"/>
  <c r="U368" i="1"/>
  <c r="X368" i="1" s="1"/>
  <c r="U488" i="1"/>
  <c r="X488" i="1" s="1"/>
  <c r="U408" i="1"/>
  <c r="X408" i="1" s="1"/>
  <c r="U527" i="1"/>
  <c r="X527" i="1" s="1"/>
  <c r="U420" i="1"/>
  <c r="X420" i="1" s="1"/>
  <c r="U292" i="1"/>
  <c r="X292" i="1" s="1"/>
  <c r="U148" i="1"/>
  <c r="X148" i="1" s="1"/>
  <c r="U135" i="1"/>
  <c r="X135" i="1" s="1"/>
  <c r="U18" i="1"/>
  <c r="X18" i="1" s="1"/>
  <c r="U146" i="1"/>
  <c r="X146" i="1" s="1"/>
  <c r="U93" i="1"/>
  <c r="X93" i="1" s="1"/>
  <c r="U315" i="1"/>
  <c r="X315" i="1" s="1"/>
  <c r="U407" i="1"/>
  <c r="X407" i="1" s="1"/>
  <c r="U491" i="1"/>
  <c r="X491" i="1" s="1"/>
  <c r="U185" i="1"/>
  <c r="X185" i="1" s="1"/>
  <c r="U298" i="1"/>
  <c r="X298" i="1" s="1"/>
  <c r="U362" i="1"/>
  <c r="X362" i="1" s="1"/>
  <c r="U426" i="1"/>
  <c r="X426" i="1" s="1"/>
  <c r="U462" i="1"/>
  <c r="X462" i="1" s="1"/>
  <c r="U494" i="1"/>
  <c r="X494" i="1" s="1"/>
  <c r="U526" i="1"/>
  <c r="X526" i="1" s="1"/>
  <c r="U117" i="1"/>
  <c r="X117" i="1" s="1"/>
  <c r="U204" i="1"/>
  <c r="X204" i="1" s="1"/>
  <c r="U257" i="1"/>
  <c r="X257" i="1" s="1"/>
  <c r="U289" i="1"/>
  <c r="X289" i="1" s="1"/>
  <c r="U321" i="1"/>
  <c r="X321" i="1" s="1"/>
  <c r="U353" i="1"/>
  <c r="X353" i="1" s="1"/>
  <c r="U385" i="1"/>
  <c r="X385" i="1" s="1"/>
  <c r="U417" i="1"/>
  <c r="X417" i="1" s="1"/>
  <c r="U449" i="1"/>
  <c r="X449" i="1" s="1"/>
  <c r="U481" i="1"/>
  <c r="X481" i="1" s="1"/>
  <c r="U513" i="1"/>
  <c r="X513" i="1" s="1"/>
  <c r="U81" i="1"/>
  <c r="X81" i="1" s="1"/>
  <c r="U181" i="1"/>
  <c r="X181" i="1" s="1"/>
  <c r="U245" i="1"/>
  <c r="X245" i="1" s="1"/>
  <c r="U400" i="1"/>
  <c r="X400" i="1" s="1"/>
  <c r="U272" i="1"/>
  <c r="X272" i="1" s="1"/>
  <c r="U392" i="1"/>
  <c r="X392" i="1" s="1"/>
  <c r="U452" i="1"/>
  <c r="X452" i="1" s="1"/>
  <c r="U324" i="1"/>
  <c r="X324" i="1" s="1"/>
  <c r="U3" i="1"/>
  <c r="X3" i="1" s="1"/>
  <c r="U19" i="1"/>
  <c r="X19" i="1" s="1"/>
  <c r="U163" i="1"/>
  <c r="X163" i="1" s="1"/>
  <c r="U46" i="1"/>
  <c r="X46" i="1" s="1"/>
  <c r="U174" i="1"/>
  <c r="X174" i="1" s="1"/>
  <c r="U184" i="1"/>
  <c r="X184" i="1" s="1"/>
  <c r="U331" i="1"/>
  <c r="X331" i="1" s="1"/>
  <c r="U411" i="1"/>
  <c r="X411" i="1" s="1"/>
  <c r="U503" i="1"/>
  <c r="X503" i="1" s="1"/>
  <c r="U217" i="1"/>
  <c r="X217" i="1" s="1"/>
  <c r="U310" i="1"/>
  <c r="X310" i="1" s="1"/>
  <c r="U374" i="1"/>
  <c r="X374" i="1" s="1"/>
  <c r="U434" i="1"/>
  <c r="X434" i="1" s="1"/>
  <c r="U466" i="1"/>
  <c r="X466" i="1" s="1"/>
  <c r="U498" i="1"/>
  <c r="X498" i="1" s="1"/>
  <c r="U2" i="1"/>
  <c r="X2" i="1" s="1"/>
  <c r="U133" i="1"/>
  <c r="X133" i="1" s="1"/>
  <c r="U212" i="1"/>
  <c r="X212" i="1" s="1"/>
  <c r="U261" i="1"/>
  <c r="X261" i="1" s="1"/>
  <c r="U293" i="1"/>
  <c r="X293" i="1" s="1"/>
  <c r="U325" i="1"/>
  <c r="X325" i="1" s="1"/>
  <c r="U357" i="1"/>
  <c r="X357" i="1" s="1"/>
  <c r="U389" i="1"/>
  <c r="X389" i="1" s="1"/>
  <c r="U421" i="1"/>
  <c r="X421" i="1" s="1"/>
  <c r="U453" i="1"/>
  <c r="X453" i="1" s="1"/>
  <c r="U485" i="1"/>
  <c r="X485" i="1" s="1"/>
  <c r="U517" i="1"/>
  <c r="X517" i="1" s="1"/>
  <c r="U97" i="1"/>
  <c r="X97" i="1" s="1"/>
  <c r="U189" i="1"/>
  <c r="X189" i="1" s="1"/>
  <c r="U256" i="1"/>
  <c r="X256" i="1" s="1"/>
  <c r="U432" i="1"/>
  <c r="X432" i="1" s="1"/>
  <c r="U304" i="1"/>
  <c r="X304" i="1" s="1"/>
  <c r="U524" i="1"/>
  <c r="X524" i="1" s="1"/>
  <c r="U492" i="1"/>
  <c r="X492" i="1" s="1"/>
  <c r="U484" i="1"/>
  <c r="X484" i="1" s="1"/>
  <c r="U356" i="1"/>
  <c r="X356" i="1" s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亲密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不亲密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工厂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贸易商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外企
国企
私企
合资</t>
        </r>
      </text>
    </comment>
  </commentList>
</comments>
</file>

<file path=xl/sharedStrings.xml><?xml version="1.0" encoding="utf-8"?>
<sst xmlns="http://schemas.openxmlformats.org/spreadsheetml/2006/main" count="5366" uniqueCount="1297">
  <si>
    <t>业务部门</t>
  </si>
  <si>
    <t>业务员</t>
    <phoneticPr fontId="3" type="noConversion"/>
  </si>
  <si>
    <t>客户名称</t>
    <phoneticPr fontId="3" type="noConversion"/>
  </si>
  <si>
    <t>客户亲密度</t>
  </si>
  <si>
    <t>所属区域</t>
  </si>
  <si>
    <t>所在省份</t>
    <phoneticPr fontId="4" type="noConversion"/>
  </si>
  <si>
    <t>客户性质</t>
  </si>
  <si>
    <t>企业类型</t>
    <phoneticPr fontId="3" type="noConversion"/>
  </si>
  <si>
    <t>行业类型</t>
  </si>
  <si>
    <t>标准交易笔数</t>
    <phoneticPr fontId="3" type="noConversion"/>
  </si>
  <si>
    <t>标准交易时间</t>
    <phoneticPr fontId="3" type="noConversion"/>
  </si>
  <si>
    <t>标准交易额</t>
    <phoneticPr fontId="3" type="noConversion"/>
  </si>
  <si>
    <t>日用品</t>
  </si>
  <si>
    <t>王艳</t>
  </si>
  <si>
    <t>余姚思酷迈文具有限公司</t>
  </si>
  <si>
    <t>亲密</t>
  </si>
  <si>
    <t>余姚</t>
  </si>
  <si>
    <t>浙江</t>
  </si>
  <si>
    <t>工厂</t>
  </si>
  <si>
    <t>私企</t>
  </si>
  <si>
    <t>文具</t>
  </si>
  <si>
    <t>余姚市双梦塑料厂</t>
  </si>
  <si>
    <t>电子电气</t>
  </si>
  <si>
    <t>宁波大胜衣架有限公司</t>
  </si>
  <si>
    <t>宁波大胜日用制品有限公司</t>
  </si>
  <si>
    <t>不亲密</t>
  </si>
  <si>
    <t>宁波海峰塑化有限公司</t>
  </si>
  <si>
    <t>慈溪</t>
  </si>
  <si>
    <t>生活电器</t>
  </si>
  <si>
    <t>上海晨光文具股份有限公司</t>
  </si>
  <si>
    <t>上海</t>
  </si>
  <si>
    <t>宁波左券商贸有限公司</t>
  </si>
  <si>
    <t>宁海</t>
  </si>
  <si>
    <t>宁波云峰文具有限公司</t>
  </si>
  <si>
    <t>爱文易成文具有限公司</t>
  </si>
  <si>
    <t>宁波天天文具有限公司</t>
  </si>
  <si>
    <t>真彩文具股份有限公司</t>
  </si>
  <si>
    <t>昆山</t>
  </si>
  <si>
    <t>江苏</t>
  </si>
  <si>
    <t>欧仕美（南京）文具制造有限公司</t>
  </si>
  <si>
    <t>南京</t>
  </si>
  <si>
    <t>合资</t>
  </si>
  <si>
    <t>宁波优和办公文具有限公司</t>
  </si>
  <si>
    <t>宁波市北仑区德恒模塑有限公司</t>
  </si>
  <si>
    <t>宁波</t>
  </si>
  <si>
    <t>玩具</t>
  </si>
  <si>
    <t>浙江吉康塑胶有限公司</t>
  </si>
  <si>
    <t>黄岩</t>
  </si>
  <si>
    <t>杭州捷丰灯饰有限公司</t>
  </si>
  <si>
    <t>杭州</t>
  </si>
  <si>
    <t>桐乡巨成灯饰有限公司</t>
  </si>
  <si>
    <t>桐乡</t>
  </si>
  <si>
    <t>嵊州市建辉电子有限公司</t>
  </si>
  <si>
    <t>嵊州</t>
  </si>
  <si>
    <t>宁波兴伟刀具科技有限公司</t>
  </si>
  <si>
    <t>宁波志伦电子有限公司</t>
  </si>
  <si>
    <t>慈溪市松业洁具有限公司</t>
  </si>
  <si>
    <t>洁具</t>
  </si>
  <si>
    <t>慈溪市新佳业洁具有限公司</t>
  </si>
  <si>
    <t>慈溪市大方雅阁洁具有限公司</t>
  </si>
  <si>
    <t>宁波坤旗贸易有限公司</t>
  </si>
  <si>
    <t>贸易商</t>
  </si>
  <si>
    <t>慈溪市长河水太洁具厂</t>
  </si>
  <si>
    <t>浙江胜利塑胶有限公司</t>
  </si>
  <si>
    <t>宁海县德汇塑业有限公司</t>
  </si>
  <si>
    <t>余姚市捷达环保设备有限公司</t>
  </si>
  <si>
    <t>健康电器</t>
  </si>
  <si>
    <t>金华市春光橡塑软管有限公司</t>
  </si>
  <si>
    <t>金华</t>
  </si>
  <si>
    <t>建筑</t>
  </si>
  <si>
    <t>绍兴市永久文化用品厂</t>
  </si>
  <si>
    <t>上虞</t>
  </si>
  <si>
    <t>杭州中天模型有限公司</t>
  </si>
  <si>
    <t>航空</t>
  </si>
  <si>
    <t>余姚市精钢塑料模具厂</t>
  </si>
  <si>
    <t>杭州科凡电子有限公司</t>
  </si>
  <si>
    <t>宁波众海电器有限公司</t>
  </si>
  <si>
    <t>上海冠德塑胶制品有限公司</t>
  </si>
  <si>
    <t>温州市爱好笔业有限公司</t>
  </si>
  <si>
    <t>温州</t>
  </si>
  <si>
    <t>宁波五云笔业有限公司</t>
  </si>
  <si>
    <t>宁波超时文具制造有限公司</t>
  </si>
  <si>
    <t>温州天骄笔业有限责任公司</t>
  </si>
  <si>
    <t>宁波百乐文具制造有限公司</t>
  </si>
  <si>
    <t>慈溪市金伦制笔实业有限公司</t>
  </si>
  <si>
    <t>上海新华菱文具制造有限公司</t>
  </si>
  <si>
    <t>外企</t>
  </si>
  <si>
    <t>台州市黄岩添添模具厂</t>
  </si>
  <si>
    <t>日用品二</t>
  </si>
  <si>
    <t>丁海波二</t>
  </si>
  <si>
    <t>上海德晋塑料包装有限公司</t>
  </si>
  <si>
    <t>包装</t>
  </si>
  <si>
    <t>丁海波</t>
  </si>
  <si>
    <t>浙江阿克希龙舜华铝塑业有限公司</t>
  </si>
  <si>
    <t>余姚远程文具礼品制造有限公司</t>
  </si>
  <si>
    <t>浙江锦盛包装有限公司</t>
  </si>
  <si>
    <t>余姚市银河日用品有限公司</t>
  </si>
  <si>
    <t>宁波凯达橡塑工艺有限公司</t>
  </si>
  <si>
    <t>余姚市亚佳电器有限公司</t>
  </si>
  <si>
    <t>杭州三晶工艺塑料有限公司</t>
  </si>
  <si>
    <t>浙江超前通信设备有限公司</t>
  </si>
  <si>
    <t>天台</t>
  </si>
  <si>
    <t>天津海润泓泰精密模具有限公司</t>
  </si>
  <si>
    <t>天津</t>
  </si>
  <si>
    <t>杭州三星化妆品包装有限公司</t>
  </si>
  <si>
    <t>上海英宇塑料制品有限公司</t>
  </si>
  <si>
    <t>杭州达美塑胶有限公司</t>
  </si>
  <si>
    <t>台州市黄岩丁升安全器材有限公司</t>
  </si>
  <si>
    <t>上虞市华冠塑业有限公司</t>
  </si>
  <si>
    <t>宁海美凯日用品有限公司</t>
  </si>
  <si>
    <t>余姚市精艺塑业有限公司</t>
  </si>
  <si>
    <t>宁波杰立化妆品包装用品有限公司</t>
  </si>
  <si>
    <t>上虞中瑞塑胶有限公司</t>
  </si>
  <si>
    <t>苏州雅南化妆品包装工业有限公司</t>
  </si>
  <si>
    <t>苏州</t>
  </si>
  <si>
    <t>桐庐名仕塑料有限公司</t>
  </si>
  <si>
    <t>桐庐</t>
  </si>
  <si>
    <t>加利派包装制品（上海）有限公司</t>
  </si>
  <si>
    <t>宁波爱森电器有限公司</t>
  </si>
  <si>
    <t>金华大华塑胶有限公司</t>
  </si>
  <si>
    <t>宁波奇天实业有限公司</t>
  </si>
  <si>
    <t>杭州翰泽实业有限公司</t>
  </si>
  <si>
    <t>余杭</t>
  </si>
  <si>
    <t>宁波市德霖机械有限公司</t>
  </si>
  <si>
    <t>电动工具</t>
  </si>
  <si>
    <t>慈溪市弘泰塑料制品有限公司</t>
  </si>
  <si>
    <t>绍兴市锦升塑业有限公司</t>
  </si>
  <si>
    <t>泰州市许氏塑业有限公司</t>
  </si>
  <si>
    <t>泰州</t>
  </si>
  <si>
    <t>董文雅</t>
  </si>
  <si>
    <t>温州京环科技有限公司</t>
  </si>
  <si>
    <t>医疗设备</t>
  </si>
  <si>
    <t>英普亿塑胶电子（苏州）有限公司</t>
  </si>
  <si>
    <t>余姚市联通塑模有限公司</t>
  </si>
  <si>
    <t>台州市路桥瑞豪科技有限公司</t>
  </si>
  <si>
    <t>路桥</t>
  </si>
  <si>
    <t>浙江康德莱医疗器械股份有限公司</t>
  </si>
  <si>
    <t>湖南平安医械科技有限公司</t>
  </si>
  <si>
    <t>河南曙光健士医疗器械集团股份有限公司</t>
  </si>
  <si>
    <t>漯河</t>
  </si>
  <si>
    <t>河南</t>
  </si>
  <si>
    <t>浙江灵洋医疗器械有限公司</t>
  </si>
  <si>
    <t>白水洋</t>
  </si>
  <si>
    <t>江苏吉春医用器材有限公司</t>
  </si>
  <si>
    <t>常州</t>
  </si>
  <si>
    <t>宁波天益医疗器械有限公司</t>
  </si>
  <si>
    <t>南阳市久康医疗器械有限公司</t>
  </si>
  <si>
    <t>南阳</t>
  </si>
  <si>
    <t>威高集团（威海）医用制品材料供应有限公司</t>
  </si>
  <si>
    <t>威海</t>
  </si>
  <si>
    <t>山东</t>
  </si>
  <si>
    <t>江西富尔康实业集团有限公司</t>
  </si>
  <si>
    <t>南昌</t>
  </si>
  <si>
    <t>江西</t>
  </si>
  <si>
    <t>江西庐乐医疗器械集团有限公司</t>
  </si>
  <si>
    <t>进贤</t>
  </si>
  <si>
    <t>淄博侨森医疗用品有限公司</t>
  </si>
  <si>
    <t>淄博</t>
  </si>
  <si>
    <t>江西三鑫医疗科技股份有限公司</t>
  </si>
  <si>
    <t>上海医药进出口有限公司</t>
  </si>
  <si>
    <t>浙江欧健保灵医疗设备有限公司</t>
  </si>
  <si>
    <t>临海</t>
  </si>
  <si>
    <t>山东五洲医疗器械有限公司</t>
  </si>
  <si>
    <t>菏泽</t>
  </si>
  <si>
    <t>南昌麦迪康医疗器械厂</t>
  </si>
  <si>
    <t>国企</t>
  </si>
  <si>
    <t>上海宝舜医疗器械有限公司</t>
  </si>
  <si>
    <t>上海达美医用塑料厂</t>
  </si>
  <si>
    <t>常州市回春医疗器材有限公司</t>
  </si>
  <si>
    <t>三河口</t>
  </si>
  <si>
    <t>浙江硕华医用塑料有限公司</t>
  </si>
  <si>
    <t>德清</t>
  </si>
  <si>
    <t>杭州金源生物技术有限公司</t>
  </si>
  <si>
    <t>苏州市三宇模具有限公司</t>
  </si>
  <si>
    <t>浙江泰林生物技术股份有限公司</t>
  </si>
  <si>
    <t>浙江润强医疗器械股份有限公司</t>
  </si>
  <si>
    <t>嘉兴</t>
  </si>
  <si>
    <t>杭州大立过滤设备有限公司</t>
  </si>
  <si>
    <t>富阳</t>
  </si>
  <si>
    <t>杭州江林塑化有限公司</t>
  </si>
  <si>
    <t>玉环</t>
  </si>
  <si>
    <t>谷恒丰</t>
  </si>
  <si>
    <t>温州市康莱方医用塑料有限公司</t>
  </si>
  <si>
    <t>余姚市艺泰影画器材有限公司</t>
  </si>
  <si>
    <t>慈溪市飞舟洁具有限公司</t>
  </si>
  <si>
    <t>嘉兴赢创实业有限公司</t>
  </si>
  <si>
    <t>海盐</t>
  </si>
  <si>
    <t>保定市欣海阳光板制造有限公司</t>
  </si>
  <si>
    <t>保定</t>
  </si>
  <si>
    <t>河北</t>
  </si>
  <si>
    <t>品诚塑胶科技（上海）有限公司</t>
  </si>
  <si>
    <t>衡水诺德尔阳光板业有限公司</t>
  </si>
  <si>
    <t>衡水</t>
  </si>
  <si>
    <t>南通市通州区明峰塑业有限公司</t>
  </si>
  <si>
    <t>南通</t>
  </si>
  <si>
    <t>王巍立</t>
  </si>
  <si>
    <t>上海聚蓝水处理科技有限公司</t>
  </si>
  <si>
    <t>上虞市海太塑业有限公司</t>
  </si>
  <si>
    <t>金山环保集团有限公司</t>
  </si>
  <si>
    <t>乐清</t>
  </si>
  <si>
    <t>环保设备</t>
  </si>
  <si>
    <t>南通博一日用品包装容器有限公司</t>
  </si>
  <si>
    <t>上虞市薇笑化妆品包装有限公司</t>
  </si>
  <si>
    <t>台州市黄岩飞虎塑业有限公司</t>
  </si>
  <si>
    <t>台州</t>
  </si>
  <si>
    <t>浙江博大测量工具有限公司</t>
  </si>
  <si>
    <t>上海塑强塑料制品有限公司</t>
  </si>
  <si>
    <t>上海双雄塑胶制品有限公司</t>
  </si>
  <si>
    <t>桐乡市洲泉国华五金塑料有限公司</t>
  </si>
  <si>
    <t>海宁市盐官中欣制塑厂</t>
  </si>
  <si>
    <t>海宁</t>
  </si>
  <si>
    <t>厨房家电</t>
  </si>
  <si>
    <t>宁海县林峰电器有限公司</t>
  </si>
  <si>
    <t>温州千惠鞋材有限公司</t>
  </si>
  <si>
    <t>海宁市盐官建建塑料制品厂</t>
  </si>
  <si>
    <t>金剑环保有限公司</t>
  </si>
  <si>
    <t>上虞兆峰工具有限公司</t>
  </si>
  <si>
    <t>席邦实业（苏州）有限公司</t>
  </si>
  <si>
    <t>吴江</t>
  </si>
  <si>
    <t>景津环保股份有限公司</t>
  </si>
  <si>
    <t>德州</t>
  </si>
  <si>
    <t>刘超</t>
  </si>
  <si>
    <t>宁波迪泰塑胶有限公司</t>
  </si>
  <si>
    <t>宁波大叶园林设备有限公司</t>
  </si>
  <si>
    <t>上海周浦塑料制品有限公司</t>
  </si>
  <si>
    <t>嘉兴市可菲儿进出口有限公司</t>
  </si>
  <si>
    <t>箱包</t>
  </si>
  <si>
    <t>平湖市凯鑫机械制造有限公司</t>
  </si>
  <si>
    <t>平湖</t>
  </si>
  <si>
    <t>平湖市正昌锁业有限公司</t>
  </si>
  <si>
    <t>上海威铭塑胶五金制品有限公司</t>
  </si>
  <si>
    <t>上海申太塑胶有限公司</t>
  </si>
  <si>
    <t>平湖市合富旅游用品有限公司</t>
  </si>
  <si>
    <t>嘉兴兴和箱包有限公司</t>
  </si>
  <si>
    <t>上海典典箱包有限公司</t>
  </si>
  <si>
    <t>嘉兴沪江塑料制品有限公司</t>
  </si>
  <si>
    <t>嘉善</t>
  </si>
  <si>
    <t>江苏启航箱包有限公司</t>
  </si>
  <si>
    <t>启东</t>
  </si>
  <si>
    <t>上海松仕箱包有限公司</t>
  </si>
  <si>
    <t>宁波市镇海宏正塑业制造厂</t>
  </si>
  <si>
    <t>乐清市长利塑胶管道有限公司</t>
  </si>
  <si>
    <t>上海开能环保设备股份有限公司</t>
  </si>
  <si>
    <t>嘉兴丽臣塑业有限公司</t>
  </si>
  <si>
    <t>江苏东成工具有限公司</t>
  </si>
  <si>
    <t>嘉兴德盟塑胶有限公司</t>
  </si>
  <si>
    <t>宁海县文瑞电器厂</t>
  </si>
  <si>
    <t>浙江爱美德旅游用品有限公司</t>
  </si>
  <si>
    <t>浙江利百加箱包配件有限公司</t>
  </si>
  <si>
    <t>宣城市德思电子电器有限公司</t>
  </si>
  <si>
    <t>宣城</t>
  </si>
  <si>
    <t>安徽</t>
  </si>
  <si>
    <t>温州市诚达箱包配件厂</t>
  </si>
  <si>
    <t>浙江恒信日用品有限公司</t>
  </si>
  <si>
    <t>浙江步步乐箱包有限公司</t>
  </si>
  <si>
    <t>温岭</t>
  </si>
  <si>
    <t>浙江嘉洲复合材料有限公司</t>
  </si>
  <si>
    <t>浙江格维司箱包有限公司</t>
  </si>
  <si>
    <t>余姚市泗门镇天工窗饰塑料厂</t>
  </si>
  <si>
    <t>朱仁哲</t>
  </si>
  <si>
    <t>温州市凯萌鞋材有限公司</t>
  </si>
  <si>
    <t>温州市立强鞋材有限公司</t>
  </si>
  <si>
    <t>上海耀之茂箱包有限公司</t>
  </si>
  <si>
    <t>上海匡宁实业有限公司</t>
  </si>
  <si>
    <t>上海大茂箱包有限公司</t>
  </si>
  <si>
    <t>宁波玉火贸易有限公司</t>
  </si>
  <si>
    <t>嘉兴市翱翔箱包有限公司</t>
  </si>
  <si>
    <t>平湖奥奔箱包有限公司</t>
  </si>
  <si>
    <t>浙江鸿一箱包皮件有限公司</t>
  </si>
  <si>
    <t>瑞安</t>
  </si>
  <si>
    <t>上海励宏箱包有限公司</t>
  </si>
  <si>
    <t>浙江吉仕箱包有限公司</t>
  </si>
  <si>
    <t>慈溪市贝特照明电器有限公司</t>
  </si>
  <si>
    <t>电子电器</t>
  </si>
  <si>
    <t>芦沙</t>
  </si>
  <si>
    <t>余姚市创客饰品配件厂</t>
  </si>
  <si>
    <t>徐挺挺</t>
  </si>
  <si>
    <t>浙江安吉尔饮水科技有限公司</t>
  </si>
  <si>
    <t>闻人芳芳</t>
  </si>
  <si>
    <t>苏州双荣橡塑有限公司</t>
  </si>
  <si>
    <t>浙江博宇光学有限公司</t>
  </si>
  <si>
    <t>丽水</t>
  </si>
  <si>
    <t>宁波吉德贸易有限公司</t>
  </si>
  <si>
    <t>嵊州市万泰塑业有限公司</t>
  </si>
  <si>
    <t>余姚市泗门卓豪塑料厂</t>
  </si>
  <si>
    <t>个护家电</t>
  </si>
  <si>
    <t>江苏顺发电器有限公司</t>
  </si>
  <si>
    <t>丹阳</t>
  </si>
  <si>
    <t>宁波圣莱达电器股份有限公司</t>
  </si>
  <si>
    <t>宁波好伙伴电器有限公司</t>
  </si>
  <si>
    <t>温州市盛博科技有限公司</t>
  </si>
  <si>
    <t>杭州政宏塑胶电子有限公司</t>
  </si>
  <si>
    <t>汽车配件</t>
  </si>
  <si>
    <t>宁波市鄞州佳致塑胶有限公司</t>
  </si>
  <si>
    <t>宁波誉立精密模具有限公司</t>
  </si>
  <si>
    <t>浙江硕奇电器有限公司</t>
  </si>
  <si>
    <t>宁波杰士达工程塑模有限公司</t>
  </si>
  <si>
    <t>无锡信昌机械科技有限公司</t>
  </si>
  <si>
    <t>无锡</t>
  </si>
  <si>
    <t>宁波中野电器有限公司</t>
  </si>
  <si>
    <t>宁波博俊进出口有限公司</t>
  </si>
  <si>
    <t>宁波三A集团电器有限公司</t>
  </si>
  <si>
    <t>慈溪市玲宏塑料制品有限公司</t>
  </si>
  <si>
    <t>宁波澳成电器制造有限公司</t>
  </si>
  <si>
    <t>慈溪市天利环保科技有限公司</t>
  </si>
  <si>
    <t>海南立昇净水科技实业有限公司</t>
  </si>
  <si>
    <t>浙江艾波特环保科技股份有限公司</t>
  </si>
  <si>
    <t>慈溪市香格电器有限公司</t>
  </si>
  <si>
    <t>宁波金涛电子有限公司</t>
  </si>
  <si>
    <t>上海博继实业有限公司</t>
  </si>
  <si>
    <t>温州川洋电器有限公司</t>
  </si>
  <si>
    <t>芜湖蓝瑞电器有限公司</t>
  </si>
  <si>
    <t>芜湖</t>
  </si>
  <si>
    <t>芜湖飞科电器有限公司</t>
  </si>
  <si>
    <t>温州朗驰实业有限公司</t>
  </si>
  <si>
    <t>浙江浩博电器有限公司</t>
  </si>
  <si>
    <t>温州朗驰电器有限公司</t>
  </si>
  <si>
    <t>浙江三明电器有限公司</t>
  </si>
  <si>
    <t>诸暨市耀峰机电科技开发有限公司</t>
  </si>
  <si>
    <t>诸暨</t>
  </si>
  <si>
    <t>浙江虹达特种橡胶制品有限公司</t>
  </si>
  <si>
    <t>舟山</t>
  </si>
  <si>
    <t>宁波宏一电器有限公司</t>
  </si>
  <si>
    <t>宁波市华宝塑胶模具股份有限公司</t>
  </si>
  <si>
    <t>宁波锦海模具塑胶有限公司</t>
  </si>
  <si>
    <t>嘉兴恒达电子有限公司</t>
  </si>
  <si>
    <t>宁波超超电器有限公司</t>
  </si>
  <si>
    <t>宁波海歌电器有限公司</t>
  </si>
  <si>
    <t>华裕电器集团有限公司</t>
  </si>
  <si>
    <t>宁波凯波集团有限公司</t>
  </si>
  <si>
    <t>卓力电器集团有限公司</t>
  </si>
  <si>
    <t>浙江盛发电器有限公司</t>
  </si>
  <si>
    <t>宁波发达电气制造有限公司</t>
  </si>
  <si>
    <t>江苏坤达电器装饰有限公司</t>
  </si>
  <si>
    <t>宁波市鄞州华顺塑胶有限公司</t>
  </si>
  <si>
    <t>杭州信多达电子科技有限公司</t>
  </si>
  <si>
    <t>浙江捷波电器有限公司</t>
  </si>
  <si>
    <t>上海飞科美发器具有限公司</t>
  </si>
  <si>
    <t>宁波婷微电子科技有限公司</t>
  </si>
  <si>
    <t>浙江矛牌电子科技有限公司</t>
  </si>
  <si>
    <t>周彪</t>
  </si>
  <si>
    <t>嘉兴市创杰电子科技有限公司</t>
  </si>
  <si>
    <t>苏州市春菊电器有限公司</t>
  </si>
  <si>
    <t>宁波锦隆电器有限公司</t>
  </si>
  <si>
    <t>慈溪市鑫驹电子厂</t>
  </si>
  <si>
    <t>南京双星塑料模具有限公司</t>
  </si>
  <si>
    <t>慈溪市顺达实业有限公司</t>
  </si>
  <si>
    <t>慈溪盛安电子有限公司</t>
  </si>
  <si>
    <t>宁波科飞洗衣机有限公司</t>
  </si>
  <si>
    <t>杭州飞航模具科技有限公司</t>
  </si>
  <si>
    <t>宁波五云电器有限公司</t>
  </si>
  <si>
    <t>宁波达洲电器有限公司</t>
  </si>
  <si>
    <t>上海一东塑料制品有限公司</t>
  </si>
  <si>
    <t>宁波振达文具有限公司</t>
  </si>
  <si>
    <t>嘉兴市川洋塑料制品有限公司</t>
  </si>
  <si>
    <t>上海久诚橡塑科技有限公司</t>
  </si>
  <si>
    <t>宁波超程电器有限公司</t>
  </si>
  <si>
    <t>浙江金海环境技术股份有限公司</t>
  </si>
  <si>
    <t>慈溪市双富电器有限公司</t>
  </si>
  <si>
    <t>嘉兴市金旺塑料制品有限责任公司</t>
  </si>
  <si>
    <t>宁波澳乐比口腔护理用品有限公司</t>
  </si>
  <si>
    <t>宁波余通电器有限公司</t>
  </si>
  <si>
    <t>浙江亿力清洁电器有限公司</t>
  </si>
  <si>
    <t>余姚市河姆渡镇荣业电器厂</t>
  </si>
  <si>
    <t>慈溪市敏达机电制造有限公司</t>
  </si>
  <si>
    <t>常熟市顺隆塑业有限公司</t>
  </si>
  <si>
    <t>常熟</t>
  </si>
  <si>
    <t>宁波长风电器实业有限公司</t>
  </si>
  <si>
    <t>余姚劳特电器有限公司</t>
  </si>
  <si>
    <t>宁波海际电器有限公司</t>
  </si>
  <si>
    <t>奉化佳纳密封科技有限公司</t>
  </si>
  <si>
    <t>奉化</t>
  </si>
  <si>
    <t>海宁市美越电子有限公司</t>
  </si>
  <si>
    <t>杭州赛宁板材有限公司</t>
  </si>
  <si>
    <t>慈溪市赛美格针织器材有限公司</t>
  </si>
  <si>
    <t>上海宝路通电器有限公司</t>
  </si>
  <si>
    <t>苏州市亿泰莱电器有限公司</t>
  </si>
  <si>
    <t>宁波琦丰汽车部件有限公司</t>
  </si>
  <si>
    <t>浙江夏新塑胶有限公司</t>
  </si>
  <si>
    <t>余姚市凯中电器有限公司</t>
  </si>
  <si>
    <t>宁波先锋电器制造有限公司</t>
  </si>
  <si>
    <t>宁波灏钻科技有限公司</t>
  </si>
  <si>
    <t>余姚市富达电子有限公司</t>
  </si>
  <si>
    <t>山东信多达电子科技有限公司</t>
  </si>
  <si>
    <t>康立科</t>
  </si>
  <si>
    <t>浙江绍兴苏泊尔生活电器有限公司</t>
  </si>
  <si>
    <t>绍兴</t>
  </si>
  <si>
    <t>慈溪市西贝乐电器有限公司</t>
  </si>
  <si>
    <t>慈溪市环球电器有限公司</t>
  </si>
  <si>
    <t>苏州佳侣家用电器有限公司</t>
  </si>
  <si>
    <t>太仓</t>
  </si>
  <si>
    <t>绍兴东龙塑业有限公司</t>
  </si>
  <si>
    <t>宁波金焱电子有限公司</t>
  </si>
  <si>
    <t>涟水金乐电子有限公司</t>
  </si>
  <si>
    <t>淮安</t>
  </si>
  <si>
    <t>涟水县金亿电子厂</t>
  </si>
  <si>
    <t>上虞市创晟塑业有限公司</t>
  </si>
  <si>
    <t>宁波国力通讯科技有限公司</t>
  </si>
  <si>
    <t>绍兴市天鑫塑料制品有限公司</t>
  </si>
  <si>
    <t>宁波永生电器有限公司</t>
  </si>
  <si>
    <t>南京永湖电子有限公司</t>
  </si>
  <si>
    <t>余姚豪鼎电器厂（普通合伙）</t>
  </si>
  <si>
    <t>宁波世泰塑料模具有限公司</t>
  </si>
  <si>
    <t>慈溪市吉立管件有限公司</t>
  </si>
  <si>
    <t>浙江怡展电器制造有限公司</t>
  </si>
  <si>
    <t>营业部</t>
  </si>
  <si>
    <t>陈双</t>
  </si>
  <si>
    <t>南京量岩物资有限公司</t>
  </si>
  <si>
    <t>周扬</t>
  </si>
  <si>
    <t>苏州斯维尔材料科技有限公司</t>
  </si>
  <si>
    <t>台州市黄岩宇翔塑化有限公司</t>
  </si>
  <si>
    <t>宁波品鸿进出口有限公司</t>
  </si>
  <si>
    <t>宁波富朔行贸易有限公司</t>
  </si>
  <si>
    <t>远大石化有限公司</t>
  </si>
  <si>
    <t>方良荣</t>
  </si>
  <si>
    <t>中化塑料有限公司</t>
  </si>
  <si>
    <t>北京</t>
  </si>
  <si>
    <t>宁波经济技术开发区成德塑化有限公司</t>
  </si>
  <si>
    <t>浙江天齐电气有限公司</t>
  </si>
  <si>
    <t>湖州</t>
  </si>
  <si>
    <t>厦门志联化工有限公司</t>
  </si>
  <si>
    <t>厦门</t>
  </si>
  <si>
    <t>福建</t>
  </si>
  <si>
    <t>温州市川崎工程塑料有限公司</t>
  </si>
  <si>
    <t>宁波宝朗贸易有限公司</t>
  </si>
  <si>
    <t>宁波晨塑贸易有限公司</t>
  </si>
  <si>
    <t>宁波卓禾贸易有限公司</t>
  </si>
  <si>
    <t>宁波科固国际贸易有限公司</t>
  </si>
  <si>
    <t>余姚市精艺塑模有限公司</t>
  </si>
  <si>
    <t>苏州合美塑料制品有限公司</t>
  </si>
  <si>
    <t>温州永丰塑料物资有限公司</t>
  </si>
  <si>
    <t>宁波保税区欣象国际贸易有限公司</t>
  </si>
  <si>
    <t>温州利升塑料有限公司</t>
  </si>
  <si>
    <t>青岛福润嘉商贸有限公司</t>
  </si>
  <si>
    <t>青岛</t>
  </si>
  <si>
    <t>温州市朗顺进出口有限公司</t>
  </si>
  <si>
    <t>谢飞云</t>
  </si>
  <si>
    <t>台州市华源塑料进出口有限公司</t>
  </si>
  <si>
    <t>无锡市泉盛塑胶有限公司</t>
  </si>
  <si>
    <t>东莞市新嘉旺塑胶原料有限公司</t>
  </si>
  <si>
    <t>东莞</t>
  </si>
  <si>
    <t>广东</t>
  </si>
  <si>
    <t>张树苗</t>
  </si>
  <si>
    <t>常州市江波塑料有限公司</t>
  </si>
  <si>
    <t>苏州山尖贸易有限公司</t>
  </si>
  <si>
    <t>常州市荣江物资有限公司</t>
  </si>
  <si>
    <t>常州市银满物资有限公司</t>
  </si>
  <si>
    <t>宁波荣亨贸易有限公司</t>
  </si>
  <si>
    <t>宁波塑昌贸易有限公司</t>
  </si>
  <si>
    <t>永康</t>
  </si>
  <si>
    <t>常州市洁洁物资有限公司</t>
  </si>
  <si>
    <t>江苏新彦茂物资有限公司</t>
  </si>
  <si>
    <t>永康市万家塑化经营部</t>
  </si>
  <si>
    <t>舟山市定海森惠塑胶制品有限公司</t>
  </si>
  <si>
    <t>温州市锦容塑料有限公司</t>
  </si>
  <si>
    <t>上海新厚勤实业有限公司</t>
  </si>
  <si>
    <t>宁波重泽贸易有限公司</t>
  </si>
  <si>
    <t>舟山市宏武贸易有限公司</t>
  </si>
  <si>
    <t>常州市统和物资有限公司</t>
  </si>
  <si>
    <t>台州市黄岩华臻工贸有限公司</t>
  </si>
  <si>
    <t>无锡市天弘塑料有限公司</t>
  </si>
  <si>
    <t>常州展智进出口有限公司</t>
  </si>
  <si>
    <t>常州市华安塑料有限公司</t>
  </si>
  <si>
    <t>宁波广昱塑化有限公司</t>
  </si>
  <si>
    <t>宁波特升贸易有限公司</t>
  </si>
  <si>
    <t>东莞市亚隆塑胶化工有限公司</t>
  </si>
  <si>
    <t>嘉兴市久宏贸易有限公司</t>
  </si>
  <si>
    <t>宁波市钛禾化工有限公司</t>
  </si>
  <si>
    <t>无锡市塑天贸易有限公司</t>
  </si>
  <si>
    <t>常州市中泰塑料有限公司</t>
  </si>
  <si>
    <t>王利珍</t>
  </si>
  <si>
    <t>嘉兴市鸿腾贸易有限公司</t>
  </si>
  <si>
    <t>义乌市建雷塑料有限公司</t>
  </si>
  <si>
    <t>义乌</t>
  </si>
  <si>
    <t>常州市云帆塑胶有限公司</t>
  </si>
  <si>
    <t>常州云顶物资有限公司</t>
  </si>
  <si>
    <t>宁波保税区宝圣塑业有限公司</t>
  </si>
  <si>
    <t>常州长翔塑料有限公司</t>
  </si>
  <si>
    <t>深圳市创新隆塑胶制品有限公司</t>
  </si>
  <si>
    <t>深圳</t>
  </si>
  <si>
    <t>上海品益新材料科技有限公司</t>
  </si>
  <si>
    <t>唐庆丰</t>
  </si>
  <si>
    <t>上海瑞航塑料有限公司</t>
  </si>
  <si>
    <t>无锡市奇美塑料有限公司</t>
  </si>
  <si>
    <t>上海裕佳塑料有限公司</t>
  </si>
  <si>
    <t>苏州塑造美化工材料有限公司</t>
  </si>
  <si>
    <t>江苏资峻国际贸易有限公司</t>
  </si>
  <si>
    <t>上海凝鹏贸易有限公司</t>
  </si>
  <si>
    <t>太仓乐源商贸有限公司</t>
  </si>
  <si>
    <t>杭州塑特贸易有限公司</t>
  </si>
  <si>
    <t>苏州市通海物资贸易有限公司</t>
  </si>
  <si>
    <t>威海吉利贸易有限公司</t>
  </si>
  <si>
    <t>上海桐丘实业有限公司</t>
  </si>
  <si>
    <t>上虞市精亮工贸有限公司</t>
  </si>
  <si>
    <t>精亮科技（苏州）有限公司</t>
  </si>
  <si>
    <t>余姚市顶亮贸易有限公司</t>
  </si>
  <si>
    <t>上海保祥贸易有限公司</t>
  </si>
  <si>
    <t>宁波金榜塑化有限公司</t>
  </si>
  <si>
    <t>常州九品塑料有限公司</t>
  </si>
  <si>
    <t>温州欧登堡进出口有限公司</t>
  </si>
  <si>
    <t>宁波顶亮高分子材料科技有限公司</t>
  </si>
  <si>
    <t>丹阳市和兴工程塑料有限公司</t>
  </si>
  <si>
    <t>宁波博欧塑料制品有限公司</t>
  </si>
  <si>
    <t>太仓正哲塑化物资有限公司</t>
  </si>
  <si>
    <t>上海宇艳升贸易有限公司</t>
  </si>
  <si>
    <t>合肥海仓塑料有限公司</t>
  </si>
  <si>
    <t>合肥</t>
  </si>
  <si>
    <t>苏州市金盛塑胶有限公司</t>
  </si>
  <si>
    <t>上海元科贸易发展有限公司</t>
  </si>
  <si>
    <t>太仓市龙辰化工有限公司</t>
  </si>
  <si>
    <t>上海泰朗工贸发展有限公司</t>
  </si>
  <si>
    <t>上海云塔实业有限公司</t>
  </si>
  <si>
    <t>台州市路桥统仁塑料经营部</t>
  </si>
  <si>
    <t>厦门谐诚塑胶工业有限公司</t>
  </si>
  <si>
    <t>厦门永佳和塑胶有限公司</t>
  </si>
  <si>
    <t>厦门博智贸易有限公司</t>
  </si>
  <si>
    <t>北京竹生顺达贸易有限公司</t>
  </si>
  <si>
    <t>恩华（江苏）光电有限公司</t>
  </si>
  <si>
    <t>镇江</t>
  </si>
  <si>
    <t>宁波昆凌生活电器有限公司</t>
  </si>
  <si>
    <t>常州立昌商贸有限公司</t>
  </si>
  <si>
    <t>佛山市顺德区金塑威贸易有限公司</t>
  </si>
  <si>
    <t>顺德</t>
  </si>
  <si>
    <t>台州东胜塑化经营部</t>
  </si>
  <si>
    <t>重庆永佳和塑胶有限公司</t>
  </si>
  <si>
    <t>重庆</t>
  </si>
  <si>
    <t>青岛恩欣格贸易有限公司</t>
  </si>
  <si>
    <t>苏州成溢化工有限公司</t>
  </si>
  <si>
    <t>上海和东国际贸易有限公司</t>
  </si>
  <si>
    <t>上海常泰贸易发展有限公司</t>
  </si>
  <si>
    <t>宁波恒孚国际贸易有限公司</t>
  </si>
  <si>
    <t>上海环博实业有限公司</t>
  </si>
  <si>
    <t>宁波鑫福源塑业有限公司</t>
  </si>
  <si>
    <t>杨芳明</t>
  </si>
  <si>
    <t>余姚市海威塑料化工有限公司</t>
  </si>
  <si>
    <t>厦门市博润贸易有限公司</t>
  </si>
  <si>
    <t>上海宇蔓物贸有限公司</t>
  </si>
  <si>
    <t>湖北奇丽塑料有限公司</t>
  </si>
  <si>
    <t>武汉</t>
  </si>
  <si>
    <t>湖北</t>
  </si>
  <si>
    <t>武汉永佳和新材料有限公司</t>
  </si>
  <si>
    <t>上海盈飞实业有限公司</t>
  </si>
  <si>
    <t>常州市福聚塑化科技有限公司</t>
  </si>
  <si>
    <t>京津霸（北京）商贸有限公司</t>
  </si>
  <si>
    <t>廊坊</t>
  </si>
  <si>
    <t>余姚市汇丰电器有限公司</t>
  </si>
  <si>
    <t>常州市普诺斯物资有限公司</t>
  </si>
  <si>
    <t>霸州市咏昌塑料有限公司</t>
  </si>
  <si>
    <t>宁波赛大进出口有限公司</t>
  </si>
  <si>
    <t>重庆办</t>
  </si>
  <si>
    <t>周夏</t>
  </si>
  <si>
    <t>四川品胜电子有限公司</t>
  </si>
  <si>
    <t>成都</t>
  </si>
  <si>
    <t>四川</t>
  </si>
  <si>
    <t>重庆市涪陵区金龙有限公司</t>
  </si>
  <si>
    <t>成都格莱德贸易有限公司</t>
  </si>
  <si>
    <t>重庆科聚孚工程塑料有限责任公司</t>
  </si>
  <si>
    <t>改性工厂</t>
  </si>
  <si>
    <t>重庆丰收塑料有限公司</t>
  </si>
  <si>
    <t>重庆市海龙模具有限公司</t>
  </si>
  <si>
    <t>重庆飞恩贸易有限公司</t>
  </si>
  <si>
    <t>汽摩改性</t>
  </si>
  <si>
    <t>应丽亚</t>
  </si>
  <si>
    <t>苏州旭光聚合物有限公司</t>
  </si>
  <si>
    <t>宁波龙洋塑化科技有限公司</t>
  </si>
  <si>
    <t>天津三星高新塑料有限公司</t>
  </si>
  <si>
    <t>上海普利特复合材料股份有限公司</t>
  </si>
  <si>
    <t>合肥会通新材料有限公司</t>
  </si>
  <si>
    <t>东莞三星高新塑料有限公司</t>
  </si>
  <si>
    <t>余冠权</t>
  </si>
  <si>
    <t>苏州市尚达塑胶有限公司</t>
  </si>
  <si>
    <t>苏州德丽雅塑胶科技有限公司</t>
  </si>
  <si>
    <t>无锡希尔丽塑胶板材有限公司</t>
  </si>
  <si>
    <t>常州桃花源塑料贸易有限公司</t>
  </si>
  <si>
    <t>宁波斯波达工程塑料有限公司</t>
  </si>
  <si>
    <t>富阳新科电子器材有限公司</t>
  </si>
  <si>
    <t>杭州意之海贸易有限公司</t>
  </si>
  <si>
    <t>合肥会通节能材料有限公司</t>
  </si>
  <si>
    <t>双日（上海）有限公司</t>
  </si>
  <si>
    <t>安徽时代创新科技投资发展有限公司</t>
  </si>
  <si>
    <t>宁波布里奇进出口有限公司</t>
  </si>
  <si>
    <t>杭州中聚化工科技有限公司</t>
  </si>
  <si>
    <t>叶臻</t>
  </si>
  <si>
    <t>浙江润鑫电器有限公司</t>
  </si>
  <si>
    <t>宁波鼎安电器有限公司</t>
  </si>
  <si>
    <t>宁波市鄞州五乡恒旭塑料制品厂</t>
  </si>
  <si>
    <t>兰溪市金兰塑胶有限公司</t>
  </si>
  <si>
    <t>兰溪</t>
  </si>
  <si>
    <t>东阳市万利电子有限公司</t>
  </si>
  <si>
    <t>东阳</t>
  </si>
  <si>
    <t>宁波飓鹏五金塑料制品有限公司</t>
  </si>
  <si>
    <t>安防用品</t>
  </si>
  <si>
    <t>江苏金发科技新材料有限公司</t>
  </si>
  <si>
    <t>台州天华塑业机械有限公司</t>
  </si>
  <si>
    <t>闻人费莹</t>
  </si>
  <si>
    <t>上海长伟锦磁工程塑料有限公司</t>
  </si>
  <si>
    <t>宁波苏的澳贸易有限公司</t>
  </si>
  <si>
    <t>浙江亿铭新材料科技有限公司</t>
  </si>
  <si>
    <t>吴江乔登贸易有限公司</t>
  </si>
  <si>
    <t>道恩集团有限公司</t>
  </si>
  <si>
    <t>龙口</t>
  </si>
  <si>
    <t>昆山华康塑胶有限公司</t>
  </si>
  <si>
    <t>柏力开米复合塑料（昆山）有限公司</t>
  </si>
  <si>
    <t>上海锦湖日丽塑料有限公司</t>
  </si>
  <si>
    <t>苏州丰盈工程塑胶有限公司</t>
  </si>
  <si>
    <t>苏州惠业化轻工业有限公司</t>
  </si>
  <si>
    <t>上海广盛实业有限公司</t>
  </si>
  <si>
    <t>上海恒栢塑胶包装有限公司</t>
  </si>
  <si>
    <t>苏州工业园区佳乐塑料染料有限公司</t>
  </si>
  <si>
    <t>南京聚隆科技股份有限公司</t>
  </si>
  <si>
    <t>青岛同发新材料研发有限公司</t>
  </si>
  <si>
    <t>浦江亿合塑胶有限公司</t>
  </si>
  <si>
    <t>浦江</t>
  </si>
  <si>
    <t>苏州工业园区持盈进出口有限公司</t>
  </si>
  <si>
    <t>青岛中新华美塑料有限公司</t>
  </si>
  <si>
    <t>平湖市伟宏塑料高分子改性厂</t>
  </si>
  <si>
    <t>无锡佳协塑料有限公司</t>
  </si>
  <si>
    <t>上海俊尔新材料有限公司</t>
  </si>
  <si>
    <t>中广核俊尔新材料有限公司</t>
  </si>
  <si>
    <t>慈溪市法莱新塑料厂</t>
  </si>
  <si>
    <t>苏州聚冠复合材料有限公司</t>
  </si>
  <si>
    <t>苏州展益化工科技有限公司</t>
  </si>
  <si>
    <t>宁波色母粒有限公司</t>
  </si>
  <si>
    <t>纳新塑化（上海）有限公司</t>
  </si>
  <si>
    <t>南京立汉化学有限公司</t>
  </si>
  <si>
    <t>常州赛锦纳米科技有限公司</t>
  </si>
  <si>
    <t>志达塑胶（太仓）有限公司</t>
  </si>
  <si>
    <t>慈溪市江成塑料实业有限公司</t>
  </si>
  <si>
    <t>上海继尔新材料科技有限公司</t>
  </si>
  <si>
    <t>龙韬（上海）化工科技中心</t>
  </si>
  <si>
    <t>宁波乐金甬兴化工有限公司</t>
  </si>
  <si>
    <t>浦江亿通塑胶电子有限公司</t>
  </si>
  <si>
    <t>南京利华工程塑料有限公司</t>
  </si>
  <si>
    <t>上海浩殷塑胶颜料有限公司</t>
  </si>
  <si>
    <t>上海伯昂图新材料科技有限公司</t>
  </si>
  <si>
    <t>冯军辉</t>
  </si>
  <si>
    <t>新大洲本田摩托有限公司</t>
  </si>
  <si>
    <t>摩托车塑件</t>
  </si>
  <si>
    <t>苏州楷尔利塑料制品有限公司</t>
  </si>
  <si>
    <t>常州市永光车业有限公司</t>
  </si>
  <si>
    <t>杭州道格尔塑化有限公司</t>
  </si>
  <si>
    <t>乐清市麒麟摩配有限公司</t>
  </si>
  <si>
    <t>常州秀田车辆部件有限公司</t>
  </si>
  <si>
    <t>宁波明佳汽车内饰有限公司</t>
  </si>
  <si>
    <t>苏州万隆汽车零部件股份有限公司</t>
  </si>
  <si>
    <t>杭州萧山佩斯纺塑有限公司</t>
  </si>
  <si>
    <t>丽水市东升汽车摩托车配件有限公司</t>
  </si>
  <si>
    <t>三阳机车工业有限公司</t>
  </si>
  <si>
    <t>台州市黄岩金日汽车零部件有限公司</t>
  </si>
  <si>
    <t>安徽华信安全设备有限公司</t>
  </si>
  <si>
    <t>广德</t>
  </si>
  <si>
    <t>天津天系汽车零部件有限公司</t>
  </si>
  <si>
    <t>宁波永佳汽车零部件有限公司</t>
  </si>
  <si>
    <t>常州琦泰科技有限公司</t>
  </si>
  <si>
    <t>浦江和信塑胶制品有限公司</t>
  </si>
  <si>
    <t>上海望尚汽车配件厂</t>
  </si>
  <si>
    <t>台州市尚远塑业灯饰有限公司</t>
  </si>
  <si>
    <t>建德市五星车业有限公司</t>
  </si>
  <si>
    <t>建德</t>
  </si>
  <si>
    <t>张家港中天精密模塑有限公司</t>
  </si>
  <si>
    <t>张家港</t>
  </si>
  <si>
    <t>黄山金马股份有限公司</t>
  </si>
  <si>
    <t>黄山</t>
  </si>
  <si>
    <t>浙江吉祥摩托车配件有限公司</t>
  </si>
  <si>
    <t>江门市科达仪表有限公司</t>
  </si>
  <si>
    <t>广州</t>
  </si>
  <si>
    <t>苏州科嘉益电子有限公司</t>
  </si>
  <si>
    <t>宁波精成车业有限公司</t>
  </si>
  <si>
    <t>天津市南开区天洋汽车配件五金电器经营部</t>
  </si>
  <si>
    <t>上海启荷实业有限公司</t>
  </si>
  <si>
    <t>余姚市瑞德汽配有限公司</t>
  </si>
  <si>
    <t>常州市源茂车辆配件有限公司</t>
  </si>
  <si>
    <t>富诚汽车零部件有限公司</t>
  </si>
  <si>
    <t>浙江百利得摩配有限公司</t>
  </si>
  <si>
    <t>慈溪市盛艺模具有限公司</t>
  </si>
  <si>
    <t>浦江远帆塑胶有限公司</t>
  </si>
  <si>
    <t>上海奏凯汽车配件有限公司</t>
  </si>
  <si>
    <t>宁波市鄞州星光文体塑料厂</t>
  </si>
  <si>
    <t>浙江腾飞实业有限公司</t>
  </si>
  <si>
    <t>南京宜高汽车零部件有限公司</t>
  </si>
  <si>
    <t>上海辛野模具有限公司</t>
  </si>
  <si>
    <t>禹鹤贸易（上海）有限公司</t>
  </si>
  <si>
    <t>宁波烨达汽车零部件有限公司</t>
  </si>
  <si>
    <t>浙江黄岩三叶集团有限公司</t>
  </si>
  <si>
    <t>上海国荥灯具厂</t>
  </si>
  <si>
    <t>张家港星海博天贸易有限公司</t>
  </si>
  <si>
    <t>天津百塑行新材料科技开发有限公司</t>
  </si>
  <si>
    <t>余姚市低塘镇兴达电仪模塑厂</t>
  </si>
  <si>
    <t>上海霍费贝特汽车部件有限公司</t>
  </si>
  <si>
    <t>余姚嘉哲电器有限公司</t>
  </si>
  <si>
    <t>宁波绿昌塑业有限公司</t>
  </si>
  <si>
    <t>一、原始数据</t>
    <phoneticPr fontId="3" type="noConversion"/>
  </si>
  <si>
    <t>权重</t>
    <phoneticPr fontId="3" type="noConversion"/>
  </si>
  <si>
    <t>R</t>
    <phoneticPr fontId="3" type="noConversion"/>
  </si>
  <si>
    <t>F</t>
    <phoneticPr fontId="3" type="noConversion"/>
  </si>
  <si>
    <t>M</t>
    <phoneticPr fontId="3" type="noConversion"/>
  </si>
  <si>
    <t>ZR</t>
    <phoneticPr fontId="3" type="noConversion"/>
  </si>
  <si>
    <t>ZF</t>
    <phoneticPr fontId="3" type="noConversion"/>
  </si>
  <si>
    <t>ZM</t>
    <phoneticPr fontId="3" type="noConversion"/>
  </si>
  <si>
    <t>极大值</t>
    <phoneticPr fontId="3" type="noConversion"/>
  </si>
  <si>
    <t>极小值</t>
    <phoneticPr fontId="3" type="noConversion"/>
  </si>
  <si>
    <t>极小值-极大值</t>
    <phoneticPr fontId="3" type="noConversion"/>
  </si>
  <si>
    <t>二、对指标标准化和加权</t>
    <phoneticPr fontId="3" type="noConversion"/>
  </si>
  <si>
    <t>ZR1</t>
    <phoneticPr fontId="3" type="noConversion"/>
  </si>
  <si>
    <t>ZF1</t>
    <phoneticPr fontId="3" type="noConversion"/>
  </si>
  <si>
    <t>ZM1</t>
    <phoneticPr fontId="3" type="noConversion"/>
  </si>
  <si>
    <t>客户名称</t>
  </si>
  <si>
    <t xml:space="preserve">余姚思酷迈文具有限公司                                      </t>
  </si>
  <si>
    <t xml:space="preserve">余姚市双梦塑料厂                                            </t>
  </si>
  <si>
    <t xml:space="preserve">宁波大胜衣架有限公司                                        </t>
  </si>
  <si>
    <t xml:space="preserve">宁波大胜日用制品有限公司                                    </t>
  </si>
  <si>
    <t xml:space="preserve">宁波海峰塑化有限公司                                        </t>
  </si>
  <si>
    <t xml:space="preserve">上海晨光文具股份有限公司                                    </t>
  </si>
  <si>
    <t xml:space="preserve">宁波左券商贸有限公司                                        </t>
  </si>
  <si>
    <t xml:space="preserve">宁波云峰文具有限公司                                        </t>
  </si>
  <si>
    <t xml:space="preserve">爱文易成文具有限公司                                        </t>
  </si>
  <si>
    <t xml:space="preserve">宁波天天文具有限公司                                        </t>
  </si>
  <si>
    <t xml:space="preserve">真彩文具股份有限公司                                        </t>
  </si>
  <si>
    <t xml:space="preserve">欧仕美（南京）文具制造有限公司                              </t>
  </si>
  <si>
    <t xml:space="preserve">宁波优和办公文具有限公司                                    </t>
  </si>
  <si>
    <t xml:space="preserve">宁波市北仑区德恒模塑有限公司                                </t>
  </si>
  <si>
    <t xml:space="preserve">浙江吉康塑胶有限公司                                        </t>
  </si>
  <si>
    <t xml:space="preserve">杭州捷丰灯饰有限公司                                        </t>
  </si>
  <si>
    <t xml:space="preserve">桐乡巨成灯饰有限公司                                        </t>
  </si>
  <si>
    <t xml:space="preserve">嵊州市建辉电子有限公司                                      </t>
  </si>
  <si>
    <t xml:space="preserve">宁波兴伟刀具科技有限公司                                    </t>
  </si>
  <si>
    <t xml:space="preserve">宁波志伦电子有限公司                                        </t>
  </si>
  <si>
    <t xml:space="preserve">慈溪市松业洁具有限公司                                      </t>
  </si>
  <si>
    <t xml:space="preserve">慈溪市新佳业洁具有限公司                                    </t>
  </si>
  <si>
    <t xml:space="preserve">慈溪市大方雅阁洁具有限公司                                  </t>
  </si>
  <si>
    <t xml:space="preserve">宁波坤旗贸易有限公司                                        </t>
  </si>
  <si>
    <t xml:space="preserve">慈溪市长河水太洁具厂                                        </t>
  </si>
  <si>
    <t xml:space="preserve">浙江胜利塑胶有限公司                                        </t>
  </si>
  <si>
    <t xml:space="preserve">宁海县德汇塑业有限公司                                      </t>
  </si>
  <si>
    <t xml:space="preserve">余姚市捷达环保设备有限公司                                  </t>
  </si>
  <si>
    <t xml:space="preserve">金华市春光橡塑软管有限公司                                  </t>
  </si>
  <si>
    <t xml:space="preserve">绍兴市永久文化用品厂                                        </t>
  </si>
  <si>
    <t xml:space="preserve">杭州中天模型有限公司                                        </t>
  </si>
  <si>
    <t xml:space="preserve">余姚市精钢塑料模具厂                                        </t>
  </si>
  <si>
    <t xml:space="preserve">杭州科凡电子有限公司                                        </t>
  </si>
  <si>
    <t xml:space="preserve">宁波众海电器有限公司                                        </t>
  </si>
  <si>
    <t xml:space="preserve">上海冠德塑胶制品有限公司                                    </t>
  </si>
  <si>
    <t xml:space="preserve">温州市爱好笔业有限公司                                      </t>
  </si>
  <si>
    <t xml:space="preserve">宁波五云笔业有限公司                                        </t>
  </si>
  <si>
    <t xml:space="preserve">宁波超时文具制造有限公司                                    </t>
  </si>
  <si>
    <t xml:space="preserve">温州天骄笔业有限责任公司                                    </t>
  </si>
  <si>
    <t xml:space="preserve">宁波百乐文具制造有限公司                                    </t>
  </si>
  <si>
    <t xml:space="preserve">慈溪市金伦制笔实业有限公司                                  </t>
  </si>
  <si>
    <t xml:space="preserve">上海新华菱文具制造有限公司                                  </t>
  </si>
  <si>
    <t xml:space="preserve">台州市黄岩添添模具厂                                        </t>
  </si>
  <si>
    <t xml:space="preserve">上海德晋塑料包装有限公司                                    </t>
  </si>
  <si>
    <t xml:space="preserve">浙江阿克希龙舜华铝塑业有限公司                              </t>
  </si>
  <si>
    <t xml:space="preserve">余姚远程文具礼品制造有限公司                                </t>
  </si>
  <si>
    <t xml:space="preserve">浙江锦盛包装有限公司                                        </t>
  </si>
  <si>
    <t xml:space="preserve">余姚市银河日用品有限公司                                    </t>
  </si>
  <si>
    <t xml:space="preserve">宁波凯达橡塑工艺有限公司                                    </t>
  </si>
  <si>
    <t xml:space="preserve">余姚市亚佳电器有限公司                                      </t>
  </si>
  <si>
    <t xml:space="preserve">杭州三晶工艺塑料有限公司                                    </t>
  </si>
  <si>
    <t xml:space="preserve">浙江超前通信设备有限公司                                    </t>
  </si>
  <si>
    <t xml:space="preserve">天津海润泓泰精密模具有限公司                                </t>
  </si>
  <si>
    <t xml:space="preserve">杭州三星化妆品包装有限公司                                  </t>
  </si>
  <si>
    <t xml:space="preserve">上海英宇塑料制品有限公司                                    </t>
  </si>
  <si>
    <t xml:space="preserve">杭州达美塑胶有限公司                                        </t>
  </si>
  <si>
    <t xml:space="preserve">台州市黄岩丁升安全器材有限公司                              </t>
  </si>
  <si>
    <t xml:space="preserve">上虞市华冠塑业有限公司                                      </t>
  </si>
  <si>
    <t xml:space="preserve">宁海美凯日用品有限公司                                      </t>
  </si>
  <si>
    <t xml:space="preserve">余姚市精艺塑业有限公司                                      </t>
  </si>
  <si>
    <t xml:space="preserve">宁波杰立化妆品包装用品有限公司                              </t>
  </si>
  <si>
    <t xml:space="preserve">上虞中瑞塑胶有限公司                                        </t>
  </si>
  <si>
    <t xml:space="preserve">苏州雅南化妆品包装工业有限公司                              </t>
  </si>
  <si>
    <t xml:space="preserve">桐庐名仕塑料有限公司                                        </t>
  </si>
  <si>
    <t xml:space="preserve">加利派包装制品（上海）有限公司                              </t>
  </si>
  <si>
    <t xml:space="preserve">宁波爱森电器有限公司                                        </t>
  </si>
  <si>
    <t xml:space="preserve">金华大华塑胶有限公司                                        </t>
  </si>
  <si>
    <t xml:space="preserve">宁波奇天实业有限公司                                        </t>
  </si>
  <si>
    <t xml:space="preserve">杭州翰泽实业有限公司                                        </t>
  </si>
  <si>
    <t xml:space="preserve">宁波市德霖机械有限公司                                      </t>
  </si>
  <si>
    <t xml:space="preserve">慈溪市弘泰塑料制品有限公司                                  </t>
  </si>
  <si>
    <t xml:space="preserve">绍兴市锦升塑业有限公司                                      </t>
  </si>
  <si>
    <t xml:space="preserve">泰州市许氏塑业有限公司                                      </t>
  </si>
  <si>
    <t xml:space="preserve">温州京环科技有限公司                                        </t>
  </si>
  <si>
    <t xml:space="preserve">英普亿塑胶电子（苏州）有限公司                              </t>
  </si>
  <si>
    <t xml:space="preserve">余姚市联通塑模有限公司                                      </t>
  </si>
  <si>
    <t xml:space="preserve">台州市路桥瑞豪科技有限公司                                  </t>
  </si>
  <si>
    <t xml:space="preserve">浙江康德莱医疗器械股份有限公司                              </t>
  </si>
  <si>
    <t xml:space="preserve">湖南平安医械科技有限公司                                    </t>
  </si>
  <si>
    <t xml:space="preserve">河南曙光健士医疗器械集团股份有限公司                        </t>
  </si>
  <si>
    <t xml:space="preserve">浙江灵洋医疗器械有限公司                                    </t>
  </si>
  <si>
    <t xml:space="preserve">江苏吉春医用器材有限公司                                    </t>
  </si>
  <si>
    <t xml:space="preserve">宁波天益医疗器械有限公司                                    </t>
  </si>
  <si>
    <t xml:space="preserve">南阳市久康医疗器械有限公司                                  </t>
  </si>
  <si>
    <t xml:space="preserve">威高集团（威海）医用制品材料供应有限公司                    </t>
  </si>
  <si>
    <t xml:space="preserve">江西富尔康实业集团有限公司                                  </t>
  </si>
  <si>
    <t xml:space="preserve">江西庐乐医疗器械集团有限公司                                </t>
  </si>
  <si>
    <t xml:space="preserve">淄博侨森医疗用品有限公司                                    </t>
  </si>
  <si>
    <t xml:space="preserve">江西三鑫医疗科技股份有限公司                                </t>
  </si>
  <si>
    <t xml:space="preserve">上海医药进出口有限公司                                      </t>
  </si>
  <si>
    <t xml:space="preserve">浙江欧健保灵医疗设备有限公司                                </t>
  </si>
  <si>
    <t xml:space="preserve">山东五洲医疗器械有限公司                                    </t>
  </si>
  <si>
    <t xml:space="preserve">南昌麦迪康医疗器械厂                                        </t>
  </si>
  <si>
    <t xml:space="preserve">上海宝舜医疗器械有限公司                                    </t>
  </si>
  <si>
    <t xml:space="preserve">上海达美医用塑料厂                                          </t>
  </si>
  <si>
    <t xml:space="preserve">常州市回春医疗器材有限公司                                  </t>
  </si>
  <si>
    <t xml:space="preserve">浙江硕华医用塑料有限公司                                    </t>
  </si>
  <si>
    <t xml:space="preserve">杭州金源生物技术有限公司                                    </t>
  </si>
  <si>
    <t xml:space="preserve">苏州市三宇模具有限公司                                      </t>
  </si>
  <si>
    <t xml:space="preserve">浙江泰林生物技术股份有限公司                                </t>
  </si>
  <si>
    <t xml:space="preserve">浙江润强医疗器械股份有限公司                                </t>
  </si>
  <si>
    <t xml:space="preserve">杭州大立过滤设备有限公司                                    </t>
  </si>
  <si>
    <t xml:space="preserve">杭州江林塑化有限公司                                        </t>
  </si>
  <si>
    <t xml:space="preserve">温州市康莱方医用塑料有限公司                                </t>
  </si>
  <si>
    <t xml:space="preserve">余姚市艺泰影画器材有限公司                                  </t>
  </si>
  <si>
    <t xml:space="preserve">慈溪市飞舟洁具有限公司                                      </t>
  </si>
  <si>
    <t xml:space="preserve">嘉兴赢创实业有限公司                                        </t>
  </si>
  <si>
    <t xml:space="preserve">保定市欣海阳光板制造有限公司                                </t>
  </si>
  <si>
    <t xml:space="preserve">品诚塑胶科技（上海）有限公司                                </t>
  </si>
  <si>
    <t xml:space="preserve">衡水诺德尔阳光板业有限公司                                  </t>
  </si>
  <si>
    <t xml:space="preserve">南通市通州区明峰塑业有限公司                                </t>
  </si>
  <si>
    <t xml:space="preserve">上海聚蓝水处理科技有限公司                                  </t>
  </si>
  <si>
    <t xml:space="preserve">上虞市海太塑业有限公司                                      </t>
  </si>
  <si>
    <t xml:space="preserve">金山环保集团有限公司                                        </t>
  </si>
  <si>
    <t xml:space="preserve">南通博一日用品包装容器有限公司                              </t>
  </si>
  <si>
    <t xml:space="preserve">上虞市薇笑化妆品包装有限公司                                </t>
  </si>
  <si>
    <t xml:space="preserve">台州市黄岩飞虎塑业有限公司                                  </t>
  </si>
  <si>
    <t xml:space="preserve">浙江博大测量工具有限公司                                    </t>
  </si>
  <si>
    <t xml:space="preserve">上海塑强塑料制品有限公司                                    </t>
  </si>
  <si>
    <t xml:space="preserve">上海双雄塑胶制品有限公司                                    </t>
  </si>
  <si>
    <t xml:space="preserve">桐乡市洲泉国华五金塑料有限公司                              </t>
  </si>
  <si>
    <t xml:space="preserve">海宁市盐官中欣制塑厂                                        </t>
  </si>
  <si>
    <t xml:space="preserve">宁海县林峰电器有限公司                                      </t>
  </si>
  <si>
    <t xml:space="preserve">温州千惠鞋材有限公司                                        </t>
  </si>
  <si>
    <t xml:space="preserve">海宁市盐官建建塑料制品厂                                    </t>
  </si>
  <si>
    <t xml:space="preserve">金剑环保有限公司                                            </t>
  </si>
  <si>
    <t xml:space="preserve">上虞兆峰工具有限公司                                        </t>
  </si>
  <si>
    <t xml:space="preserve">席邦实业（苏州）有限公司                                    </t>
  </si>
  <si>
    <t xml:space="preserve">景津环保股份有限公司                                        </t>
  </si>
  <si>
    <t xml:space="preserve">宁波迪泰塑胶有限公司                                        </t>
  </si>
  <si>
    <t xml:space="preserve">宁波大叶园林设备有限公司                                    </t>
  </si>
  <si>
    <t xml:space="preserve">上海周浦塑料制品有限公司                                    </t>
  </si>
  <si>
    <t xml:space="preserve">嘉兴市可菲儿进出口有限公司                                  </t>
  </si>
  <si>
    <t xml:space="preserve">平湖市凯鑫机械制造有限公司                                  </t>
  </si>
  <si>
    <t xml:space="preserve">平湖市正昌锁业有限公司                                      </t>
  </si>
  <si>
    <t xml:space="preserve">上海威铭塑胶五金制品有限公司                                </t>
  </si>
  <si>
    <t xml:space="preserve">上海申太塑胶有限公司                                        </t>
  </si>
  <si>
    <t xml:space="preserve">平湖市合富旅游用品有限公司                                  </t>
  </si>
  <si>
    <t xml:space="preserve">嘉兴兴和箱包有限公司                                        </t>
  </si>
  <si>
    <t xml:space="preserve">上海典典箱包有限公司                                        </t>
  </si>
  <si>
    <t xml:space="preserve">嘉兴沪江塑料制品有限公司                                    </t>
  </si>
  <si>
    <t xml:space="preserve">江苏启航箱包有限公司                                        </t>
  </si>
  <si>
    <t xml:space="preserve">上海松仕箱包有限公司                                        </t>
  </si>
  <si>
    <t xml:space="preserve">宁波市镇海宏正塑业制造厂                                    </t>
  </si>
  <si>
    <t xml:space="preserve">乐清市长利塑胶管道有限公司                                  </t>
  </si>
  <si>
    <t xml:space="preserve">上海开能环保设备股份有限公司                                </t>
  </si>
  <si>
    <t xml:space="preserve">嘉兴丽臣塑业有限公司                                        </t>
  </si>
  <si>
    <t xml:space="preserve">江苏东成工具有限公司                                        </t>
  </si>
  <si>
    <t xml:space="preserve">嘉兴德盟塑胶有限公司                                        </t>
  </si>
  <si>
    <t xml:space="preserve">宁海县文瑞电器厂                                            </t>
  </si>
  <si>
    <t xml:space="preserve">浙江爱美德旅游用品有限公司                                  </t>
  </si>
  <si>
    <t xml:space="preserve">浙江利百加箱包配件有限公司                                  </t>
  </si>
  <si>
    <t xml:space="preserve">宣城市德思电子电器有限公司                                  </t>
  </si>
  <si>
    <t xml:space="preserve">温州市诚达箱包配件厂                                        </t>
  </si>
  <si>
    <t xml:space="preserve">浙江恒信日用品有限公司                                      </t>
  </si>
  <si>
    <t xml:space="preserve">浙江步步乐箱包有限公司                                      </t>
  </si>
  <si>
    <t xml:space="preserve">浙江嘉洲复合材料有限公司                                    </t>
  </si>
  <si>
    <t xml:space="preserve">浙江格维司箱包有限公司                                      </t>
  </si>
  <si>
    <t xml:space="preserve">余姚市泗门镇天工窗饰塑料厂                                  </t>
  </si>
  <si>
    <t xml:space="preserve">温州市凯萌鞋材有限公司                                      </t>
  </si>
  <si>
    <t xml:space="preserve">温州市立强鞋材有限公司                                      </t>
  </si>
  <si>
    <t xml:space="preserve">上海耀之茂箱包有限公司                                      </t>
  </si>
  <si>
    <t xml:space="preserve">上海匡宁实业有限公司                                        </t>
  </si>
  <si>
    <t xml:space="preserve">上海大茂箱包有限公司                                        </t>
  </si>
  <si>
    <t xml:space="preserve">宁波玉火贸易有限公司                                        </t>
  </si>
  <si>
    <t xml:space="preserve">嘉兴市翱翔箱包有限公司                                      </t>
  </si>
  <si>
    <t xml:space="preserve">平湖奥奔箱包有限公司                                        </t>
  </si>
  <si>
    <t xml:space="preserve">浙江鸿一箱包皮件有限公司                                    </t>
  </si>
  <si>
    <t xml:space="preserve">上海励宏箱包有限公司                                        </t>
  </si>
  <si>
    <t xml:space="preserve">浙江吉仕箱包有限公司                                        </t>
  </si>
  <si>
    <t xml:space="preserve">慈溪市贝特照明电器有限公司                                  </t>
  </si>
  <si>
    <t xml:space="preserve">余姚市创客饰品配件厂                                        </t>
  </si>
  <si>
    <t xml:space="preserve">浙江安吉尔饮水科技有限公司                                  </t>
  </si>
  <si>
    <t xml:space="preserve">苏州双荣橡塑有限公司                                        </t>
  </si>
  <si>
    <t xml:space="preserve">浙江博宇光学有限公司                                        </t>
  </si>
  <si>
    <t xml:space="preserve">宁波吉德贸易有限公司                                        </t>
  </si>
  <si>
    <t xml:space="preserve">嵊州市万泰塑业有限公司                                      </t>
  </si>
  <si>
    <t xml:space="preserve">余姚市泗门卓豪塑料厂                                        </t>
  </si>
  <si>
    <t xml:space="preserve">江苏顺发电器有限公司                                        </t>
  </si>
  <si>
    <t xml:space="preserve">宁波圣莱达电器股份有限公司                                  </t>
  </si>
  <si>
    <t xml:space="preserve">宁波好伙伴电器有限公司                                      </t>
  </si>
  <si>
    <t xml:space="preserve">温州市盛博科技有限公司                                      </t>
  </si>
  <si>
    <t xml:space="preserve">杭州政宏塑胶电子有限公司                                    </t>
  </si>
  <si>
    <t xml:space="preserve">宁波市鄞州佳致塑胶有限公司                                  </t>
  </si>
  <si>
    <t xml:space="preserve">宁波誉立精密模具有限公司                                    </t>
  </si>
  <si>
    <t xml:space="preserve">浙江硕奇电器有限公司                                        </t>
  </si>
  <si>
    <t xml:space="preserve">宁波杰士达工程塑模有限公司                                  </t>
  </si>
  <si>
    <t xml:space="preserve">无锡信昌机械科技有限公司                                    </t>
  </si>
  <si>
    <t xml:space="preserve">宁波中野电器有限公司                                        </t>
  </si>
  <si>
    <t xml:space="preserve">宁波博俊进出口有限公司                                      </t>
  </si>
  <si>
    <t xml:space="preserve">宁波三A集团电器有限公司                                     </t>
  </si>
  <si>
    <t xml:space="preserve">慈溪市玲宏塑料制品有限公司                                  </t>
  </si>
  <si>
    <t xml:space="preserve">宁波澳成电器制造有限公司                                    </t>
  </si>
  <si>
    <t xml:space="preserve">慈溪市天利环保科技有限公司                                  </t>
  </si>
  <si>
    <t xml:space="preserve">海南立昇净水科技实业有限公司                                </t>
  </si>
  <si>
    <t xml:space="preserve">浙江艾波特环保科技股份有限公司                              </t>
  </si>
  <si>
    <t xml:space="preserve">慈溪市香格电器有限公司                                      </t>
  </si>
  <si>
    <t xml:space="preserve">宁波金涛电子有限公司                                        </t>
  </si>
  <si>
    <t xml:space="preserve">上海博继实业有限公司                                        </t>
  </si>
  <si>
    <t xml:space="preserve">温州川洋电器有限公司                                        </t>
  </si>
  <si>
    <t xml:space="preserve">芜湖蓝瑞电器有限公司                                        </t>
  </si>
  <si>
    <t xml:space="preserve">芜湖飞科电器有限公司                                        </t>
  </si>
  <si>
    <t xml:space="preserve">温州朗驰实业有限公司                                        </t>
  </si>
  <si>
    <t xml:space="preserve">浙江浩博电器有限公司                                        </t>
  </si>
  <si>
    <t xml:space="preserve">温州朗驰电器有限公司                                        </t>
  </si>
  <si>
    <t xml:space="preserve">浙江三明电器有限公司                                        </t>
  </si>
  <si>
    <t xml:space="preserve">诸暨市耀峰机电科技开发有限公司                              </t>
  </si>
  <si>
    <t xml:space="preserve">浙江虹达特种橡胶制品有限公司                                </t>
  </si>
  <si>
    <t xml:space="preserve">宁波宏一电器有限公司                                        </t>
  </si>
  <si>
    <t xml:space="preserve">宁波市华宝塑胶模具股份有限公司                              </t>
  </si>
  <si>
    <t xml:space="preserve">宁波锦海模具塑胶有限公司                                    </t>
  </si>
  <si>
    <t xml:space="preserve">嘉兴恒达电子有限公司                                        </t>
  </si>
  <si>
    <t xml:space="preserve">宁波超超电器有限公司                                        </t>
  </si>
  <si>
    <t xml:space="preserve">宁波海歌电器有限公司                                        </t>
  </si>
  <si>
    <t xml:space="preserve">华裕电器集团有限公司                                        </t>
  </si>
  <si>
    <t xml:space="preserve">宁波凯波集团有限公司                                        </t>
  </si>
  <si>
    <t xml:space="preserve">卓力电器集团有限公司                                        </t>
  </si>
  <si>
    <t xml:space="preserve">浙江盛发电器有限公司                                        </t>
  </si>
  <si>
    <t xml:space="preserve">宁波发达电气制造有限公司                                    </t>
  </si>
  <si>
    <t xml:space="preserve">江苏坤达电器装饰有限公司                                    </t>
  </si>
  <si>
    <t xml:space="preserve">宁波市鄞州华顺塑胶有限公司                                  </t>
  </si>
  <si>
    <t xml:space="preserve">杭州信多达电子科技有限公司                                  </t>
  </si>
  <si>
    <t xml:space="preserve">浙江捷波电器有限公司                                        </t>
  </si>
  <si>
    <t xml:space="preserve">上海飞科美发器具有限公司                                    </t>
  </si>
  <si>
    <t xml:space="preserve">宁波婷微电子科技有限公司                                    </t>
  </si>
  <si>
    <t xml:space="preserve">浙江矛牌电子科技有限公司                                    </t>
  </si>
  <si>
    <t xml:space="preserve">嘉兴市创杰电子科技有限公司                                  </t>
  </si>
  <si>
    <t xml:space="preserve">苏州市春菊电器有限公司                                      </t>
  </si>
  <si>
    <t xml:space="preserve">宁波锦隆电器有限公司                                        </t>
  </si>
  <si>
    <t xml:space="preserve">慈溪市鑫驹电子厂                                            </t>
  </si>
  <si>
    <t xml:space="preserve">南京双星塑料模具有限公司                                    </t>
  </si>
  <si>
    <t xml:space="preserve">慈溪市顺达实业有限公司                                      </t>
  </si>
  <si>
    <t xml:space="preserve">慈溪盛安电子有限公司                                        </t>
  </si>
  <si>
    <t xml:space="preserve">宁波科飞洗衣机有限公司                                      </t>
  </si>
  <si>
    <t xml:space="preserve">杭州飞航模具科技有限公司                                    </t>
  </si>
  <si>
    <t xml:space="preserve">宁波五云电器有限公司                                        </t>
  </si>
  <si>
    <t xml:space="preserve">宁波达洲电器有限公司                                        </t>
  </si>
  <si>
    <t xml:space="preserve">上海一东塑料制品有限公司                                    </t>
  </si>
  <si>
    <t xml:space="preserve">宁波振达文具有限公司                                        </t>
  </si>
  <si>
    <t xml:space="preserve">嘉兴市川洋塑料制品有限公司                                  </t>
  </si>
  <si>
    <t xml:space="preserve">上海久诚橡塑科技有限公司                                    </t>
  </si>
  <si>
    <t xml:space="preserve">宁波超程电器有限公司                                        </t>
  </si>
  <si>
    <t xml:space="preserve">浙江金海环境技术股份有限公司                                </t>
  </si>
  <si>
    <t xml:space="preserve">慈溪市双富电器有限公司                                      </t>
  </si>
  <si>
    <t xml:space="preserve">嘉兴市金旺塑料制品有限责任公司                              </t>
  </si>
  <si>
    <t xml:space="preserve">宁波澳乐比口腔护理用品有限公司                              </t>
  </si>
  <si>
    <t xml:space="preserve">宁波余通电器有限公司                                        </t>
  </si>
  <si>
    <t xml:space="preserve">浙江亿力清洁电器有限公司                                    </t>
  </si>
  <si>
    <t xml:space="preserve">余姚市河姆渡镇荣业电器厂                                    </t>
  </si>
  <si>
    <t xml:space="preserve">慈溪市敏达机电制造有限公司                                  </t>
  </si>
  <si>
    <t xml:space="preserve">常熟市顺隆塑业有限公司                                      </t>
  </si>
  <si>
    <t xml:space="preserve">宁波长风电器实业有限公司                                    </t>
  </si>
  <si>
    <t xml:space="preserve">余姚劳特电器有限公司                                        </t>
  </si>
  <si>
    <t xml:space="preserve">宁波海际电器有限公司                                        </t>
  </si>
  <si>
    <t xml:space="preserve">奉化佳纳密封科技有限公司                                    </t>
  </si>
  <si>
    <t xml:space="preserve">海宁市美越电子有限公司                                      </t>
  </si>
  <si>
    <t xml:space="preserve">杭州赛宁板材有限公司                                        </t>
  </si>
  <si>
    <t xml:space="preserve">慈溪市赛美格针织器材有限公司                                </t>
  </si>
  <si>
    <t xml:space="preserve">上海宝路通电器有限公司                                      </t>
  </si>
  <si>
    <t xml:space="preserve">苏州市亿泰莱电器有限公司                                    </t>
  </si>
  <si>
    <t xml:space="preserve">宁波琦丰汽车部件有限公司                                    </t>
  </si>
  <si>
    <t xml:space="preserve">浙江夏新塑胶有限公司                                        </t>
  </si>
  <si>
    <t xml:space="preserve">余姚市凯中电器有限公司                                      </t>
  </si>
  <si>
    <t xml:space="preserve">宁波先锋电器制造有限公司                                    </t>
  </si>
  <si>
    <t xml:space="preserve">宁波灏钻科技有限公司                                        </t>
  </si>
  <si>
    <t xml:space="preserve">余姚市富达电子有限公司                                      </t>
  </si>
  <si>
    <t xml:space="preserve">山东信多达电子科技有限公司                                  </t>
  </si>
  <si>
    <t xml:space="preserve">浙江绍兴苏泊尔生活电器有限公司                              </t>
  </si>
  <si>
    <t xml:space="preserve">慈溪市西贝乐电器有限公司                                    </t>
  </si>
  <si>
    <t xml:space="preserve">慈溪市环球电器有限公司                                      </t>
  </si>
  <si>
    <t xml:space="preserve">苏州佳侣家用电器有限公司                                    </t>
  </si>
  <si>
    <t xml:space="preserve">绍兴东龙塑业有限公司                                        </t>
  </si>
  <si>
    <t xml:space="preserve">宁波金焱电子有限公司                                        </t>
  </si>
  <si>
    <t xml:space="preserve">涟水金乐电子有限公司                                        </t>
  </si>
  <si>
    <t xml:space="preserve">涟水县金亿电子厂                                            </t>
  </si>
  <si>
    <t xml:space="preserve">上虞市创晟塑业有限公司                                      </t>
  </si>
  <si>
    <t xml:space="preserve">宁波国力通讯科技有限公司                                    </t>
  </si>
  <si>
    <t xml:space="preserve">绍兴市天鑫塑料制品有限公司                                  </t>
  </si>
  <si>
    <t xml:space="preserve">宁波永生电器有限公司                                        </t>
  </si>
  <si>
    <t xml:space="preserve">南京永湖电子有限公司                                        </t>
  </si>
  <si>
    <t xml:space="preserve">余姚豪鼎电器厂（普通合伙）                                  </t>
  </si>
  <si>
    <t xml:space="preserve">宁波世泰塑料模具有限公司                                    </t>
  </si>
  <si>
    <t xml:space="preserve">慈溪市吉立管件有限公司                                      </t>
  </si>
  <si>
    <t xml:space="preserve">浙江怡展电器制造有限公司                                    </t>
  </si>
  <si>
    <t xml:space="preserve">南京量岩物资有限公司                                        </t>
  </si>
  <si>
    <t xml:space="preserve">苏州斯维尔材料科技有限公司                                  </t>
  </si>
  <si>
    <t xml:space="preserve">台州市黄岩宇翔塑化有限公司                                  </t>
  </si>
  <si>
    <t xml:space="preserve">宁波品鸿进出口有限公司                                      </t>
  </si>
  <si>
    <t xml:space="preserve">宁波富朔行贸易有限公司                                      </t>
  </si>
  <si>
    <t xml:space="preserve">远大石化有限公司                                            </t>
  </si>
  <si>
    <t xml:space="preserve">方良荣                                                      </t>
  </si>
  <si>
    <t xml:space="preserve">中化塑料有限公司                                            </t>
  </si>
  <si>
    <t xml:space="preserve">宁波经济技术开发区成德塑化有限公司                          </t>
  </si>
  <si>
    <t xml:space="preserve">浙江天齐电气有限公司                                        </t>
  </si>
  <si>
    <t xml:space="preserve">厦门志联化工有限公司                                        </t>
  </si>
  <si>
    <t xml:space="preserve">温州市川崎工程塑料有限公司                                  </t>
  </si>
  <si>
    <t xml:space="preserve">宁波宝朗贸易有限公司                                        </t>
  </si>
  <si>
    <t xml:space="preserve">宁波晨塑贸易有限公司                                        </t>
  </si>
  <si>
    <t xml:space="preserve">宁波卓禾贸易有限公司                                        </t>
  </si>
  <si>
    <t xml:space="preserve">宁波科固国际贸易有限公司                                    </t>
  </si>
  <si>
    <t xml:space="preserve">余姚市精艺塑模有限公司                                      </t>
  </si>
  <si>
    <t xml:space="preserve">苏州合美塑料制品有限公司                                    </t>
  </si>
  <si>
    <t xml:space="preserve">温州永丰塑料物资有限公司                                    </t>
  </si>
  <si>
    <t xml:space="preserve">宁波保税区欣象国际贸易有限公司                              </t>
  </si>
  <si>
    <t xml:space="preserve">温州利升塑料有限公司                                        </t>
  </si>
  <si>
    <t xml:space="preserve">青岛福润嘉商贸有限公司                                      </t>
  </si>
  <si>
    <t xml:space="preserve">温州市朗顺进出口有限公司                                    </t>
  </si>
  <si>
    <t xml:space="preserve">台州市华源塑料进出口有限公司                                </t>
  </si>
  <si>
    <t xml:space="preserve">无锡市泉盛塑胶有限公司                                      </t>
  </si>
  <si>
    <t xml:space="preserve">东莞市新嘉旺塑胶原料有限公司                                </t>
  </si>
  <si>
    <t xml:space="preserve">张树苗                                                      </t>
  </si>
  <si>
    <t xml:space="preserve">常州市江波塑料有限公司                                      </t>
  </si>
  <si>
    <t xml:space="preserve">苏州山尖贸易有限公司                                        </t>
  </si>
  <si>
    <t xml:space="preserve">常州市荣江物资有限公司                                      </t>
  </si>
  <si>
    <t xml:space="preserve">常州市银满物资有限公司                                      </t>
  </si>
  <si>
    <t xml:space="preserve">宁波荣亨贸易有限公司                                        </t>
  </si>
  <si>
    <t xml:space="preserve">宁波塑昌贸易有限公司                                        </t>
  </si>
  <si>
    <t xml:space="preserve">常州市洁洁物资有限公司                                      </t>
  </si>
  <si>
    <t xml:space="preserve">江苏新彦茂物资有限公司                                      </t>
  </si>
  <si>
    <t xml:space="preserve">永康市万家塑化经营部                                        </t>
  </si>
  <si>
    <t xml:space="preserve">舟山市定海森惠塑胶制品有限公司                              </t>
  </si>
  <si>
    <t xml:space="preserve">温州市锦容塑料有限公司                                      </t>
  </si>
  <si>
    <t xml:space="preserve">上海新厚勤实业有限公司                                      </t>
  </si>
  <si>
    <t xml:space="preserve">宁波重泽贸易有限公司                                        </t>
  </si>
  <si>
    <t xml:space="preserve">舟山市宏武贸易有限公司                                      </t>
  </si>
  <si>
    <t xml:space="preserve">常州市统和物资有限公司                                      </t>
  </si>
  <si>
    <t xml:space="preserve">台州市黄岩华臻工贸有限公司                                  </t>
  </si>
  <si>
    <t xml:space="preserve">无锡市天弘塑料有限公司                                      </t>
  </si>
  <si>
    <t xml:space="preserve">常州展智进出口有限公司                                      </t>
  </si>
  <si>
    <t xml:space="preserve">常州市华安塑料有限公司                                      </t>
  </si>
  <si>
    <t xml:space="preserve">宁波广昱塑化有限公司                                        </t>
  </si>
  <si>
    <t xml:space="preserve">宁波特升贸易有限公司                                        </t>
  </si>
  <si>
    <t xml:space="preserve">东莞市亚隆塑胶化工有限公司                                  </t>
  </si>
  <si>
    <t xml:space="preserve">嘉兴市久宏贸易有限公司                                      </t>
  </si>
  <si>
    <t xml:space="preserve">宁波市钛禾化工有限公司                                      </t>
  </si>
  <si>
    <t xml:space="preserve">无锡市塑天贸易有限公司                                      </t>
  </si>
  <si>
    <t xml:space="preserve">常州市中泰塑料有限公司                                      </t>
  </si>
  <si>
    <t xml:space="preserve">王利珍                                                      </t>
  </si>
  <si>
    <t xml:space="preserve">嘉兴市鸿腾贸易有限公司                                      </t>
  </si>
  <si>
    <t xml:space="preserve">义乌市建雷塑料有限公司                                      </t>
  </si>
  <si>
    <t xml:space="preserve">常州市云帆塑胶有限公司                                      </t>
  </si>
  <si>
    <t xml:space="preserve">常州云顶物资有限公司                                        </t>
  </si>
  <si>
    <t xml:space="preserve">宁波保税区宝圣塑业有限公司                                  </t>
  </si>
  <si>
    <t xml:space="preserve">常州长翔塑料有限公司                                        </t>
  </si>
  <si>
    <t xml:space="preserve">深圳市创新隆塑胶制品有限公司                                </t>
  </si>
  <si>
    <t xml:space="preserve">上海品益新材料科技有限公司                                  </t>
  </si>
  <si>
    <t xml:space="preserve">上海瑞航塑料有限公司                                        </t>
  </si>
  <si>
    <t xml:space="preserve">无锡市奇美塑料有限公司                                      </t>
  </si>
  <si>
    <t xml:space="preserve">上海裕佳塑料有限公司                                        </t>
  </si>
  <si>
    <t xml:space="preserve">苏州塑造美化工材料有限公司                                  </t>
  </si>
  <si>
    <t xml:space="preserve">江苏资峻国际贸易有限公司                                    </t>
  </si>
  <si>
    <t xml:space="preserve">上海凝鹏贸易有限公司                                        </t>
  </si>
  <si>
    <t xml:space="preserve">太仓乐源商贸有限公司                                        </t>
  </si>
  <si>
    <t xml:space="preserve">杭州塑特贸易有限公司                                        </t>
  </si>
  <si>
    <t xml:space="preserve">苏州市通海物资贸易有限公司                                  </t>
  </si>
  <si>
    <t xml:space="preserve">威海吉利贸易有限公司                                        </t>
  </si>
  <si>
    <t xml:space="preserve">上海桐丘实业有限公司                                        </t>
  </si>
  <si>
    <t xml:space="preserve">上虞市精亮工贸有限公司                                      </t>
  </si>
  <si>
    <t xml:space="preserve">精亮科技（苏州）有限公司                                    </t>
  </si>
  <si>
    <t xml:space="preserve">余姚市顶亮贸易有限公司                                      </t>
  </si>
  <si>
    <t xml:space="preserve">上海保祥贸易有限公司                                        </t>
  </si>
  <si>
    <t xml:space="preserve">宁波金榜塑化有限公司                                        </t>
  </si>
  <si>
    <t xml:space="preserve">常州九品塑料有限公司                                        </t>
  </si>
  <si>
    <t xml:space="preserve">温州欧登堡进出口有限公司                                    </t>
  </si>
  <si>
    <t xml:space="preserve">宁波顶亮高分子材料科技有限公司                              </t>
  </si>
  <si>
    <t xml:space="preserve">丹阳市和兴工程塑料有限公司                                  </t>
  </si>
  <si>
    <t xml:space="preserve">宁波博欧塑料制品有限公司                                    </t>
  </si>
  <si>
    <t xml:space="preserve">太仓正哲塑化物资有限公司                                    </t>
  </si>
  <si>
    <t xml:space="preserve">上海宇艳升贸易有限公司                                      </t>
  </si>
  <si>
    <t xml:space="preserve">合肥海仓塑料有限公司                                        </t>
  </si>
  <si>
    <t xml:space="preserve">苏州市金盛塑胶有限公司                                      </t>
  </si>
  <si>
    <t xml:space="preserve">上海元科贸易发展有限公司                                    </t>
  </si>
  <si>
    <t xml:space="preserve">太仓市龙辰化工有限公司                                      </t>
  </si>
  <si>
    <t xml:space="preserve">上海泰朗工贸发展有限公司                                    </t>
  </si>
  <si>
    <t xml:space="preserve">上海云塔实业有限公司                                        </t>
  </si>
  <si>
    <t xml:space="preserve">台州市路桥统仁塑料经营部                                    </t>
  </si>
  <si>
    <t xml:space="preserve">厦门谐诚塑胶工业有限公司                                    </t>
  </si>
  <si>
    <t xml:space="preserve">厦门永佳和塑胶有限公司                                      </t>
  </si>
  <si>
    <t xml:space="preserve">厦门博智贸易有限公司                                        </t>
  </si>
  <si>
    <t xml:space="preserve">北京竹生顺达贸易有限公司                                    </t>
  </si>
  <si>
    <t xml:space="preserve">恩华（江苏）光电有限公司                                    </t>
  </si>
  <si>
    <t xml:space="preserve">宁波昆凌生活电器有限公司                                    </t>
  </si>
  <si>
    <t xml:space="preserve">常州立昌商贸有限公司                                        </t>
  </si>
  <si>
    <t xml:space="preserve">佛山市顺德区金塑威贸易有限公司                              </t>
  </si>
  <si>
    <t xml:space="preserve">台州东胜塑化经营部                                          </t>
  </si>
  <si>
    <t xml:space="preserve">重庆永佳和塑胶有限公司                                      </t>
  </si>
  <si>
    <t xml:space="preserve">青岛恩欣格贸易有限公司                                      </t>
  </si>
  <si>
    <t xml:space="preserve">苏州成溢化工有限公司                                        </t>
  </si>
  <si>
    <t xml:space="preserve">上海和东国际贸易有限公司                                    </t>
  </si>
  <si>
    <t xml:space="preserve">上海常泰贸易发展有限公司                                    </t>
  </si>
  <si>
    <t xml:space="preserve">宁波恒孚国际贸易有限公司                                    </t>
  </si>
  <si>
    <t xml:space="preserve">上海环博实业有限公司                                        </t>
  </si>
  <si>
    <t xml:space="preserve">宁波鑫福源塑业有限公司                                      </t>
  </si>
  <si>
    <t xml:space="preserve">杨芳明                                                      </t>
  </si>
  <si>
    <t xml:space="preserve">余姚市海威塑料化工有限公司                                  </t>
  </si>
  <si>
    <t xml:space="preserve">厦门市博润贸易有限公司                                      </t>
  </si>
  <si>
    <t xml:space="preserve">上海宇蔓物贸有限公司                                        </t>
  </si>
  <si>
    <t xml:space="preserve">湖北奇丽塑料有限公司                                        </t>
  </si>
  <si>
    <t xml:space="preserve">武汉永佳和新材料有限公司                                    </t>
  </si>
  <si>
    <t xml:space="preserve">上海盈飞实业有限公司                                        </t>
  </si>
  <si>
    <t xml:space="preserve">常州市福聚塑化科技有限公司                                  </t>
  </si>
  <si>
    <t xml:space="preserve">京津霸（北京）商贸有限公司                                  </t>
  </si>
  <si>
    <t xml:space="preserve">余姚市汇丰电器有限公司                                      </t>
  </si>
  <si>
    <t xml:space="preserve">常州市普诺斯物资有限公司                                    </t>
  </si>
  <si>
    <t xml:space="preserve">霸州市咏昌塑料有限公司                                      </t>
  </si>
  <si>
    <t xml:space="preserve">宁波赛大进出口有限公司                                      </t>
  </si>
  <si>
    <t xml:space="preserve">四川品胜电子有限公司                                        </t>
  </si>
  <si>
    <t xml:space="preserve">重庆市涪陵区金龙有限公司                                    </t>
  </si>
  <si>
    <t xml:space="preserve">成都格莱德贸易有限公司                                      </t>
  </si>
  <si>
    <t xml:space="preserve">重庆科聚孚工程塑料有限责任公司                              </t>
  </si>
  <si>
    <t xml:space="preserve">重庆丰收塑料有限公司                                        </t>
  </si>
  <si>
    <t xml:space="preserve">重庆市海龙模具有限公司                                      </t>
  </si>
  <si>
    <t xml:space="preserve">重庆飞恩贸易有限公司                                        </t>
  </si>
  <si>
    <t xml:space="preserve">苏州旭光聚合物有限公司                                      </t>
  </si>
  <si>
    <t xml:space="preserve">宁波龙洋塑化科技有限公司                                    </t>
  </si>
  <si>
    <t xml:space="preserve">天津三星高新塑料有限公司                                    </t>
  </si>
  <si>
    <t xml:space="preserve">上海普利特复合材料股份有限公司                              </t>
  </si>
  <si>
    <t xml:space="preserve">合肥会通新材料有限公司                                      </t>
  </si>
  <si>
    <t xml:space="preserve">东莞三星高新塑料有限公司                                    </t>
  </si>
  <si>
    <t xml:space="preserve">苏州市尚达塑胶有限公司                                      </t>
  </si>
  <si>
    <t xml:space="preserve">苏州德丽雅塑胶科技有限公司                                  </t>
  </si>
  <si>
    <t xml:space="preserve">无锡希尔丽塑胶板材有限公司                                  </t>
  </si>
  <si>
    <t xml:space="preserve">常州桃花源塑料贸易有限公司                                  </t>
  </si>
  <si>
    <t xml:space="preserve">宁波斯波达工程塑料有限公司                                  </t>
  </si>
  <si>
    <t xml:space="preserve">富阳新科电子器材有限公司                                    </t>
  </si>
  <si>
    <t xml:space="preserve">杭州意之海贸易有限公司                                      </t>
  </si>
  <si>
    <t xml:space="preserve">合肥会通节能材料有限公司                                    </t>
  </si>
  <si>
    <t xml:space="preserve">双日（上海）有限公司                                        </t>
  </si>
  <si>
    <t xml:space="preserve">安徽时代创新科技投资发展有限公司                            </t>
  </si>
  <si>
    <t xml:space="preserve">宁波布里奇进出口有限公司                                    </t>
  </si>
  <si>
    <t xml:space="preserve">杭州中聚化工科技有限公司                                    </t>
  </si>
  <si>
    <t xml:space="preserve">浙江润鑫电器有限公司                                        </t>
  </si>
  <si>
    <t xml:space="preserve">宁波鼎安电器有限公司                                        </t>
  </si>
  <si>
    <t xml:space="preserve">宁波市鄞州五乡恒旭塑料制品厂                                </t>
  </si>
  <si>
    <t xml:space="preserve">兰溪市金兰塑胶有限公司                                      </t>
  </si>
  <si>
    <t xml:space="preserve">东阳市万利电子有限公司                                      </t>
  </si>
  <si>
    <t xml:space="preserve">宁波飓鹏五金塑料制品有限公司                                </t>
  </si>
  <si>
    <t xml:space="preserve">江苏金发科技新材料有限公司                                  </t>
  </si>
  <si>
    <t xml:space="preserve">台州天华塑业机械有限公司                                    </t>
  </si>
  <si>
    <t xml:space="preserve">上海长伟锦磁工程塑料有限公司                                </t>
  </si>
  <si>
    <t xml:space="preserve">宁波苏的澳贸易有限公司                                      </t>
  </si>
  <si>
    <t xml:space="preserve">浙江亿铭新材料科技有限公司                                  </t>
  </si>
  <si>
    <t xml:space="preserve">吴江乔登贸易有限公司                                        </t>
  </si>
  <si>
    <t xml:space="preserve">道恩集团有限公司                                            </t>
  </si>
  <si>
    <t xml:space="preserve">昆山华康塑胶有限公司                                        </t>
  </si>
  <si>
    <t xml:space="preserve">柏力开米复合塑料（昆山）有限公司                            </t>
  </si>
  <si>
    <t xml:space="preserve">上海锦湖日丽塑料有限公司                                    </t>
  </si>
  <si>
    <t xml:space="preserve">苏州丰盈工程塑胶有限公司                                    </t>
  </si>
  <si>
    <t xml:space="preserve">苏州惠业化轻工业有限公司                                    </t>
  </si>
  <si>
    <t xml:space="preserve">上海广盛实业有限公司                                        </t>
  </si>
  <si>
    <t xml:space="preserve">上海恒栢塑胶包装有限公司                                    </t>
  </si>
  <si>
    <t xml:space="preserve">苏州工业园区佳乐塑料染料有限公司                            </t>
  </si>
  <si>
    <t xml:space="preserve">南京聚隆科技股份有限公司                                    </t>
  </si>
  <si>
    <t xml:space="preserve">青岛同发新材料研发有限公司                                  </t>
  </si>
  <si>
    <t xml:space="preserve">浦江亿合塑胶有限公司                                        </t>
  </si>
  <si>
    <t xml:space="preserve">苏州工业园区持盈进出口有限公司                              </t>
  </si>
  <si>
    <t xml:space="preserve">青岛中新华美塑料有限公司                                    </t>
  </si>
  <si>
    <t xml:space="preserve">平湖市伟宏塑料高分子改性厂                                  </t>
  </si>
  <si>
    <t xml:space="preserve">无锡佳协塑料有限公司                                        </t>
  </si>
  <si>
    <t xml:space="preserve">上海俊尔新材料有限公司                                      </t>
  </si>
  <si>
    <t xml:space="preserve">中广核俊尔新材料有限公司                                    </t>
  </si>
  <si>
    <t xml:space="preserve">慈溪市法莱新塑料厂                                          </t>
  </si>
  <si>
    <t xml:space="preserve">苏州聚冠复合材料有限公司                                    </t>
  </si>
  <si>
    <t xml:space="preserve">苏州展益化工科技有限公司                                    </t>
  </si>
  <si>
    <t xml:space="preserve">宁波色母粒有限公司                                          </t>
  </si>
  <si>
    <t xml:space="preserve">纳新塑化（上海）有限公司                                    </t>
  </si>
  <si>
    <t xml:space="preserve">南京立汉化学有限公司                                        </t>
  </si>
  <si>
    <t xml:space="preserve">常州赛锦纳米科技有限公司                                    </t>
  </si>
  <si>
    <t xml:space="preserve">志达塑胶（太仓）有限公司                                    </t>
  </si>
  <si>
    <t xml:space="preserve">慈溪市江成塑料实业有限公司                                  </t>
  </si>
  <si>
    <t xml:space="preserve">上海继尔新材料科技有限公司                                  </t>
  </si>
  <si>
    <t xml:space="preserve">龙韬（上海）化工科技中心                                    </t>
  </si>
  <si>
    <t xml:space="preserve">宁波乐金甬兴化工有限公司                                    </t>
  </si>
  <si>
    <t xml:space="preserve">浦江亿通塑胶电子有限公司                                    </t>
  </si>
  <si>
    <t xml:space="preserve">南京利华工程塑料有限公司                                    </t>
  </si>
  <si>
    <t xml:space="preserve">上海浩殷塑胶颜料有限公司                                    </t>
  </si>
  <si>
    <t xml:space="preserve">上海伯昂图新材料科技有限公司                                </t>
  </si>
  <si>
    <t xml:space="preserve">新大洲本田摩托有限公司                                      </t>
  </si>
  <si>
    <t xml:space="preserve">苏州楷尔利塑料制品有限公司                                  </t>
  </si>
  <si>
    <t xml:space="preserve">常州市永光车业有限公司                                      </t>
  </si>
  <si>
    <t xml:space="preserve">杭州道格尔塑化有限公司                                      </t>
  </si>
  <si>
    <t xml:space="preserve">乐清市麒麟摩配有限公司                                      </t>
  </si>
  <si>
    <t xml:space="preserve">常州秀田车辆部件有限公司                                    </t>
  </si>
  <si>
    <t xml:space="preserve">宁波明佳汽车内饰有限公司                                    </t>
  </si>
  <si>
    <t xml:space="preserve">苏州万隆汽车零部件股份有限公司                              </t>
  </si>
  <si>
    <t xml:space="preserve">杭州萧山佩斯纺塑有限公司                                    </t>
  </si>
  <si>
    <t xml:space="preserve">丽水市东升汽车摩托车配件有限公司                            </t>
  </si>
  <si>
    <t xml:space="preserve">三阳机车工业有限公司                                        </t>
  </si>
  <si>
    <t xml:space="preserve">台州市黄岩金日汽车零部件有限公司                            </t>
  </si>
  <si>
    <t xml:space="preserve">安徽华信安全设备有限公司                                    </t>
  </si>
  <si>
    <t xml:space="preserve">天津天系汽车零部件有限公司                                  </t>
  </si>
  <si>
    <t xml:space="preserve">宁波永佳汽车零部件有限公司                                  </t>
  </si>
  <si>
    <t xml:space="preserve">常州琦泰科技有限公司                                        </t>
  </si>
  <si>
    <t xml:space="preserve">浦江和信塑胶制品有限公司                                    </t>
  </si>
  <si>
    <t xml:space="preserve">上海望尚汽车配件厂                                          </t>
  </si>
  <si>
    <t xml:space="preserve">台州市尚远塑业灯饰有限公司                                  </t>
  </si>
  <si>
    <t xml:space="preserve">建德市五星车业有限公司                                      </t>
  </si>
  <si>
    <t xml:space="preserve">张家港中天精密模塑有限公司                                  </t>
  </si>
  <si>
    <t xml:space="preserve">黄山金马股份有限公司                                        </t>
  </si>
  <si>
    <t xml:space="preserve">浙江吉祥摩托车配件有限公司                                  </t>
  </si>
  <si>
    <t xml:space="preserve">江门市科达仪表有限公司                                      </t>
  </si>
  <si>
    <t xml:space="preserve">苏州科嘉益电子有限公司                                      </t>
  </si>
  <si>
    <t xml:space="preserve">宁波精成车业有限公司                                        </t>
  </si>
  <si>
    <t xml:space="preserve">天津市南开区天洋汽车配件五金电器经营部                      </t>
  </si>
  <si>
    <t xml:space="preserve">上海启荷实业有限公司                                        </t>
  </si>
  <si>
    <t xml:space="preserve">余姚市瑞德汽配有限公司                                      </t>
  </si>
  <si>
    <t xml:space="preserve">常州市源茂车辆配件有限公司                                  </t>
  </si>
  <si>
    <t xml:space="preserve">富诚汽车零部件有限公司                                      </t>
  </si>
  <si>
    <t xml:space="preserve">浙江百利得摩配有限公司                                      </t>
  </si>
  <si>
    <t xml:space="preserve">慈溪市盛艺模具有限公司                                      </t>
  </si>
  <si>
    <t xml:space="preserve">浦江远帆塑胶有限公司                                        </t>
  </si>
  <si>
    <t xml:space="preserve">上海奏凯汽车配件有限公司                                    </t>
  </si>
  <si>
    <t xml:space="preserve">宁波市鄞州星光文体塑料厂                                    </t>
  </si>
  <si>
    <t xml:space="preserve">浙江腾飞实业有限公司                                        </t>
  </si>
  <si>
    <t xml:space="preserve">南京宜高汽车零部件有限公司                                  </t>
  </si>
  <si>
    <t xml:space="preserve">上海辛野模具有限公司                                        </t>
  </si>
  <si>
    <t xml:space="preserve">禹鹤贸易（上海）有限公司                                    </t>
  </si>
  <si>
    <t xml:space="preserve">宁波烨达汽车零部件有限公司                                  </t>
  </si>
  <si>
    <t xml:space="preserve">浙江黄岩三叶集团有限公司                                    </t>
  </si>
  <si>
    <t xml:space="preserve">上海国荥灯具厂                                              </t>
  </si>
  <si>
    <t xml:space="preserve">张家港星海博天贸易有限公司                                  </t>
  </si>
  <si>
    <t xml:space="preserve">天津百塑行新材料科技开发有限公司                            </t>
  </si>
  <si>
    <t xml:space="preserve">余姚市低塘镇兴达电仪模塑厂                                  </t>
  </si>
  <si>
    <t xml:space="preserve">上海霍费贝特汽车部件有限公司                                </t>
  </si>
  <si>
    <t xml:space="preserve">余姚嘉哲电器有限公司                                        </t>
  </si>
  <si>
    <t xml:space="preserve">宁波绿昌塑业有限公司                                        </t>
  </si>
  <si>
    <t>三、K-均值聚类分析</t>
    <phoneticPr fontId="3" type="noConversion"/>
  </si>
  <si>
    <t>标准交易时间 R</t>
    <phoneticPr fontId="3" type="noConversion"/>
  </si>
  <si>
    <t>标准交易笔数 F</t>
    <phoneticPr fontId="3" type="noConversion"/>
  </si>
  <si>
    <t>标准交易额 M</t>
    <phoneticPr fontId="3" type="noConversion"/>
  </si>
  <si>
    <t>类别数</t>
    <phoneticPr fontId="3" type="noConversion"/>
  </si>
  <si>
    <t>原则</t>
    <phoneticPr fontId="3" type="noConversion"/>
  </si>
  <si>
    <t>客户分类通过每个顾客类别RFM平均值与总RFM平均值相比较决定，而单个指标的比较只能有两种情况：大于或小于平均值，因此可能有2×2×2=8钟类别。</t>
    <phoneticPr fontId="3" type="noConversion"/>
  </si>
  <si>
    <t>类别1</t>
    <phoneticPr fontId="3" type="noConversion"/>
  </si>
  <si>
    <t>类别2</t>
    <phoneticPr fontId="3" type="noConversion"/>
  </si>
  <si>
    <t>类别3</t>
    <phoneticPr fontId="3" type="noConversion"/>
  </si>
  <si>
    <t>类别4</t>
    <phoneticPr fontId="3" type="noConversion"/>
  </si>
  <si>
    <t>类别5</t>
    <phoneticPr fontId="3" type="noConversion"/>
  </si>
  <si>
    <t>类别6</t>
    <phoneticPr fontId="3" type="noConversion"/>
  </si>
  <si>
    <t>类别7</t>
    <phoneticPr fontId="3" type="noConversion"/>
  </si>
  <si>
    <t>类别8</t>
    <phoneticPr fontId="3" type="noConversion"/>
  </si>
  <si>
    <t>客户类别</t>
    <phoneticPr fontId="3" type="noConversion"/>
  </si>
  <si>
    <t>客户数量</t>
    <phoneticPr fontId="3" type="noConversion"/>
  </si>
  <si>
    <t>近度 /d</t>
    <phoneticPr fontId="3" type="noConversion"/>
  </si>
  <si>
    <t>频度</t>
    <phoneticPr fontId="3" type="noConversion"/>
  </si>
  <si>
    <t>值度 /元</t>
    <phoneticPr fontId="3" type="noConversion"/>
  </si>
  <si>
    <t>比较结果</t>
    <phoneticPr fontId="3" type="noConversion"/>
  </si>
  <si>
    <t>客户级别</t>
    <phoneticPr fontId="3" type="noConversion"/>
  </si>
  <si>
    <t>R↓F↓M↓</t>
  </si>
  <si>
    <t>R↑F↓M↓</t>
  </si>
  <si>
    <t>总均值</t>
    <phoneticPr fontId="3" type="noConversion"/>
  </si>
  <si>
    <t>运用K-均值聚类过程</t>
    <phoneticPr fontId="3" type="noConversion"/>
  </si>
  <si>
    <t>K-均值聚类分析结果</t>
    <phoneticPr fontId="3" type="noConversion"/>
  </si>
  <si>
    <t>总值</t>
    <phoneticPr fontId="3" type="noConversion"/>
  </si>
  <si>
    <t>平均值</t>
    <phoneticPr fontId="3" type="noConversion"/>
  </si>
  <si>
    <t>R↓F↑M↑</t>
    <phoneticPr fontId="3" type="noConversion"/>
  </si>
  <si>
    <t>总值</t>
    <phoneticPr fontId="3" type="noConversion"/>
  </si>
  <si>
    <t>平均值</t>
    <phoneticPr fontId="3" type="noConversion"/>
  </si>
  <si>
    <t>均值</t>
    <phoneticPr fontId="3" type="noConversion"/>
  </si>
  <si>
    <t>R↑F↓M↓</t>
    <phoneticPr fontId="3" type="noConversion"/>
  </si>
  <si>
    <t>R↓F↑M↑</t>
    <phoneticPr fontId="3" type="noConversion"/>
  </si>
  <si>
    <t>重要发展客户</t>
    <phoneticPr fontId="3" type="noConversion"/>
  </si>
  <si>
    <t>重要保持客户</t>
    <phoneticPr fontId="3" type="noConversion"/>
  </si>
  <si>
    <t>一般客户</t>
    <phoneticPr fontId="3" type="noConversion"/>
  </si>
  <si>
    <t>一、对每类客户进行数据标准化</t>
    <phoneticPr fontId="3" type="noConversion"/>
  </si>
  <si>
    <t>类别2</t>
    <phoneticPr fontId="3" type="noConversion"/>
  </si>
  <si>
    <t>类别3</t>
    <phoneticPr fontId="3" type="noConversion"/>
  </si>
  <si>
    <t>类别4</t>
    <phoneticPr fontId="3" type="noConversion"/>
  </si>
  <si>
    <t>类别5</t>
    <phoneticPr fontId="3" type="noConversion"/>
  </si>
  <si>
    <t>类别7</t>
    <phoneticPr fontId="3" type="noConversion"/>
  </si>
  <si>
    <t>类别8</t>
    <phoneticPr fontId="3" type="noConversion"/>
  </si>
  <si>
    <t>平均值</t>
    <phoneticPr fontId="3" type="noConversion"/>
  </si>
  <si>
    <t>平均值</t>
    <phoneticPr fontId="3" type="noConversion"/>
  </si>
  <si>
    <t>PJ</t>
    <phoneticPr fontId="3" type="noConversion"/>
  </si>
  <si>
    <t>客户类别</t>
    <phoneticPr fontId="3" type="noConversion"/>
  </si>
  <si>
    <t>客户级别</t>
    <phoneticPr fontId="3" type="noConversion"/>
  </si>
  <si>
    <t>CR</t>
    <phoneticPr fontId="3" type="noConversion"/>
  </si>
  <si>
    <t>CF</t>
    <phoneticPr fontId="3" type="noConversion"/>
  </si>
  <si>
    <t>CM</t>
    <phoneticPr fontId="3" type="noConversion"/>
  </si>
  <si>
    <t>C</t>
    <phoneticPr fontId="3" type="noConversion"/>
  </si>
  <si>
    <t>CLV</t>
    <phoneticPr fontId="3" type="noConversion"/>
  </si>
  <si>
    <t>近度</t>
    <phoneticPr fontId="3" type="noConversion"/>
  </si>
  <si>
    <t>频度</t>
    <phoneticPr fontId="3" type="noConversion"/>
  </si>
  <si>
    <t>值度</t>
    <phoneticPr fontId="3" type="noConversion"/>
  </si>
  <si>
    <t>总得分</t>
    <phoneticPr fontId="3" type="noConversion"/>
  </si>
  <si>
    <t>排序</t>
    <phoneticPr fontId="3" type="noConversion"/>
  </si>
  <si>
    <t>重要发展客户</t>
  </si>
  <si>
    <t>重要保持客户</t>
  </si>
  <si>
    <t>一般客户</t>
  </si>
  <si>
    <t>注：排名靠前的客户相对排名靠后的客户具有更高的顾客终身价值，忠诚度更高，对企业来说更为重要。以上表显示，客户簇4总得分最高，因此簇4的客户是企业最有价值的客户，而簇5客户总得分最后，因此可以认为簇5客户的价值最低。此外，对于同等级的客户簇1、客户簇4和簇8进行了细分，可以看出，簇4比簇8的价值大。此外，还可以比较客户簇的价值，如簇4的价值是簇簇8价值的1.14倍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</si>
</sst>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MingLiU"/>
      <family val="3"/>
      <charset val="136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1" applyFill="1">
      <alignment vertical="center"/>
    </xf>
    <xf numFmtId="0" fontId="0" fillId="3" borderId="0" xfId="0" applyFill="1"/>
    <xf numFmtId="0" fontId="8" fillId="0" borderId="0" xfId="0" applyFont="1"/>
    <xf numFmtId="0" fontId="9" fillId="3" borderId="0" xfId="0" applyFont="1" applyFill="1" applyBorder="1" applyAlignment="1">
      <alignment vertical="center"/>
    </xf>
    <xf numFmtId="0" fontId="2" fillId="0" borderId="0" xfId="1" applyFont="1" applyBorder="1" applyAlignment="1"/>
    <xf numFmtId="0" fontId="0" fillId="0" borderId="0" xfId="0" applyBorder="1"/>
    <xf numFmtId="0" fontId="9" fillId="3" borderId="0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0" xfId="2"/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11" fillId="0" borderId="1" xfId="2" applyFont="1" applyBorder="1" applyAlignment="1">
      <alignment vertical="center" wrapText="1"/>
    </xf>
    <xf numFmtId="0" fontId="0" fillId="0" borderId="1" xfId="0" applyBorder="1"/>
    <xf numFmtId="0" fontId="2" fillId="0" borderId="1" xfId="1" applyFont="1" applyBorder="1" applyAlignment="1"/>
    <xf numFmtId="0" fontId="1" fillId="2" borderId="1" xfId="1" applyFill="1" applyBorder="1">
      <alignment vertical="center"/>
    </xf>
    <xf numFmtId="0" fontId="1" fillId="2" borderId="1" xfId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2" borderId="0" xfId="1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0" fontId="11" fillId="0" borderId="10" xfId="2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2" fillId="6" borderId="0" xfId="2" applyFont="1" applyFill="1" applyAlignment="1">
      <alignment vertical="center"/>
    </xf>
    <xf numFmtId="0" fontId="9" fillId="2" borderId="1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Sheet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</xdr:row>
      <xdr:rowOff>9526</xdr:rowOff>
    </xdr:from>
    <xdr:to>
      <xdr:col>2</xdr:col>
      <xdr:colOff>371476</xdr:colOff>
      <xdr:row>3</xdr:row>
      <xdr:rowOff>47625</xdr:rowOff>
    </xdr:to>
    <xdr:sp macro="" textlink="">
      <xdr:nvSpPr>
        <xdr:cNvPr id="2" name="矩形 1"/>
        <xdr:cNvSpPr/>
      </xdr:nvSpPr>
      <xdr:spPr>
        <a:xfrm>
          <a:off x="619126" y="180976"/>
          <a:ext cx="1123950" cy="380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 b="1"/>
            <a:t>客户 分级体系</a:t>
          </a:r>
        </a:p>
      </xdr:txBody>
    </xdr:sp>
    <xdr:clientData/>
  </xdr:twoCellAnchor>
  <xdr:twoCellAnchor>
    <xdr:from>
      <xdr:col>1</xdr:col>
      <xdr:colOff>285750</xdr:colOff>
      <xdr:row>3</xdr:row>
      <xdr:rowOff>47624</xdr:rowOff>
    </xdr:from>
    <xdr:to>
      <xdr:col>1</xdr:col>
      <xdr:colOff>619125</xdr:colOff>
      <xdr:row>6</xdr:row>
      <xdr:rowOff>76200</xdr:rowOff>
    </xdr:to>
    <xdr:sp macro="" textlink="">
      <xdr:nvSpPr>
        <xdr:cNvPr id="3" name="下箭头 2"/>
        <xdr:cNvSpPr/>
      </xdr:nvSpPr>
      <xdr:spPr>
        <a:xfrm>
          <a:off x="971550" y="561974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600076</xdr:colOff>
      <xdr:row>6</xdr:row>
      <xdr:rowOff>56201</xdr:rowOff>
    </xdr:from>
    <xdr:ext cx="1123950" cy="459100"/>
    <xdr:sp macro="" textlink="">
      <xdr:nvSpPr>
        <xdr:cNvPr id="4" name="矩形 3"/>
        <xdr:cNvSpPr/>
      </xdr:nvSpPr>
      <xdr:spPr>
        <a:xfrm>
          <a:off x="600076" y="1084901"/>
          <a:ext cx="1123950" cy="45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确定 </a:t>
          </a:r>
          <a:r>
            <a:rPr lang="en-US" altLang="zh-CN" sz="1100" b="1"/>
            <a:t>RFM</a:t>
          </a:r>
          <a:r>
            <a:rPr lang="zh-CN" altLang="en-US" sz="1100" b="1"/>
            <a:t>指标权重</a:t>
          </a:r>
        </a:p>
      </xdr:txBody>
    </xdr:sp>
    <xdr:clientData/>
  </xdr:oneCellAnchor>
  <xdr:twoCellAnchor>
    <xdr:from>
      <xdr:col>1</xdr:col>
      <xdr:colOff>276225</xdr:colOff>
      <xdr:row>9</xdr:row>
      <xdr:rowOff>19049</xdr:rowOff>
    </xdr:from>
    <xdr:to>
      <xdr:col>1</xdr:col>
      <xdr:colOff>609600</xdr:colOff>
      <xdr:row>12</xdr:row>
      <xdr:rowOff>47625</xdr:rowOff>
    </xdr:to>
    <xdr:sp macro="" textlink="">
      <xdr:nvSpPr>
        <xdr:cNvPr id="5" name="下箭头 4"/>
        <xdr:cNvSpPr/>
      </xdr:nvSpPr>
      <xdr:spPr>
        <a:xfrm>
          <a:off x="962025" y="1562099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590551</xdr:colOff>
      <xdr:row>12</xdr:row>
      <xdr:rowOff>27626</xdr:rowOff>
    </xdr:from>
    <xdr:ext cx="1123950" cy="459100"/>
    <xdr:sp macro="" textlink="">
      <xdr:nvSpPr>
        <xdr:cNvPr id="6" name="矩形 5"/>
        <xdr:cNvSpPr/>
      </xdr:nvSpPr>
      <xdr:spPr>
        <a:xfrm>
          <a:off x="590551" y="2085026"/>
          <a:ext cx="1123950" cy="45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将 </a:t>
          </a:r>
          <a:r>
            <a:rPr lang="en-US" altLang="zh-CN" sz="1100" b="1"/>
            <a:t>RFM</a:t>
          </a:r>
          <a:r>
            <a:rPr lang="zh-CN" altLang="en-US" sz="1100" b="1"/>
            <a:t>指标标准化</a:t>
          </a:r>
        </a:p>
      </xdr:txBody>
    </xdr:sp>
    <xdr:clientData/>
  </xdr:oneCellAnchor>
  <xdr:oneCellAnchor>
    <xdr:from>
      <xdr:col>3</xdr:col>
      <xdr:colOff>180976</xdr:colOff>
      <xdr:row>12</xdr:row>
      <xdr:rowOff>138368</xdr:rowOff>
    </xdr:from>
    <xdr:ext cx="1123950" cy="275717"/>
    <xdr:sp macro="" textlink="">
      <xdr:nvSpPr>
        <xdr:cNvPr id="8" name="矩形 7"/>
        <xdr:cNvSpPr/>
      </xdr:nvSpPr>
      <xdr:spPr>
        <a:xfrm>
          <a:off x="2238376" y="2195768"/>
          <a:ext cx="1123950" cy="2757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确定聚类类别</a:t>
          </a:r>
        </a:p>
      </xdr:txBody>
    </xdr:sp>
    <xdr:clientData/>
  </xdr:oneCellAnchor>
  <xdr:twoCellAnchor>
    <xdr:from>
      <xdr:col>3</xdr:col>
      <xdr:colOff>552450</xdr:colOff>
      <xdr:row>14</xdr:row>
      <xdr:rowOff>85724</xdr:rowOff>
    </xdr:from>
    <xdr:to>
      <xdr:col>4</xdr:col>
      <xdr:colOff>200025</xdr:colOff>
      <xdr:row>17</xdr:row>
      <xdr:rowOff>114300</xdr:rowOff>
    </xdr:to>
    <xdr:sp macro="" textlink="">
      <xdr:nvSpPr>
        <xdr:cNvPr id="9" name="下箭头 8"/>
        <xdr:cNvSpPr/>
      </xdr:nvSpPr>
      <xdr:spPr>
        <a:xfrm>
          <a:off x="2609850" y="2486024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333375</xdr:colOff>
      <xdr:row>12</xdr:row>
      <xdr:rowOff>123825</xdr:rowOff>
    </xdr:from>
    <xdr:to>
      <xdr:col>3</xdr:col>
      <xdr:colOff>200025</xdr:colOff>
      <xdr:row>14</xdr:row>
      <xdr:rowOff>114300</xdr:rowOff>
    </xdr:to>
    <xdr:sp macro="" textlink="">
      <xdr:nvSpPr>
        <xdr:cNvPr id="11" name="右箭头 10"/>
        <xdr:cNvSpPr/>
      </xdr:nvSpPr>
      <xdr:spPr>
        <a:xfrm>
          <a:off x="1704975" y="2181225"/>
          <a:ext cx="55245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161926</xdr:colOff>
      <xdr:row>17</xdr:row>
      <xdr:rowOff>122877</xdr:rowOff>
    </xdr:from>
    <xdr:ext cx="1123950" cy="459100"/>
    <xdr:sp macro="" textlink="">
      <xdr:nvSpPr>
        <xdr:cNvPr id="12" name="矩形 11"/>
        <xdr:cNvSpPr/>
      </xdr:nvSpPr>
      <xdr:spPr>
        <a:xfrm>
          <a:off x="2219326" y="3037527"/>
          <a:ext cx="1123950" cy="45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用</a:t>
          </a:r>
          <a:r>
            <a:rPr lang="en-US" altLang="zh-CN" sz="1100" b="1"/>
            <a:t>K-</a:t>
          </a:r>
          <a:r>
            <a:rPr lang="zh-CN" altLang="en-US" sz="1100" b="1"/>
            <a:t>均值进行分类</a:t>
          </a:r>
        </a:p>
      </xdr:txBody>
    </xdr:sp>
    <xdr:clientData/>
  </xdr:oneCellAnchor>
  <xdr:twoCellAnchor>
    <xdr:from>
      <xdr:col>3</xdr:col>
      <xdr:colOff>542925</xdr:colOff>
      <xdr:row>20</xdr:row>
      <xdr:rowOff>66674</xdr:rowOff>
    </xdr:from>
    <xdr:to>
      <xdr:col>4</xdr:col>
      <xdr:colOff>190500</xdr:colOff>
      <xdr:row>23</xdr:row>
      <xdr:rowOff>95250</xdr:rowOff>
    </xdr:to>
    <xdr:sp macro="" textlink="">
      <xdr:nvSpPr>
        <xdr:cNvPr id="13" name="下箭头 12"/>
        <xdr:cNvSpPr/>
      </xdr:nvSpPr>
      <xdr:spPr>
        <a:xfrm>
          <a:off x="2600325" y="3495674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180976</xdr:colOff>
      <xdr:row>23</xdr:row>
      <xdr:rowOff>84778</xdr:rowOff>
    </xdr:from>
    <xdr:ext cx="1123950" cy="459100"/>
    <xdr:sp macro="" textlink="">
      <xdr:nvSpPr>
        <xdr:cNvPr id="14" name="矩形 13"/>
        <xdr:cNvSpPr/>
      </xdr:nvSpPr>
      <xdr:spPr>
        <a:xfrm>
          <a:off x="2238376" y="4028128"/>
          <a:ext cx="1123950" cy="45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比较平均值情况</a:t>
          </a:r>
        </a:p>
      </xdr:txBody>
    </xdr:sp>
    <xdr:clientData/>
  </xdr:oneCellAnchor>
  <xdr:twoCellAnchor>
    <xdr:from>
      <xdr:col>3</xdr:col>
      <xdr:colOff>542925</xdr:colOff>
      <xdr:row>26</xdr:row>
      <xdr:rowOff>38099</xdr:rowOff>
    </xdr:from>
    <xdr:to>
      <xdr:col>4</xdr:col>
      <xdr:colOff>190500</xdr:colOff>
      <xdr:row>29</xdr:row>
      <xdr:rowOff>66675</xdr:rowOff>
    </xdr:to>
    <xdr:sp macro="" textlink="">
      <xdr:nvSpPr>
        <xdr:cNvPr id="15" name="下箭头 14"/>
        <xdr:cNvSpPr/>
      </xdr:nvSpPr>
      <xdr:spPr>
        <a:xfrm>
          <a:off x="2600325" y="4495799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180976</xdr:colOff>
      <xdr:row>29</xdr:row>
      <xdr:rowOff>56204</xdr:rowOff>
    </xdr:from>
    <xdr:ext cx="1123950" cy="459100"/>
    <xdr:sp macro="" textlink="">
      <xdr:nvSpPr>
        <xdr:cNvPr id="16" name="矩形 15"/>
        <xdr:cNvSpPr/>
      </xdr:nvSpPr>
      <xdr:spPr>
        <a:xfrm>
          <a:off x="2238376" y="5028254"/>
          <a:ext cx="1123950" cy="45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确定各类客户类型</a:t>
          </a:r>
        </a:p>
      </xdr:txBody>
    </xdr:sp>
    <xdr:clientData/>
  </xdr:oneCellAnchor>
  <xdr:twoCellAnchor>
    <xdr:from>
      <xdr:col>3</xdr:col>
      <xdr:colOff>561975</xdr:colOff>
      <xdr:row>31</xdr:row>
      <xdr:rowOff>171449</xdr:rowOff>
    </xdr:from>
    <xdr:to>
      <xdr:col>4</xdr:col>
      <xdr:colOff>209550</xdr:colOff>
      <xdr:row>35</xdr:row>
      <xdr:rowOff>28575</xdr:rowOff>
    </xdr:to>
    <xdr:sp macro="" textlink="">
      <xdr:nvSpPr>
        <xdr:cNvPr id="17" name="下箭头 16"/>
        <xdr:cNvSpPr/>
      </xdr:nvSpPr>
      <xdr:spPr>
        <a:xfrm>
          <a:off x="2619375" y="5486399"/>
          <a:ext cx="333375" cy="5429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200026</xdr:colOff>
      <xdr:row>34</xdr:row>
      <xdr:rowOff>97863</xdr:rowOff>
    </xdr:from>
    <xdr:ext cx="1123950" cy="642484"/>
    <xdr:sp macro="" textlink="">
      <xdr:nvSpPr>
        <xdr:cNvPr id="18" name="矩形 17"/>
        <xdr:cNvSpPr/>
      </xdr:nvSpPr>
      <xdr:spPr>
        <a:xfrm>
          <a:off x="2257426" y="5927163"/>
          <a:ext cx="1123950" cy="6424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zh-CN" altLang="en-US" sz="1100" b="1"/>
            <a:t>求出各类客户的顾客终身价值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G6" sqref="G6"/>
    </sheetView>
  </sheetViews>
  <sheetFormatPr defaultRowHeight="13.5" x14ac:dyDescent="0.15"/>
  <cols>
    <col min="8" max="9" width="9" customWidth="1"/>
    <col min="15" max="15" width="9" customWidth="1"/>
  </cols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29"/>
  <sheetViews>
    <sheetView workbookViewId="0">
      <selection activeCell="K10" sqref="K10"/>
    </sheetView>
  </sheetViews>
  <sheetFormatPr defaultRowHeight="13.5" x14ac:dyDescent="0.15"/>
  <cols>
    <col min="1" max="1" width="14" customWidth="1"/>
    <col min="4" max="4" width="27.125" customWidth="1"/>
    <col min="11" max="11" width="17.75" customWidth="1"/>
    <col min="12" max="12" width="17" style="7" customWidth="1"/>
    <col min="13" max="13" width="13.75" style="1" customWidth="1"/>
    <col min="14" max="14" width="9" style="3"/>
    <col min="15" max="15" width="20.125" customWidth="1"/>
    <col min="25" max="25" width="9" style="3"/>
  </cols>
  <sheetData>
    <row r="1" spans="1:24" ht="24" x14ac:dyDescent="0.15">
      <c r="A1" s="4" t="s">
        <v>691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5" t="s">
        <v>1234</v>
      </c>
      <c r="L1" s="5" t="s">
        <v>1235</v>
      </c>
      <c r="M1" s="5" t="s">
        <v>1236</v>
      </c>
      <c r="O1" s="5" t="s">
        <v>702</v>
      </c>
      <c r="S1" t="s">
        <v>696</v>
      </c>
      <c r="T1" t="s">
        <v>697</v>
      </c>
      <c r="U1" t="s">
        <v>698</v>
      </c>
      <c r="V1" t="s">
        <v>703</v>
      </c>
      <c r="W1" t="s">
        <v>704</v>
      </c>
      <c r="X1" t="s">
        <v>705</v>
      </c>
    </row>
    <row r="2" spans="1:24" x14ac:dyDescent="0.1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15</v>
      </c>
      <c r="L2" s="6">
        <v>25</v>
      </c>
      <c r="M2" s="2">
        <v>1906060</v>
      </c>
      <c r="O2" s="9"/>
      <c r="P2" s="9" t="s">
        <v>693</v>
      </c>
      <c r="Q2" s="9" t="s">
        <v>694</v>
      </c>
      <c r="R2" s="9" t="s">
        <v>695</v>
      </c>
      <c r="S2">
        <f t="shared" ref="S2:S65" si="0">(P$4-K2)/P$6</f>
        <v>-0.99905558553696705</v>
      </c>
      <c r="T2">
        <f t="shared" ref="T2:T65" si="1">(L2-Q$5)/Q$6</f>
        <v>-1.5896145184792687E-3</v>
      </c>
      <c r="U2">
        <f t="shared" ref="U2:U65" si="2">(M2-R$5)/R$6</f>
        <v>-9.2305678081179717E-4</v>
      </c>
      <c r="V2">
        <f t="shared" ref="V2:V65" si="3">P$3*S2</f>
        <v>-0.22079128440366971</v>
      </c>
      <c r="W2">
        <f t="shared" ref="W2:W65" si="4">Q$3*T2</f>
        <v>-5.4205855080143061E-4</v>
      </c>
      <c r="X2">
        <f t="shared" ref="X2:X65" si="5">R$3*U2</f>
        <v>-4.0522192677637894E-4</v>
      </c>
    </row>
    <row r="3" spans="1:24" x14ac:dyDescent="0.15">
      <c r="B3" t="s">
        <v>12</v>
      </c>
      <c r="C3" t="s">
        <v>13</v>
      </c>
      <c r="D3" t="s">
        <v>21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22</v>
      </c>
      <c r="K3">
        <v>6</v>
      </c>
      <c r="L3" s="6">
        <v>43</v>
      </c>
      <c r="M3" s="2">
        <v>1593900</v>
      </c>
      <c r="O3" s="9" t="s">
        <v>692</v>
      </c>
      <c r="P3" s="9">
        <v>0.221</v>
      </c>
      <c r="Q3" s="9">
        <v>0.34100000000000003</v>
      </c>
      <c r="R3" s="9">
        <v>0.439</v>
      </c>
      <c r="S3">
        <f t="shared" si="0"/>
        <v>-0.99966270912034538</v>
      </c>
      <c r="T3">
        <f t="shared" si="1"/>
        <v>-2.7818254073387204E-3</v>
      </c>
      <c r="U3">
        <f t="shared" si="2"/>
        <v>-7.0931154343496631E-4</v>
      </c>
      <c r="V3">
        <f t="shared" si="3"/>
        <v>-0.22092545871559632</v>
      </c>
      <c r="W3">
        <f t="shared" si="4"/>
        <v>-9.4860246390250375E-4</v>
      </c>
      <c r="X3">
        <f t="shared" si="5"/>
        <v>-3.1138776756795022E-4</v>
      </c>
    </row>
    <row r="4" spans="1:24" x14ac:dyDescent="0.15">
      <c r="B4" t="s">
        <v>12</v>
      </c>
      <c r="C4" t="s">
        <v>13</v>
      </c>
      <c r="D4" t="s">
        <v>23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12</v>
      </c>
      <c r="K4">
        <v>168</v>
      </c>
      <c r="L4" s="6">
        <v>10</v>
      </c>
      <c r="M4" s="2">
        <v>1546000</v>
      </c>
      <c r="O4" s="9" t="s">
        <v>699</v>
      </c>
      <c r="P4" s="9">
        <f>MAX(K:K)</f>
        <v>14825</v>
      </c>
      <c r="Q4" s="9">
        <f>MAX(L:L)</f>
        <v>15099</v>
      </c>
      <c r="R4" s="9">
        <f>MAX(M:M)</f>
        <v>1460988201.0700002</v>
      </c>
      <c r="S4">
        <f t="shared" si="0"/>
        <v>-0.98873448461953584</v>
      </c>
      <c r="T4">
        <f t="shared" si="1"/>
        <v>-5.9610544442972575E-4</v>
      </c>
      <c r="U4">
        <f t="shared" si="2"/>
        <v>-6.7651298862220937E-4</v>
      </c>
      <c r="V4">
        <f t="shared" si="3"/>
        <v>-0.21851032110091742</v>
      </c>
      <c r="W4">
        <f t="shared" si="4"/>
        <v>-2.0327195655053649E-4</v>
      </c>
      <c r="X4">
        <f t="shared" si="5"/>
        <v>-2.9698920200514991E-4</v>
      </c>
    </row>
    <row r="5" spans="1:24" x14ac:dyDescent="0.15">
      <c r="B5" t="s">
        <v>12</v>
      </c>
      <c r="C5" t="s">
        <v>13</v>
      </c>
      <c r="D5" t="s">
        <v>24</v>
      </c>
      <c r="E5" t="s">
        <v>25</v>
      </c>
      <c r="F5" t="s">
        <v>16</v>
      </c>
      <c r="G5" t="s">
        <v>17</v>
      </c>
      <c r="H5" t="s">
        <v>18</v>
      </c>
      <c r="I5" t="s">
        <v>19</v>
      </c>
      <c r="J5" t="s">
        <v>12</v>
      </c>
      <c r="K5">
        <v>3</v>
      </c>
      <c r="L5" s="6">
        <v>6</v>
      </c>
      <c r="M5" s="2">
        <v>1136087.5</v>
      </c>
      <c r="O5" s="9" t="s">
        <v>700</v>
      </c>
      <c r="P5" s="9">
        <f>MIN(K:K)</f>
        <v>1</v>
      </c>
      <c r="Q5" s="9">
        <f>MIN(L:L)</f>
        <v>1</v>
      </c>
      <c r="R5" s="9">
        <f>MIN(M:M)</f>
        <v>558000</v>
      </c>
      <c r="S5">
        <f t="shared" si="0"/>
        <v>-0.9998650836481382</v>
      </c>
      <c r="T5">
        <f t="shared" si="1"/>
        <v>-3.3116969134984768E-4</v>
      </c>
      <c r="U5">
        <f t="shared" si="2"/>
        <v>-3.9583370679164117E-4</v>
      </c>
      <c r="V5">
        <f t="shared" si="3"/>
        <v>-0.22097018348623854</v>
      </c>
      <c r="W5">
        <f t="shared" si="4"/>
        <v>-1.1292886475029806E-4</v>
      </c>
      <c r="X5">
        <f t="shared" si="5"/>
        <v>-1.7377099728153048E-4</v>
      </c>
    </row>
    <row r="6" spans="1:24" x14ac:dyDescent="0.15">
      <c r="B6" t="s">
        <v>12</v>
      </c>
      <c r="C6" t="s">
        <v>13</v>
      </c>
      <c r="D6" t="s">
        <v>26</v>
      </c>
      <c r="E6" t="s">
        <v>25</v>
      </c>
      <c r="F6" t="s">
        <v>27</v>
      </c>
      <c r="G6" t="s">
        <v>17</v>
      </c>
      <c r="H6" t="s">
        <v>18</v>
      </c>
      <c r="I6" t="s">
        <v>19</v>
      </c>
      <c r="J6" t="s">
        <v>28</v>
      </c>
      <c r="K6">
        <v>8</v>
      </c>
      <c r="L6" s="6">
        <v>41</v>
      </c>
      <c r="M6" s="2">
        <v>944880</v>
      </c>
      <c r="O6" s="9" t="s">
        <v>701</v>
      </c>
      <c r="P6" s="9">
        <f>P5-P4</f>
        <v>-14824</v>
      </c>
      <c r="Q6" s="9">
        <f>Q5-Q4</f>
        <v>-15098</v>
      </c>
      <c r="R6" s="9">
        <f>R5-R4</f>
        <v>-1460430201.0700002</v>
      </c>
      <c r="S6">
        <f t="shared" si="0"/>
        <v>-0.99952779276848358</v>
      </c>
      <c r="T6">
        <f t="shared" si="1"/>
        <v>-2.6493575307987814E-3</v>
      </c>
      <c r="U6">
        <f t="shared" si="2"/>
        <v>-2.6490824396574935E-4</v>
      </c>
      <c r="V6">
        <f t="shared" si="3"/>
        <v>-0.22089564220183489</v>
      </c>
      <c r="W6">
        <f t="shared" si="4"/>
        <v>-9.0343091800238449E-4</v>
      </c>
      <c r="X6">
        <f t="shared" si="5"/>
        <v>-1.1629471910096396E-4</v>
      </c>
    </row>
    <row r="7" spans="1:24" x14ac:dyDescent="0.15">
      <c r="B7" t="s">
        <v>12</v>
      </c>
      <c r="C7" t="s">
        <v>13</v>
      </c>
      <c r="D7" t="s">
        <v>29</v>
      </c>
      <c r="E7" t="s">
        <v>25</v>
      </c>
      <c r="F7" t="s">
        <v>30</v>
      </c>
      <c r="G7" t="s">
        <v>30</v>
      </c>
      <c r="H7" t="s">
        <v>18</v>
      </c>
      <c r="I7" t="s">
        <v>19</v>
      </c>
      <c r="J7" t="s">
        <v>20</v>
      </c>
      <c r="K7">
        <v>2</v>
      </c>
      <c r="L7" s="6">
        <v>84</v>
      </c>
      <c r="M7" s="2">
        <v>21015660</v>
      </c>
      <c r="S7">
        <f t="shared" si="0"/>
        <v>-0.9999325418240691</v>
      </c>
      <c r="T7">
        <f t="shared" si="1"/>
        <v>-5.4974168764074715E-3</v>
      </c>
      <c r="U7">
        <f t="shared" si="2"/>
        <v>-1.4007968326737882E-2</v>
      </c>
      <c r="V7">
        <f t="shared" si="3"/>
        <v>-0.22098509174311928</v>
      </c>
      <c r="W7">
        <f t="shared" si="4"/>
        <v>-1.874619154854948E-3</v>
      </c>
      <c r="X7">
        <f t="shared" si="5"/>
        <v>-6.1494980954379308E-3</v>
      </c>
    </row>
    <row r="8" spans="1:24" x14ac:dyDescent="0.15">
      <c r="B8" t="s">
        <v>12</v>
      </c>
      <c r="C8" t="s">
        <v>13</v>
      </c>
      <c r="D8" t="s">
        <v>31</v>
      </c>
      <c r="E8" t="s">
        <v>25</v>
      </c>
      <c r="F8" t="s">
        <v>32</v>
      </c>
      <c r="G8" t="s">
        <v>17</v>
      </c>
      <c r="H8" t="s">
        <v>18</v>
      </c>
      <c r="I8" t="s">
        <v>19</v>
      </c>
      <c r="J8" t="s">
        <v>20</v>
      </c>
      <c r="K8">
        <v>9</v>
      </c>
      <c r="L8" s="6">
        <v>36</v>
      </c>
      <c r="M8" s="2">
        <v>3599135</v>
      </c>
      <c r="S8">
        <f t="shared" si="0"/>
        <v>-0.99946033459255257</v>
      </c>
      <c r="T8">
        <f t="shared" si="1"/>
        <v>-2.3181878394489337E-3</v>
      </c>
      <c r="U8">
        <f t="shared" si="2"/>
        <v>-2.0823555947910959E-3</v>
      </c>
      <c r="V8">
        <f t="shared" si="3"/>
        <v>-0.22088073394495411</v>
      </c>
      <c r="W8">
        <f t="shared" si="4"/>
        <v>-7.9050205325208644E-4</v>
      </c>
      <c r="X8">
        <f t="shared" si="5"/>
        <v>-9.1415410611329104E-4</v>
      </c>
    </row>
    <row r="9" spans="1:24" x14ac:dyDescent="0.15">
      <c r="B9" t="s">
        <v>12</v>
      </c>
      <c r="C9" t="s">
        <v>13</v>
      </c>
      <c r="D9" t="s">
        <v>33</v>
      </c>
      <c r="E9" t="s">
        <v>15</v>
      </c>
      <c r="F9" t="s">
        <v>32</v>
      </c>
      <c r="G9" t="s">
        <v>17</v>
      </c>
      <c r="H9" t="s">
        <v>18</v>
      </c>
      <c r="I9" t="s">
        <v>19</v>
      </c>
      <c r="J9" t="s">
        <v>20</v>
      </c>
      <c r="K9">
        <v>15</v>
      </c>
      <c r="L9" s="6">
        <v>31</v>
      </c>
      <c r="M9" s="2">
        <v>2134387.5</v>
      </c>
      <c r="S9">
        <f t="shared" si="0"/>
        <v>-0.99905558553696705</v>
      </c>
      <c r="T9">
        <f t="shared" si="1"/>
        <v>-1.9870181480990861E-3</v>
      </c>
      <c r="U9">
        <f t="shared" si="2"/>
        <v>-1.0793994117932117E-3</v>
      </c>
      <c r="V9">
        <f t="shared" si="3"/>
        <v>-0.22079128440366971</v>
      </c>
      <c r="W9">
        <f t="shared" si="4"/>
        <v>-6.775731885017884E-4</v>
      </c>
      <c r="X9">
        <f t="shared" si="5"/>
        <v>-4.7385634177721995E-4</v>
      </c>
    </row>
    <row r="10" spans="1:24" x14ac:dyDescent="0.15">
      <c r="B10" t="s">
        <v>12</v>
      </c>
      <c r="C10" t="s">
        <v>13</v>
      </c>
      <c r="D10" t="s">
        <v>34</v>
      </c>
      <c r="E10" t="s">
        <v>15</v>
      </c>
      <c r="F10" t="s">
        <v>32</v>
      </c>
      <c r="G10" t="s">
        <v>17</v>
      </c>
      <c r="H10" t="s">
        <v>18</v>
      </c>
      <c r="I10" t="s">
        <v>19</v>
      </c>
      <c r="J10" t="s">
        <v>20</v>
      </c>
      <c r="K10">
        <v>2</v>
      </c>
      <c r="L10" s="6">
        <v>38</v>
      </c>
      <c r="M10" s="2">
        <v>2392305</v>
      </c>
      <c r="S10">
        <f t="shared" si="0"/>
        <v>-0.9999325418240691</v>
      </c>
      <c r="T10">
        <f t="shared" si="1"/>
        <v>-2.4506557159888727E-3</v>
      </c>
      <c r="U10">
        <f t="shared" si="2"/>
        <v>-1.2560031959460139E-3</v>
      </c>
      <c r="V10">
        <f t="shared" si="3"/>
        <v>-0.22098509174311928</v>
      </c>
      <c r="W10">
        <f t="shared" si="4"/>
        <v>-8.3567359915220571E-4</v>
      </c>
      <c r="X10">
        <f t="shared" si="5"/>
        <v>-5.5138540302030012E-4</v>
      </c>
    </row>
    <row r="11" spans="1:24" x14ac:dyDescent="0.15">
      <c r="B11" t="s">
        <v>12</v>
      </c>
      <c r="C11" t="s">
        <v>13</v>
      </c>
      <c r="D11" t="s">
        <v>35</v>
      </c>
      <c r="E11" t="s">
        <v>25</v>
      </c>
      <c r="F11" t="s">
        <v>32</v>
      </c>
      <c r="G11" t="s">
        <v>17</v>
      </c>
      <c r="H11" t="s">
        <v>18</v>
      </c>
      <c r="I11" t="s">
        <v>19</v>
      </c>
      <c r="J11" t="s">
        <v>20</v>
      </c>
      <c r="K11">
        <v>3</v>
      </c>
      <c r="L11" s="6">
        <v>19</v>
      </c>
      <c r="M11" s="2">
        <v>1120447.5</v>
      </c>
      <c r="S11">
        <f t="shared" si="0"/>
        <v>-0.9998650836481382</v>
      </c>
      <c r="T11">
        <f t="shared" si="1"/>
        <v>-1.1922108888594515E-3</v>
      </c>
      <c r="U11">
        <f t="shared" si="2"/>
        <v>-3.8512453357094143E-4</v>
      </c>
      <c r="V11">
        <f t="shared" si="3"/>
        <v>-0.22097018348623854</v>
      </c>
      <c r="W11">
        <f t="shared" si="4"/>
        <v>-4.0654391310107298E-4</v>
      </c>
      <c r="X11">
        <f t="shared" si="5"/>
        <v>-1.6906967023764329E-4</v>
      </c>
    </row>
    <row r="12" spans="1:24" x14ac:dyDescent="0.15">
      <c r="B12" t="s">
        <v>12</v>
      </c>
      <c r="C12" t="s">
        <v>13</v>
      </c>
      <c r="D12" t="s">
        <v>36</v>
      </c>
      <c r="E12" t="s">
        <v>25</v>
      </c>
      <c r="F12" t="s">
        <v>37</v>
      </c>
      <c r="G12" t="s">
        <v>38</v>
      </c>
      <c r="H12" t="s">
        <v>18</v>
      </c>
      <c r="I12" t="s">
        <v>19</v>
      </c>
      <c r="J12" t="s">
        <v>20</v>
      </c>
      <c r="K12">
        <v>58</v>
      </c>
      <c r="L12" s="6">
        <v>18</v>
      </c>
      <c r="M12" s="2">
        <v>975260</v>
      </c>
      <c r="S12">
        <f t="shared" si="0"/>
        <v>-0.99615488397193741</v>
      </c>
      <c r="T12">
        <f t="shared" si="1"/>
        <v>-1.125976950589482E-3</v>
      </c>
      <c r="U12">
        <f t="shared" si="2"/>
        <v>-2.8571033363613673E-4</v>
      </c>
      <c r="V12">
        <f t="shared" si="3"/>
        <v>-0.22015022935779818</v>
      </c>
      <c r="W12">
        <f t="shared" si="4"/>
        <v>-3.8395814015101341E-4</v>
      </c>
      <c r="X12">
        <f t="shared" si="5"/>
        <v>-1.2542683646626403E-4</v>
      </c>
    </row>
    <row r="13" spans="1:24" x14ac:dyDescent="0.15">
      <c r="B13" t="s">
        <v>12</v>
      </c>
      <c r="C13" t="s">
        <v>13</v>
      </c>
      <c r="D13" t="s">
        <v>39</v>
      </c>
      <c r="E13" t="s">
        <v>25</v>
      </c>
      <c r="F13" t="s">
        <v>40</v>
      </c>
      <c r="G13" t="s">
        <v>38</v>
      </c>
      <c r="H13" t="s">
        <v>18</v>
      </c>
      <c r="I13" t="s">
        <v>41</v>
      </c>
      <c r="J13" t="s">
        <v>20</v>
      </c>
      <c r="K13">
        <v>15</v>
      </c>
      <c r="L13" s="6">
        <v>8</v>
      </c>
      <c r="M13" s="2">
        <v>722050</v>
      </c>
      <c r="S13">
        <f t="shared" si="0"/>
        <v>-0.99905558553696705</v>
      </c>
      <c r="T13">
        <f t="shared" si="1"/>
        <v>-4.6363756788978672E-4</v>
      </c>
      <c r="U13">
        <f t="shared" si="2"/>
        <v>-1.1232991476060066E-4</v>
      </c>
      <c r="V13">
        <f t="shared" si="3"/>
        <v>-0.22079128440366971</v>
      </c>
      <c r="W13">
        <f t="shared" si="4"/>
        <v>-1.5810041065041728E-4</v>
      </c>
      <c r="X13">
        <f t="shared" si="5"/>
        <v>-4.9312832579903686E-5</v>
      </c>
    </row>
    <row r="14" spans="1:24" x14ac:dyDescent="0.15">
      <c r="B14" t="s">
        <v>12</v>
      </c>
      <c r="C14" t="s">
        <v>13</v>
      </c>
      <c r="D14" t="s">
        <v>42</v>
      </c>
      <c r="E14" t="s">
        <v>25</v>
      </c>
      <c r="F14" t="s">
        <v>32</v>
      </c>
      <c r="G14" t="s">
        <v>17</v>
      </c>
      <c r="H14" t="s">
        <v>18</v>
      </c>
      <c r="I14" t="s">
        <v>19</v>
      </c>
      <c r="J14" t="s">
        <v>20</v>
      </c>
      <c r="K14">
        <v>22</v>
      </c>
      <c r="L14" s="6">
        <v>13</v>
      </c>
      <c r="M14" s="2">
        <v>912500</v>
      </c>
      <c r="S14">
        <f t="shared" si="0"/>
        <v>-0.99858337830545063</v>
      </c>
      <c r="T14">
        <f t="shared" si="1"/>
        <v>-7.9480725923963434E-4</v>
      </c>
      <c r="U14">
        <f t="shared" si="2"/>
        <v>-2.4273669480422391E-4</v>
      </c>
      <c r="V14">
        <f t="shared" si="3"/>
        <v>-0.2206869266055046</v>
      </c>
      <c r="W14">
        <f t="shared" si="4"/>
        <v>-2.710292754007153E-4</v>
      </c>
      <c r="X14">
        <f t="shared" si="5"/>
        <v>-1.065614090190543E-4</v>
      </c>
    </row>
    <row r="15" spans="1:24" x14ac:dyDescent="0.15">
      <c r="B15" t="s">
        <v>12</v>
      </c>
      <c r="C15" t="s">
        <v>13</v>
      </c>
      <c r="D15" t="s">
        <v>43</v>
      </c>
      <c r="E15" t="s">
        <v>25</v>
      </c>
      <c r="F15" t="s">
        <v>44</v>
      </c>
      <c r="G15" t="s">
        <v>17</v>
      </c>
      <c r="H15" t="s">
        <v>18</v>
      </c>
      <c r="I15" t="s">
        <v>19</v>
      </c>
      <c r="J15" t="s">
        <v>45</v>
      </c>
      <c r="K15">
        <v>6</v>
      </c>
      <c r="L15" s="6">
        <v>32</v>
      </c>
      <c r="M15" s="2">
        <v>1344730</v>
      </c>
      <c r="S15">
        <f t="shared" si="0"/>
        <v>-0.99966270912034538</v>
      </c>
      <c r="T15">
        <f t="shared" si="1"/>
        <v>-2.0532520863690553E-3</v>
      </c>
      <c r="U15">
        <f t="shared" si="2"/>
        <v>-5.3869743273152919E-4</v>
      </c>
      <c r="V15">
        <f t="shared" si="3"/>
        <v>-0.22092545871559632</v>
      </c>
      <c r="W15">
        <f t="shared" si="4"/>
        <v>-7.0015896145184792E-4</v>
      </c>
      <c r="X15">
        <f t="shared" si="5"/>
        <v>-2.3648817296914132E-4</v>
      </c>
    </row>
    <row r="16" spans="1:24" x14ac:dyDescent="0.15">
      <c r="B16" t="s">
        <v>12</v>
      </c>
      <c r="C16" t="s">
        <v>13</v>
      </c>
      <c r="D16" t="s">
        <v>46</v>
      </c>
      <c r="E16" t="s">
        <v>15</v>
      </c>
      <c r="F16" t="s">
        <v>47</v>
      </c>
      <c r="G16" t="s">
        <v>17</v>
      </c>
      <c r="H16" t="s">
        <v>18</v>
      </c>
      <c r="I16" t="s">
        <v>19</v>
      </c>
      <c r="J16" t="s">
        <v>12</v>
      </c>
      <c r="K16">
        <v>34</v>
      </c>
      <c r="L16" s="6">
        <v>25</v>
      </c>
      <c r="M16" s="2">
        <v>8760500</v>
      </c>
      <c r="S16">
        <f t="shared" si="0"/>
        <v>-0.99777388019427959</v>
      </c>
      <c r="T16">
        <f t="shared" si="1"/>
        <v>-1.5896145184792687E-3</v>
      </c>
      <c r="U16">
        <f t="shared" si="2"/>
        <v>-5.6164957380300329E-3</v>
      </c>
      <c r="V16">
        <f t="shared" si="3"/>
        <v>-0.2205080275229358</v>
      </c>
      <c r="W16">
        <f t="shared" si="4"/>
        <v>-5.4205855080143061E-4</v>
      </c>
      <c r="X16">
        <f t="shared" si="5"/>
        <v>-2.4656416289951842E-3</v>
      </c>
    </row>
    <row r="17" spans="2:24" x14ac:dyDescent="0.15">
      <c r="B17" t="s">
        <v>12</v>
      </c>
      <c r="C17" t="s">
        <v>13</v>
      </c>
      <c r="D17" t="s">
        <v>48</v>
      </c>
      <c r="E17" t="s">
        <v>25</v>
      </c>
      <c r="F17" t="s">
        <v>49</v>
      </c>
      <c r="G17" t="s">
        <v>17</v>
      </c>
      <c r="H17" t="s">
        <v>18</v>
      </c>
      <c r="I17" t="s">
        <v>19</v>
      </c>
      <c r="J17" t="s">
        <v>22</v>
      </c>
      <c r="K17">
        <v>22</v>
      </c>
      <c r="L17" s="6">
        <v>10</v>
      </c>
      <c r="M17" s="2">
        <v>1562950</v>
      </c>
      <c r="S17">
        <f t="shared" si="0"/>
        <v>-0.99858337830545063</v>
      </c>
      <c r="T17">
        <f t="shared" si="1"/>
        <v>-5.9610544442972575E-4</v>
      </c>
      <c r="U17">
        <f t="shared" si="2"/>
        <v>-6.8811915780960463E-4</v>
      </c>
      <c r="V17">
        <f t="shared" si="3"/>
        <v>-0.2206869266055046</v>
      </c>
      <c r="W17">
        <f t="shared" si="4"/>
        <v>-2.0327195655053649E-4</v>
      </c>
      <c r="X17">
        <f t="shared" si="5"/>
        <v>-3.0208431027841645E-4</v>
      </c>
    </row>
    <row r="18" spans="2:24" x14ac:dyDescent="0.15">
      <c r="B18" t="s">
        <v>12</v>
      </c>
      <c r="C18" t="s">
        <v>13</v>
      </c>
      <c r="D18" t="s">
        <v>50</v>
      </c>
      <c r="E18" t="s">
        <v>25</v>
      </c>
      <c r="F18" t="s">
        <v>51</v>
      </c>
      <c r="G18" t="s">
        <v>17</v>
      </c>
      <c r="H18" t="s">
        <v>18</v>
      </c>
      <c r="I18" t="s">
        <v>19</v>
      </c>
      <c r="J18" t="s">
        <v>22</v>
      </c>
      <c r="K18">
        <v>42</v>
      </c>
      <c r="L18" s="6">
        <v>19</v>
      </c>
      <c r="M18" s="2">
        <v>1197302.5</v>
      </c>
      <c r="S18">
        <f t="shared" si="0"/>
        <v>-0.99723421478683216</v>
      </c>
      <c r="T18">
        <f t="shared" si="1"/>
        <v>-1.1922108888594515E-3</v>
      </c>
      <c r="U18">
        <f t="shared" si="2"/>
        <v>-4.377494381666498E-4</v>
      </c>
      <c r="V18">
        <f t="shared" si="3"/>
        <v>-0.22038876146788991</v>
      </c>
      <c r="W18">
        <f t="shared" si="4"/>
        <v>-4.0654391310107298E-4</v>
      </c>
      <c r="X18">
        <f t="shared" si="5"/>
        <v>-1.9217200335515925E-4</v>
      </c>
    </row>
    <row r="19" spans="2:24" x14ac:dyDescent="0.15">
      <c r="B19" t="s">
        <v>12</v>
      </c>
      <c r="C19" t="s">
        <v>13</v>
      </c>
      <c r="D19" t="s">
        <v>52</v>
      </c>
      <c r="E19" t="s">
        <v>25</v>
      </c>
      <c r="F19" t="s">
        <v>53</v>
      </c>
      <c r="G19" t="s">
        <v>17</v>
      </c>
      <c r="H19" t="s">
        <v>18</v>
      </c>
      <c r="I19" t="s">
        <v>19</v>
      </c>
      <c r="J19" t="s">
        <v>22</v>
      </c>
      <c r="K19">
        <v>31</v>
      </c>
      <c r="L19" s="6">
        <v>4</v>
      </c>
      <c r="M19" s="2">
        <v>1016900</v>
      </c>
      <c r="S19">
        <f t="shared" si="0"/>
        <v>-0.9979762547220723</v>
      </c>
      <c r="T19">
        <f t="shared" si="1"/>
        <v>-1.9870181480990858E-4</v>
      </c>
      <c r="U19">
        <f t="shared" si="2"/>
        <v>-3.1422248024163147E-4</v>
      </c>
      <c r="V19">
        <f t="shared" si="3"/>
        <v>-0.22055275229357799</v>
      </c>
      <c r="W19">
        <f t="shared" si="4"/>
        <v>-6.7757318850178826E-5</v>
      </c>
      <c r="X19">
        <f t="shared" si="5"/>
        <v>-1.3794366882607622E-4</v>
      </c>
    </row>
    <row r="20" spans="2:24" x14ac:dyDescent="0.15">
      <c r="B20" t="s">
        <v>12</v>
      </c>
      <c r="C20" t="s">
        <v>13</v>
      </c>
      <c r="D20" t="s">
        <v>54</v>
      </c>
      <c r="E20" t="s">
        <v>25</v>
      </c>
      <c r="F20" t="s">
        <v>32</v>
      </c>
      <c r="G20" t="s">
        <v>17</v>
      </c>
      <c r="H20" t="s">
        <v>18</v>
      </c>
      <c r="I20" t="s">
        <v>19</v>
      </c>
      <c r="J20" t="s">
        <v>12</v>
      </c>
      <c r="K20">
        <v>3</v>
      </c>
      <c r="L20" s="6">
        <v>4</v>
      </c>
      <c r="M20" s="2">
        <v>1747010</v>
      </c>
      <c r="S20">
        <f t="shared" si="0"/>
        <v>-0.9998650836481382</v>
      </c>
      <c r="T20">
        <f t="shared" si="1"/>
        <v>-1.9870181480990858E-4</v>
      </c>
      <c r="U20">
        <f t="shared" si="2"/>
        <v>-8.1415051477904169E-4</v>
      </c>
      <c r="V20">
        <f t="shared" si="3"/>
        <v>-0.22097018348623854</v>
      </c>
      <c r="W20">
        <f t="shared" si="4"/>
        <v>-6.7757318850178826E-5</v>
      </c>
      <c r="X20">
        <f t="shared" si="5"/>
        <v>-3.574120759879993E-4</v>
      </c>
    </row>
    <row r="21" spans="2:24" x14ac:dyDescent="0.15">
      <c r="B21" t="s">
        <v>12</v>
      </c>
      <c r="C21" t="s">
        <v>13</v>
      </c>
      <c r="D21" t="s">
        <v>55</v>
      </c>
      <c r="E21" t="s">
        <v>25</v>
      </c>
      <c r="F21" t="s">
        <v>16</v>
      </c>
      <c r="G21" t="s">
        <v>17</v>
      </c>
      <c r="H21" t="s">
        <v>18</v>
      </c>
      <c r="I21" t="s">
        <v>19</v>
      </c>
      <c r="J21" t="s">
        <v>22</v>
      </c>
      <c r="K21">
        <v>3</v>
      </c>
      <c r="L21" s="6">
        <v>45</v>
      </c>
      <c r="M21" s="2">
        <v>1291520</v>
      </c>
      <c r="S21">
        <f t="shared" si="0"/>
        <v>-0.9998650836481382</v>
      </c>
      <c r="T21">
        <f t="shared" si="1"/>
        <v>-2.9142932838786594E-3</v>
      </c>
      <c r="U21">
        <f t="shared" si="2"/>
        <v>-5.0226296296980064E-4</v>
      </c>
      <c r="V21">
        <f t="shared" si="3"/>
        <v>-0.22097018348623854</v>
      </c>
      <c r="W21">
        <f t="shared" si="4"/>
        <v>-9.9377400980262291E-4</v>
      </c>
      <c r="X21">
        <f t="shared" si="5"/>
        <v>-2.2049344074374249E-4</v>
      </c>
    </row>
    <row r="22" spans="2:24" x14ac:dyDescent="0.15">
      <c r="B22" t="s">
        <v>12</v>
      </c>
      <c r="C22" t="s">
        <v>13</v>
      </c>
      <c r="D22" t="s">
        <v>56</v>
      </c>
      <c r="E22" t="s">
        <v>15</v>
      </c>
      <c r="F22" t="s">
        <v>27</v>
      </c>
      <c r="G22" t="s">
        <v>17</v>
      </c>
      <c r="H22" t="s">
        <v>18</v>
      </c>
      <c r="I22" t="s">
        <v>19</v>
      </c>
      <c r="J22" t="s">
        <v>57</v>
      </c>
      <c r="K22">
        <v>21</v>
      </c>
      <c r="L22" s="6">
        <v>25</v>
      </c>
      <c r="M22" s="2">
        <v>1673500</v>
      </c>
      <c r="S22">
        <f t="shared" si="0"/>
        <v>-0.99865083648138153</v>
      </c>
      <c r="T22">
        <f t="shared" si="1"/>
        <v>-1.5896145184792687E-3</v>
      </c>
      <c r="U22">
        <f t="shared" si="2"/>
        <v>-7.6381603118226169E-4</v>
      </c>
      <c r="V22">
        <f t="shared" si="3"/>
        <v>-0.22070183486238532</v>
      </c>
      <c r="W22">
        <f t="shared" si="4"/>
        <v>-5.4205855080143061E-4</v>
      </c>
      <c r="X22">
        <f t="shared" si="5"/>
        <v>-3.3531523768901288E-4</v>
      </c>
    </row>
    <row r="23" spans="2:24" x14ac:dyDescent="0.15">
      <c r="B23" t="s">
        <v>12</v>
      </c>
      <c r="C23" t="s">
        <v>13</v>
      </c>
      <c r="D23" t="s">
        <v>58</v>
      </c>
      <c r="E23" t="s">
        <v>15</v>
      </c>
      <c r="F23" t="s">
        <v>27</v>
      </c>
      <c r="G23" t="s">
        <v>17</v>
      </c>
      <c r="H23" t="s">
        <v>18</v>
      </c>
      <c r="I23" t="s">
        <v>19</v>
      </c>
      <c r="J23" t="s">
        <v>57</v>
      </c>
      <c r="K23">
        <v>6</v>
      </c>
      <c r="L23" s="6">
        <v>28</v>
      </c>
      <c r="M23" s="2">
        <v>1578050</v>
      </c>
      <c r="S23">
        <f t="shared" si="0"/>
        <v>-0.99966270912034538</v>
      </c>
      <c r="T23">
        <f t="shared" si="1"/>
        <v>-1.7883163332891774E-3</v>
      </c>
      <c r="U23">
        <f t="shared" si="2"/>
        <v>-6.9845857696769703E-4</v>
      </c>
      <c r="V23">
        <f t="shared" si="3"/>
        <v>-0.22092545871559632</v>
      </c>
      <c r="W23">
        <f t="shared" si="4"/>
        <v>-6.098158696516095E-4</v>
      </c>
      <c r="X23">
        <f t="shared" si="5"/>
        <v>-3.0662331528881899E-4</v>
      </c>
    </row>
    <row r="24" spans="2:24" x14ac:dyDescent="0.15">
      <c r="B24" t="s">
        <v>12</v>
      </c>
      <c r="C24" t="s">
        <v>13</v>
      </c>
      <c r="D24" t="s">
        <v>59</v>
      </c>
      <c r="E24" t="s">
        <v>25</v>
      </c>
      <c r="F24" t="s">
        <v>27</v>
      </c>
      <c r="G24" t="s">
        <v>17</v>
      </c>
      <c r="H24" t="s">
        <v>18</v>
      </c>
      <c r="I24" t="s">
        <v>19</v>
      </c>
      <c r="J24" t="s">
        <v>57</v>
      </c>
      <c r="K24">
        <v>1</v>
      </c>
      <c r="L24" s="6">
        <v>22</v>
      </c>
      <c r="M24" s="2">
        <v>1461380</v>
      </c>
      <c r="S24">
        <f t="shared" si="0"/>
        <v>-1</v>
      </c>
      <c r="T24">
        <f t="shared" si="1"/>
        <v>-1.3909127036693602E-3</v>
      </c>
      <c r="U24">
        <f t="shared" si="2"/>
        <v>-6.1857115755215746E-4</v>
      </c>
      <c r="V24">
        <f t="shared" si="3"/>
        <v>-0.221</v>
      </c>
      <c r="W24">
        <f t="shared" si="4"/>
        <v>-4.7430123195125188E-4</v>
      </c>
      <c r="X24">
        <f t="shared" si="5"/>
        <v>-2.7155273816539713E-4</v>
      </c>
    </row>
    <row r="25" spans="2:24" x14ac:dyDescent="0.15">
      <c r="B25" t="s">
        <v>12</v>
      </c>
      <c r="C25" t="s">
        <v>13</v>
      </c>
      <c r="D25" t="s">
        <v>60</v>
      </c>
      <c r="E25" t="s">
        <v>25</v>
      </c>
      <c r="F25" t="s">
        <v>27</v>
      </c>
      <c r="G25" t="s">
        <v>17</v>
      </c>
      <c r="H25" t="s">
        <v>61</v>
      </c>
      <c r="I25" t="s">
        <v>19</v>
      </c>
      <c r="J25" t="s">
        <v>61</v>
      </c>
      <c r="K25">
        <v>20</v>
      </c>
      <c r="L25" s="6">
        <v>30</v>
      </c>
      <c r="M25" s="2">
        <v>1443150</v>
      </c>
      <c r="S25">
        <f t="shared" si="0"/>
        <v>-0.99871829465731243</v>
      </c>
      <c r="T25">
        <f t="shared" si="1"/>
        <v>-1.9207842098291164E-3</v>
      </c>
      <c r="U25">
        <f t="shared" si="2"/>
        <v>-6.060885342904338E-4</v>
      </c>
      <c r="V25">
        <f t="shared" si="3"/>
        <v>-0.22071674311926606</v>
      </c>
      <c r="W25">
        <f t="shared" si="4"/>
        <v>-6.5498741555172877E-4</v>
      </c>
      <c r="X25">
        <f t="shared" si="5"/>
        <v>-2.6607286655350046E-4</v>
      </c>
    </row>
    <row r="26" spans="2:24" x14ac:dyDescent="0.15">
      <c r="B26" t="s">
        <v>12</v>
      </c>
      <c r="C26" t="s">
        <v>13</v>
      </c>
      <c r="D26" t="s">
        <v>62</v>
      </c>
      <c r="E26" t="s">
        <v>25</v>
      </c>
      <c r="F26" t="s">
        <v>27</v>
      </c>
      <c r="G26" t="s">
        <v>17</v>
      </c>
      <c r="H26" t="s">
        <v>18</v>
      </c>
      <c r="I26" t="s">
        <v>19</v>
      </c>
      <c r="J26" t="s">
        <v>57</v>
      </c>
      <c r="K26">
        <v>9</v>
      </c>
      <c r="L26" s="6">
        <v>25</v>
      </c>
      <c r="M26" s="2">
        <v>848722.5</v>
      </c>
      <c r="S26">
        <f t="shared" si="0"/>
        <v>-0.99946033459255257</v>
      </c>
      <c r="T26">
        <f t="shared" si="1"/>
        <v>-1.5896145184792687E-3</v>
      </c>
      <c r="U26">
        <f t="shared" si="2"/>
        <v>-1.990663434561946E-4</v>
      </c>
      <c r="V26">
        <f t="shared" si="3"/>
        <v>-0.22088073394495411</v>
      </c>
      <c r="W26">
        <f t="shared" si="4"/>
        <v>-5.4205855080143061E-4</v>
      </c>
      <c r="X26">
        <f t="shared" si="5"/>
        <v>-8.7390124777269438E-5</v>
      </c>
    </row>
    <row r="27" spans="2:24" x14ac:dyDescent="0.15">
      <c r="B27" t="s">
        <v>12</v>
      </c>
      <c r="C27" t="s">
        <v>13</v>
      </c>
      <c r="D27" t="s">
        <v>63</v>
      </c>
      <c r="E27" t="s">
        <v>25</v>
      </c>
      <c r="F27" t="s">
        <v>47</v>
      </c>
      <c r="G27" t="s">
        <v>17</v>
      </c>
      <c r="H27" t="s">
        <v>18</v>
      </c>
      <c r="I27" t="s">
        <v>19</v>
      </c>
      <c r="J27" t="s">
        <v>12</v>
      </c>
      <c r="K27">
        <v>8</v>
      </c>
      <c r="L27" s="6">
        <v>15</v>
      </c>
      <c r="M27" s="2">
        <v>1173570</v>
      </c>
      <c r="S27">
        <f t="shared" si="0"/>
        <v>-0.99952779276848358</v>
      </c>
      <c r="T27">
        <f t="shared" si="1"/>
        <v>-9.2727513577957343E-4</v>
      </c>
      <c r="U27">
        <f t="shared" si="2"/>
        <v>-4.2149908947993262E-4</v>
      </c>
      <c r="V27">
        <f t="shared" si="3"/>
        <v>-0.22089564220183489</v>
      </c>
      <c r="W27">
        <f t="shared" si="4"/>
        <v>-3.1620082130083457E-4</v>
      </c>
      <c r="X27">
        <f t="shared" si="5"/>
        <v>-1.8503810028169042E-4</v>
      </c>
    </row>
    <row r="28" spans="2:24" x14ac:dyDescent="0.15">
      <c r="B28" t="s">
        <v>12</v>
      </c>
      <c r="C28" t="s">
        <v>13</v>
      </c>
      <c r="D28" t="s">
        <v>64</v>
      </c>
      <c r="E28" t="s">
        <v>25</v>
      </c>
      <c r="F28" t="s">
        <v>32</v>
      </c>
      <c r="G28" t="s">
        <v>17</v>
      </c>
      <c r="H28" t="s">
        <v>18</v>
      </c>
      <c r="I28" t="s">
        <v>19</v>
      </c>
      <c r="J28" t="s">
        <v>12</v>
      </c>
      <c r="K28">
        <v>6</v>
      </c>
      <c r="L28" s="6">
        <v>29</v>
      </c>
      <c r="M28" s="2">
        <v>761310</v>
      </c>
      <c r="S28">
        <f t="shared" si="0"/>
        <v>-0.99966270912034538</v>
      </c>
      <c r="T28">
        <f t="shared" si="1"/>
        <v>-1.8545502715591469E-3</v>
      </c>
      <c r="U28">
        <f t="shared" si="2"/>
        <v>-1.3921240457164108E-4</v>
      </c>
      <c r="V28">
        <f t="shared" si="3"/>
        <v>-0.22092545871559632</v>
      </c>
      <c r="W28">
        <f t="shared" si="4"/>
        <v>-6.3240164260166913E-4</v>
      </c>
      <c r="X28">
        <f t="shared" si="5"/>
        <v>-6.1114245606950438E-5</v>
      </c>
    </row>
    <row r="29" spans="2:24" x14ac:dyDescent="0.15">
      <c r="B29" t="s">
        <v>12</v>
      </c>
      <c r="C29" t="s">
        <v>13</v>
      </c>
      <c r="D29" t="s">
        <v>65</v>
      </c>
      <c r="E29" t="s">
        <v>25</v>
      </c>
      <c r="F29" t="s">
        <v>16</v>
      </c>
      <c r="G29" t="s">
        <v>17</v>
      </c>
      <c r="H29" t="s">
        <v>18</v>
      </c>
      <c r="I29" t="s">
        <v>19</v>
      </c>
      <c r="J29" t="s">
        <v>66</v>
      </c>
      <c r="K29">
        <v>38</v>
      </c>
      <c r="L29" s="6">
        <v>13</v>
      </c>
      <c r="M29" s="2">
        <v>927900</v>
      </c>
      <c r="S29">
        <f t="shared" si="0"/>
        <v>-0.99750404749055588</v>
      </c>
      <c r="T29">
        <f t="shared" si="1"/>
        <v>-7.9480725923963434E-4</v>
      </c>
      <c r="U29">
        <f t="shared" si="2"/>
        <v>-2.5328153288598708E-4</v>
      </c>
      <c r="V29">
        <f t="shared" si="3"/>
        <v>-0.22044839449541284</v>
      </c>
      <c r="W29">
        <f t="shared" si="4"/>
        <v>-2.710292754007153E-4</v>
      </c>
      <c r="X29">
        <f t="shared" si="5"/>
        <v>-1.1119059293694833E-4</v>
      </c>
    </row>
    <row r="30" spans="2:24" x14ac:dyDescent="0.15">
      <c r="B30" t="s">
        <v>12</v>
      </c>
      <c r="C30" t="s">
        <v>13</v>
      </c>
      <c r="D30" t="s">
        <v>67</v>
      </c>
      <c r="E30" t="s">
        <v>25</v>
      </c>
      <c r="F30" t="s">
        <v>68</v>
      </c>
      <c r="G30" t="s">
        <v>17</v>
      </c>
      <c r="H30" t="s">
        <v>18</v>
      </c>
      <c r="I30" t="s">
        <v>19</v>
      </c>
      <c r="J30" t="s">
        <v>69</v>
      </c>
      <c r="K30">
        <v>22</v>
      </c>
      <c r="L30" s="6">
        <v>20</v>
      </c>
      <c r="M30" s="2">
        <v>883205</v>
      </c>
      <c r="S30">
        <f t="shared" si="0"/>
        <v>-0.99858337830545063</v>
      </c>
      <c r="T30">
        <f t="shared" si="1"/>
        <v>-1.2584448271294212E-3</v>
      </c>
      <c r="U30">
        <f t="shared" si="2"/>
        <v>-2.2267753690777896E-4</v>
      </c>
      <c r="V30">
        <f t="shared" si="3"/>
        <v>-0.2206869266055046</v>
      </c>
      <c r="W30">
        <f t="shared" si="4"/>
        <v>-4.2912968605113267E-4</v>
      </c>
      <c r="X30">
        <f t="shared" si="5"/>
        <v>-9.7755438702514964E-5</v>
      </c>
    </row>
    <row r="31" spans="2:24" x14ac:dyDescent="0.15">
      <c r="B31" t="s">
        <v>12</v>
      </c>
      <c r="C31" t="s">
        <v>13</v>
      </c>
      <c r="D31" t="s">
        <v>70</v>
      </c>
      <c r="E31" t="s">
        <v>25</v>
      </c>
      <c r="F31" t="s">
        <v>71</v>
      </c>
      <c r="G31" t="s">
        <v>17</v>
      </c>
      <c r="H31" t="s">
        <v>18</v>
      </c>
      <c r="I31" t="s">
        <v>19</v>
      </c>
      <c r="J31" t="s">
        <v>69</v>
      </c>
      <c r="K31">
        <v>16</v>
      </c>
      <c r="L31" s="6">
        <v>13</v>
      </c>
      <c r="M31" s="2">
        <v>615140</v>
      </c>
      <c r="S31">
        <f t="shared" si="0"/>
        <v>-0.99898812736103615</v>
      </c>
      <c r="T31">
        <f t="shared" si="1"/>
        <v>-7.9480725923963434E-4</v>
      </c>
      <c r="U31">
        <f t="shared" si="2"/>
        <v>-3.912545766181482E-5</v>
      </c>
      <c r="V31">
        <f t="shared" si="3"/>
        <v>-0.22077637614678899</v>
      </c>
      <c r="W31">
        <f t="shared" si="4"/>
        <v>-2.710292754007153E-4</v>
      </c>
      <c r="X31">
        <f t="shared" si="5"/>
        <v>-1.7176075913536707E-5</v>
      </c>
    </row>
    <row r="32" spans="2:24" x14ac:dyDescent="0.15">
      <c r="B32" t="s">
        <v>12</v>
      </c>
      <c r="C32" t="s">
        <v>13</v>
      </c>
      <c r="D32" t="s">
        <v>72</v>
      </c>
      <c r="E32" t="s">
        <v>25</v>
      </c>
      <c r="F32" t="s">
        <v>49</v>
      </c>
      <c r="G32" t="s">
        <v>17</v>
      </c>
      <c r="H32" t="s">
        <v>18</v>
      </c>
      <c r="I32" t="s">
        <v>19</v>
      </c>
      <c r="J32" t="s">
        <v>73</v>
      </c>
      <c r="K32">
        <v>37</v>
      </c>
      <c r="L32" s="6">
        <v>14</v>
      </c>
      <c r="M32" s="2">
        <v>1095420</v>
      </c>
      <c r="S32">
        <f t="shared" si="0"/>
        <v>-0.99757150566648678</v>
      </c>
      <c r="T32">
        <f t="shared" si="1"/>
        <v>-8.6104119750960394E-4</v>
      </c>
      <c r="U32">
        <f t="shared" si="2"/>
        <v>-3.6798745986371233E-4</v>
      </c>
      <c r="V32">
        <f t="shared" si="3"/>
        <v>-0.22046330275229359</v>
      </c>
      <c r="W32">
        <f t="shared" si="4"/>
        <v>-2.9361504835077499E-4</v>
      </c>
      <c r="X32">
        <f t="shared" si="5"/>
        <v>-1.6154649488016971E-4</v>
      </c>
    </row>
    <row r="33" spans="2:24" x14ac:dyDescent="0.15">
      <c r="B33" t="s">
        <v>12</v>
      </c>
      <c r="C33" t="s">
        <v>13</v>
      </c>
      <c r="D33" t="s">
        <v>74</v>
      </c>
      <c r="E33" t="s">
        <v>25</v>
      </c>
      <c r="F33" t="s">
        <v>16</v>
      </c>
      <c r="G33" t="s">
        <v>17</v>
      </c>
      <c r="H33" t="s">
        <v>18</v>
      </c>
      <c r="I33" t="s">
        <v>19</v>
      </c>
      <c r="J33" t="s">
        <v>22</v>
      </c>
      <c r="K33">
        <v>8</v>
      </c>
      <c r="L33" s="6">
        <v>28</v>
      </c>
      <c r="M33" s="2">
        <v>1007060</v>
      </c>
      <c r="S33">
        <f t="shared" si="0"/>
        <v>-0.99952779276848358</v>
      </c>
      <c r="T33">
        <f t="shared" si="1"/>
        <v>-1.7883163332891774E-3</v>
      </c>
      <c r="U33">
        <f t="shared" si="2"/>
        <v>-3.0748473954523214E-4</v>
      </c>
      <c r="V33">
        <f t="shared" si="3"/>
        <v>-0.22089564220183489</v>
      </c>
      <c r="W33">
        <f t="shared" si="4"/>
        <v>-6.098158696516095E-4</v>
      </c>
      <c r="X33">
        <f t="shared" si="5"/>
        <v>-1.349858006603569E-4</v>
      </c>
    </row>
    <row r="34" spans="2:24" x14ac:dyDescent="0.15">
      <c r="B34" t="s">
        <v>12</v>
      </c>
      <c r="C34" t="s">
        <v>13</v>
      </c>
      <c r="D34" t="s">
        <v>75</v>
      </c>
      <c r="E34" t="s">
        <v>25</v>
      </c>
      <c r="F34" t="s">
        <v>49</v>
      </c>
      <c r="G34" t="s">
        <v>17</v>
      </c>
      <c r="H34" t="s">
        <v>18</v>
      </c>
      <c r="I34" t="s">
        <v>19</v>
      </c>
      <c r="J34" t="s">
        <v>22</v>
      </c>
      <c r="K34">
        <v>10</v>
      </c>
      <c r="L34" s="6">
        <v>15</v>
      </c>
      <c r="M34" s="2">
        <v>1321500</v>
      </c>
      <c r="S34">
        <f t="shared" si="0"/>
        <v>-0.99939287641662167</v>
      </c>
      <c r="T34">
        <f t="shared" si="1"/>
        <v>-9.2727513577957343E-4</v>
      </c>
      <c r="U34">
        <f t="shared" si="2"/>
        <v>-5.2279116074196042E-4</v>
      </c>
      <c r="V34">
        <f t="shared" si="3"/>
        <v>-0.22086582568807339</v>
      </c>
      <c r="W34">
        <f t="shared" si="4"/>
        <v>-3.1620082130083457E-4</v>
      </c>
      <c r="X34">
        <f t="shared" si="5"/>
        <v>-2.2950531956572064E-4</v>
      </c>
    </row>
    <row r="35" spans="2:24" x14ac:dyDescent="0.15">
      <c r="B35" t="s">
        <v>12</v>
      </c>
      <c r="C35" t="s">
        <v>13</v>
      </c>
      <c r="D35" t="s">
        <v>76</v>
      </c>
      <c r="E35" t="s">
        <v>15</v>
      </c>
      <c r="F35" t="s">
        <v>32</v>
      </c>
      <c r="G35" t="s">
        <v>17</v>
      </c>
      <c r="H35" t="s">
        <v>18</v>
      </c>
      <c r="I35" t="s">
        <v>19</v>
      </c>
      <c r="J35" t="s">
        <v>12</v>
      </c>
      <c r="K35">
        <v>1</v>
      </c>
      <c r="L35" s="6">
        <v>132</v>
      </c>
      <c r="M35" s="2">
        <v>16330915</v>
      </c>
      <c r="S35">
        <f t="shared" si="0"/>
        <v>-1</v>
      </c>
      <c r="T35">
        <f t="shared" si="1"/>
        <v>-8.676645913366008E-3</v>
      </c>
      <c r="U35">
        <f t="shared" si="2"/>
        <v>-1.080018407483206E-2</v>
      </c>
      <c r="V35">
        <f t="shared" si="3"/>
        <v>-0.221</v>
      </c>
      <c r="W35">
        <f t="shared" si="4"/>
        <v>-2.958736256457809E-3</v>
      </c>
      <c r="X35">
        <f t="shared" si="5"/>
        <v>-4.7412808088512746E-3</v>
      </c>
    </row>
    <row r="36" spans="2:24" x14ac:dyDescent="0.15">
      <c r="B36" t="s">
        <v>12</v>
      </c>
      <c r="C36" t="s">
        <v>13</v>
      </c>
      <c r="D36" t="s">
        <v>77</v>
      </c>
      <c r="E36" t="s">
        <v>25</v>
      </c>
      <c r="F36" t="s">
        <v>30</v>
      </c>
      <c r="G36" t="s">
        <v>30</v>
      </c>
      <c r="H36" t="s">
        <v>18</v>
      </c>
      <c r="I36" t="s">
        <v>19</v>
      </c>
      <c r="J36" t="s">
        <v>20</v>
      </c>
      <c r="K36">
        <v>9</v>
      </c>
      <c r="L36" s="6">
        <v>18</v>
      </c>
      <c r="M36" s="2">
        <v>1149150</v>
      </c>
      <c r="S36">
        <f t="shared" si="0"/>
        <v>-0.99946033459255257</v>
      </c>
      <c r="T36">
        <f t="shared" si="1"/>
        <v>-1.125976950589482E-3</v>
      </c>
      <c r="U36">
        <f t="shared" si="2"/>
        <v>-4.047779890931367E-4</v>
      </c>
      <c r="V36">
        <f t="shared" si="3"/>
        <v>-0.22088073394495411</v>
      </c>
      <c r="W36">
        <f t="shared" si="4"/>
        <v>-3.8395814015101341E-4</v>
      </c>
      <c r="X36">
        <f t="shared" si="5"/>
        <v>-1.7769753721188703E-4</v>
      </c>
    </row>
    <row r="37" spans="2:24" x14ac:dyDescent="0.15">
      <c r="B37" t="s">
        <v>12</v>
      </c>
      <c r="C37" t="s">
        <v>13</v>
      </c>
      <c r="D37" t="s">
        <v>78</v>
      </c>
      <c r="E37" t="s">
        <v>25</v>
      </c>
      <c r="F37" t="s">
        <v>79</v>
      </c>
      <c r="G37" t="s">
        <v>17</v>
      </c>
      <c r="H37" t="s">
        <v>18</v>
      </c>
      <c r="I37" t="s">
        <v>19</v>
      </c>
      <c r="J37" t="s">
        <v>20</v>
      </c>
      <c r="K37">
        <v>58</v>
      </c>
      <c r="L37" s="6">
        <v>15</v>
      </c>
      <c r="M37" s="2">
        <v>3931000</v>
      </c>
      <c r="S37">
        <f t="shared" si="0"/>
        <v>-0.99615488397193741</v>
      </c>
      <c r="T37">
        <f t="shared" si="1"/>
        <v>-9.2727513577957343E-4</v>
      </c>
      <c r="U37">
        <f t="shared" si="2"/>
        <v>-2.3095934318043648E-3</v>
      </c>
      <c r="V37">
        <f t="shared" si="3"/>
        <v>-0.22015022935779818</v>
      </c>
      <c r="W37">
        <f t="shared" si="4"/>
        <v>-3.1620082130083457E-4</v>
      </c>
      <c r="X37">
        <f t="shared" si="5"/>
        <v>-1.0139115165621162E-3</v>
      </c>
    </row>
    <row r="38" spans="2:24" x14ac:dyDescent="0.15">
      <c r="B38" t="s">
        <v>12</v>
      </c>
      <c r="C38" t="s">
        <v>13</v>
      </c>
      <c r="D38" t="s">
        <v>80</v>
      </c>
      <c r="E38" t="s">
        <v>25</v>
      </c>
      <c r="F38" t="s">
        <v>16</v>
      </c>
      <c r="G38" t="s">
        <v>17</v>
      </c>
      <c r="H38" t="s">
        <v>18</v>
      </c>
      <c r="I38" t="s">
        <v>19</v>
      </c>
      <c r="J38" t="s">
        <v>20</v>
      </c>
      <c r="K38">
        <v>38</v>
      </c>
      <c r="L38" s="6">
        <v>20</v>
      </c>
      <c r="M38" s="2">
        <v>2820020</v>
      </c>
      <c r="S38">
        <f t="shared" si="0"/>
        <v>-0.99750404749055588</v>
      </c>
      <c r="T38">
        <f t="shared" si="1"/>
        <v>-1.2584448271294212E-3</v>
      </c>
      <c r="U38">
        <f t="shared" si="2"/>
        <v>-1.5488723790720749E-3</v>
      </c>
      <c r="V38">
        <f t="shared" si="3"/>
        <v>-0.22044839449541284</v>
      </c>
      <c r="W38">
        <f t="shared" si="4"/>
        <v>-4.2912968605113267E-4</v>
      </c>
      <c r="X38">
        <f t="shared" si="5"/>
        <v>-6.7995497441264094E-4</v>
      </c>
    </row>
    <row r="39" spans="2:24" x14ac:dyDescent="0.15">
      <c r="B39" t="s">
        <v>12</v>
      </c>
      <c r="C39" t="s">
        <v>13</v>
      </c>
      <c r="D39" t="s">
        <v>81</v>
      </c>
      <c r="E39" t="s">
        <v>25</v>
      </c>
      <c r="F39" t="s">
        <v>27</v>
      </c>
      <c r="G39" t="s">
        <v>17</v>
      </c>
      <c r="H39" t="s">
        <v>18</v>
      </c>
      <c r="I39" t="s">
        <v>19</v>
      </c>
      <c r="J39" t="s">
        <v>20</v>
      </c>
      <c r="K39">
        <v>3</v>
      </c>
      <c r="L39" s="6">
        <v>7</v>
      </c>
      <c r="M39" s="2">
        <v>2486200</v>
      </c>
      <c r="S39">
        <f t="shared" si="0"/>
        <v>-0.9998650836481382</v>
      </c>
      <c r="T39">
        <f t="shared" si="1"/>
        <v>-3.9740362961981717E-4</v>
      </c>
      <c r="U39">
        <f t="shared" si="2"/>
        <v>-1.3202958954062188E-3</v>
      </c>
      <c r="V39">
        <f t="shared" si="3"/>
        <v>-0.22097018348623854</v>
      </c>
      <c r="W39">
        <f t="shared" si="4"/>
        <v>-1.3551463770035765E-4</v>
      </c>
      <c r="X39">
        <f t="shared" si="5"/>
        <v>-5.7960989808333006E-4</v>
      </c>
    </row>
    <row r="40" spans="2:24" x14ac:dyDescent="0.15">
      <c r="B40" t="s">
        <v>12</v>
      </c>
      <c r="C40" t="s">
        <v>13</v>
      </c>
      <c r="D40" t="s">
        <v>82</v>
      </c>
      <c r="E40" t="s">
        <v>25</v>
      </c>
      <c r="F40" t="s">
        <v>79</v>
      </c>
      <c r="G40" t="s">
        <v>17</v>
      </c>
      <c r="H40" t="s">
        <v>18</v>
      </c>
      <c r="I40" t="s">
        <v>19</v>
      </c>
      <c r="J40" t="s">
        <v>20</v>
      </c>
      <c r="K40">
        <v>27</v>
      </c>
      <c r="L40" s="6">
        <v>7</v>
      </c>
      <c r="M40" s="2">
        <v>2082400</v>
      </c>
      <c r="S40">
        <f t="shared" si="0"/>
        <v>-0.99824608742579601</v>
      </c>
      <c r="T40">
        <f t="shared" si="1"/>
        <v>-3.9740362961981717E-4</v>
      </c>
      <c r="U40">
        <f t="shared" si="2"/>
        <v>-1.0438020241454412E-3</v>
      </c>
      <c r="V40">
        <f t="shared" si="3"/>
        <v>-0.22061238532110092</v>
      </c>
      <c r="W40">
        <f t="shared" si="4"/>
        <v>-1.3551463770035765E-4</v>
      </c>
      <c r="X40">
        <f t="shared" si="5"/>
        <v>-4.582290885998487E-4</v>
      </c>
    </row>
    <row r="41" spans="2:24" x14ac:dyDescent="0.15">
      <c r="B41" t="s">
        <v>12</v>
      </c>
      <c r="C41" t="s">
        <v>13</v>
      </c>
      <c r="D41" t="s">
        <v>83</v>
      </c>
      <c r="E41" t="s">
        <v>25</v>
      </c>
      <c r="F41" t="s">
        <v>27</v>
      </c>
      <c r="G41" t="s">
        <v>17</v>
      </c>
      <c r="H41" t="s">
        <v>18</v>
      </c>
      <c r="I41" t="s">
        <v>19</v>
      </c>
      <c r="J41" t="s">
        <v>20</v>
      </c>
      <c r="K41">
        <v>27</v>
      </c>
      <c r="L41" s="6">
        <v>7</v>
      </c>
      <c r="M41" s="2">
        <v>1216827.5</v>
      </c>
      <c r="S41">
        <f t="shared" si="0"/>
        <v>-0.99824608742579601</v>
      </c>
      <c r="T41">
        <f t="shared" si="1"/>
        <v>-3.9740362961981717E-4</v>
      </c>
      <c r="U41">
        <f t="shared" si="2"/>
        <v>-4.5111878644888526E-4</v>
      </c>
      <c r="V41">
        <f t="shared" si="3"/>
        <v>-0.22061238532110092</v>
      </c>
      <c r="W41">
        <f t="shared" si="4"/>
        <v>-1.3551463770035765E-4</v>
      </c>
      <c r="X41">
        <f t="shared" si="5"/>
        <v>-1.9804114725106064E-4</v>
      </c>
    </row>
    <row r="42" spans="2:24" x14ac:dyDescent="0.15">
      <c r="B42" t="s">
        <v>12</v>
      </c>
      <c r="C42" t="s">
        <v>13</v>
      </c>
      <c r="D42" t="s">
        <v>84</v>
      </c>
      <c r="E42" t="s">
        <v>25</v>
      </c>
      <c r="F42" t="s">
        <v>27</v>
      </c>
      <c r="G42" t="s">
        <v>17</v>
      </c>
      <c r="H42" t="s">
        <v>18</v>
      </c>
      <c r="I42" t="s">
        <v>19</v>
      </c>
      <c r="J42" t="s">
        <v>20</v>
      </c>
      <c r="K42">
        <v>3</v>
      </c>
      <c r="L42" s="6">
        <v>10</v>
      </c>
      <c r="M42" s="2">
        <v>1107000</v>
      </c>
      <c r="S42">
        <f t="shared" si="0"/>
        <v>-0.9998650836481382</v>
      </c>
      <c r="T42">
        <f t="shared" si="1"/>
        <v>-5.9610544442972575E-4</v>
      </c>
      <c r="U42">
        <f t="shared" si="2"/>
        <v>-3.759166303174018E-4</v>
      </c>
      <c r="V42">
        <f t="shared" si="3"/>
        <v>-0.22097018348623854</v>
      </c>
      <c r="W42">
        <f t="shared" si="4"/>
        <v>-2.0327195655053649E-4</v>
      </c>
      <c r="X42">
        <f t="shared" si="5"/>
        <v>-1.650274007093394E-4</v>
      </c>
    </row>
    <row r="43" spans="2:24" x14ac:dyDescent="0.15">
      <c r="B43" t="s">
        <v>12</v>
      </c>
      <c r="C43" t="s">
        <v>13</v>
      </c>
      <c r="D43" t="s">
        <v>85</v>
      </c>
      <c r="E43" t="s">
        <v>25</v>
      </c>
      <c r="F43" t="s">
        <v>30</v>
      </c>
      <c r="G43" t="s">
        <v>30</v>
      </c>
      <c r="H43" t="s">
        <v>18</v>
      </c>
      <c r="I43" t="s">
        <v>86</v>
      </c>
      <c r="J43" t="s">
        <v>20</v>
      </c>
      <c r="K43">
        <v>36</v>
      </c>
      <c r="L43" s="6">
        <v>9</v>
      </c>
      <c r="M43" s="2">
        <v>1684400</v>
      </c>
      <c r="S43">
        <f t="shared" si="0"/>
        <v>-0.99763896384241768</v>
      </c>
      <c r="T43">
        <f t="shared" si="1"/>
        <v>-5.2987150615975626E-4</v>
      </c>
      <c r="U43">
        <f t="shared" si="2"/>
        <v>-7.7127958540896418E-4</v>
      </c>
      <c r="V43">
        <f t="shared" si="3"/>
        <v>-0.22047821100917431</v>
      </c>
      <c r="W43">
        <f t="shared" si="4"/>
        <v>-1.8068618360047689E-4</v>
      </c>
      <c r="X43">
        <f t="shared" si="5"/>
        <v>-3.3859173799453529E-4</v>
      </c>
    </row>
    <row r="44" spans="2:24" x14ac:dyDescent="0.15">
      <c r="B44" t="s">
        <v>12</v>
      </c>
      <c r="C44" t="s">
        <v>13</v>
      </c>
      <c r="D44" t="s">
        <v>87</v>
      </c>
      <c r="E44" t="s">
        <v>25</v>
      </c>
      <c r="F44" t="s">
        <v>47</v>
      </c>
      <c r="G44" t="s">
        <v>17</v>
      </c>
      <c r="H44" t="s">
        <v>18</v>
      </c>
      <c r="I44" t="s">
        <v>19</v>
      </c>
      <c r="J44" t="s">
        <v>12</v>
      </c>
      <c r="K44">
        <v>8</v>
      </c>
      <c r="L44" s="6">
        <v>27</v>
      </c>
      <c r="M44" s="2">
        <v>2106517.5</v>
      </c>
      <c r="S44">
        <f t="shared" si="0"/>
        <v>-0.99952779276848358</v>
      </c>
      <c r="T44">
        <f t="shared" si="1"/>
        <v>-1.7220823950192079E-3</v>
      </c>
      <c r="U44">
        <f t="shared" si="2"/>
        <v>-1.0603159937842025E-3</v>
      </c>
      <c r="V44">
        <f t="shared" si="3"/>
        <v>-0.22089564220183489</v>
      </c>
      <c r="W44">
        <f t="shared" si="4"/>
        <v>-5.8723009670154998E-4</v>
      </c>
      <c r="X44">
        <f t="shared" si="5"/>
        <v>-4.654787212712649E-4</v>
      </c>
    </row>
    <row r="45" spans="2:24" x14ac:dyDescent="0.15">
      <c r="B45" t="s">
        <v>88</v>
      </c>
      <c r="C45" t="s">
        <v>89</v>
      </c>
      <c r="D45" t="s">
        <v>90</v>
      </c>
      <c r="E45" t="s">
        <v>15</v>
      </c>
      <c r="F45" t="s">
        <v>30</v>
      </c>
      <c r="G45" t="s">
        <v>17</v>
      </c>
      <c r="H45" t="s">
        <v>18</v>
      </c>
      <c r="I45" t="s">
        <v>19</v>
      </c>
      <c r="J45" t="s">
        <v>91</v>
      </c>
      <c r="K45">
        <v>1</v>
      </c>
      <c r="L45" s="6">
        <v>46</v>
      </c>
      <c r="M45" s="2">
        <v>9214855</v>
      </c>
      <c r="S45">
        <f t="shared" si="0"/>
        <v>-1</v>
      </c>
      <c r="T45">
        <f t="shared" si="1"/>
        <v>-2.9805272221486291E-3</v>
      </c>
      <c r="U45">
        <f t="shared" si="2"/>
        <v>-5.9276061215780534E-3</v>
      </c>
      <c r="V45">
        <f t="shared" si="3"/>
        <v>-0.221</v>
      </c>
      <c r="W45">
        <f t="shared" si="4"/>
        <v>-1.0163597827526826E-3</v>
      </c>
      <c r="X45">
        <f t="shared" si="5"/>
        <v>-2.6022190873727655E-3</v>
      </c>
    </row>
    <row r="46" spans="2:24" x14ac:dyDescent="0.15">
      <c r="B46" t="s">
        <v>12</v>
      </c>
      <c r="C46" t="s">
        <v>92</v>
      </c>
      <c r="D46" t="s">
        <v>93</v>
      </c>
      <c r="E46" t="s">
        <v>15</v>
      </c>
      <c r="F46" t="s">
        <v>71</v>
      </c>
      <c r="G46" t="s">
        <v>17</v>
      </c>
      <c r="H46" t="s">
        <v>18</v>
      </c>
      <c r="I46" t="s">
        <v>19</v>
      </c>
      <c r="J46" t="s">
        <v>91</v>
      </c>
      <c r="K46">
        <v>7</v>
      </c>
      <c r="L46" s="6">
        <v>63</v>
      </c>
      <c r="M46" s="2">
        <v>8362330</v>
      </c>
      <c r="S46">
        <f t="shared" si="0"/>
        <v>-0.99959525094441448</v>
      </c>
      <c r="T46">
        <f t="shared" si="1"/>
        <v>-4.1065041727381107E-3</v>
      </c>
      <c r="U46">
        <f t="shared" si="2"/>
        <v>-5.3438568952368093E-3</v>
      </c>
      <c r="V46">
        <f t="shared" si="3"/>
        <v>-0.2209105504587156</v>
      </c>
      <c r="W46">
        <f t="shared" si="4"/>
        <v>-1.4003179229036958E-3</v>
      </c>
      <c r="X46">
        <f t="shared" si="5"/>
        <v>-2.3459531770089592E-3</v>
      </c>
    </row>
    <row r="47" spans="2:24" x14ac:dyDescent="0.15">
      <c r="B47" t="s">
        <v>12</v>
      </c>
      <c r="C47" t="s">
        <v>92</v>
      </c>
      <c r="D47" t="s">
        <v>94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J47" t="s">
        <v>45</v>
      </c>
      <c r="K47">
        <v>3</v>
      </c>
      <c r="L47" s="6">
        <v>86</v>
      </c>
      <c r="M47" s="2">
        <v>7104650</v>
      </c>
      <c r="S47">
        <f t="shared" si="0"/>
        <v>-0.9998650836481382</v>
      </c>
      <c r="T47">
        <f t="shared" si="1"/>
        <v>-5.6298847529474101E-3</v>
      </c>
      <c r="U47">
        <f t="shared" si="2"/>
        <v>-4.4826859888295418E-3</v>
      </c>
      <c r="V47">
        <f t="shared" si="3"/>
        <v>-0.22097018348623854</v>
      </c>
      <c r="W47">
        <f t="shared" si="4"/>
        <v>-1.919790700755067E-3</v>
      </c>
      <c r="X47">
        <f t="shared" si="5"/>
        <v>-1.967899149096169E-3</v>
      </c>
    </row>
    <row r="48" spans="2:24" x14ac:dyDescent="0.15">
      <c r="B48" t="s">
        <v>12</v>
      </c>
      <c r="C48" t="s">
        <v>92</v>
      </c>
      <c r="D48" t="s">
        <v>95</v>
      </c>
      <c r="E48" t="s">
        <v>15</v>
      </c>
      <c r="F48" t="s">
        <v>71</v>
      </c>
      <c r="G48" t="s">
        <v>17</v>
      </c>
      <c r="H48" t="s">
        <v>18</v>
      </c>
      <c r="I48" t="s">
        <v>19</v>
      </c>
      <c r="J48" t="s">
        <v>91</v>
      </c>
      <c r="K48">
        <v>8</v>
      </c>
      <c r="L48" s="6">
        <v>41</v>
      </c>
      <c r="M48" s="2">
        <v>6825145</v>
      </c>
      <c r="S48">
        <f t="shared" si="0"/>
        <v>-0.99952779276848358</v>
      </c>
      <c r="T48">
        <f t="shared" si="1"/>
        <v>-2.6493575307987814E-3</v>
      </c>
      <c r="U48">
        <f t="shared" si="2"/>
        <v>-4.2913006012942675E-3</v>
      </c>
      <c r="V48">
        <f t="shared" si="3"/>
        <v>-0.22089564220183489</v>
      </c>
      <c r="W48">
        <f t="shared" si="4"/>
        <v>-9.0343091800238449E-4</v>
      </c>
      <c r="X48">
        <f t="shared" si="5"/>
        <v>-1.8838809639681834E-3</v>
      </c>
    </row>
    <row r="49" spans="2:24" x14ac:dyDescent="0.15">
      <c r="B49" t="s">
        <v>12</v>
      </c>
      <c r="C49" t="s">
        <v>92</v>
      </c>
      <c r="D49" t="s">
        <v>96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J49" t="s">
        <v>91</v>
      </c>
      <c r="K49">
        <v>3</v>
      </c>
      <c r="L49" s="6">
        <v>54</v>
      </c>
      <c r="M49" s="2">
        <v>6217825</v>
      </c>
      <c r="S49">
        <f t="shared" si="0"/>
        <v>-0.9998650836481382</v>
      </c>
      <c r="T49">
        <f t="shared" si="1"/>
        <v>-3.510398728308385E-3</v>
      </c>
      <c r="U49">
        <f t="shared" si="2"/>
        <v>-3.8754505322152796E-3</v>
      </c>
      <c r="V49">
        <f t="shared" si="3"/>
        <v>-0.22097018348623854</v>
      </c>
      <c r="W49">
        <f t="shared" si="4"/>
        <v>-1.1970459663531595E-3</v>
      </c>
      <c r="X49">
        <f t="shared" si="5"/>
        <v>-1.7013227836425078E-3</v>
      </c>
    </row>
    <row r="50" spans="2:24" x14ac:dyDescent="0.15">
      <c r="B50" t="s">
        <v>12</v>
      </c>
      <c r="C50" t="s">
        <v>92</v>
      </c>
      <c r="D50" t="s">
        <v>97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 t="s">
        <v>91</v>
      </c>
      <c r="K50">
        <v>6</v>
      </c>
      <c r="L50" s="6">
        <v>87</v>
      </c>
      <c r="M50" s="2">
        <v>4106445</v>
      </c>
      <c r="S50">
        <f t="shared" si="0"/>
        <v>-0.99966270912034538</v>
      </c>
      <c r="T50">
        <f t="shared" si="1"/>
        <v>-5.6961186912173794E-3</v>
      </c>
      <c r="U50">
        <f t="shared" si="2"/>
        <v>-2.4297258420157247E-3</v>
      </c>
      <c r="V50">
        <f t="shared" si="3"/>
        <v>-0.22092545871559632</v>
      </c>
      <c r="W50">
        <f t="shared" si="4"/>
        <v>-1.9423764737051266E-3</v>
      </c>
      <c r="X50">
        <f t="shared" si="5"/>
        <v>-1.0666496446449032E-3</v>
      </c>
    </row>
    <row r="51" spans="2:24" x14ac:dyDescent="0.15">
      <c r="B51" t="s">
        <v>12</v>
      </c>
      <c r="C51" t="s">
        <v>92</v>
      </c>
      <c r="D51" t="s">
        <v>98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 t="s">
        <v>22</v>
      </c>
      <c r="K51">
        <v>3</v>
      </c>
      <c r="L51" s="6">
        <v>46</v>
      </c>
      <c r="M51" s="2">
        <v>3034320</v>
      </c>
      <c r="S51">
        <f t="shared" si="0"/>
        <v>-0.9998650836481382</v>
      </c>
      <c r="T51">
        <f t="shared" si="1"/>
        <v>-2.9805272221486291E-3</v>
      </c>
      <c r="U51">
        <f t="shared" si="2"/>
        <v>-1.6956099635475198E-3</v>
      </c>
      <c r="V51">
        <f t="shared" si="3"/>
        <v>-0.22097018348623854</v>
      </c>
      <c r="W51">
        <f t="shared" si="4"/>
        <v>-1.0163597827526826E-3</v>
      </c>
      <c r="X51">
        <f t="shared" si="5"/>
        <v>-7.4437277399736119E-4</v>
      </c>
    </row>
    <row r="52" spans="2:24" x14ac:dyDescent="0.15">
      <c r="B52" t="s">
        <v>12</v>
      </c>
      <c r="C52" t="s">
        <v>92</v>
      </c>
      <c r="D52" t="s">
        <v>99</v>
      </c>
      <c r="E52" t="s">
        <v>15</v>
      </c>
      <c r="F52" t="s">
        <v>49</v>
      </c>
      <c r="G52" t="s">
        <v>17</v>
      </c>
      <c r="H52" t="s">
        <v>18</v>
      </c>
      <c r="I52" t="s">
        <v>19</v>
      </c>
      <c r="J52" t="s">
        <v>91</v>
      </c>
      <c r="K52">
        <v>1</v>
      </c>
      <c r="L52" s="6">
        <v>51</v>
      </c>
      <c r="M52" s="2">
        <v>3556060</v>
      </c>
      <c r="S52">
        <f t="shared" si="0"/>
        <v>-1</v>
      </c>
      <c r="T52">
        <f t="shared" si="1"/>
        <v>-3.3116969134984768E-3</v>
      </c>
      <c r="U52">
        <f t="shared" si="2"/>
        <v>-2.0528608610007096E-3</v>
      </c>
      <c r="V52">
        <f t="shared" si="3"/>
        <v>-0.221</v>
      </c>
      <c r="W52">
        <f t="shared" si="4"/>
        <v>-1.1292886475029807E-3</v>
      </c>
      <c r="X52">
        <f t="shared" si="5"/>
        <v>-9.0120591797931157E-4</v>
      </c>
    </row>
    <row r="53" spans="2:24" x14ac:dyDescent="0.15">
      <c r="B53" t="s">
        <v>12</v>
      </c>
      <c r="C53" t="s">
        <v>92</v>
      </c>
      <c r="D53" t="s">
        <v>100</v>
      </c>
      <c r="E53" t="s">
        <v>25</v>
      </c>
      <c r="F53" t="s">
        <v>101</v>
      </c>
      <c r="G53" t="s">
        <v>17</v>
      </c>
      <c r="H53" t="s">
        <v>18</v>
      </c>
      <c r="I53" t="s">
        <v>19</v>
      </c>
      <c r="J53" t="s">
        <v>91</v>
      </c>
      <c r="K53">
        <v>43</v>
      </c>
      <c r="L53" s="6">
        <v>27</v>
      </c>
      <c r="M53" s="2">
        <v>3528750</v>
      </c>
      <c r="S53">
        <f t="shared" si="0"/>
        <v>-0.99716675661090126</v>
      </c>
      <c r="T53">
        <f t="shared" si="1"/>
        <v>-1.7220823950192079E-3</v>
      </c>
      <c r="U53">
        <f t="shared" si="2"/>
        <v>-2.034160891649219E-3</v>
      </c>
      <c r="V53">
        <f t="shared" si="3"/>
        <v>-0.22037385321100919</v>
      </c>
      <c r="W53">
        <f t="shared" si="4"/>
        <v>-5.8723009670154998E-4</v>
      </c>
      <c r="X53">
        <f t="shared" si="5"/>
        <v>-8.9299663143400715E-4</v>
      </c>
    </row>
    <row r="54" spans="2:24" x14ac:dyDescent="0.15">
      <c r="B54" t="s">
        <v>12</v>
      </c>
      <c r="C54" t="s">
        <v>92</v>
      </c>
      <c r="D54" t="s">
        <v>102</v>
      </c>
      <c r="E54" t="s">
        <v>15</v>
      </c>
      <c r="F54" t="s">
        <v>103</v>
      </c>
      <c r="G54" t="s">
        <v>103</v>
      </c>
      <c r="H54" t="s">
        <v>18</v>
      </c>
      <c r="I54" t="s">
        <v>19</v>
      </c>
      <c r="J54" t="s">
        <v>91</v>
      </c>
      <c r="K54">
        <v>6</v>
      </c>
      <c r="L54" s="6">
        <v>52</v>
      </c>
      <c r="M54" s="2">
        <v>3144127.5</v>
      </c>
      <c r="S54">
        <f t="shared" si="0"/>
        <v>-0.99966270912034538</v>
      </c>
      <c r="T54">
        <f t="shared" si="1"/>
        <v>-3.377930851768446E-3</v>
      </c>
      <c r="U54">
        <f t="shared" si="2"/>
        <v>-1.7707984250840919E-3</v>
      </c>
      <c r="V54">
        <f t="shared" si="3"/>
        <v>-0.22092545871559632</v>
      </c>
      <c r="W54">
        <f t="shared" si="4"/>
        <v>-1.1518744204530402E-3</v>
      </c>
      <c r="X54">
        <f t="shared" si="5"/>
        <v>-7.7738050861191641E-4</v>
      </c>
    </row>
    <row r="55" spans="2:24" x14ac:dyDescent="0.15">
      <c r="B55" t="s">
        <v>12</v>
      </c>
      <c r="C55" t="s">
        <v>92</v>
      </c>
      <c r="D55" t="s">
        <v>104</v>
      </c>
      <c r="E55" t="s">
        <v>15</v>
      </c>
      <c r="F55" t="s">
        <v>49</v>
      </c>
      <c r="G55" t="s">
        <v>17</v>
      </c>
      <c r="H55" t="s">
        <v>18</v>
      </c>
      <c r="I55" t="s">
        <v>19</v>
      </c>
      <c r="J55" t="s">
        <v>91</v>
      </c>
      <c r="K55">
        <v>8</v>
      </c>
      <c r="L55" s="6">
        <v>37</v>
      </c>
      <c r="M55" s="2">
        <v>3007550</v>
      </c>
      <c r="S55">
        <f t="shared" si="0"/>
        <v>-0.99952779276848358</v>
      </c>
      <c r="T55">
        <f t="shared" si="1"/>
        <v>-2.384421777718903E-3</v>
      </c>
      <c r="U55">
        <f t="shared" si="2"/>
        <v>-1.6772797482586367E-3</v>
      </c>
      <c r="V55">
        <f t="shared" si="3"/>
        <v>-0.22089564220183489</v>
      </c>
      <c r="W55">
        <f t="shared" si="4"/>
        <v>-8.1308782620214597E-4</v>
      </c>
      <c r="X55">
        <f t="shared" si="5"/>
        <v>-7.3632580948554155E-4</v>
      </c>
    </row>
    <row r="56" spans="2:24" x14ac:dyDescent="0.15">
      <c r="B56" t="s">
        <v>12</v>
      </c>
      <c r="C56" t="s">
        <v>92</v>
      </c>
      <c r="D56" t="s">
        <v>105</v>
      </c>
      <c r="E56" t="s">
        <v>15</v>
      </c>
      <c r="F56" t="s">
        <v>30</v>
      </c>
      <c r="G56" t="s">
        <v>30</v>
      </c>
      <c r="H56" t="s">
        <v>18</v>
      </c>
      <c r="I56" t="s">
        <v>19</v>
      </c>
      <c r="J56" t="s">
        <v>91</v>
      </c>
      <c r="K56">
        <v>1</v>
      </c>
      <c r="L56" s="6">
        <v>17</v>
      </c>
      <c r="M56" s="2">
        <v>2486100</v>
      </c>
      <c r="S56">
        <f t="shared" si="0"/>
        <v>-1</v>
      </c>
      <c r="T56">
        <f t="shared" si="1"/>
        <v>-1.0597430123195125E-3</v>
      </c>
      <c r="U56">
        <f t="shared" si="2"/>
        <v>-1.3202274224316619E-3</v>
      </c>
      <c r="V56">
        <f t="shared" si="3"/>
        <v>-0.221</v>
      </c>
      <c r="W56">
        <f t="shared" si="4"/>
        <v>-3.6137236720095378E-4</v>
      </c>
      <c r="X56">
        <f t="shared" si="5"/>
        <v>-5.7957983844749957E-4</v>
      </c>
    </row>
    <row r="57" spans="2:24" x14ac:dyDescent="0.15">
      <c r="B57" t="s">
        <v>12</v>
      </c>
      <c r="C57" t="s">
        <v>92</v>
      </c>
      <c r="D57" t="s">
        <v>106</v>
      </c>
      <c r="E57" t="s">
        <v>15</v>
      </c>
      <c r="F57" t="s">
        <v>49</v>
      </c>
      <c r="G57" t="s">
        <v>17</v>
      </c>
      <c r="H57" t="s">
        <v>18</v>
      </c>
      <c r="I57" t="s">
        <v>19</v>
      </c>
      <c r="J57" t="s">
        <v>69</v>
      </c>
      <c r="K57">
        <v>3</v>
      </c>
      <c r="L57" s="6">
        <v>11</v>
      </c>
      <c r="M57" s="2">
        <v>2144500</v>
      </c>
      <c r="S57">
        <f t="shared" si="0"/>
        <v>-0.9998650836481382</v>
      </c>
      <c r="T57">
        <f t="shared" si="1"/>
        <v>-6.6233938269969535E-4</v>
      </c>
      <c r="U57">
        <f t="shared" si="2"/>
        <v>-1.0863237413452785E-3</v>
      </c>
      <c r="V57">
        <f t="shared" si="3"/>
        <v>-0.22097018348623854</v>
      </c>
      <c r="W57">
        <f t="shared" si="4"/>
        <v>-2.2585772950059612E-4</v>
      </c>
      <c r="X57">
        <f t="shared" si="5"/>
        <v>-4.7689612245057728E-4</v>
      </c>
    </row>
    <row r="58" spans="2:24" x14ac:dyDescent="0.15">
      <c r="B58" t="s">
        <v>12</v>
      </c>
      <c r="C58" t="s">
        <v>92</v>
      </c>
      <c r="D58" t="s">
        <v>107</v>
      </c>
      <c r="E58" t="s">
        <v>15</v>
      </c>
      <c r="F58" t="s">
        <v>47</v>
      </c>
      <c r="G58" t="s">
        <v>17</v>
      </c>
      <c r="H58" t="s">
        <v>18</v>
      </c>
      <c r="I58" t="s">
        <v>19</v>
      </c>
      <c r="J58" t="s">
        <v>22</v>
      </c>
      <c r="K58">
        <v>9</v>
      </c>
      <c r="L58" s="6">
        <v>8</v>
      </c>
      <c r="M58" s="2">
        <v>2825300</v>
      </c>
      <c r="S58">
        <f t="shared" si="0"/>
        <v>-0.99946033459255257</v>
      </c>
      <c r="T58">
        <f t="shared" si="1"/>
        <v>-4.6363756788978672E-4</v>
      </c>
      <c r="U58">
        <f t="shared" si="2"/>
        <v>-1.5524877521286796E-3</v>
      </c>
      <c r="V58">
        <f t="shared" si="3"/>
        <v>-0.22088073394495411</v>
      </c>
      <c r="W58">
        <f t="shared" si="4"/>
        <v>-1.5810041065041728E-4</v>
      </c>
      <c r="X58">
        <f t="shared" si="5"/>
        <v>-6.8154212318449032E-4</v>
      </c>
    </row>
    <row r="59" spans="2:24" x14ac:dyDescent="0.15">
      <c r="B59" t="s">
        <v>12</v>
      </c>
      <c r="C59" t="s">
        <v>92</v>
      </c>
      <c r="D59" t="s">
        <v>108</v>
      </c>
      <c r="E59" t="s">
        <v>15</v>
      </c>
      <c r="F59" t="s">
        <v>71</v>
      </c>
      <c r="G59" t="s">
        <v>17</v>
      </c>
      <c r="H59" t="s">
        <v>18</v>
      </c>
      <c r="I59" t="s">
        <v>19</v>
      </c>
      <c r="J59" t="s">
        <v>91</v>
      </c>
      <c r="K59">
        <v>2</v>
      </c>
      <c r="L59" s="6">
        <v>20</v>
      </c>
      <c r="M59" s="2">
        <v>1917575</v>
      </c>
      <c r="S59">
        <f t="shared" si="0"/>
        <v>-0.9999325418240691</v>
      </c>
      <c r="T59">
        <f t="shared" si="1"/>
        <v>-1.2584448271294212E-3</v>
      </c>
      <c r="U59">
        <f t="shared" si="2"/>
        <v>-9.3094144383202464E-4</v>
      </c>
      <c r="V59">
        <f t="shared" si="3"/>
        <v>-0.22098509174311928</v>
      </c>
      <c r="W59">
        <f t="shared" si="4"/>
        <v>-4.2912968605113267E-4</v>
      </c>
      <c r="X59">
        <f t="shared" si="5"/>
        <v>-4.0868329384225881E-4</v>
      </c>
    </row>
    <row r="60" spans="2:24" x14ac:dyDescent="0.15">
      <c r="B60" t="s">
        <v>12</v>
      </c>
      <c r="C60" t="s">
        <v>92</v>
      </c>
      <c r="D60" t="s">
        <v>109</v>
      </c>
      <c r="E60" t="s">
        <v>25</v>
      </c>
      <c r="F60" t="s">
        <v>32</v>
      </c>
      <c r="G60" t="s">
        <v>17</v>
      </c>
      <c r="H60" t="s">
        <v>18</v>
      </c>
      <c r="I60" t="s">
        <v>19</v>
      </c>
      <c r="J60" t="s">
        <v>12</v>
      </c>
      <c r="K60">
        <v>16</v>
      </c>
      <c r="L60" s="6">
        <v>13</v>
      </c>
      <c r="M60" s="2">
        <v>1966350</v>
      </c>
      <c r="S60">
        <f t="shared" si="0"/>
        <v>-0.99898812736103615</v>
      </c>
      <c r="T60">
        <f t="shared" si="1"/>
        <v>-7.9480725923963434E-4</v>
      </c>
      <c r="U60">
        <f t="shared" si="2"/>
        <v>-9.6433913717215442E-4</v>
      </c>
      <c r="V60">
        <f t="shared" si="3"/>
        <v>-0.22077637614678899</v>
      </c>
      <c r="W60">
        <f t="shared" si="4"/>
        <v>-2.710292754007153E-4</v>
      </c>
      <c r="X60">
        <f t="shared" si="5"/>
        <v>-4.2334488121857579E-4</v>
      </c>
    </row>
    <row r="61" spans="2:24" x14ac:dyDescent="0.15">
      <c r="B61" t="s">
        <v>12</v>
      </c>
      <c r="C61" t="s">
        <v>92</v>
      </c>
      <c r="D61" t="s">
        <v>110</v>
      </c>
      <c r="E61" t="s">
        <v>15</v>
      </c>
      <c r="F61" t="s">
        <v>16</v>
      </c>
      <c r="G61" t="s">
        <v>17</v>
      </c>
      <c r="H61" t="s">
        <v>18</v>
      </c>
      <c r="I61" t="s">
        <v>19</v>
      </c>
      <c r="J61" t="s">
        <v>91</v>
      </c>
      <c r="K61">
        <v>3</v>
      </c>
      <c r="L61" s="6">
        <v>10</v>
      </c>
      <c r="M61" s="2">
        <v>2074350</v>
      </c>
      <c r="S61">
        <f t="shared" si="0"/>
        <v>-0.9998650836481382</v>
      </c>
      <c r="T61">
        <f t="shared" si="1"/>
        <v>-5.9610544442972575E-4</v>
      </c>
      <c r="U61">
        <f t="shared" si="2"/>
        <v>-1.0382899496936106E-3</v>
      </c>
      <c r="V61">
        <f t="shared" si="3"/>
        <v>-0.22097018348623854</v>
      </c>
      <c r="W61">
        <f t="shared" si="4"/>
        <v>-2.0327195655053649E-4</v>
      </c>
      <c r="X61">
        <f t="shared" si="5"/>
        <v>-4.5580928791549505E-4</v>
      </c>
    </row>
    <row r="62" spans="2:24" x14ac:dyDescent="0.15">
      <c r="B62" t="s">
        <v>12</v>
      </c>
      <c r="C62" t="s">
        <v>92</v>
      </c>
      <c r="D62" t="s">
        <v>111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 t="s">
        <v>91</v>
      </c>
      <c r="K62">
        <v>14</v>
      </c>
      <c r="L62" s="6">
        <v>41</v>
      </c>
      <c r="M62" s="2">
        <v>3646885</v>
      </c>
      <c r="S62">
        <f t="shared" si="0"/>
        <v>-0.99912304371289795</v>
      </c>
      <c r="T62">
        <f t="shared" si="1"/>
        <v>-2.6493575307987814E-3</v>
      </c>
      <c r="U62">
        <f t="shared" si="2"/>
        <v>-2.1150514401420176E-3</v>
      </c>
      <c r="V62">
        <f t="shared" si="3"/>
        <v>-0.22080619266055046</v>
      </c>
      <c r="W62">
        <f t="shared" si="4"/>
        <v>-9.0343091800238449E-4</v>
      </c>
      <c r="X62">
        <f t="shared" si="5"/>
        <v>-9.2850758222234571E-4</v>
      </c>
    </row>
    <row r="63" spans="2:24" x14ac:dyDescent="0.15">
      <c r="B63" t="s">
        <v>12</v>
      </c>
      <c r="C63" t="s">
        <v>92</v>
      </c>
      <c r="D63" t="s">
        <v>112</v>
      </c>
      <c r="E63" t="s">
        <v>15</v>
      </c>
      <c r="F63" t="s">
        <v>71</v>
      </c>
      <c r="G63" t="s">
        <v>17</v>
      </c>
      <c r="H63" t="s">
        <v>18</v>
      </c>
      <c r="I63" t="s">
        <v>19</v>
      </c>
      <c r="J63" t="s">
        <v>91</v>
      </c>
      <c r="K63">
        <v>13</v>
      </c>
      <c r="L63" s="6">
        <v>23</v>
      </c>
      <c r="M63" s="2">
        <v>2108672.5</v>
      </c>
      <c r="S63">
        <f t="shared" si="0"/>
        <v>-0.99919050188882896</v>
      </c>
      <c r="T63">
        <f t="shared" si="1"/>
        <v>-1.4571466419393297E-3</v>
      </c>
      <c r="U63">
        <f t="shared" si="2"/>
        <v>-1.0617915863859039E-3</v>
      </c>
      <c r="V63">
        <f t="shared" si="3"/>
        <v>-0.22082110091743121</v>
      </c>
      <c r="W63">
        <f t="shared" si="4"/>
        <v>-4.9688700490131145E-4</v>
      </c>
      <c r="X63">
        <f t="shared" si="5"/>
        <v>-4.6612650642341181E-4</v>
      </c>
    </row>
    <row r="64" spans="2:24" x14ac:dyDescent="0.15">
      <c r="B64" t="s">
        <v>12</v>
      </c>
      <c r="C64" t="s">
        <v>92</v>
      </c>
      <c r="D64" t="s">
        <v>113</v>
      </c>
      <c r="E64" t="s">
        <v>15</v>
      </c>
      <c r="F64" t="s">
        <v>114</v>
      </c>
      <c r="G64" t="s">
        <v>38</v>
      </c>
      <c r="H64" t="s">
        <v>18</v>
      </c>
      <c r="I64" t="s">
        <v>19</v>
      </c>
      <c r="J64" t="s">
        <v>91</v>
      </c>
      <c r="K64">
        <v>17</v>
      </c>
      <c r="L64" s="6">
        <v>24</v>
      </c>
      <c r="M64" s="2">
        <v>1698565</v>
      </c>
      <c r="S64">
        <f t="shared" si="0"/>
        <v>-0.99892066918510525</v>
      </c>
      <c r="T64">
        <f t="shared" si="1"/>
        <v>-1.5233805802092992E-3</v>
      </c>
      <c r="U64">
        <f t="shared" si="2"/>
        <v>-7.8097878225494961E-4</v>
      </c>
      <c r="V64">
        <f t="shared" si="3"/>
        <v>-0.22076146788990827</v>
      </c>
      <c r="W64">
        <f t="shared" si="4"/>
        <v>-5.1947277785137109E-4</v>
      </c>
      <c r="X64">
        <f t="shared" si="5"/>
        <v>-3.4284968540992288E-4</v>
      </c>
    </row>
    <row r="65" spans="2:24" x14ac:dyDescent="0.15">
      <c r="B65" t="s">
        <v>12</v>
      </c>
      <c r="C65" t="s">
        <v>92</v>
      </c>
      <c r="D65" t="s">
        <v>115</v>
      </c>
      <c r="E65" t="s">
        <v>15</v>
      </c>
      <c r="F65" t="s">
        <v>116</v>
      </c>
      <c r="G65" t="s">
        <v>17</v>
      </c>
      <c r="H65" t="s">
        <v>61</v>
      </c>
      <c r="I65" t="s">
        <v>19</v>
      </c>
      <c r="J65" t="s">
        <v>61</v>
      </c>
      <c r="K65">
        <v>1</v>
      </c>
      <c r="L65" s="6">
        <v>11</v>
      </c>
      <c r="M65" s="2">
        <v>1338830</v>
      </c>
      <c r="S65">
        <f t="shared" si="0"/>
        <v>-1</v>
      </c>
      <c r="T65">
        <f t="shared" si="1"/>
        <v>-6.6233938269969535E-4</v>
      </c>
      <c r="U65">
        <f t="shared" si="2"/>
        <v>-5.3465752723267181E-4</v>
      </c>
      <c r="V65">
        <f t="shared" si="3"/>
        <v>-0.221</v>
      </c>
      <c r="W65">
        <f t="shared" si="4"/>
        <v>-2.2585772950059612E-4</v>
      </c>
      <c r="X65">
        <f t="shared" si="5"/>
        <v>-2.3471465445514293E-4</v>
      </c>
    </row>
    <row r="66" spans="2:24" x14ac:dyDescent="0.15">
      <c r="B66" t="s">
        <v>12</v>
      </c>
      <c r="C66" t="s">
        <v>92</v>
      </c>
      <c r="D66" t="s">
        <v>117</v>
      </c>
      <c r="E66" t="s">
        <v>25</v>
      </c>
      <c r="F66" t="s">
        <v>30</v>
      </c>
      <c r="G66" t="s">
        <v>30</v>
      </c>
      <c r="H66" t="s">
        <v>18</v>
      </c>
      <c r="I66" t="s">
        <v>19</v>
      </c>
      <c r="J66" t="s">
        <v>91</v>
      </c>
      <c r="K66">
        <v>10</v>
      </c>
      <c r="L66" s="6">
        <v>25</v>
      </c>
      <c r="M66" s="2">
        <v>1641315</v>
      </c>
      <c r="S66">
        <f t="shared" ref="S66:S129" si="6">(P$4-K66)/P$6</f>
        <v>-0.99939287641662167</v>
      </c>
      <c r="T66">
        <f t="shared" ref="T66:T129" si="7">(L66-Q$5)/Q$6</f>
        <v>-1.5896145184792687E-3</v>
      </c>
      <c r="U66">
        <f t="shared" ref="U66:U129" si="8">(M66-R$5)/R$6</f>
        <v>-7.4177800432112225E-4</v>
      </c>
      <c r="V66">
        <f t="shared" ref="V66:V129" si="9">P$3*S66</f>
        <v>-0.22086582568807339</v>
      </c>
      <c r="W66">
        <f t="shared" ref="W66:W129" si="10">Q$3*T66</f>
        <v>-5.4205855080143061E-4</v>
      </c>
      <c r="X66">
        <f t="shared" ref="X66:X129" si="11">R$3*U66</f>
        <v>-3.2564054389697269E-4</v>
      </c>
    </row>
    <row r="67" spans="2:24" x14ac:dyDescent="0.15">
      <c r="B67" t="s">
        <v>12</v>
      </c>
      <c r="C67" t="s">
        <v>92</v>
      </c>
      <c r="D67" t="s">
        <v>118</v>
      </c>
      <c r="E67" t="s">
        <v>15</v>
      </c>
      <c r="F67" t="s">
        <v>32</v>
      </c>
      <c r="G67" t="s">
        <v>17</v>
      </c>
      <c r="H67" t="s">
        <v>18</v>
      </c>
      <c r="I67" t="s">
        <v>19</v>
      </c>
      <c r="J67" t="s">
        <v>22</v>
      </c>
      <c r="K67">
        <v>13</v>
      </c>
      <c r="L67" s="6">
        <v>25</v>
      </c>
      <c r="M67" s="2">
        <v>1485950</v>
      </c>
      <c r="S67">
        <f t="shared" si="6"/>
        <v>-0.99919050188882896</v>
      </c>
      <c r="T67">
        <f t="shared" si="7"/>
        <v>-1.5896145184792687E-3</v>
      </c>
      <c r="U67">
        <f t="shared" si="8"/>
        <v>-6.3539496740078866E-4</v>
      </c>
      <c r="V67">
        <f t="shared" si="9"/>
        <v>-0.22082110091743121</v>
      </c>
      <c r="W67">
        <f t="shared" si="10"/>
        <v>-5.4205855080143061E-4</v>
      </c>
      <c r="X67">
        <f t="shared" si="11"/>
        <v>-2.7893839068894621E-4</v>
      </c>
    </row>
    <row r="68" spans="2:24" x14ac:dyDescent="0.15">
      <c r="B68" t="s">
        <v>12</v>
      </c>
      <c r="C68" t="s">
        <v>92</v>
      </c>
      <c r="D68" t="s">
        <v>119</v>
      </c>
      <c r="E68" t="s">
        <v>15</v>
      </c>
      <c r="F68" t="s">
        <v>68</v>
      </c>
      <c r="G68" t="s">
        <v>17</v>
      </c>
      <c r="H68" t="s">
        <v>18</v>
      </c>
      <c r="I68" t="s">
        <v>19</v>
      </c>
      <c r="J68" t="s">
        <v>91</v>
      </c>
      <c r="K68">
        <v>41</v>
      </c>
      <c r="L68" s="6">
        <v>13</v>
      </c>
      <c r="M68" s="2">
        <v>1243350</v>
      </c>
      <c r="S68">
        <f t="shared" si="6"/>
        <v>-0.99730167296276306</v>
      </c>
      <c r="T68">
        <f t="shared" si="7"/>
        <v>-7.9480725923963434E-4</v>
      </c>
      <c r="U68">
        <f t="shared" si="8"/>
        <v>-4.6927953112574009E-4</v>
      </c>
      <c r="V68">
        <f t="shared" si="9"/>
        <v>-0.22040366972477063</v>
      </c>
      <c r="W68">
        <f t="shared" si="10"/>
        <v>-2.710292754007153E-4</v>
      </c>
      <c r="X68">
        <f t="shared" si="11"/>
        <v>-2.060137141641999E-4</v>
      </c>
    </row>
    <row r="69" spans="2:24" x14ac:dyDescent="0.15">
      <c r="B69" t="s">
        <v>12</v>
      </c>
      <c r="C69" t="s">
        <v>92</v>
      </c>
      <c r="D69" t="s">
        <v>120</v>
      </c>
      <c r="E69" t="s">
        <v>15</v>
      </c>
      <c r="F69" t="s">
        <v>27</v>
      </c>
      <c r="G69" t="s">
        <v>17</v>
      </c>
      <c r="H69" t="s">
        <v>18</v>
      </c>
      <c r="I69" t="s">
        <v>19</v>
      </c>
      <c r="J69" t="s">
        <v>91</v>
      </c>
      <c r="K69">
        <v>6</v>
      </c>
      <c r="L69" s="6">
        <v>25</v>
      </c>
      <c r="M69" s="2">
        <v>1552170</v>
      </c>
      <c r="S69">
        <f t="shared" si="6"/>
        <v>-0.99966270912034538</v>
      </c>
      <c r="T69">
        <f t="shared" si="7"/>
        <v>-1.5896145184792687E-3</v>
      </c>
      <c r="U69">
        <f t="shared" si="8"/>
        <v>-6.8073777115237031E-4</v>
      </c>
      <c r="V69">
        <f t="shared" si="9"/>
        <v>-0.22092545871559632</v>
      </c>
      <c r="W69">
        <f t="shared" si="10"/>
        <v>-5.4205855080143061E-4</v>
      </c>
      <c r="X69">
        <f t="shared" si="11"/>
        <v>-2.9884388153589059E-4</v>
      </c>
    </row>
    <row r="70" spans="2:24" x14ac:dyDescent="0.15">
      <c r="B70" t="s">
        <v>12</v>
      </c>
      <c r="C70" t="s">
        <v>92</v>
      </c>
      <c r="D70" t="s">
        <v>121</v>
      </c>
      <c r="E70" t="s">
        <v>15</v>
      </c>
      <c r="F70" t="s">
        <v>122</v>
      </c>
      <c r="G70" t="s">
        <v>17</v>
      </c>
      <c r="H70" t="s">
        <v>18</v>
      </c>
      <c r="I70" t="s">
        <v>19</v>
      </c>
      <c r="J70" t="s">
        <v>91</v>
      </c>
      <c r="K70">
        <v>94</v>
      </c>
      <c r="L70" s="6">
        <v>12</v>
      </c>
      <c r="M70" s="2">
        <v>1364150</v>
      </c>
      <c r="S70">
        <f t="shared" si="6"/>
        <v>-0.99372638963842419</v>
      </c>
      <c r="T70">
        <f t="shared" si="7"/>
        <v>-7.2857332096966485E-4</v>
      </c>
      <c r="U70">
        <f t="shared" si="8"/>
        <v>-5.5199488439047989E-4</v>
      </c>
      <c r="V70">
        <f t="shared" si="9"/>
        <v>-0.21961353211009174</v>
      </c>
      <c r="W70">
        <f t="shared" si="10"/>
        <v>-2.4844350245065573E-4</v>
      </c>
      <c r="X70">
        <f t="shared" si="11"/>
        <v>-2.4232575424742067E-4</v>
      </c>
    </row>
    <row r="71" spans="2:24" x14ac:dyDescent="0.15">
      <c r="B71" t="s">
        <v>12</v>
      </c>
      <c r="C71" t="s">
        <v>92</v>
      </c>
      <c r="D71" t="s">
        <v>123</v>
      </c>
      <c r="E71" t="s">
        <v>25</v>
      </c>
      <c r="F71" t="s">
        <v>44</v>
      </c>
      <c r="G71" t="s">
        <v>17</v>
      </c>
      <c r="H71" t="s">
        <v>18</v>
      </c>
      <c r="I71" t="s">
        <v>19</v>
      </c>
      <c r="J71" t="s">
        <v>124</v>
      </c>
      <c r="K71">
        <v>6</v>
      </c>
      <c r="L71" s="6">
        <v>17</v>
      </c>
      <c r="M71" s="2">
        <v>1019102.5</v>
      </c>
      <c r="S71">
        <f t="shared" si="6"/>
        <v>-0.99966270912034538</v>
      </c>
      <c r="T71">
        <f t="shared" si="7"/>
        <v>-1.0597430123195125E-3</v>
      </c>
      <c r="U71">
        <f t="shared" si="8"/>
        <v>-3.1573059750624729E-4</v>
      </c>
      <c r="V71">
        <f t="shared" si="9"/>
        <v>-0.22092545871559632</v>
      </c>
      <c r="W71">
        <f t="shared" si="10"/>
        <v>-3.6137236720095378E-4</v>
      </c>
      <c r="X71">
        <f t="shared" si="11"/>
        <v>-1.3860573230524257E-4</v>
      </c>
    </row>
    <row r="72" spans="2:24" x14ac:dyDescent="0.15">
      <c r="B72" t="s">
        <v>12</v>
      </c>
      <c r="C72" t="s">
        <v>92</v>
      </c>
      <c r="D72" t="s">
        <v>125</v>
      </c>
      <c r="E72" t="s">
        <v>15</v>
      </c>
      <c r="F72" t="s">
        <v>27</v>
      </c>
      <c r="G72" t="s">
        <v>17</v>
      </c>
      <c r="H72" t="s">
        <v>18</v>
      </c>
      <c r="I72" t="s">
        <v>19</v>
      </c>
      <c r="J72" t="s">
        <v>91</v>
      </c>
      <c r="K72">
        <v>23</v>
      </c>
      <c r="L72" s="6">
        <v>18</v>
      </c>
      <c r="M72" s="2">
        <v>977470</v>
      </c>
      <c r="S72">
        <f t="shared" si="6"/>
        <v>-0.99851592012951973</v>
      </c>
      <c r="T72">
        <f t="shared" si="7"/>
        <v>-1.125976950589482E-3</v>
      </c>
      <c r="U72">
        <f t="shared" si="8"/>
        <v>-2.8722358637384431E-4</v>
      </c>
      <c r="V72">
        <f t="shared" si="9"/>
        <v>-0.22067201834862385</v>
      </c>
      <c r="W72">
        <f t="shared" si="10"/>
        <v>-3.8395814015101341E-4</v>
      </c>
      <c r="X72">
        <f t="shared" si="11"/>
        <v>-1.2609115441811764E-4</v>
      </c>
    </row>
    <row r="73" spans="2:24" x14ac:dyDescent="0.15">
      <c r="B73" t="s">
        <v>12</v>
      </c>
      <c r="C73" t="s">
        <v>92</v>
      </c>
      <c r="D73" t="s">
        <v>126</v>
      </c>
      <c r="E73" t="s">
        <v>15</v>
      </c>
      <c r="F73" t="s">
        <v>71</v>
      </c>
      <c r="G73" t="s">
        <v>17</v>
      </c>
      <c r="H73" t="s">
        <v>18</v>
      </c>
      <c r="I73" t="s">
        <v>19</v>
      </c>
      <c r="J73" t="s">
        <v>91</v>
      </c>
      <c r="K73">
        <v>7</v>
      </c>
      <c r="L73" s="6">
        <v>12</v>
      </c>
      <c r="M73" s="2">
        <v>941400</v>
      </c>
      <c r="S73">
        <f t="shared" si="6"/>
        <v>-0.99959525094441448</v>
      </c>
      <c r="T73">
        <f t="shared" si="7"/>
        <v>-7.2857332096966485E-4</v>
      </c>
      <c r="U73">
        <f t="shared" si="8"/>
        <v>-2.6252538445116909E-4</v>
      </c>
      <c r="V73">
        <f t="shared" si="9"/>
        <v>-0.2209105504587156</v>
      </c>
      <c r="W73">
        <f t="shared" si="10"/>
        <v>-2.4844350245065573E-4</v>
      </c>
      <c r="X73">
        <f t="shared" si="11"/>
        <v>-1.1524864377406322E-4</v>
      </c>
    </row>
    <row r="74" spans="2:24" x14ac:dyDescent="0.15">
      <c r="B74" t="s">
        <v>12</v>
      </c>
      <c r="C74" t="s">
        <v>92</v>
      </c>
      <c r="D74" t="s">
        <v>127</v>
      </c>
      <c r="E74" t="s">
        <v>15</v>
      </c>
      <c r="F74" t="s">
        <v>128</v>
      </c>
      <c r="G74" t="s">
        <v>38</v>
      </c>
      <c r="H74" t="s">
        <v>18</v>
      </c>
      <c r="I74" t="s">
        <v>19</v>
      </c>
      <c r="J74" t="s">
        <v>91</v>
      </c>
      <c r="K74">
        <v>24</v>
      </c>
      <c r="L74" s="6">
        <v>34</v>
      </c>
      <c r="M74" s="2">
        <v>1325700</v>
      </c>
      <c r="S74">
        <f t="shared" si="6"/>
        <v>-0.99844846195358883</v>
      </c>
      <c r="T74">
        <f t="shared" si="7"/>
        <v>-2.1857199629089948E-3</v>
      </c>
      <c r="U74">
        <f t="shared" si="8"/>
        <v>-5.2566702567335033E-4</v>
      </c>
      <c r="V74">
        <f t="shared" si="9"/>
        <v>-0.22065711009174313</v>
      </c>
      <c r="W74">
        <f t="shared" si="10"/>
        <v>-7.4533050735196729E-4</v>
      </c>
      <c r="X74">
        <f t="shared" si="11"/>
        <v>-2.307678242706008E-4</v>
      </c>
    </row>
    <row r="75" spans="2:24" x14ac:dyDescent="0.15">
      <c r="B75" t="s">
        <v>12</v>
      </c>
      <c r="C75" t="s">
        <v>129</v>
      </c>
      <c r="D75" t="s">
        <v>130</v>
      </c>
      <c r="E75" t="s">
        <v>25</v>
      </c>
      <c r="F75" t="s">
        <v>79</v>
      </c>
      <c r="G75" t="s">
        <v>17</v>
      </c>
      <c r="H75" t="s">
        <v>18</v>
      </c>
      <c r="I75" t="s">
        <v>19</v>
      </c>
      <c r="J75" t="s">
        <v>131</v>
      </c>
      <c r="K75">
        <v>319</v>
      </c>
      <c r="L75" s="6">
        <v>2</v>
      </c>
      <c r="M75" s="2">
        <v>880600</v>
      </c>
      <c r="S75">
        <f t="shared" si="6"/>
        <v>-0.97854830005396654</v>
      </c>
      <c r="T75">
        <f t="shared" si="7"/>
        <v>-6.6233938269969533E-5</v>
      </c>
      <c r="U75">
        <f t="shared" si="8"/>
        <v>-2.2089381592057161E-4</v>
      </c>
      <c r="V75">
        <f t="shared" si="9"/>
        <v>-0.21625917431192659</v>
      </c>
      <c r="W75">
        <f t="shared" si="10"/>
        <v>-2.2585772950059611E-5</v>
      </c>
      <c r="X75">
        <f t="shared" si="11"/>
        <v>-9.6972385189130937E-5</v>
      </c>
    </row>
    <row r="76" spans="2:24" x14ac:dyDescent="0.15">
      <c r="B76" t="s">
        <v>12</v>
      </c>
      <c r="C76" t="s">
        <v>129</v>
      </c>
      <c r="D76" t="s">
        <v>132</v>
      </c>
      <c r="E76" t="s">
        <v>25</v>
      </c>
      <c r="F76" t="s">
        <v>114</v>
      </c>
      <c r="G76" t="s">
        <v>38</v>
      </c>
      <c r="H76" t="s">
        <v>18</v>
      </c>
      <c r="I76" t="s">
        <v>41</v>
      </c>
      <c r="J76" t="s">
        <v>131</v>
      </c>
      <c r="K76">
        <v>9</v>
      </c>
      <c r="L76" s="6">
        <v>4</v>
      </c>
      <c r="M76" s="2">
        <v>873700</v>
      </c>
      <c r="S76">
        <f t="shared" si="6"/>
        <v>-0.99946033459255257</v>
      </c>
      <c r="T76">
        <f t="shared" si="7"/>
        <v>-1.9870181480990858E-4</v>
      </c>
      <c r="U76">
        <f t="shared" si="8"/>
        <v>-2.1616918067614524E-4</v>
      </c>
      <c r="V76">
        <f t="shared" si="9"/>
        <v>-0.22088073394495411</v>
      </c>
      <c r="W76">
        <f t="shared" si="10"/>
        <v>-6.7757318850178826E-5</v>
      </c>
      <c r="X76">
        <f t="shared" si="11"/>
        <v>-9.4898270316827758E-5</v>
      </c>
    </row>
    <row r="77" spans="2:24" x14ac:dyDescent="0.15">
      <c r="B77" t="s">
        <v>12</v>
      </c>
      <c r="C77" t="s">
        <v>129</v>
      </c>
      <c r="D77" t="s">
        <v>133</v>
      </c>
      <c r="E77" t="s">
        <v>25</v>
      </c>
      <c r="F77" t="s">
        <v>16</v>
      </c>
      <c r="G77" t="s">
        <v>17</v>
      </c>
      <c r="H77" t="s">
        <v>18</v>
      </c>
      <c r="I77" t="s">
        <v>19</v>
      </c>
      <c r="J77" t="s">
        <v>131</v>
      </c>
      <c r="K77">
        <v>1</v>
      </c>
      <c r="L77" s="6">
        <v>62</v>
      </c>
      <c r="M77" s="2">
        <v>1761728.75</v>
      </c>
      <c r="S77">
        <f t="shared" si="6"/>
        <v>-1</v>
      </c>
      <c r="T77">
        <f t="shared" si="7"/>
        <v>-4.0402702344681414E-3</v>
      </c>
      <c r="U77">
        <f t="shared" si="8"/>
        <v>-8.2422888072163601E-4</v>
      </c>
      <c r="V77">
        <f t="shared" si="9"/>
        <v>-0.221</v>
      </c>
      <c r="W77">
        <f t="shared" si="10"/>
        <v>-1.3777321499536363E-3</v>
      </c>
      <c r="X77">
        <f t="shared" si="11"/>
        <v>-3.618364786367982E-4</v>
      </c>
    </row>
    <row r="78" spans="2:24" x14ac:dyDescent="0.15">
      <c r="B78" t="s">
        <v>12</v>
      </c>
      <c r="C78" t="s">
        <v>129</v>
      </c>
      <c r="D78" t="s">
        <v>134</v>
      </c>
      <c r="E78" t="s">
        <v>15</v>
      </c>
      <c r="F78" t="s">
        <v>135</v>
      </c>
      <c r="G78" t="s">
        <v>17</v>
      </c>
      <c r="H78" t="s">
        <v>18</v>
      </c>
      <c r="I78" t="s">
        <v>19</v>
      </c>
      <c r="J78" t="s">
        <v>131</v>
      </c>
      <c r="K78">
        <v>94</v>
      </c>
      <c r="L78" s="6">
        <v>15</v>
      </c>
      <c r="M78" s="2">
        <v>807015</v>
      </c>
      <c r="S78">
        <f t="shared" si="6"/>
        <v>-0.99372638963842419</v>
      </c>
      <c r="T78">
        <f t="shared" si="7"/>
        <v>-9.2727513577957343E-4</v>
      </c>
      <c r="U78">
        <f t="shared" si="8"/>
        <v>-1.7050797759287395E-4</v>
      </c>
      <c r="V78">
        <f t="shared" si="9"/>
        <v>-0.21961353211009174</v>
      </c>
      <c r="W78">
        <f t="shared" si="10"/>
        <v>-3.1620082130083457E-4</v>
      </c>
      <c r="X78">
        <f t="shared" si="11"/>
        <v>-7.485300216327166E-5</v>
      </c>
    </row>
    <row r="79" spans="2:24" x14ac:dyDescent="0.15">
      <c r="B79" t="s">
        <v>12</v>
      </c>
      <c r="C79" t="s">
        <v>129</v>
      </c>
      <c r="D79" t="s">
        <v>136</v>
      </c>
      <c r="E79" t="s">
        <v>25</v>
      </c>
      <c r="F79" t="s">
        <v>79</v>
      </c>
      <c r="G79" t="s">
        <v>17</v>
      </c>
      <c r="H79" t="s">
        <v>18</v>
      </c>
      <c r="I79" t="s">
        <v>19</v>
      </c>
      <c r="J79" t="s">
        <v>131</v>
      </c>
      <c r="K79">
        <v>2</v>
      </c>
      <c r="L79" s="6">
        <v>74</v>
      </c>
      <c r="M79" s="2">
        <v>11308225</v>
      </c>
      <c r="S79">
        <f t="shared" si="6"/>
        <v>-0.9999325418240691</v>
      </c>
      <c r="T79">
        <f t="shared" si="7"/>
        <v>-4.8350774937077762E-3</v>
      </c>
      <c r="U79">
        <f t="shared" si="8"/>
        <v>-7.3609988290599098E-3</v>
      </c>
      <c r="V79">
        <f t="shared" si="9"/>
        <v>-0.22098509174311928</v>
      </c>
      <c r="W79">
        <f t="shared" si="10"/>
        <v>-1.6487614253543519E-3</v>
      </c>
      <c r="X79">
        <f t="shared" si="11"/>
        <v>-3.2314784859573003E-3</v>
      </c>
    </row>
    <row r="80" spans="2:24" x14ac:dyDescent="0.15">
      <c r="B80" t="s">
        <v>12</v>
      </c>
      <c r="C80" t="s">
        <v>129</v>
      </c>
      <c r="D80" t="s">
        <v>137</v>
      </c>
      <c r="E80" t="s">
        <v>25</v>
      </c>
      <c r="F80" t="s">
        <v>16</v>
      </c>
      <c r="G80" t="s">
        <v>17</v>
      </c>
      <c r="H80" t="s">
        <v>18</v>
      </c>
      <c r="I80" t="s">
        <v>19</v>
      </c>
      <c r="J80" t="s">
        <v>131</v>
      </c>
      <c r="K80">
        <v>20</v>
      </c>
      <c r="L80" s="6">
        <v>8</v>
      </c>
      <c r="M80" s="2">
        <v>3632850</v>
      </c>
      <c r="S80">
        <f t="shared" si="6"/>
        <v>-0.99871829465731243</v>
      </c>
      <c r="T80">
        <f t="shared" si="7"/>
        <v>-4.6363756788978672E-4</v>
      </c>
      <c r="U80">
        <f t="shared" si="8"/>
        <v>-2.1054412581629559E-3</v>
      </c>
      <c r="V80">
        <f t="shared" si="9"/>
        <v>-0.22071674311926606</v>
      </c>
      <c r="W80">
        <f t="shared" si="10"/>
        <v>-1.5810041065041728E-4</v>
      </c>
      <c r="X80">
        <f t="shared" si="11"/>
        <v>-9.2428871233353764E-4</v>
      </c>
    </row>
    <row r="81" spans="2:24" x14ac:dyDescent="0.15">
      <c r="B81" t="s">
        <v>12</v>
      </c>
      <c r="C81" t="s">
        <v>129</v>
      </c>
      <c r="D81" t="s">
        <v>138</v>
      </c>
      <c r="E81" t="s">
        <v>25</v>
      </c>
      <c r="F81" t="s">
        <v>139</v>
      </c>
      <c r="G81" t="s">
        <v>140</v>
      </c>
      <c r="H81" t="s">
        <v>18</v>
      </c>
      <c r="I81" t="s">
        <v>19</v>
      </c>
      <c r="J81" t="s">
        <v>131</v>
      </c>
      <c r="K81">
        <v>14</v>
      </c>
      <c r="L81" s="6">
        <v>16</v>
      </c>
      <c r="M81" s="2">
        <v>3137700</v>
      </c>
      <c r="S81">
        <f t="shared" si="6"/>
        <v>-0.99912304371289795</v>
      </c>
      <c r="T81">
        <f t="shared" si="7"/>
        <v>-9.9350907404954303E-4</v>
      </c>
      <c r="U81">
        <f t="shared" si="8"/>
        <v>-1.766397324644447E-3</v>
      </c>
      <c r="V81">
        <f t="shared" si="9"/>
        <v>-0.22080619266055046</v>
      </c>
      <c r="W81">
        <f t="shared" si="10"/>
        <v>-3.387865942508942E-4</v>
      </c>
      <c r="X81">
        <f t="shared" si="11"/>
        <v>-7.7544842551891229E-4</v>
      </c>
    </row>
    <row r="82" spans="2:24" x14ac:dyDescent="0.15">
      <c r="B82" t="s">
        <v>12</v>
      </c>
      <c r="C82" t="s">
        <v>129</v>
      </c>
      <c r="D82" t="s">
        <v>141</v>
      </c>
      <c r="E82" t="s">
        <v>25</v>
      </c>
      <c r="F82" t="s">
        <v>142</v>
      </c>
      <c r="G82" t="s">
        <v>17</v>
      </c>
      <c r="H82" t="s">
        <v>18</v>
      </c>
      <c r="I82" t="s">
        <v>19</v>
      </c>
      <c r="J82" t="s">
        <v>131</v>
      </c>
      <c r="K82">
        <v>2</v>
      </c>
      <c r="L82" s="6">
        <v>23</v>
      </c>
      <c r="M82" s="2">
        <v>2489737.5</v>
      </c>
      <c r="S82">
        <f t="shared" si="6"/>
        <v>-0.9999325418240691</v>
      </c>
      <c r="T82">
        <f t="shared" si="7"/>
        <v>-1.4571466419393297E-3</v>
      </c>
      <c r="U82">
        <f t="shared" si="8"/>
        <v>-1.3227181268811693E-3</v>
      </c>
      <c r="V82">
        <f t="shared" si="9"/>
        <v>-0.22098509174311928</v>
      </c>
      <c r="W82">
        <f t="shared" si="10"/>
        <v>-4.9688700490131145E-4</v>
      </c>
      <c r="X82">
        <f t="shared" si="11"/>
        <v>-5.806732577008333E-4</v>
      </c>
    </row>
    <row r="83" spans="2:24" x14ac:dyDescent="0.15">
      <c r="B83" t="s">
        <v>12</v>
      </c>
      <c r="C83" t="s">
        <v>129</v>
      </c>
      <c r="D83" t="s">
        <v>143</v>
      </c>
      <c r="E83" t="s">
        <v>25</v>
      </c>
      <c r="F83" t="s">
        <v>144</v>
      </c>
      <c r="G83" t="s">
        <v>38</v>
      </c>
      <c r="H83" t="s">
        <v>18</v>
      </c>
      <c r="I83" t="s">
        <v>19</v>
      </c>
      <c r="J83" t="s">
        <v>131</v>
      </c>
      <c r="K83">
        <v>6</v>
      </c>
      <c r="L83" s="6">
        <v>9</v>
      </c>
      <c r="M83" s="2">
        <v>2578485</v>
      </c>
      <c r="S83">
        <f t="shared" si="6"/>
        <v>-0.99966270912034538</v>
      </c>
      <c r="T83">
        <f t="shared" si="7"/>
        <v>-5.2987150615975626E-4</v>
      </c>
      <c r="U83">
        <f t="shared" si="8"/>
        <v>-1.3834861799760575E-3</v>
      </c>
      <c r="V83">
        <f t="shared" si="9"/>
        <v>-0.22092545871559632</v>
      </c>
      <c r="W83">
        <f t="shared" si="10"/>
        <v>-1.8068618360047689E-4</v>
      </c>
      <c r="X83">
        <f t="shared" si="11"/>
        <v>-6.0735043300948926E-4</v>
      </c>
    </row>
    <row r="84" spans="2:24" x14ac:dyDescent="0.15">
      <c r="B84" t="s">
        <v>12</v>
      </c>
      <c r="C84" t="s">
        <v>129</v>
      </c>
      <c r="D84" t="s">
        <v>145</v>
      </c>
      <c r="E84" t="s">
        <v>25</v>
      </c>
      <c r="F84" t="s">
        <v>44</v>
      </c>
      <c r="G84" t="s">
        <v>17</v>
      </c>
      <c r="H84" t="s">
        <v>18</v>
      </c>
      <c r="I84" t="s">
        <v>19</v>
      </c>
      <c r="J84" t="s">
        <v>131</v>
      </c>
      <c r="K84">
        <v>1</v>
      </c>
      <c r="L84" s="6">
        <v>16</v>
      </c>
      <c r="M84" s="2">
        <v>2541500</v>
      </c>
      <c r="S84">
        <f t="shared" si="6"/>
        <v>-1</v>
      </c>
      <c r="T84">
        <f t="shared" si="7"/>
        <v>-9.9350907404954303E-4</v>
      </c>
      <c r="U84">
        <f t="shared" si="8"/>
        <v>-1.3581614503361866E-3</v>
      </c>
      <c r="V84">
        <f t="shared" si="9"/>
        <v>-0.221</v>
      </c>
      <c r="W84">
        <f t="shared" si="10"/>
        <v>-3.387865942508942E-4</v>
      </c>
      <c r="X84">
        <f t="shared" si="11"/>
        <v>-5.9623287669758598E-4</v>
      </c>
    </row>
    <row r="85" spans="2:24" x14ac:dyDescent="0.15">
      <c r="B85" t="s">
        <v>12</v>
      </c>
      <c r="C85" t="s">
        <v>129</v>
      </c>
      <c r="D85" t="s">
        <v>146</v>
      </c>
      <c r="E85" t="s">
        <v>25</v>
      </c>
      <c r="F85" t="s">
        <v>147</v>
      </c>
      <c r="G85" t="s">
        <v>140</v>
      </c>
      <c r="H85" t="s">
        <v>18</v>
      </c>
      <c r="I85" t="s">
        <v>19</v>
      </c>
      <c r="J85" t="s">
        <v>131</v>
      </c>
      <c r="K85">
        <v>21</v>
      </c>
      <c r="L85" s="6">
        <v>7</v>
      </c>
      <c r="M85" s="2">
        <v>1550400</v>
      </c>
      <c r="S85">
        <f t="shared" si="6"/>
        <v>-0.99865083648138153</v>
      </c>
      <c r="T85">
        <f t="shared" si="7"/>
        <v>-3.9740362961981717E-4</v>
      </c>
      <c r="U85">
        <f t="shared" si="8"/>
        <v>-6.7952579950271311E-4</v>
      </c>
      <c r="V85">
        <f t="shared" si="9"/>
        <v>-0.22070183486238532</v>
      </c>
      <c r="W85">
        <f t="shared" si="10"/>
        <v>-1.3551463770035765E-4</v>
      </c>
      <c r="X85">
        <f t="shared" si="11"/>
        <v>-2.9831182598169108E-4</v>
      </c>
    </row>
    <row r="86" spans="2:24" x14ac:dyDescent="0.15">
      <c r="B86" t="s">
        <v>12</v>
      </c>
      <c r="C86" t="s">
        <v>129</v>
      </c>
      <c r="D86" t="s">
        <v>148</v>
      </c>
      <c r="E86" t="s">
        <v>25</v>
      </c>
      <c r="F86" t="s">
        <v>149</v>
      </c>
      <c r="G86" t="s">
        <v>150</v>
      </c>
      <c r="H86" t="s">
        <v>18</v>
      </c>
      <c r="I86" t="s">
        <v>41</v>
      </c>
      <c r="J86" t="s">
        <v>131</v>
      </c>
      <c r="K86">
        <v>7</v>
      </c>
      <c r="L86" s="6">
        <v>5</v>
      </c>
      <c r="M86" s="2">
        <v>2027200</v>
      </c>
      <c r="S86">
        <f t="shared" si="6"/>
        <v>-0.99959525094441448</v>
      </c>
      <c r="T86">
        <f t="shared" si="7"/>
        <v>-2.6493575307987813E-4</v>
      </c>
      <c r="U86">
        <f t="shared" si="8"/>
        <v>-1.0060049421900304E-3</v>
      </c>
      <c r="V86">
        <f t="shared" si="9"/>
        <v>-0.2209105504587156</v>
      </c>
      <c r="W86">
        <f t="shared" si="10"/>
        <v>-9.0343091800238444E-5</v>
      </c>
      <c r="X86">
        <f t="shared" si="11"/>
        <v>-4.4163616962142338E-4</v>
      </c>
    </row>
    <row r="87" spans="2:24" x14ac:dyDescent="0.15">
      <c r="B87" t="s">
        <v>12</v>
      </c>
      <c r="C87" t="s">
        <v>129</v>
      </c>
      <c r="D87" t="s">
        <v>151</v>
      </c>
      <c r="E87" t="s">
        <v>25</v>
      </c>
      <c r="F87" t="s">
        <v>152</v>
      </c>
      <c r="G87" t="s">
        <v>153</v>
      </c>
      <c r="H87" t="s">
        <v>18</v>
      </c>
      <c r="I87" t="s">
        <v>19</v>
      </c>
      <c r="J87" t="s">
        <v>131</v>
      </c>
      <c r="K87">
        <v>22</v>
      </c>
      <c r="L87" s="6">
        <v>13</v>
      </c>
      <c r="M87" s="2">
        <v>1450100</v>
      </c>
      <c r="S87">
        <f t="shared" si="6"/>
        <v>-0.99858337830545063</v>
      </c>
      <c r="T87">
        <f t="shared" si="7"/>
        <v>-7.9480725923963434E-4</v>
      </c>
      <c r="U87">
        <f t="shared" si="8"/>
        <v>-6.1084740602213863E-4</v>
      </c>
      <c r="V87">
        <f t="shared" si="9"/>
        <v>-0.2206869266055046</v>
      </c>
      <c r="W87">
        <f t="shared" si="10"/>
        <v>-2.710292754007153E-4</v>
      </c>
      <c r="X87">
        <f t="shared" si="11"/>
        <v>-2.6816201124371886E-4</v>
      </c>
    </row>
    <row r="88" spans="2:24" x14ac:dyDescent="0.15">
      <c r="B88" t="s">
        <v>12</v>
      </c>
      <c r="C88" t="s">
        <v>129</v>
      </c>
      <c r="D88" t="s">
        <v>154</v>
      </c>
      <c r="E88" t="s">
        <v>25</v>
      </c>
      <c r="F88" t="s">
        <v>155</v>
      </c>
      <c r="G88" t="s">
        <v>153</v>
      </c>
      <c r="H88" t="s">
        <v>18</v>
      </c>
      <c r="I88" t="s">
        <v>19</v>
      </c>
      <c r="J88" t="s">
        <v>131</v>
      </c>
      <c r="K88">
        <v>14</v>
      </c>
      <c r="L88" s="6">
        <v>9</v>
      </c>
      <c r="M88" s="2">
        <v>1186262.5</v>
      </c>
      <c r="S88">
        <f t="shared" si="6"/>
        <v>-0.99912304371289795</v>
      </c>
      <c r="T88">
        <f t="shared" si="7"/>
        <v>-5.2987150615975626E-4</v>
      </c>
      <c r="U88">
        <f t="shared" si="8"/>
        <v>-4.3019002177556762E-4</v>
      </c>
      <c r="V88">
        <f t="shared" si="9"/>
        <v>-0.22080619266055046</v>
      </c>
      <c r="W88">
        <f t="shared" si="10"/>
        <v>-1.8068618360047689E-4</v>
      </c>
      <c r="X88">
        <f t="shared" si="11"/>
        <v>-1.8885341955947419E-4</v>
      </c>
    </row>
    <row r="89" spans="2:24" x14ac:dyDescent="0.15">
      <c r="B89" t="s">
        <v>12</v>
      </c>
      <c r="C89" t="s">
        <v>129</v>
      </c>
      <c r="D89" t="s">
        <v>156</v>
      </c>
      <c r="E89" t="s">
        <v>25</v>
      </c>
      <c r="F89" t="s">
        <v>157</v>
      </c>
      <c r="G89" t="s">
        <v>150</v>
      </c>
      <c r="H89" t="s">
        <v>18</v>
      </c>
      <c r="I89" t="s">
        <v>41</v>
      </c>
      <c r="J89" t="s">
        <v>131</v>
      </c>
      <c r="K89">
        <v>17</v>
      </c>
      <c r="L89" s="6">
        <v>7</v>
      </c>
      <c r="M89" s="2">
        <v>1439000</v>
      </c>
      <c r="S89">
        <f t="shared" si="6"/>
        <v>-0.99892066918510525</v>
      </c>
      <c r="T89">
        <f t="shared" si="7"/>
        <v>-3.9740362961981717E-4</v>
      </c>
      <c r="U89">
        <f t="shared" si="8"/>
        <v>-6.0324690584632231E-4</v>
      </c>
      <c r="V89">
        <f t="shared" si="9"/>
        <v>-0.22076146788990827</v>
      </c>
      <c r="W89">
        <f t="shared" si="10"/>
        <v>-1.3551463770035765E-4</v>
      </c>
      <c r="X89">
        <f t="shared" si="11"/>
        <v>-2.6482539166653552E-4</v>
      </c>
    </row>
    <row r="90" spans="2:24" x14ac:dyDescent="0.15">
      <c r="B90" t="s">
        <v>12</v>
      </c>
      <c r="C90" t="s">
        <v>129</v>
      </c>
      <c r="D90" t="s">
        <v>158</v>
      </c>
      <c r="E90" t="s">
        <v>25</v>
      </c>
      <c r="F90" t="s">
        <v>152</v>
      </c>
      <c r="G90" t="s">
        <v>153</v>
      </c>
      <c r="H90" t="s">
        <v>18</v>
      </c>
      <c r="I90" t="s">
        <v>19</v>
      </c>
      <c r="J90" t="s">
        <v>131</v>
      </c>
      <c r="K90">
        <v>3</v>
      </c>
      <c r="L90" s="6">
        <v>14</v>
      </c>
      <c r="M90" s="2">
        <v>1122250</v>
      </c>
      <c r="S90">
        <f t="shared" si="6"/>
        <v>-0.9998650836481382</v>
      </c>
      <c r="T90">
        <f t="shared" si="7"/>
        <v>-8.6104119750960394E-4</v>
      </c>
      <c r="U90">
        <f t="shared" si="8"/>
        <v>-3.863587589373296E-4</v>
      </c>
      <c r="V90">
        <f t="shared" si="9"/>
        <v>-0.22097018348623854</v>
      </c>
      <c r="W90">
        <f t="shared" si="10"/>
        <v>-2.9361504835077499E-4</v>
      </c>
      <c r="X90">
        <f t="shared" si="11"/>
        <v>-1.696114951734877E-4</v>
      </c>
    </row>
    <row r="91" spans="2:24" x14ac:dyDescent="0.15">
      <c r="B91" t="s">
        <v>12</v>
      </c>
      <c r="C91" t="s">
        <v>129</v>
      </c>
      <c r="D91" t="s">
        <v>159</v>
      </c>
      <c r="E91" t="s">
        <v>25</v>
      </c>
      <c r="F91" t="s">
        <v>30</v>
      </c>
      <c r="G91" t="s">
        <v>30</v>
      </c>
      <c r="H91" t="s">
        <v>18</v>
      </c>
      <c r="I91" t="s">
        <v>19</v>
      </c>
      <c r="J91" t="s">
        <v>131</v>
      </c>
      <c r="K91">
        <v>80</v>
      </c>
      <c r="L91" s="6">
        <v>11</v>
      </c>
      <c r="M91" s="2">
        <v>1052100</v>
      </c>
      <c r="S91">
        <f t="shared" si="6"/>
        <v>-0.99467080410145714</v>
      </c>
      <c r="T91">
        <f t="shared" si="7"/>
        <v>-6.6233938269969535E-4</v>
      </c>
      <c r="U91">
        <f t="shared" si="8"/>
        <v>-3.383249672856616E-4</v>
      </c>
      <c r="V91">
        <f t="shared" si="9"/>
        <v>-0.21982224770642203</v>
      </c>
      <c r="W91">
        <f t="shared" si="10"/>
        <v>-2.2585772950059612E-4</v>
      </c>
      <c r="X91">
        <f t="shared" si="11"/>
        <v>-1.4852466063840545E-4</v>
      </c>
    </row>
    <row r="92" spans="2:24" x14ac:dyDescent="0.15">
      <c r="B92" t="s">
        <v>12</v>
      </c>
      <c r="C92" t="s">
        <v>129</v>
      </c>
      <c r="D92" t="s">
        <v>160</v>
      </c>
      <c r="E92" t="s">
        <v>25</v>
      </c>
      <c r="F92" t="s">
        <v>161</v>
      </c>
      <c r="G92" t="s">
        <v>17</v>
      </c>
      <c r="H92" t="s">
        <v>18</v>
      </c>
      <c r="I92" t="s">
        <v>19</v>
      </c>
      <c r="J92" t="s">
        <v>131</v>
      </c>
      <c r="K92">
        <v>2</v>
      </c>
      <c r="L92" s="6">
        <v>16</v>
      </c>
      <c r="M92" s="2">
        <v>974700</v>
      </c>
      <c r="S92">
        <f t="shared" si="6"/>
        <v>-0.9999325418240691</v>
      </c>
      <c r="T92">
        <f t="shared" si="7"/>
        <v>-9.9350907404954303E-4</v>
      </c>
      <c r="U92">
        <f t="shared" si="8"/>
        <v>-2.8532688497861808E-4</v>
      </c>
      <c r="V92">
        <f t="shared" si="9"/>
        <v>-0.22098509174311928</v>
      </c>
      <c r="W92">
        <f t="shared" si="10"/>
        <v>-3.387865942508942E-4</v>
      </c>
      <c r="X92">
        <f t="shared" si="11"/>
        <v>-1.2525850250561335E-4</v>
      </c>
    </row>
    <row r="93" spans="2:24" x14ac:dyDescent="0.15">
      <c r="B93" t="s">
        <v>12</v>
      </c>
      <c r="C93" t="s">
        <v>129</v>
      </c>
      <c r="D93" t="s">
        <v>162</v>
      </c>
      <c r="E93" t="s">
        <v>25</v>
      </c>
      <c r="F93" t="s">
        <v>163</v>
      </c>
      <c r="G93" t="s">
        <v>150</v>
      </c>
      <c r="H93" t="s">
        <v>18</v>
      </c>
      <c r="I93" t="s">
        <v>19</v>
      </c>
      <c r="J93" t="s">
        <v>131</v>
      </c>
      <c r="K93">
        <v>41</v>
      </c>
      <c r="L93" s="6">
        <v>14</v>
      </c>
      <c r="M93" s="2">
        <v>899800</v>
      </c>
      <c r="S93">
        <f t="shared" si="6"/>
        <v>-0.99730167296276306</v>
      </c>
      <c r="T93">
        <f t="shared" si="7"/>
        <v>-8.6104119750960394E-4</v>
      </c>
      <c r="U93">
        <f t="shared" si="8"/>
        <v>-2.3404062703549715E-4</v>
      </c>
      <c r="V93">
        <f t="shared" si="9"/>
        <v>-0.22040366972477063</v>
      </c>
      <c r="W93">
        <f t="shared" si="10"/>
        <v>-2.9361504835077499E-4</v>
      </c>
      <c r="X93">
        <f t="shared" si="11"/>
        <v>-1.0274383526858325E-4</v>
      </c>
    </row>
    <row r="94" spans="2:24" x14ac:dyDescent="0.15">
      <c r="B94" t="s">
        <v>12</v>
      </c>
      <c r="C94" t="s">
        <v>129</v>
      </c>
      <c r="D94" t="s">
        <v>164</v>
      </c>
      <c r="E94" t="s">
        <v>25</v>
      </c>
      <c r="F94" t="s">
        <v>152</v>
      </c>
      <c r="G94" t="s">
        <v>153</v>
      </c>
      <c r="H94" t="s">
        <v>18</v>
      </c>
      <c r="I94" t="s">
        <v>165</v>
      </c>
      <c r="J94" t="s">
        <v>131</v>
      </c>
      <c r="K94">
        <v>83</v>
      </c>
      <c r="L94" s="6">
        <v>8</v>
      </c>
      <c r="M94" s="2">
        <v>815000</v>
      </c>
      <c r="S94">
        <f t="shared" si="6"/>
        <v>-0.99446842957366433</v>
      </c>
      <c r="T94">
        <f t="shared" si="7"/>
        <v>-4.6363756788978672E-4</v>
      </c>
      <c r="U94">
        <f t="shared" si="8"/>
        <v>-1.7597554461124272E-4</v>
      </c>
      <c r="V94">
        <f t="shared" si="9"/>
        <v>-0.21977752293577982</v>
      </c>
      <c r="W94">
        <f t="shared" si="10"/>
        <v>-1.5810041065041728E-4</v>
      </c>
      <c r="X94">
        <f t="shared" si="11"/>
        <v>-7.725326408433555E-5</v>
      </c>
    </row>
    <row r="95" spans="2:24" x14ac:dyDescent="0.15">
      <c r="B95" t="s">
        <v>12</v>
      </c>
      <c r="C95" t="s">
        <v>129</v>
      </c>
      <c r="D95" t="s">
        <v>166</v>
      </c>
      <c r="E95" t="s">
        <v>25</v>
      </c>
      <c r="F95" t="s">
        <v>30</v>
      </c>
      <c r="G95" t="s">
        <v>30</v>
      </c>
      <c r="H95" t="s">
        <v>18</v>
      </c>
      <c r="I95" t="s">
        <v>19</v>
      </c>
      <c r="J95" t="s">
        <v>131</v>
      </c>
      <c r="K95">
        <v>7</v>
      </c>
      <c r="L95" s="6">
        <v>26</v>
      </c>
      <c r="M95" s="2">
        <v>853578.75</v>
      </c>
      <c r="S95">
        <f t="shared" si="6"/>
        <v>-0.99959525094441448</v>
      </c>
      <c r="T95">
        <f t="shared" si="7"/>
        <v>-1.6558484567492384E-3</v>
      </c>
      <c r="U95">
        <f t="shared" si="8"/>
        <v>-2.0239156228311426E-4</v>
      </c>
      <c r="V95">
        <f t="shared" si="9"/>
        <v>-0.2209105504587156</v>
      </c>
      <c r="W95">
        <f t="shared" si="10"/>
        <v>-5.6464432375149035E-4</v>
      </c>
      <c r="X95">
        <f t="shared" si="11"/>
        <v>-8.8849895842287155E-5</v>
      </c>
    </row>
    <row r="96" spans="2:24" x14ac:dyDescent="0.15">
      <c r="B96" t="s">
        <v>12</v>
      </c>
      <c r="C96" t="s">
        <v>129</v>
      </c>
      <c r="D96" t="s">
        <v>167</v>
      </c>
      <c r="E96" t="s">
        <v>25</v>
      </c>
      <c r="F96" t="s">
        <v>30</v>
      </c>
      <c r="G96" t="s">
        <v>30</v>
      </c>
      <c r="H96" t="s">
        <v>18</v>
      </c>
      <c r="I96" t="s">
        <v>19</v>
      </c>
      <c r="J96" t="s">
        <v>131</v>
      </c>
      <c r="K96">
        <v>34</v>
      </c>
      <c r="L96" s="6">
        <v>14</v>
      </c>
      <c r="M96" s="2">
        <v>757550</v>
      </c>
      <c r="S96">
        <f t="shared" si="6"/>
        <v>-0.99777388019427959</v>
      </c>
      <c r="T96">
        <f t="shared" si="7"/>
        <v>-8.6104119750960394E-4</v>
      </c>
      <c r="U96">
        <f t="shared" si="8"/>
        <v>-1.3663782072830151E-4</v>
      </c>
      <c r="V96">
        <f t="shared" si="9"/>
        <v>-0.2205080275229358</v>
      </c>
      <c r="W96">
        <f t="shared" si="10"/>
        <v>-2.9361504835077499E-4</v>
      </c>
      <c r="X96">
        <f t="shared" si="11"/>
        <v>-5.9984003299724365E-5</v>
      </c>
    </row>
    <row r="97" spans="2:24" x14ac:dyDescent="0.15">
      <c r="B97" t="s">
        <v>12</v>
      </c>
      <c r="C97" t="s">
        <v>129</v>
      </c>
      <c r="D97" t="s">
        <v>168</v>
      </c>
      <c r="E97" t="s">
        <v>25</v>
      </c>
      <c r="F97" t="s">
        <v>169</v>
      </c>
      <c r="G97" t="s">
        <v>38</v>
      </c>
      <c r="H97" t="s">
        <v>18</v>
      </c>
      <c r="I97" t="s">
        <v>19</v>
      </c>
      <c r="J97" t="s">
        <v>131</v>
      </c>
      <c r="K97">
        <v>17</v>
      </c>
      <c r="L97" s="6">
        <v>11</v>
      </c>
      <c r="M97" s="2">
        <v>1015350</v>
      </c>
      <c r="S97">
        <f t="shared" si="6"/>
        <v>-0.99892066918510525</v>
      </c>
      <c r="T97">
        <f t="shared" si="7"/>
        <v>-6.6233938269969535E-4</v>
      </c>
      <c r="U97">
        <f t="shared" si="8"/>
        <v>-3.1316114913599945E-4</v>
      </c>
      <c r="V97">
        <f t="shared" si="9"/>
        <v>-0.22076146788990827</v>
      </c>
      <c r="W97">
        <f t="shared" si="10"/>
        <v>-2.2585772950059612E-4</v>
      </c>
      <c r="X97">
        <f t="shared" si="11"/>
        <v>-1.3747774447070375E-4</v>
      </c>
    </row>
    <row r="98" spans="2:24" x14ac:dyDescent="0.15">
      <c r="B98" t="s">
        <v>12</v>
      </c>
      <c r="C98" t="s">
        <v>129</v>
      </c>
      <c r="D98" t="s">
        <v>170</v>
      </c>
      <c r="E98" t="s">
        <v>15</v>
      </c>
      <c r="F98" t="s">
        <v>171</v>
      </c>
      <c r="G98" t="s">
        <v>17</v>
      </c>
      <c r="H98" t="s">
        <v>18</v>
      </c>
      <c r="I98" t="s">
        <v>19</v>
      </c>
      <c r="J98" t="s">
        <v>131</v>
      </c>
      <c r="K98">
        <v>6</v>
      </c>
      <c r="L98" s="6">
        <v>25</v>
      </c>
      <c r="M98" s="2">
        <v>2524710</v>
      </c>
      <c r="S98">
        <f t="shared" si="6"/>
        <v>-0.99966270912034538</v>
      </c>
      <c r="T98">
        <f t="shared" si="7"/>
        <v>-1.5896145184792687E-3</v>
      </c>
      <c r="U98">
        <f t="shared" si="8"/>
        <v>-1.3466648379080823E-3</v>
      </c>
      <c r="V98">
        <f t="shared" si="9"/>
        <v>-0.22092545871559632</v>
      </c>
      <c r="W98">
        <f t="shared" si="10"/>
        <v>-5.4205855080143061E-4</v>
      </c>
      <c r="X98">
        <f t="shared" si="11"/>
        <v>-5.911858638416481E-4</v>
      </c>
    </row>
    <row r="99" spans="2:24" x14ac:dyDescent="0.15">
      <c r="B99" t="s">
        <v>12</v>
      </c>
      <c r="C99" t="s">
        <v>129</v>
      </c>
      <c r="D99" t="s">
        <v>172</v>
      </c>
      <c r="E99" t="s">
        <v>25</v>
      </c>
      <c r="F99" t="s">
        <v>49</v>
      </c>
      <c r="G99" t="s">
        <v>17</v>
      </c>
      <c r="H99" t="s">
        <v>18</v>
      </c>
      <c r="I99" t="s">
        <v>19</v>
      </c>
      <c r="J99" t="s">
        <v>131</v>
      </c>
      <c r="K99">
        <v>10</v>
      </c>
      <c r="L99" s="6">
        <v>18</v>
      </c>
      <c r="M99" s="2">
        <v>1069250</v>
      </c>
      <c r="S99">
        <f t="shared" si="6"/>
        <v>-0.99939287641662167</v>
      </c>
      <c r="T99">
        <f t="shared" si="7"/>
        <v>-1.125976950589482E-3</v>
      </c>
      <c r="U99">
        <f t="shared" si="8"/>
        <v>-3.5006808242217058E-4</v>
      </c>
      <c r="V99">
        <f t="shared" si="9"/>
        <v>-0.22086582568807339</v>
      </c>
      <c r="W99">
        <f t="shared" si="10"/>
        <v>-3.8395814015101341E-4</v>
      </c>
      <c r="X99">
        <f t="shared" si="11"/>
        <v>-1.5367988818333289E-4</v>
      </c>
    </row>
    <row r="100" spans="2:24" x14ac:dyDescent="0.15">
      <c r="B100" t="s">
        <v>12</v>
      </c>
      <c r="C100" t="s">
        <v>129</v>
      </c>
      <c r="D100" t="s">
        <v>173</v>
      </c>
      <c r="E100" t="s">
        <v>25</v>
      </c>
      <c r="F100" t="s">
        <v>114</v>
      </c>
      <c r="G100" t="s">
        <v>38</v>
      </c>
      <c r="H100" t="s">
        <v>18</v>
      </c>
      <c r="I100" t="s">
        <v>19</v>
      </c>
      <c r="J100" t="s">
        <v>131</v>
      </c>
      <c r="K100">
        <v>34</v>
      </c>
      <c r="L100" s="6">
        <v>12</v>
      </c>
      <c r="M100" s="2">
        <v>1056500</v>
      </c>
      <c r="S100">
        <f t="shared" si="6"/>
        <v>-0.99777388019427959</v>
      </c>
      <c r="T100">
        <f t="shared" si="7"/>
        <v>-7.2857332096966485E-4</v>
      </c>
      <c r="U100">
        <f t="shared" si="8"/>
        <v>-3.4133777816616539E-4</v>
      </c>
      <c r="V100">
        <f t="shared" si="9"/>
        <v>-0.2205080275229358</v>
      </c>
      <c r="W100">
        <f t="shared" si="10"/>
        <v>-2.4844350245065573E-4</v>
      </c>
      <c r="X100">
        <f t="shared" si="11"/>
        <v>-1.4984728461494662E-4</v>
      </c>
    </row>
    <row r="101" spans="2:24" x14ac:dyDescent="0.15">
      <c r="B101" t="s">
        <v>12</v>
      </c>
      <c r="C101" t="s">
        <v>129</v>
      </c>
      <c r="D101" t="s">
        <v>174</v>
      </c>
      <c r="E101" t="s">
        <v>25</v>
      </c>
      <c r="F101" t="s">
        <v>49</v>
      </c>
      <c r="G101" t="s">
        <v>17</v>
      </c>
      <c r="H101" t="s">
        <v>18</v>
      </c>
      <c r="I101" t="s">
        <v>19</v>
      </c>
      <c r="J101" t="s">
        <v>131</v>
      </c>
      <c r="K101">
        <v>1</v>
      </c>
      <c r="L101" s="6">
        <v>7</v>
      </c>
      <c r="M101" s="2">
        <v>816850</v>
      </c>
      <c r="S101">
        <f t="shared" si="6"/>
        <v>-1</v>
      </c>
      <c r="T101">
        <f t="shared" si="7"/>
        <v>-3.9740362961981717E-4</v>
      </c>
      <c r="U101">
        <f t="shared" si="8"/>
        <v>-1.7724229464054545E-4</v>
      </c>
      <c r="V101">
        <f t="shared" si="9"/>
        <v>-0.221</v>
      </c>
      <c r="W101">
        <f t="shared" si="10"/>
        <v>-1.3551463770035765E-4</v>
      </c>
      <c r="X101">
        <f t="shared" si="11"/>
        <v>-7.7809367347199453E-5</v>
      </c>
    </row>
    <row r="102" spans="2:24" x14ac:dyDescent="0.15">
      <c r="B102" t="s">
        <v>12</v>
      </c>
      <c r="C102" t="s">
        <v>129</v>
      </c>
      <c r="D102" t="s">
        <v>175</v>
      </c>
      <c r="E102" t="s">
        <v>25</v>
      </c>
      <c r="F102" t="s">
        <v>176</v>
      </c>
      <c r="G102" t="s">
        <v>17</v>
      </c>
      <c r="H102" t="s">
        <v>18</v>
      </c>
      <c r="I102" t="s">
        <v>19</v>
      </c>
      <c r="J102" t="s">
        <v>131</v>
      </c>
      <c r="K102">
        <v>8</v>
      </c>
      <c r="L102" s="6">
        <v>20</v>
      </c>
      <c r="M102" s="2">
        <v>2968300</v>
      </c>
      <c r="S102">
        <f t="shared" si="6"/>
        <v>-0.99952779276848358</v>
      </c>
      <c r="T102">
        <f t="shared" si="7"/>
        <v>-1.2584448271294212E-3</v>
      </c>
      <c r="U102">
        <f t="shared" si="8"/>
        <v>-1.6504041057450519E-3</v>
      </c>
      <c r="V102">
        <f t="shared" si="9"/>
        <v>-0.22089564220183489</v>
      </c>
      <c r="W102">
        <f t="shared" si="10"/>
        <v>-4.2912968605113267E-4</v>
      </c>
      <c r="X102">
        <f t="shared" si="11"/>
        <v>-7.2452740242207774E-4</v>
      </c>
    </row>
    <row r="103" spans="2:24" x14ac:dyDescent="0.15">
      <c r="B103" t="s">
        <v>12</v>
      </c>
      <c r="C103" t="s">
        <v>129</v>
      </c>
      <c r="D103" t="s">
        <v>177</v>
      </c>
      <c r="E103" t="s">
        <v>25</v>
      </c>
      <c r="F103" t="s">
        <v>178</v>
      </c>
      <c r="G103" t="s">
        <v>17</v>
      </c>
      <c r="H103" t="s">
        <v>18</v>
      </c>
      <c r="I103" t="s">
        <v>19</v>
      </c>
      <c r="J103" t="s">
        <v>131</v>
      </c>
      <c r="K103">
        <v>22</v>
      </c>
      <c r="L103" s="6">
        <v>17</v>
      </c>
      <c r="M103" s="2">
        <v>1425900</v>
      </c>
      <c r="S103">
        <f t="shared" si="6"/>
        <v>-0.99858337830545063</v>
      </c>
      <c r="T103">
        <f t="shared" si="7"/>
        <v>-1.0597430123195125E-3</v>
      </c>
      <c r="U103">
        <f t="shared" si="8"/>
        <v>-5.9427694617936796E-4</v>
      </c>
      <c r="V103">
        <f t="shared" si="9"/>
        <v>-0.2206869266055046</v>
      </c>
      <c r="W103">
        <f t="shared" si="10"/>
        <v>-3.6137236720095378E-4</v>
      </c>
      <c r="X103">
        <f t="shared" si="11"/>
        <v>-2.6088757937274256E-4</v>
      </c>
    </row>
    <row r="104" spans="2:24" x14ac:dyDescent="0.15">
      <c r="B104" t="s">
        <v>12</v>
      </c>
      <c r="C104" t="s">
        <v>129</v>
      </c>
      <c r="D104" t="s">
        <v>179</v>
      </c>
      <c r="E104" t="s">
        <v>15</v>
      </c>
      <c r="F104" t="s">
        <v>180</v>
      </c>
      <c r="G104" t="s">
        <v>17</v>
      </c>
      <c r="H104" t="s">
        <v>61</v>
      </c>
      <c r="I104" t="s">
        <v>19</v>
      </c>
      <c r="J104" t="s">
        <v>61</v>
      </c>
      <c r="K104">
        <v>17</v>
      </c>
      <c r="L104" s="6">
        <v>14</v>
      </c>
      <c r="M104" s="2">
        <v>1999450</v>
      </c>
      <c r="S104">
        <f t="shared" si="6"/>
        <v>-0.99892066918510525</v>
      </c>
      <c r="T104">
        <f t="shared" si="7"/>
        <v>-8.6104119750960394E-4</v>
      </c>
      <c r="U104">
        <f t="shared" si="8"/>
        <v>-9.8700369175048954E-4</v>
      </c>
      <c r="V104">
        <f t="shared" si="9"/>
        <v>-0.22076146788990827</v>
      </c>
      <c r="W104">
        <f t="shared" si="10"/>
        <v>-2.9361504835077499E-4</v>
      </c>
      <c r="X104">
        <f t="shared" si="11"/>
        <v>-4.3329462067846493E-4</v>
      </c>
    </row>
    <row r="105" spans="2:24" x14ac:dyDescent="0.15">
      <c r="B105" t="s">
        <v>12</v>
      </c>
      <c r="C105" t="s">
        <v>181</v>
      </c>
      <c r="D105" t="s">
        <v>182</v>
      </c>
      <c r="E105" t="s">
        <v>25</v>
      </c>
      <c r="F105" t="s">
        <v>79</v>
      </c>
      <c r="G105" t="s">
        <v>17</v>
      </c>
      <c r="H105" t="s">
        <v>18</v>
      </c>
      <c r="I105" t="s">
        <v>19</v>
      </c>
      <c r="J105" t="s">
        <v>131</v>
      </c>
      <c r="K105">
        <v>6</v>
      </c>
      <c r="L105" s="6">
        <v>49</v>
      </c>
      <c r="M105" s="2">
        <v>4519262.5</v>
      </c>
      <c r="S105">
        <f t="shared" si="6"/>
        <v>-0.99966270912034538</v>
      </c>
      <c r="T105">
        <f t="shared" si="7"/>
        <v>-3.1792290369585374E-3</v>
      </c>
      <c r="U105">
        <f t="shared" si="8"/>
        <v>-2.712394263757171E-3</v>
      </c>
      <c r="V105">
        <f t="shared" si="9"/>
        <v>-0.22092545871559632</v>
      </c>
      <c r="W105">
        <f t="shared" si="10"/>
        <v>-1.0841171016028612E-3</v>
      </c>
      <c r="X105">
        <f t="shared" si="11"/>
        <v>-1.1907410817893981E-3</v>
      </c>
    </row>
    <row r="106" spans="2:24" x14ac:dyDescent="0.15">
      <c r="B106" t="s">
        <v>12</v>
      </c>
      <c r="C106" t="s">
        <v>181</v>
      </c>
      <c r="D106" t="s">
        <v>183</v>
      </c>
      <c r="E106" t="s">
        <v>15</v>
      </c>
      <c r="F106" t="s">
        <v>16</v>
      </c>
      <c r="G106" t="s">
        <v>17</v>
      </c>
      <c r="H106" t="s">
        <v>18</v>
      </c>
      <c r="I106" t="s">
        <v>19</v>
      </c>
      <c r="J106" t="s">
        <v>12</v>
      </c>
      <c r="K106">
        <v>15</v>
      </c>
      <c r="L106" s="6">
        <v>17</v>
      </c>
      <c r="M106" s="2">
        <v>814040</v>
      </c>
      <c r="S106">
        <f t="shared" si="6"/>
        <v>-0.99905558553696705</v>
      </c>
      <c r="T106">
        <f t="shared" si="7"/>
        <v>-1.0597430123195125E-3</v>
      </c>
      <c r="U106">
        <f t="shared" si="8"/>
        <v>-1.7531820405549645E-4</v>
      </c>
      <c r="V106">
        <f t="shared" si="9"/>
        <v>-0.22079128440366971</v>
      </c>
      <c r="W106">
        <f t="shared" si="10"/>
        <v>-3.6137236720095378E-4</v>
      </c>
      <c r="X106">
        <f t="shared" si="11"/>
        <v>-7.6964691580362941E-5</v>
      </c>
    </row>
    <row r="107" spans="2:24" x14ac:dyDescent="0.15">
      <c r="B107" t="s">
        <v>12</v>
      </c>
      <c r="C107" t="s">
        <v>181</v>
      </c>
      <c r="D107" t="s">
        <v>184</v>
      </c>
      <c r="E107" t="s">
        <v>15</v>
      </c>
      <c r="F107" t="s">
        <v>27</v>
      </c>
      <c r="G107" t="s">
        <v>17</v>
      </c>
      <c r="H107" t="s">
        <v>18</v>
      </c>
      <c r="I107" t="s">
        <v>19</v>
      </c>
      <c r="J107" t="s">
        <v>57</v>
      </c>
      <c r="K107">
        <v>3</v>
      </c>
      <c r="L107" s="6">
        <v>13</v>
      </c>
      <c r="M107" s="2">
        <v>692540</v>
      </c>
      <c r="S107">
        <f t="shared" si="6"/>
        <v>-0.9998650836481382</v>
      </c>
      <c r="T107">
        <f t="shared" si="7"/>
        <v>-7.9480725923963434E-4</v>
      </c>
      <c r="U107">
        <f t="shared" si="8"/>
        <v>-9.2123539968858348E-5</v>
      </c>
      <c r="V107">
        <f t="shared" si="9"/>
        <v>-0.22097018348623854</v>
      </c>
      <c r="W107">
        <f t="shared" si="10"/>
        <v>-2.710292754007153E-4</v>
      </c>
      <c r="X107">
        <f t="shared" si="11"/>
        <v>-4.0442234046328816E-5</v>
      </c>
    </row>
    <row r="108" spans="2:24" x14ac:dyDescent="0.15">
      <c r="B108" t="s">
        <v>12</v>
      </c>
      <c r="C108" t="s">
        <v>181</v>
      </c>
      <c r="D108" t="s">
        <v>185</v>
      </c>
      <c r="E108" t="s">
        <v>15</v>
      </c>
      <c r="F108" t="s">
        <v>186</v>
      </c>
      <c r="G108" t="s">
        <v>17</v>
      </c>
      <c r="H108" t="s">
        <v>18</v>
      </c>
      <c r="I108" t="s">
        <v>19</v>
      </c>
      <c r="J108" t="s">
        <v>69</v>
      </c>
      <c r="K108">
        <v>7</v>
      </c>
      <c r="L108" s="6">
        <v>15</v>
      </c>
      <c r="M108" s="2">
        <v>7799800</v>
      </c>
      <c r="S108">
        <f t="shared" si="6"/>
        <v>-0.99959525094441448</v>
      </c>
      <c r="T108">
        <f t="shared" si="7"/>
        <v>-9.2727513577957343E-4</v>
      </c>
      <c r="U108">
        <f t="shared" si="8"/>
        <v>-4.9586758714618585E-3</v>
      </c>
      <c r="V108">
        <f t="shared" si="9"/>
        <v>-0.2209105504587156</v>
      </c>
      <c r="W108">
        <f t="shared" si="10"/>
        <v>-3.1620082130083457E-4</v>
      </c>
      <c r="X108">
        <f t="shared" si="11"/>
        <v>-2.1768587075717558E-3</v>
      </c>
    </row>
    <row r="109" spans="2:24" x14ac:dyDescent="0.15">
      <c r="B109" t="s">
        <v>12</v>
      </c>
      <c r="C109" t="s">
        <v>181</v>
      </c>
      <c r="D109" t="s">
        <v>187</v>
      </c>
      <c r="E109" t="s">
        <v>15</v>
      </c>
      <c r="F109" t="s">
        <v>188</v>
      </c>
      <c r="G109" t="s">
        <v>189</v>
      </c>
      <c r="H109" t="s">
        <v>18</v>
      </c>
      <c r="I109" t="s">
        <v>19</v>
      </c>
      <c r="J109" t="s">
        <v>69</v>
      </c>
      <c r="K109">
        <v>31</v>
      </c>
      <c r="L109" s="6">
        <v>12</v>
      </c>
      <c r="M109" s="2">
        <v>6091167.5</v>
      </c>
      <c r="S109">
        <f t="shared" si="6"/>
        <v>-0.9979762547220723</v>
      </c>
      <c r="T109">
        <f t="shared" si="7"/>
        <v>-7.2857332096966485E-4</v>
      </c>
      <c r="U109">
        <f t="shared" si="8"/>
        <v>-3.7887243744658692E-3</v>
      </c>
      <c r="V109">
        <f t="shared" si="9"/>
        <v>-0.22055275229357799</v>
      </c>
      <c r="W109">
        <f t="shared" si="10"/>
        <v>-2.4844350245065573E-4</v>
      </c>
      <c r="X109">
        <f t="shared" si="11"/>
        <v>-1.6632500003905166E-3</v>
      </c>
    </row>
    <row r="110" spans="2:24" x14ac:dyDescent="0.15">
      <c r="B110" t="s">
        <v>12</v>
      </c>
      <c r="C110" t="s">
        <v>181</v>
      </c>
      <c r="D110" t="s">
        <v>190</v>
      </c>
      <c r="E110" t="s">
        <v>25</v>
      </c>
      <c r="F110" t="s">
        <v>30</v>
      </c>
      <c r="G110" t="s">
        <v>30</v>
      </c>
      <c r="H110" t="s">
        <v>18</v>
      </c>
      <c r="I110" t="s">
        <v>19</v>
      </c>
      <c r="J110" t="s">
        <v>69</v>
      </c>
      <c r="K110">
        <v>6</v>
      </c>
      <c r="L110" s="6">
        <v>8</v>
      </c>
      <c r="M110" s="2">
        <v>4245200</v>
      </c>
      <c r="S110">
        <f t="shared" si="6"/>
        <v>-0.99966270912034538</v>
      </c>
      <c r="T110">
        <f t="shared" si="7"/>
        <v>-4.6363756788978672E-4</v>
      </c>
      <c r="U110">
        <f t="shared" si="8"/>
        <v>-2.5247355178621565E-3</v>
      </c>
      <c r="V110">
        <f t="shared" si="9"/>
        <v>-0.22092545871559632</v>
      </c>
      <c r="W110">
        <f t="shared" si="10"/>
        <v>-1.5810041065041728E-4</v>
      </c>
      <c r="X110">
        <f t="shared" si="11"/>
        <v>-1.1083588923414868E-3</v>
      </c>
    </row>
    <row r="111" spans="2:24" x14ac:dyDescent="0.15">
      <c r="B111" t="s">
        <v>12</v>
      </c>
      <c r="C111" t="s">
        <v>181</v>
      </c>
      <c r="D111" t="s">
        <v>191</v>
      </c>
      <c r="E111" t="s">
        <v>15</v>
      </c>
      <c r="F111" t="s">
        <v>192</v>
      </c>
      <c r="G111" t="s">
        <v>189</v>
      </c>
      <c r="H111" t="s">
        <v>18</v>
      </c>
      <c r="I111" t="s">
        <v>19</v>
      </c>
      <c r="J111" t="s">
        <v>69</v>
      </c>
      <c r="K111">
        <v>69</v>
      </c>
      <c r="L111" s="6">
        <v>7</v>
      </c>
      <c r="M111" s="2">
        <v>2430100</v>
      </c>
      <c r="S111">
        <f t="shared" si="6"/>
        <v>-0.99541284403669728</v>
      </c>
      <c r="T111">
        <f t="shared" si="7"/>
        <v>-3.9740362961981717E-4</v>
      </c>
      <c r="U111">
        <f t="shared" si="8"/>
        <v>-1.2818825566797958E-3</v>
      </c>
      <c r="V111">
        <f t="shared" si="9"/>
        <v>-0.21998623853211011</v>
      </c>
      <c r="W111">
        <f t="shared" si="10"/>
        <v>-1.3551463770035765E-4</v>
      </c>
      <c r="X111">
        <f t="shared" si="11"/>
        <v>-5.6274644238243042E-4</v>
      </c>
    </row>
    <row r="112" spans="2:24" x14ac:dyDescent="0.15">
      <c r="B112" t="s">
        <v>12</v>
      </c>
      <c r="C112" t="s">
        <v>181</v>
      </c>
      <c r="D112" t="s">
        <v>193</v>
      </c>
      <c r="E112" t="s">
        <v>25</v>
      </c>
      <c r="F112" t="s">
        <v>194</v>
      </c>
      <c r="G112" t="s">
        <v>38</v>
      </c>
      <c r="H112" t="s">
        <v>61</v>
      </c>
      <c r="I112" t="s">
        <v>19</v>
      </c>
      <c r="J112" t="s">
        <v>61</v>
      </c>
      <c r="K112">
        <v>97</v>
      </c>
      <c r="L112" s="6">
        <v>9</v>
      </c>
      <c r="M112" s="2">
        <v>922635</v>
      </c>
      <c r="S112">
        <f t="shared" si="6"/>
        <v>-0.99352401511063138</v>
      </c>
      <c r="T112">
        <f t="shared" si="7"/>
        <v>-5.2987150615975626E-4</v>
      </c>
      <c r="U112">
        <f t="shared" si="8"/>
        <v>-2.496764307755661E-4</v>
      </c>
      <c r="V112">
        <f t="shared" si="9"/>
        <v>-0.21956880733944953</v>
      </c>
      <c r="W112">
        <f t="shared" si="10"/>
        <v>-1.8068618360047689E-4</v>
      </c>
      <c r="X112">
        <f t="shared" si="11"/>
        <v>-1.0960795311047352E-4</v>
      </c>
    </row>
    <row r="113" spans="2:24" x14ac:dyDescent="0.15">
      <c r="B113" t="s">
        <v>12</v>
      </c>
      <c r="C113" t="s">
        <v>195</v>
      </c>
      <c r="D113" t="s">
        <v>196</v>
      </c>
      <c r="E113" t="s">
        <v>15</v>
      </c>
      <c r="F113" t="s">
        <v>30</v>
      </c>
      <c r="G113" t="s">
        <v>30</v>
      </c>
      <c r="H113" t="s">
        <v>18</v>
      </c>
      <c r="I113" t="s">
        <v>19</v>
      </c>
      <c r="J113" t="s">
        <v>66</v>
      </c>
      <c r="K113">
        <v>14</v>
      </c>
      <c r="L113" s="6">
        <v>17</v>
      </c>
      <c r="M113" s="2">
        <v>1606142.5</v>
      </c>
      <c r="S113">
        <f t="shared" si="6"/>
        <v>-0.99912304371289795</v>
      </c>
      <c r="T113">
        <f t="shared" si="7"/>
        <v>-1.0597430123195125E-3</v>
      </c>
      <c r="U113">
        <f t="shared" si="8"/>
        <v>-7.1769434734509524E-4</v>
      </c>
      <c r="V113">
        <f t="shared" si="9"/>
        <v>-0.22080619266055046</v>
      </c>
      <c r="W113">
        <f t="shared" si="10"/>
        <v>-3.6137236720095378E-4</v>
      </c>
      <c r="X113">
        <f t="shared" si="11"/>
        <v>-3.150678184844968E-4</v>
      </c>
    </row>
    <row r="114" spans="2:24" x14ac:dyDescent="0.15">
      <c r="B114" t="s">
        <v>12</v>
      </c>
      <c r="C114" t="s">
        <v>195</v>
      </c>
      <c r="D114" t="s">
        <v>197</v>
      </c>
      <c r="E114" t="s">
        <v>15</v>
      </c>
      <c r="F114" t="s">
        <v>71</v>
      </c>
      <c r="G114" t="s">
        <v>17</v>
      </c>
      <c r="H114" t="s">
        <v>18</v>
      </c>
      <c r="I114" t="s">
        <v>19</v>
      </c>
      <c r="J114" t="s">
        <v>22</v>
      </c>
      <c r="K114">
        <v>8</v>
      </c>
      <c r="L114" s="6">
        <v>13</v>
      </c>
      <c r="M114" s="2">
        <v>1578550</v>
      </c>
      <c r="S114">
        <f t="shared" si="6"/>
        <v>-0.99952779276848358</v>
      </c>
      <c r="T114">
        <f t="shared" si="7"/>
        <v>-7.9480725923963434E-4</v>
      </c>
      <c r="U114">
        <f t="shared" si="8"/>
        <v>-6.9880094184048155E-4</v>
      </c>
      <c r="V114">
        <f t="shared" si="9"/>
        <v>-0.22089564220183489</v>
      </c>
      <c r="W114">
        <f t="shared" si="10"/>
        <v>-2.710292754007153E-4</v>
      </c>
      <c r="X114">
        <f t="shared" si="11"/>
        <v>-3.0677361346797139E-4</v>
      </c>
    </row>
    <row r="115" spans="2:24" x14ac:dyDescent="0.15">
      <c r="B115" t="s">
        <v>12</v>
      </c>
      <c r="C115" t="s">
        <v>195</v>
      </c>
      <c r="D115" t="s">
        <v>198</v>
      </c>
      <c r="E115" t="s">
        <v>15</v>
      </c>
      <c r="F115" t="s">
        <v>199</v>
      </c>
      <c r="G115" t="s">
        <v>17</v>
      </c>
      <c r="H115" t="s">
        <v>18</v>
      </c>
      <c r="I115" t="s">
        <v>19</v>
      </c>
      <c r="J115" t="s">
        <v>200</v>
      </c>
      <c r="K115">
        <v>105</v>
      </c>
      <c r="L115" s="6">
        <v>5</v>
      </c>
      <c r="M115" s="2">
        <v>1734000</v>
      </c>
      <c r="S115">
        <f t="shared" si="6"/>
        <v>-0.99298434970318405</v>
      </c>
      <c r="T115">
        <f t="shared" si="7"/>
        <v>-2.6493575307987813E-4</v>
      </c>
      <c r="U115">
        <f t="shared" si="8"/>
        <v>-8.0524218078918848E-4</v>
      </c>
      <c r="V115">
        <f t="shared" si="9"/>
        <v>-0.21944954128440367</v>
      </c>
      <c r="W115">
        <f t="shared" si="10"/>
        <v>-9.0343091800238444E-5</v>
      </c>
      <c r="X115">
        <f t="shared" si="11"/>
        <v>-3.5350131736645374E-4</v>
      </c>
    </row>
    <row r="116" spans="2:24" x14ac:dyDescent="0.15">
      <c r="B116" t="s">
        <v>12</v>
      </c>
      <c r="C116" t="s">
        <v>195</v>
      </c>
      <c r="D116" t="s">
        <v>201</v>
      </c>
      <c r="E116" t="s">
        <v>15</v>
      </c>
      <c r="F116" t="s">
        <v>194</v>
      </c>
      <c r="G116" t="s">
        <v>38</v>
      </c>
      <c r="H116" t="s">
        <v>18</v>
      </c>
      <c r="I116" t="s">
        <v>19</v>
      </c>
      <c r="J116" t="s">
        <v>91</v>
      </c>
      <c r="K116">
        <v>13</v>
      </c>
      <c r="L116" s="6">
        <v>21</v>
      </c>
      <c r="M116" s="2">
        <v>1261100</v>
      </c>
      <c r="S116">
        <f t="shared" si="6"/>
        <v>-0.99919050188882896</v>
      </c>
      <c r="T116">
        <f t="shared" si="7"/>
        <v>-1.3246787653993907E-3</v>
      </c>
      <c r="U116">
        <f t="shared" si="8"/>
        <v>-4.8143348410959049E-4</v>
      </c>
      <c r="V116">
        <f t="shared" si="9"/>
        <v>-0.22082110091743121</v>
      </c>
      <c r="W116">
        <f t="shared" si="10"/>
        <v>-4.5171545900119225E-4</v>
      </c>
      <c r="X116">
        <f t="shared" si="11"/>
        <v>-2.1134929952411024E-4</v>
      </c>
    </row>
    <row r="117" spans="2:24" x14ac:dyDescent="0.15">
      <c r="B117" t="s">
        <v>12</v>
      </c>
      <c r="C117" t="s">
        <v>195</v>
      </c>
      <c r="D117" t="s">
        <v>202</v>
      </c>
      <c r="E117" t="s">
        <v>15</v>
      </c>
      <c r="F117" t="s">
        <v>71</v>
      </c>
      <c r="G117" t="s">
        <v>17</v>
      </c>
      <c r="H117" t="s">
        <v>18</v>
      </c>
      <c r="I117" t="s">
        <v>19</v>
      </c>
      <c r="J117" t="s">
        <v>91</v>
      </c>
      <c r="K117">
        <v>3</v>
      </c>
      <c r="L117" s="6">
        <v>15</v>
      </c>
      <c r="M117" s="2">
        <v>1324450</v>
      </c>
      <c r="S117">
        <f t="shared" si="6"/>
        <v>-0.9998650836481382</v>
      </c>
      <c r="T117">
        <f t="shared" si="7"/>
        <v>-9.2727513577957343E-4</v>
      </c>
      <c r="U117">
        <f t="shared" si="8"/>
        <v>-5.2481111349138906E-4</v>
      </c>
      <c r="V117">
        <f t="shared" si="9"/>
        <v>-0.22097018348623854</v>
      </c>
      <c r="W117">
        <f t="shared" si="10"/>
        <v>-3.1620082130083457E-4</v>
      </c>
      <c r="X117">
        <f t="shared" si="11"/>
        <v>-2.3039207882271981E-4</v>
      </c>
    </row>
    <row r="118" spans="2:24" x14ac:dyDescent="0.15">
      <c r="B118" t="s">
        <v>12</v>
      </c>
      <c r="C118" t="s">
        <v>195</v>
      </c>
      <c r="D118" t="s">
        <v>203</v>
      </c>
      <c r="E118" t="s">
        <v>25</v>
      </c>
      <c r="F118" t="s">
        <v>204</v>
      </c>
      <c r="G118" t="s">
        <v>17</v>
      </c>
      <c r="H118" t="s">
        <v>18</v>
      </c>
      <c r="I118" t="s">
        <v>19</v>
      </c>
      <c r="J118" t="s">
        <v>91</v>
      </c>
      <c r="K118">
        <v>82</v>
      </c>
      <c r="L118" s="6">
        <v>5</v>
      </c>
      <c r="M118" s="2">
        <v>981050</v>
      </c>
      <c r="S118">
        <f t="shared" si="6"/>
        <v>-0.99453588774959523</v>
      </c>
      <c r="T118">
        <f t="shared" si="7"/>
        <v>-2.6493575307987813E-4</v>
      </c>
      <c r="U118">
        <f t="shared" si="8"/>
        <v>-2.8967491886298144E-4</v>
      </c>
      <c r="V118">
        <f t="shared" si="9"/>
        <v>-0.21979243119266054</v>
      </c>
      <c r="W118">
        <f t="shared" si="10"/>
        <v>-9.0343091800238444E-5</v>
      </c>
      <c r="X118">
        <f t="shared" si="11"/>
        <v>-1.2716728938084884E-4</v>
      </c>
    </row>
    <row r="119" spans="2:24" x14ac:dyDescent="0.15">
      <c r="B119" t="s">
        <v>12</v>
      </c>
      <c r="C119" t="s">
        <v>195</v>
      </c>
      <c r="D119" t="s">
        <v>205</v>
      </c>
      <c r="E119" t="s">
        <v>15</v>
      </c>
      <c r="F119" t="s">
        <v>68</v>
      </c>
      <c r="G119" t="s">
        <v>17</v>
      </c>
      <c r="H119" t="s">
        <v>18</v>
      </c>
      <c r="I119" t="s">
        <v>19</v>
      </c>
      <c r="J119" t="s">
        <v>124</v>
      </c>
      <c r="K119">
        <v>20</v>
      </c>
      <c r="L119" s="6">
        <v>18</v>
      </c>
      <c r="M119" s="2">
        <v>1319000</v>
      </c>
      <c r="S119">
        <f t="shared" si="6"/>
        <v>-0.99871829465731243</v>
      </c>
      <c r="T119">
        <f t="shared" si="7"/>
        <v>-1.125976950589482E-3</v>
      </c>
      <c r="U119">
        <f t="shared" si="8"/>
        <v>-5.2107933637803776E-4</v>
      </c>
      <c r="V119">
        <f t="shared" si="9"/>
        <v>-0.22071674311926606</v>
      </c>
      <c r="W119">
        <f t="shared" si="10"/>
        <v>-3.8395814015101341E-4</v>
      </c>
      <c r="X119">
        <f t="shared" si="11"/>
        <v>-2.2875382866995858E-4</v>
      </c>
    </row>
    <row r="120" spans="2:24" x14ac:dyDescent="0.15">
      <c r="B120" t="s">
        <v>12</v>
      </c>
      <c r="C120" t="s">
        <v>195</v>
      </c>
      <c r="D120" t="s">
        <v>206</v>
      </c>
      <c r="E120" t="s">
        <v>15</v>
      </c>
      <c r="F120" t="s">
        <v>30</v>
      </c>
      <c r="G120" t="s">
        <v>30</v>
      </c>
      <c r="H120" t="s">
        <v>18</v>
      </c>
      <c r="I120" t="s">
        <v>19</v>
      </c>
      <c r="J120" t="s">
        <v>22</v>
      </c>
      <c r="K120">
        <v>22</v>
      </c>
      <c r="L120" s="6">
        <v>26</v>
      </c>
      <c r="M120" s="2">
        <v>1110235</v>
      </c>
      <c r="S120">
        <f t="shared" si="6"/>
        <v>-0.99858337830545063</v>
      </c>
      <c r="T120">
        <f t="shared" si="7"/>
        <v>-1.6558484567492384E-3</v>
      </c>
      <c r="U120">
        <f t="shared" si="8"/>
        <v>-3.7813173104431761E-4</v>
      </c>
      <c r="V120">
        <f t="shared" si="9"/>
        <v>-0.2206869266055046</v>
      </c>
      <c r="W120">
        <f t="shared" si="10"/>
        <v>-5.6464432375149035E-4</v>
      </c>
      <c r="X120">
        <f t="shared" si="11"/>
        <v>-1.6599982992845542E-4</v>
      </c>
    </row>
    <row r="121" spans="2:24" x14ac:dyDescent="0.15">
      <c r="B121" t="s">
        <v>12</v>
      </c>
      <c r="C121" t="s">
        <v>195</v>
      </c>
      <c r="D121" t="s">
        <v>207</v>
      </c>
      <c r="E121" t="s">
        <v>15</v>
      </c>
      <c r="F121" t="s">
        <v>30</v>
      </c>
      <c r="G121" t="s">
        <v>30</v>
      </c>
      <c r="H121" t="s">
        <v>18</v>
      </c>
      <c r="I121" t="s">
        <v>19</v>
      </c>
      <c r="J121" t="s">
        <v>12</v>
      </c>
      <c r="K121">
        <v>20</v>
      </c>
      <c r="L121" s="6">
        <v>23</v>
      </c>
      <c r="M121" s="2">
        <v>1088570</v>
      </c>
      <c r="S121">
        <f t="shared" si="6"/>
        <v>-0.99871829465731243</v>
      </c>
      <c r="T121">
        <f t="shared" si="7"/>
        <v>-1.4571466419393297E-3</v>
      </c>
      <c r="U121">
        <f t="shared" si="8"/>
        <v>-3.6329706110656442E-4</v>
      </c>
      <c r="V121">
        <f t="shared" si="9"/>
        <v>-0.22071674311926606</v>
      </c>
      <c r="W121">
        <f t="shared" si="10"/>
        <v>-4.9688700490131145E-4</v>
      </c>
      <c r="X121">
        <f t="shared" si="11"/>
        <v>-1.5948740982578178E-4</v>
      </c>
    </row>
    <row r="122" spans="2:24" x14ac:dyDescent="0.15">
      <c r="B122" t="s">
        <v>12</v>
      </c>
      <c r="C122" t="s">
        <v>195</v>
      </c>
      <c r="D122" t="s">
        <v>208</v>
      </c>
      <c r="E122" t="s">
        <v>15</v>
      </c>
      <c r="F122" t="s">
        <v>51</v>
      </c>
      <c r="G122" t="s">
        <v>17</v>
      </c>
      <c r="H122" t="s">
        <v>18</v>
      </c>
      <c r="I122" t="s">
        <v>19</v>
      </c>
      <c r="J122" t="s">
        <v>22</v>
      </c>
      <c r="K122">
        <v>64</v>
      </c>
      <c r="L122" s="6">
        <v>13</v>
      </c>
      <c r="M122" s="2">
        <v>1424300</v>
      </c>
      <c r="S122">
        <f t="shared" si="6"/>
        <v>-0.99575013491635189</v>
      </c>
      <c r="T122">
        <f t="shared" si="7"/>
        <v>-7.9480725923963434E-4</v>
      </c>
      <c r="U122">
        <f t="shared" si="8"/>
        <v>-5.9318137858645746E-4</v>
      </c>
      <c r="V122">
        <f t="shared" si="9"/>
        <v>-0.22006077981651376</v>
      </c>
      <c r="W122">
        <f t="shared" si="10"/>
        <v>-2.710292754007153E-4</v>
      </c>
      <c r="X122">
        <f t="shared" si="11"/>
        <v>-2.6040662519945484E-4</v>
      </c>
    </row>
    <row r="123" spans="2:24" x14ac:dyDescent="0.15">
      <c r="B123" t="s">
        <v>12</v>
      </c>
      <c r="C123" t="s">
        <v>195</v>
      </c>
      <c r="D123" t="s">
        <v>209</v>
      </c>
      <c r="E123" t="s">
        <v>15</v>
      </c>
      <c r="F123" t="s">
        <v>210</v>
      </c>
      <c r="G123" t="s">
        <v>17</v>
      </c>
      <c r="H123" t="s">
        <v>18</v>
      </c>
      <c r="I123" t="s">
        <v>19</v>
      </c>
      <c r="J123" t="s">
        <v>211</v>
      </c>
      <c r="K123">
        <v>9</v>
      </c>
      <c r="L123" s="6">
        <v>23</v>
      </c>
      <c r="M123" s="2">
        <v>975512.5</v>
      </c>
      <c r="S123">
        <f t="shared" si="6"/>
        <v>-0.99946033459255257</v>
      </c>
      <c r="T123">
        <f t="shared" si="7"/>
        <v>-1.4571466419393297E-3</v>
      </c>
      <c r="U123">
        <f t="shared" si="8"/>
        <v>-2.8588322789689294E-4</v>
      </c>
      <c r="V123">
        <f t="shared" si="9"/>
        <v>-0.22088073394495411</v>
      </c>
      <c r="W123">
        <f t="shared" si="10"/>
        <v>-4.9688700490131145E-4</v>
      </c>
      <c r="X123">
        <f t="shared" si="11"/>
        <v>-1.25502737046736E-4</v>
      </c>
    </row>
    <row r="124" spans="2:24" x14ac:dyDescent="0.15">
      <c r="B124" t="s">
        <v>12</v>
      </c>
      <c r="C124" t="s">
        <v>195</v>
      </c>
      <c r="D124" t="s">
        <v>212</v>
      </c>
      <c r="E124" t="s">
        <v>15</v>
      </c>
      <c r="F124" t="s">
        <v>32</v>
      </c>
      <c r="G124" t="s">
        <v>17</v>
      </c>
      <c r="H124" t="s">
        <v>18</v>
      </c>
      <c r="I124" t="s">
        <v>19</v>
      </c>
      <c r="J124" t="s">
        <v>12</v>
      </c>
      <c r="K124">
        <v>31</v>
      </c>
      <c r="L124" s="6">
        <v>5</v>
      </c>
      <c r="M124" s="2">
        <v>708707.5</v>
      </c>
      <c r="S124">
        <f t="shared" si="6"/>
        <v>-0.9979762547220723</v>
      </c>
      <c r="T124">
        <f t="shared" si="7"/>
        <v>-2.6493575307987813E-4</v>
      </c>
      <c r="U124">
        <f t="shared" si="8"/>
        <v>-1.0319390813034577E-4</v>
      </c>
      <c r="V124">
        <f t="shared" si="9"/>
        <v>-0.22055275229357799</v>
      </c>
      <c r="W124">
        <f t="shared" si="10"/>
        <v>-9.0343091800238444E-5</v>
      </c>
      <c r="X124">
        <f t="shared" si="11"/>
        <v>-4.5302125669221795E-5</v>
      </c>
    </row>
    <row r="125" spans="2:24" x14ac:dyDescent="0.15">
      <c r="B125" t="s">
        <v>12</v>
      </c>
      <c r="C125" t="s">
        <v>195</v>
      </c>
      <c r="D125" t="s">
        <v>213</v>
      </c>
      <c r="E125" t="s">
        <v>25</v>
      </c>
      <c r="F125" t="s">
        <v>79</v>
      </c>
      <c r="G125" t="s">
        <v>17</v>
      </c>
      <c r="H125" t="s">
        <v>18</v>
      </c>
      <c r="I125" t="s">
        <v>19</v>
      </c>
      <c r="J125" t="s">
        <v>12</v>
      </c>
      <c r="K125">
        <v>17</v>
      </c>
      <c r="L125" s="6">
        <v>10</v>
      </c>
      <c r="M125" s="2">
        <v>1104150</v>
      </c>
      <c r="S125">
        <f t="shared" si="6"/>
        <v>-0.99892066918510525</v>
      </c>
      <c r="T125">
        <f t="shared" si="7"/>
        <v>-5.9610544442972575E-4</v>
      </c>
      <c r="U125">
        <f t="shared" si="8"/>
        <v>-3.7396515054253002E-4</v>
      </c>
      <c r="V125">
        <f t="shared" si="9"/>
        <v>-0.22076146788990827</v>
      </c>
      <c r="W125">
        <f t="shared" si="10"/>
        <v>-2.0327195655053649E-4</v>
      </c>
      <c r="X125">
        <f t="shared" si="11"/>
        <v>-1.6417070108817067E-4</v>
      </c>
    </row>
    <row r="126" spans="2:24" x14ac:dyDescent="0.15">
      <c r="B126" t="s">
        <v>12</v>
      </c>
      <c r="C126" t="s">
        <v>195</v>
      </c>
      <c r="D126" t="s">
        <v>214</v>
      </c>
      <c r="E126" t="s">
        <v>15</v>
      </c>
      <c r="F126" t="s">
        <v>210</v>
      </c>
      <c r="G126" t="s">
        <v>17</v>
      </c>
      <c r="H126" t="s">
        <v>18</v>
      </c>
      <c r="I126" t="s">
        <v>19</v>
      </c>
      <c r="J126" t="s">
        <v>211</v>
      </c>
      <c r="K126">
        <v>3</v>
      </c>
      <c r="L126" s="6">
        <v>35</v>
      </c>
      <c r="M126" s="2">
        <v>941295</v>
      </c>
      <c r="S126">
        <f t="shared" si="6"/>
        <v>-0.9998650836481382</v>
      </c>
      <c r="T126">
        <f t="shared" si="7"/>
        <v>-2.251953901178964E-3</v>
      </c>
      <c r="U126">
        <f t="shared" si="8"/>
        <v>-2.6245348782788437E-4</v>
      </c>
      <c r="V126">
        <f t="shared" si="9"/>
        <v>-0.22097018348623854</v>
      </c>
      <c r="W126">
        <f t="shared" si="10"/>
        <v>-7.6791628030202681E-4</v>
      </c>
      <c r="X126">
        <f t="shared" si="11"/>
        <v>-1.1521708115644125E-4</v>
      </c>
    </row>
    <row r="127" spans="2:24" x14ac:dyDescent="0.15">
      <c r="B127" t="s">
        <v>12</v>
      </c>
      <c r="C127" t="s">
        <v>195</v>
      </c>
      <c r="D127" t="s">
        <v>215</v>
      </c>
      <c r="E127" t="s">
        <v>15</v>
      </c>
      <c r="F127" t="s">
        <v>199</v>
      </c>
      <c r="G127" t="s">
        <v>17</v>
      </c>
      <c r="H127" t="s">
        <v>18</v>
      </c>
      <c r="I127" t="s">
        <v>19</v>
      </c>
      <c r="J127" t="s">
        <v>200</v>
      </c>
      <c r="K127">
        <v>70</v>
      </c>
      <c r="L127" s="6">
        <v>9</v>
      </c>
      <c r="M127" s="2">
        <v>750360</v>
      </c>
      <c r="S127">
        <f t="shared" si="6"/>
        <v>-0.99534538586076637</v>
      </c>
      <c r="T127">
        <f t="shared" si="7"/>
        <v>-5.2987150615975626E-4</v>
      </c>
      <c r="U127">
        <f t="shared" si="8"/>
        <v>-1.3171461385766013E-4</v>
      </c>
      <c r="V127">
        <f t="shared" si="9"/>
        <v>-0.21997133027522936</v>
      </c>
      <c r="W127">
        <f t="shared" si="10"/>
        <v>-1.8068618360047689E-4</v>
      </c>
      <c r="X127">
        <f t="shared" si="11"/>
        <v>-5.7822715483512799E-5</v>
      </c>
    </row>
    <row r="128" spans="2:24" x14ac:dyDescent="0.15">
      <c r="B128" t="s">
        <v>12</v>
      </c>
      <c r="C128" t="s">
        <v>195</v>
      </c>
      <c r="D128" t="s">
        <v>216</v>
      </c>
      <c r="E128" t="s">
        <v>15</v>
      </c>
      <c r="F128" t="s">
        <v>71</v>
      </c>
      <c r="G128" t="s">
        <v>17</v>
      </c>
      <c r="H128" t="s">
        <v>18</v>
      </c>
      <c r="I128" t="s">
        <v>19</v>
      </c>
      <c r="J128" t="s">
        <v>12</v>
      </c>
      <c r="K128">
        <v>6</v>
      </c>
      <c r="L128" s="6">
        <v>14</v>
      </c>
      <c r="M128" s="2">
        <v>663150</v>
      </c>
      <c r="S128">
        <f t="shared" si="6"/>
        <v>-0.99966270912034538</v>
      </c>
      <c r="T128">
        <f t="shared" si="7"/>
        <v>-8.6104119750960394E-4</v>
      </c>
      <c r="U128">
        <f t="shared" si="8"/>
        <v>-7.1999332746584328E-5</v>
      </c>
      <c r="V128">
        <f t="shared" si="9"/>
        <v>-0.22092545871559632</v>
      </c>
      <c r="W128">
        <f t="shared" si="10"/>
        <v>-2.9361504835077499E-4</v>
      </c>
      <c r="X128">
        <f t="shared" si="11"/>
        <v>-3.160770707575052E-5</v>
      </c>
    </row>
    <row r="129" spans="2:24" x14ac:dyDescent="0.15">
      <c r="B129" t="s">
        <v>12</v>
      </c>
      <c r="C129" t="s">
        <v>195</v>
      </c>
      <c r="D129" t="s">
        <v>217</v>
      </c>
      <c r="E129" t="s">
        <v>25</v>
      </c>
      <c r="F129" t="s">
        <v>218</v>
      </c>
      <c r="G129" t="s">
        <v>38</v>
      </c>
      <c r="H129" t="s">
        <v>18</v>
      </c>
      <c r="I129" t="s">
        <v>19</v>
      </c>
      <c r="J129" t="s">
        <v>12</v>
      </c>
      <c r="K129">
        <v>9</v>
      </c>
      <c r="L129" s="6">
        <v>19</v>
      </c>
      <c r="M129" s="2">
        <v>672367.5</v>
      </c>
      <c r="S129">
        <f t="shared" si="6"/>
        <v>-0.99946033459255257</v>
      </c>
      <c r="T129">
        <f t="shared" si="7"/>
        <v>-1.1922108888594515E-3</v>
      </c>
      <c r="U129">
        <f t="shared" si="8"/>
        <v>-7.8310829176366932E-5</v>
      </c>
      <c r="V129">
        <f t="shared" si="9"/>
        <v>-0.22088073394495411</v>
      </c>
      <c r="W129">
        <f t="shared" si="10"/>
        <v>-4.0654391310107298E-4</v>
      </c>
      <c r="X129">
        <f t="shared" si="11"/>
        <v>-3.4378454008425081E-5</v>
      </c>
    </row>
    <row r="130" spans="2:24" x14ac:dyDescent="0.15">
      <c r="B130" t="s">
        <v>12</v>
      </c>
      <c r="C130" t="s">
        <v>195</v>
      </c>
      <c r="D130" t="s">
        <v>219</v>
      </c>
      <c r="E130" t="s">
        <v>25</v>
      </c>
      <c r="F130" t="s">
        <v>220</v>
      </c>
      <c r="G130" t="s">
        <v>150</v>
      </c>
      <c r="H130" t="s">
        <v>18</v>
      </c>
      <c r="I130" t="s">
        <v>19</v>
      </c>
      <c r="J130" t="s">
        <v>200</v>
      </c>
      <c r="K130">
        <v>113</v>
      </c>
      <c r="L130" s="6">
        <v>2</v>
      </c>
      <c r="M130" s="2">
        <v>889500</v>
      </c>
      <c r="S130">
        <f t="shared" ref="S130:S193" si="12">(P$4-K130)/P$6</f>
        <v>-0.99244468429573662</v>
      </c>
      <c r="T130">
        <f t="shared" ref="T130:T193" si="13">(L130-Q$5)/Q$6</f>
        <v>-6.6233938269969533E-5</v>
      </c>
      <c r="U130">
        <f t="shared" ref="U130:U193" si="14">(M130-R$5)/R$6</f>
        <v>-2.2698791065613606E-4</v>
      </c>
      <c r="V130">
        <f t="shared" ref="V130:V193" si="15">P$3*S130</f>
        <v>-0.2193302752293578</v>
      </c>
      <c r="W130">
        <f t="shared" ref="W130:W193" si="16">Q$3*T130</f>
        <v>-2.2585772950059611E-5</v>
      </c>
      <c r="X130">
        <f t="shared" ref="X130:X193" si="17">R$3*U130</f>
        <v>-9.9647692778043729E-5</v>
      </c>
    </row>
    <row r="131" spans="2:24" x14ac:dyDescent="0.15">
      <c r="B131" t="s">
        <v>12</v>
      </c>
      <c r="C131" t="s">
        <v>221</v>
      </c>
      <c r="D131" t="s">
        <v>222</v>
      </c>
      <c r="E131" t="s">
        <v>25</v>
      </c>
      <c r="F131" t="s">
        <v>44</v>
      </c>
      <c r="G131" t="s">
        <v>17</v>
      </c>
      <c r="H131" t="s">
        <v>18</v>
      </c>
      <c r="I131" t="s">
        <v>19</v>
      </c>
      <c r="J131" t="s">
        <v>124</v>
      </c>
      <c r="K131">
        <v>1</v>
      </c>
      <c r="L131" s="6">
        <v>31</v>
      </c>
      <c r="M131" s="2">
        <v>5396300</v>
      </c>
      <c r="S131">
        <f t="shared" si="12"/>
        <v>-1</v>
      </c>
      <c r="T131">
        <f t="shared" si="13"/>
        <v>-1.9870181480990861E-3</v>
      </c>
      <c r="U131">
        <f t="shared" si="14"/>
        <v>-3.312927927986676E-3</v>
      </c>
      <c r="V131">
        <f t="shared" si="15"/>
        <v>-0.221</v>
      </c>
      <c r="W131">
        <f t="shared" si="16"/>
        <v>-6.775731885017884E-4</v>
      </c>
      <c r="X131">
        <f t="shared" si="17"/>
        <v>-1.4543753603861508E-3</v>
      </c>
    </row>
    <row r="132" spans="2:24" x14ac:dyDescent="0.15">
      <c r="B132" t="s">
        <v>12</v>
      </c>
      <c r="C132" t="s">
        <v>221</v>
      </c>
      <c r="D132" t="s">
        <v>223</v>
      </c>
      <c r="E132" t="s">
        <v>25</v>
      </c>
      <c r="F132" t="s">
        <v>44</v>
      </c>
      <c r="G132" t="s">
        <v>17</v>
      </c>
      <c r="H132" t="s">
        <v>18</v>
      </c>
      <c r="I132" t="s">
        <v>19</v>
      </c>
      <c r="J132" t="s">
        <v>124</v>
      </c>
      <c r="K132">
        <v>22</v>
      </c>
      <c r="L132" s="6">
        <v>10</v>
      </c>
      <c r="M132" s="2">
        <v>1293600</v>
      </c>
      <c r="S132">
        <f t="shared" si="12"/>
        <v>-0.99858337830545063</v>
      </c>
      <c r="T132">
        <f t="shared" si="13"/>
        <v>-5.9610544442972575E-4</v>
      </c>
      <c r="U132">
        <f t="shared" si="14"/>
        <v>-5.0368720084058424E-4</v>
      </c>
      <c r="V132">
        <f t="shared" si="15"/>
        <v>-0.2206869266055046</v>
      </c>
      <c r="W132">
        <f t="shared" si="16"/>
        <v>-2.0327195655053649E-4</v>
      </c>
      <c r="X132">
        <f t="shared" si="17"/>
        <v>-2.2111868116901648E-4</v>
      </c>
    </row>
    <row r="133" spans="2:24" x14ac:dyDescent="0.15">
      <c r="B133" t="s">
        <v>12</v>
      </c>
      <c r="C133" t="s">
        <v>221</v>
      </c>
      <c r="D133" t="s">
        <v>224</v>
      </c>
      <c r="E133" t="s">
        <v>15</v>
      </c>
      <c r="F133" t="s">
        <v>30</v>
      </c>
      <c r="G133" t="s">
        <v>30</v>
      </c>
      <c r="H133" t="s">
        <v>18</v>
      </c>
      <c r="I133" t="s">
        <v>19</v>
      </c>
      <c r="J133" t="s">
        <v>12</v>
      </c>
      <c r="K133">
        <v>1</v>
      </c>
      <c r="L133" s="6">
        <v>26</v>
      </c>
      <c r="M133" s="2">
        <v>3234800</v>
      </c>
      <c r="S133">
        <f t="shared" si="12"/>
        <v>-1</v>
      </c>
      <c r="T133">
        <f t="shared" si="13"/>
        <v>-1.6558484567492384E-3</v>
      </c>
      <c r="U133">
        <f t="shared" si="14"/>
        <v>-1.8328845829392005E-3</v>
      </c>
      <c r="V133">
        <f t="shared" si="15"/>
        <v>-0.221</v>
      </c>
      <c r="W133">
        <f t="shared" si="16"/>
        <v>-5.6464432375149035E-4</v>
      </c>
      <c r="X133">
        <f t="shared" si="17"/>
        <v>-8.0463633191030898E-4</v>
      </c>
    </row>
    <row r="134" spans="2:24" x14ac:dyDescent="0.15">
      <c r="B134" t="s">
        <v>12</v>
      </c>
      <c r="C134" t="s">
        <v>221</v>
      </c>
      <c r="D134" t="s">
        <v>225</v>
      </c>
      <c r="E134" t="s">
        <v>15</v>
      </c>
      <c r="F134" t="s">
        <v>176</v>
      </c>
      <c r="G134" t="s">
        <v>17</v>
      </c>
      <c r="H134" t="s">
        <v>18</v>
      </c>
      <c r="I134" t="s">
        <v>19</v>
      </c>
      <c r="J134" t="s">
        <v>226</v>
      </c>
      <c r="K134">
        <v>7</v>
      </c>
      <c r="L134" s="6">
        <v>58</v>
      </c>
      <c r="M134" s="2">
        <v>3988323.75</v>
      </c>
      <c r="S134">
        <f t="shared" si="12"/>
        <v>-0.99959525094441448</v>
      </c>
      <c r="T134">
        <f t="shared" si="13"/>
        <v>-3.7753344813882634E-3</v>
      </c>
      <c r="U134">
        <f t="shared" si="14"/>
        <v>-2.3488447085569276E-3</v>
      </c>
      <c r="V134">
        <f t="shared" si="15"/>
        <v>-0.2209105504587156</v>
      </c>
      <c r="W134">
        <f t="shared" si="16"/>
        <v>-1.287389058153398E-3</v>
      </c>
      <c r="X134">
        <f t="shared" si="17"/>
        <v>-1.0311428270564913E-3</v>
      </c>
    </row>
    <row r="135" spans="2:24" x14ac:dyDescent="0.15">
      <c r="B135" t="s">
        <v>12</v>
      </c>
      <c r="C135" t="s">
        <v>221</v>
      </c>
      <c r="D135" t="s">
        <v>227</v>
      </c>
      <c r="E135" t="s">
        <v>15</v>
      </c>
      <c r="F135" t="s">
        <v>228</v>
      </c>
      <c r="G135" t="s">
        <v>17</v>
      </c>
      <c r="H135" t="s">
        <v>18</v>
      </c>
      <c r="I135" t="s">
        <v>19</v>
      </c>
      <c r="J135" t="s">
        <v>226</v>
      </c>
      <c r="K135">
        <v>2</v>
      </c>
      <c r="L135" s="6">
        <v>9</v>
      </c>
      <c r="M135" s="2">
        <v>1827822.5</v>
      </c>
      <c r="S135">
        <f t="shared" si="12"/>
        <v>-0.9999325418240691</v>
      </c>
      <c r="T135">
        <f t="shared" si="13"/>
        <v>-5.2987150615975626E-4</v>
      </c>
      <c r="U135">
        <f t="shared" si="14"/>
        <v>-8.6948523734283953E-4</v>
      </c>
      <c r="V135">
        <f t="shared" si="15"/>
        <v>-0.22098509174311928</v>
      </c>
      <c r="W135">
        <f t="shared" si="16"/>
        <v>-1.8068618360047689E-4</v>
      </c>
      <c r="X135">
        <f t="shared" si="17"/>
        <v>-3.8170401919350656E-4</v>
      </c>
    </row>
    <row r="136" spans="2:24" x14ac:dyDescent="0.15">
      <c r="B136" t="s">
        <v>12</v>
      </c>
      <c r="C136" t="s">
        <v>221</v>
      </c>
      <c r="D136" t="s">
        <v>229</v>
      </c>
      <c r="E136" t="s">
        <v>15</v>
      </c>
      <c r="F136" t="s">
        <v>228</v>
      </c>
      <c r="G136" t="s">
        <v>17</v>
      </c>
      <c r="H136" t="s">
        <v>18</v>
      </c>
      <c r="I136" t="s">
        <v>19</v>
      </c>
      <c r="J136" t="s">
        <v>226</v>
      </c>
      <c r="K136">
        <v>66</v>
      </c>
      <c r="L136" s="6">
        <v>12</v>
      </c>
      <c r="M136" s="2">
        <v>1096495</v>
      </c>
      <c r="S136">
        <f t="shared" si="12"/>
        <v>-0.99561521856448998</v>
      </c>
      <c r="T136">
        <f t="shared" si="13"/>
        <v>-7.2857332096966485E-4</v>
      </c>
      <c r="U136">
        <f t="shared" si="14"/>
        <v>-3.6872354434019905E-4</v>
      </c>
      <c r="V136">
        <f t="shared" si="15"/>
        <v>-0.22003096330275229</v>
      </c>
      <c r="W136">
        <f t="shared" si="16"/>
        <v>-2.4844350245065573E-4</v>
      </c>
      <c r="X136">
        <f t="shared" si="17"/>
        <v>-1.6186963596534739E-4</v>
      </c>
    </row>
    <row r="137" spans="2:24" x14ac:dyDescent="0.15">
      <c r="B137" t="s">
        <v>12</v>
      </c>
      <c r="C137" t="s">
        <v>221</v>
      </c>
      <c r="D137" t="s">
        <v>230</v>
      </c>
      <c r="E137" t="s">
        <v>25</v>
      </c>
      <c r="F137" t="s">
        <v>30</v>
      </c>
      <c r="G137" t="s">
        <v>30</v>
      </c>
      <c r="H137" t="s">
        <v>18</v>
      </c>
      <c r="I137" t="s">
        <v>19</v>
      </c>
      <c r="J137" t="s">
        <v>226</v>
      </c>
      <c r="K137">
        <v>7</v>
      </c>
      <c r="L137" s="6">
        <v>14</v>
      </c>
      <c r="M137" s="2">
        <v>962850</v>
      </c>
      <c r="S137">
        <f t="shared" si="12"/>
        <v>-0.99959525094441448</v>
      </c>
      <c r="T137">
        <f t="shared" si="13"/>
        <v>-8.6104119750960394E-4</v>
      </c>
      <c r="U137">
        <f t="shared" si="14"/>
        <v>-2.7721283749362495E-4</v>
      </c>
      <c r="V137">
        <f t="shared" si="15"/>
        <v>-0.2209105504587156</v>
      </c>
      <c r="W137">
        <f t="shared" si="16"/>
        <v>-2.9361504835077499E-4</v>
      </c>
      <c r="X137">
        <f t="shared" si="17"/>
        <v>-1.2169643565970136E-4</v>
      </c>
    </row>
    <row r="138" spans="2:24" x14ac:dyDescent="0.15">
      <c r="B138" t="s">
        <v>12</v>
      </c>
      <c r="C138" t="s">
        <v>221</v>
      </c>
      <c r="D138" t="s">
        <v>231</v>
      </c>
      <c r="E138" t="s">
        <v>25</v>
      </c>
      <c r="F138" t="s">
        <v>30</v>
      </c>
      <c r="G138" t="s">
        <v>30</v>
      </c>
      <c r="H138" t="s">
        <v>18</v>
      </c>
      <c r="I138" t="s">
        <v>19</v>
      </c>
      <c r="J138" t="s">
        <v>226</v>
      </c>
      <c r="K138">
        <v>34</v>
      </c>
      <c r="L138" s="6">
        <v>12</v>
      </c>
      <c r="M138" s="2">
        <v>734800</v>
      </c>
      <c r="S138">
        <f t="shared" si="12"/>
        <v>-0.99777388019427959</v>
      </c>
      <c r="T138">
        <f t="shared" si="13"/>
        <v>-7.2857332096966485E-4</v>
      </c>
      <c r="U138">
        <f t="shared" si="14"/>
        <v>-1.2106021901660589E-4</v>
      </c>
      <c r="V138">
        <f t="shared" si="15"/>
        <v>-0.2205080275229358</v>
      </c>
      <c r="W138">
        <f t="shared" si="16"/>
        <v>-2.4844350245065573E-4</v>
      </c>
      <c r="X138">
        <f t="shared" si="17"/>
        <v>-5.3145436148289983E-5</v>
      </c>
    </row>
    <row r="139" spans="2:24" x14ac:dyDescent="0.15">
      <c r="B139" t="s">
        <v>12</v>
      </c>
      <c r="C139" t="s">
        <v>221</v>
      </c>
      <c r="D139" t="s">
        <v>232</v>
      </c>
      <c r="E139" t="s">
        <v>15</v>
      </c>
      <c r="F139" t="s">
        <v>228</v>
      </c>
      <c r="G139" t="s">
        <v>17</v>
      </c>
      <c r="H139" t="s">
        <v>18</v>
      </c>
      <c r="I139" t="s">
        <v>19</v>
      </c>
      <c r="J139" t="s">
        <v>226</v>
      </c>
      <c r="K139">
        <v>7</v>
      </c>
      <c r="L139" s="6">
        <v>22</v>
      </c>
      <c r="M139" s="2">
        <v>6899900</v>
      </c>
      <c r="S139">
        <f t="shared" si="12"/>
        <v>-0.99959525094441448</v>
      </c>
      <c r="T139">
        <f t="shared" si="13"/>
        <v>-1.3909127036693602E-3</v>
      </c>
      <c r="U139">
        <f t="shared" si="14"/>
        <v>-4.3424875734242811E-3</v>
      </c>
      <c r="V139">
        <f t="shared" si="15"/>
        <v>-0.2209105504587156</v>
      </c>
      <c r="W139">
        <f t="shared" si="16"/>
        <v>-4.7430123195125188E-4</v>
      </c>
      <c r="X139">
        <f t="shared" si="17"/>
        <v>-1.9063520447332595E-3</v>
      </c>
    </row>
    <row r="140" spans="2:24" x14ac:dyDescent="0.15">
      <c r="B140" t="s">
        <v>12</v>
      </c>
      <c r="C140" t="s">
        <v>221</v>
      </c>
      <c r="D140" t="s">
        <v>233</v>
      </c>
      <c r="E140" t="s">
        <v>25</v>
      </c>
      <c r="F140" t="s">
        <v>176</v>
      </c>
      <c r="G140" t="s">
        <v>17</v>
      </c>
      <c r="H140" t="s">
        <v>18</v>
      </c>
      <c r="I140" t="s">
        <v>19</v>
      </c>
      <c r="J140" t="s">
        <v>226</v>
      </c>
      <c r="K140">
        <v>79</v>
      </c>
      <c r="L140" s="6">
        <v>14</v>
      </c>
      <c r="M140" s="2">
        <v>2193500</v>
      </c>
      <c r="S140">
        <f t="shared" si="12"/>
        <v>-0.99473826227738804</v>
      </c>
      <c r="T140">
        <f t="shared" si="13"/>
        <v>-8.6104119750960394E-4</v>
      </c>
      <c r="U140">
        <f t="shared" si="14"/>
        <v>-1.1198754988781614E-3</v>
      </c>
      <c r="V140">
        <f t="shared" si="15"/>
        <v>-0.21983715596330275</v>
      </c>
      <c r="W140">
        <f t="shared" si="16"/>
        <v>-2.9361504835077499E-4</v>
      </c>
      <c r="X140">
        <f t="shared" si="17"/>
        <v>-4.9162534400751289E-4</v>
      </c>
    </row>
    <row r="141" spans="2:24" x14ac:dyDescent="0.15">
      <c r="B141" t="s">
        <v>12</v>
      </c>
      <c r="C141" t="s">
        <v>221</v>
      </c>
      <c r="D141" t="s">
        <v>234</v>
      </c>
      <c r="E141" t="s">
        <v>25</v>
      </c>
      <c r="F141" t="s">
        <v>30</v>
      </c>
      <c r="G141" t="s">
        <v>30</v>
      </c>
      <c r="H141" t="s">
        <v>18</v>
      </c>
      <c r="I141" t="s">
        <v>19</v>
      </c>
      <c r="J141" t="s">
        <v>226</v>
      </c>
      <c r="K141">
        <v>20</v>
      </c>
      <c r="L141" s="6">
        <v>15</v>
      </c>
      <c r="M141" s="2">
        <v>1679000</v>
      </c>
      <c r="S141">
        <f t="shared" si="12"/>
        <v>-0.99871829465731243</v>
      </c>
      <c r="T141">
        <f t="shared" si="13"/>
        <v>-9.2727513577957343E-4</v>
      </c>
      <c r="U141">
        <f t="shared" si="14"/>
        <v>-7.6758204478289142E-4</v>
      </c>
      <c r="V141">
        <f t="shared" si="15"/>
        <v>-0.22071674311926606</v>
      </c>
      <c r="W141">
        <f t="shared" si="16"/>
        <v>-3.1620082130083457E-4</v>
      </c>
      <c r="X141">
        <f t="shared" si="17"/>
        <v>-3.3696851765968936E-4</v>
      </c>
    </row>
    <row r="142" spans="2:24" x14ac:dyDescent="0.15">
      <c r="B142" t="s">
        <v>12</v>
      </c>
      <c r="C142" t="s">
        <v>221</v>
      </c>
      <c r="D142" t="s">
        <v>235</v>
      </c>
      <c r="E142" t="s">
        <v>15</v>
      </c>
      <c r="F142" t="s">
        <v>236</v>
      </c>
      <c r="G142" t="s">
        <v>17</v>
      </c>
      <c r="H142" t="s">
        <v>18</v>
      </c>
      <c r="I142" t="s">
        <v>19</v>
      </c>
      <c r="J142" t="s">
        <v>226</v>
      </c>
      <c r="K142">
        <v>14</v>
      </c>
      <c r="L142" s="6">
        <v>10</v>
      </c>
      <c r="M142" s="2">
        <v>1360000</v>
      </c>
      <c r="S142">
        <f t="shared" si="12"/>
        <v>-0.99912304371289795</v>
      </c>
      <c r="T142">
        <f t="shared" si="13"/>
        <v>-5.9610544442972575E-4</v>
      </c>
      <c r="U142">
        <f t="shared" si="14"/>
        <v>-5.491532559463683E-4</v>
      </c>
      <c r="V142">
        <f t="shared" si="15"/>
        <v>-0.22080619266055046</v>
      </c>
      <c r="W142">
        <f t="shared" si="16"/>
        <v>-2.0327195655053649E-4</v>
      </c>
      <c r="X142">
        <f t="shared" si="17"/>
        <v>-2.4107827936045568E-4</v>
      </c>
    </row>
    <row r="143" spans="2:24" x14ac:dyDescent="0.15">
      <c r="B143" t="s">
        <v>12</v>
      </c>
      <c r="C143" t="s">
        <v>221</v>
      </c>
      <c r="D143" t="s">
        <v>237</v>
      </c>
      <c r="E143" t="s">
        <v>25</v>
      </c>
      <c r="F143" t="s">
        <v>238</v>
      </c>
      <c r="G143" t="s">
        <v>38</v>
      </c>
      <c r="H143" t="s">
        <v>18</v>
      </c>
      <c r="I143" t="s">
        <v>19</v>
      </c>
      <c r="J143" t="s">
        <v>226</v>
      </c>
      <c r="K143">
        <v>7</v>
      </c>
      <c r="L143" s="6">
        <v>11</v>
      </c>
      <c r="M143" s="2">
        <v>1512200</v>
      </c>
      <c r="S143">
        <f t="shared" si="12"/>
        <v>-0.99959525094441448</v>
      </c>
      <c r="T143">
        <f t="shared" si="13"/>
        <v>-6.6233938269969535E-4</v>
      </c>
      <c r="U143">
        <f t="shared" si="14"/>
        <v>-6.5336912322197592E-4</v>
      </c>
      <c r="V143">
        <f t="shared" si="15"/>
        <v>-0.2209105504587156</v>
      </c>
      <c r="W143">
        <f t="shared" si="16"/>
        <v>-2.2585772950059612E-4</v>
      </c>
      <c r="X143">
        <f t="shared" si="17"/>
        <v>-2.8682904509444744E-4</v>
      </c>
    </row>
    <row r="144" spans="2:24" x14ac:dyDescent="0.15">
      <c r="B144" t="s">
        <v>12</v>
      </c>
      <c r="C144" t="s">
        <v>221</v>
      </c>
      <c r="D144" t="s">
        <v>239</v>
      </c>
      <c r="E144" t="s">
        <v>25</v>
      </c>
      <c r="F144" t="s">
        <v>30</v>
      </c>
      <c r="G144" t="s">
        <v>30</v>
      </c>
      <c r="H144" t="s">
        <v>18</v>
      </c>
      <c r="I144" t="s">
        <v>19</v>
      </c>
      <c r="J144" t="s">
        <v>226</v>
      </c>
      <c r="K144">
        <v>78</v>
      </c>
      <c r="L144" s="6">
        <v>7</v>
      </c>
      <c r="M144" s="2">
        <v>1477240</v>
      </c>
      <c r="S144">
        <f t="shared" si="12"/>
        <v>-0.99480572045331894</v>
      </c>
      <c r="T144">
        <f t="shared" si="13"/>
        <v>-3.9740362961981717E-4</v>
      </c>
      <c r="U144">
        <f t="shared" si="14"/>
        <v>-6.2943097131688234E-4</v>
      </c>
      <c r="V144">
        <f t="shared" si="15"/>
        <v>-0.2198520642201835</v>
      </c>
      <c r="W144">
        <f t="shared" si="16"/>
        <v>-1.3551463770035765E-4</v>
      </c>
      <c r="X144">
        <f t="shared" si="17"/>
        <v>-2.7632019640811133E-4</v>
      </c>
    </row>
    <row r="145" spans="2:24" x14ac:dyDescent="0.15">
      <c r="B145" t="s">
        <v>12</v>
      </c>
      <c r="C145" t="s">
        <v>221</v>
      </c>
      <c r="D145" t="s">
        <v>240</v>
      </c>
      <c r="E145" t="s">
        <v>25</v>
      </c>
      <c r="F145" t="s">
        <v>44</v>
      </c>
      <c r="G145" t="s">
        <v>17</v>
      </c>
      <c r="H145" t="s">
        <v>18</v>
      </c>
      <c r="I145" t="s">
        <v>19</v>
      </c>
      <c r="J145" t="s">
        <v>12</v>
      </c>
      <c r="K145">
        <v>3</v>
      </c>
      <c r="L145" s="6">
        <v>15</v>
      </c>
      <c r="M145" s="2">
        <v>810600</v>
      </c>
      <c r="S145">
        <f t="shared" si="12"/>
        <v>-0.9998650836481382</v>
      </c>
      <c r="T145">
        <f t="shared" si="13"/>
        <v>-9.2727513577957343E-4</v>
      </c>
      <c r="U145">
        <f t="shared" si="14"/>
        <v>-1.7296273373073896E-4</v>
      </c>
      <c r="V145">
        <f t="shared" si="15"/>
        <v>-0.22097018348623854</v>
      </c>
      <c r="W145">
        <f t="shared" si="16"/>
        <v>-3.1620082130083457E-4</v>
      </c>
      <c r="X145">
        <f t="shared" si="17"/>
        <v>-7.5930640107794406E-5</v>
      </c>
    </row>
    <row r="146" spans="2:24" x14ac:dyDescent="0.15">
      <c r="B146" t="s">
        <v>12</v>
      </c>
      <c r="C146" t="s">
        <v>221</v>
      </c>
      <c r="D146" t="s">
        <v>241</v>
      </c>
      <c r="E146" t="s">
        <v>25</v>
      </c>
      <c r="F146" t="s">
        <v>79</v>
      </c>
      <c r="G146" t="s">
        <v>17</v>
      </c>
      <c r="H146" t="s">
        <v>18</v>
      </c>
      <c r="I146" t="s">
        <v>19</v>
      </c>
      <c r="J146" t="s">
        <v>69</v>
      </c>
      <c r="K146">
        <v>27</v>
      </c>
      <c r="L146" s="6">
        <v>5</v>
      </c>
      <c r="M146" s="2">
        <v>685010</v>
      </c>
      <c r="S146">
        <f t="shared" si="12"/>
        <v>-0.99824608742579601</v>
      </c>
      <c r="T146">
        <f t="shared" si="13"/>
        <v>-2.6493575307987813E-4</v>
      </c>
      <c r="U146">
        <f t="shared" si="14"/>
        <v>-8.6967524984723495E-5</v>
      </c>
      <c r="V146">
        <f t="shared" si="15"/>
        <v>-0.22061238532110092</v>
      </c>
      <c r="W146">
        <f t="shared" si="16"/>
        <v>-9.0343091800238444E-5</v>
      </c>
      <c r="X146">
        <f t="shared" si="17"/>
        <v>-3.8178743468293615E-5</v>
      </c>
    </row>
    <row r="147" spans="2:24" x14ac:dyDescent="0.15">
      <c r="B147" t="s">
        <v>12</v>
      </c>
      <c r="C147" t="s">
        <v>221</v>
      </c>
      <c r="D147" t="s">
        <v>242</v>
      </c>
      <c r="E147" t="s">
        <v>15</v>
      </c>
      <c r="F147" t="s">
        <v>30</v>
      </c>
      <c r="G147" t="s">
        <v>30</v>
      </c>
      <c r="H147" t="s">
        <v>18</v>
      </c>
      <c r="I147" t="s">
        <v>19</v>
      </c>
      <c r="J147" t="s">
        <v>69</v>
      </c>
      <c r="K147">
        <v>14</v>
      </c>
      <c r="L147" s="6">
        <v>20</v>
      </c>
      <c r="M147" s="2">
        <v>2452000</v>
      </c>
      <c r="S147">
        <f t="shared" si="12"/>
        <v>-0.99912304371289795</v>
      </c>
      <c r="T147">
        <f t="shared" si="13"/>
        <v>-1.2584448271294212E-3</v>
      </c>
      <c r="U147">
        <f t="shared" si="14"/>
        <v>-1.2968781381077577E-3</v>
      </c>
      <c r="V147">
        <f t="shared" si="15"/>
        <v>-0.22080619266055046</v>
      </c>
      <c r="W147">
        <f t="shared" si="16"/>
        <v>-4.2912968605113267E-4</v>
      </c>
      <c r="X147">
        <f t="shared" si="17"/>
        <v>-5.6932950262930562E-4</v>
      </c>
    </row>
    <row r="148" spans="2:24" x14ac:dyDescent="0.15">
      <c r="B148" t="s">
        <v>12</v>
      </c>
      <c r="C148" t="s">
        <v>221</v>
      </c>
      <c r="D148" t="s">
        <v>243</v>
      </c>
      <c r="E148" t="s">
        <v>25</v>
      </c>
      <c r="F148" t="s">
        <v>176</v>
      </c>
      <c r="G148" t="s">
        <v>17</v>
      </c>
      <c r="H148" t="s">
        <v>18</v>
      </c>
      <c r="I148" t="s">
        <v>19</v>
      </c>
      <c r="J148" t="s">
        <v>69</v>
      </c>
      <c r="K148">
        <v>106</v>
      </c>
      <c r="L148" s="6">
        <v>6</v>
      </c>
      <c r="M148" s="2">
        <v>798900</v>
      </c>
      <c r="S148">
        <f t="shared" si="12"/>
        <v>-0.99291689152725315</v>
      </c>
      <c r="T148">
        <f t="shared" si="13"/>
        <v>-3.3116969134984768E-4</v>
      </c>
      <c r="U148">
        <f t="shared" si="14"/>
        <v>-1.6495139570758122E-4</v>
      </c>
      <c r="V148">
        <f t="shared" si="15"/>
        <v>-0.21943463302752295</v>
      </c>
      <c r="W148">
        <f t="shared" si="16"/>
        <v>-1.1292886475029806E-4</v>
      </c>
      <c r="X148">
        <f t="shared" si="17"/>
        <v>-7.2413662715628156E-5</v>
      </c>
    </row>
    <row r="149" spans="2:24" x14ac:dyDescent="0.15">
      <c r="B149" t="s">
        <v>12</v>
      </c>
      <c r="C149" t="s">
        <v>221</v>
      </c>
      <c r="D149" t="s">
        <v>244</v>
      </c>
      <c r="E149" t="s">
        <v>25</v>
      </c>
      <c r="F149" t="s">
        <v>238</v>
      </c>
      <c r="G149" t="s">
        <v>38</v>
      </c>
      <c r="H149" t="s">
        <v>18</v>
      </c>
      <c r="I149" t="s">
        <v>19</v>
      </c>
      <c r="J149" t="s">
        <v>124</v>
      </c>
      <c r="K149">
        <v>2</v>
      </c>
      <c r="L149" s="6">
        <v>34</v>
      </c>
      <c r="M149" s="2">
        <v>4144050</v>
      </c>
      <c r="S149">
        <f t="shared" si="12"/>
        <v>-0.9999325418240691</v>
      </c>
      <c r="T149">
        <f t="shared" si="13"/>
        <v>-2.1857199629089948E-3</v>
      </c>
      <c r="U149">
        <f t="shared" si="14"/>
        <v>-2.4554751040978483E-3</v>
      </c>
      <c r="V149">
        <f t="shared" si="15"/>
        <v>-0.22098509174311928</v>
      </c>
      <c r="W149">
        <f t="shared" si="16"/>
        <v>-7.4533050735196729E-4</v>
      </c>
      <c r="X149">
        <f t="shared" si="17"/>
        <v>-1.0779535706989555E-3</v>
      </c>
    </row>
    <row r="150" spans="2:24" x14ac:dyDescent="0.15">
      <c r="B150" t="s">
        <v>12</v>
      </c>
      <c r="C150" t="s">
        <v>221</v>
      </c>
      <c r="D150" t="s">
        <v>245</v>
      </c>
      <c r="E150" t="s">
        <v>25</v>
      </c>
      <c r="F150" t="s">
        <v>176</v>
      </c>
      <c r="G150" t="s">
        <v>17</v>
      </c>
      <c r="H150" t="s">
        <v>18</v>
      </c>
      <c r="I150" t="s">
        <v>19</v>
      </c>
      <c r="J150" t="s">
        <v>22</v>
      </c>
      <c r="K150">
        <v>2</v>
      </c>
      <c r="L150" s="6">
        <v>29</v>
      </c>
      <c r="M150" s="2">
        <v>1723780</v>
      </c>
      <c r="S150">
        <f t="shared" si="12"/>
        <v>-0.9999325418240691</v>
      </c>
      <c r="T150">
        <f t="shared" si="13"/>
        <v>-1.8545502715591469E-3</v>
      </c>
      <c r="U150">
        <f t="shared" si="14"/>
        <v>-7.9824424278947292E-4</v>
      </c>
      <c r="V150">
        <f t="shared" si="15"/>
        <v>-0.22098509174311928</v>
      </c>
      <c r="W150">
        <f t="shared" si="16"/>
        <v>-6.3240164260166913E-4</v>
      </c>
      <c r="X150">
        <f t="shared" si="17"/>
        <v>-3.5042922258457862E-4</v>
      </c>
    </row>
    <row r="151" spans="2:24" x14ac:dyDescent="0.15">
      <c r="B151" t="s">
        <v>12</v>
      </c>
      <c r="C151" t="s">
        <v>221</v>
      </c>
      <c r="D151" t="s">
        <v>246</v>
      </c>
      <c r="E151" t="s">
        <v>25</v>
      </c>
      <c r="F151" t="s">
        <v>32</v>
      </c>
      <c r="G151" t="s">
        <v>17</v>
      </c>
      <c r="H151" t="s">
        <v>18</v>
      </c>
      <c r="I151" t="s">
        <v>19</v>
      </c>
      <c r="J151" t="s">
        <v>22</v>
      </c>
      <c r="K151">
        <v>3</v>
      </c>
      <c r="L151" s="6">
        <v>26</v>
      </c>
      <c r="M151" s="2">
        <v>787245</v>
      </c>
      <c r="S151">
        <f t="shared" si="12"/>
        <v>-0.9998650836481382</v>
      </c>
      <c r="T151">
        <f t="shared" si="13"/>
        <v>-1.6558484567492384E-3</v>
      </c>
      <c r="U151">
        <f t="shared" si="14"/>
        <v>-1.5697087052297408E-4</v>
      </c>
      <c r="V151">
        <f t="shared" si="15"/>
        <v>-0.22097018348623854</v>
      </c>
      <c r="W151">
        <f t="shared" si="16"/>
        <v>-5.6464432375149035E-4</v>
      </c>
      <c r="X151">
        <f t="shared" si="17"/>
        <v>-6.8910212159585624E-5</v>
      </c>
    </row>
    <row r="152" spans="2:24" x14ac:dyDescent="0.15">
      <c r="B152" t="s">
        <v>12</v>
      </c>
      <c r="C152" t="s">
        <v>221</v>
      </c>
      <c r="D152" t="s">
        <v>247</v>
      </c>
      <c r="E152" t="s">
        <v>25</v>
      </c>
      <c r="F152" t="s">
        <v>176</v>
      </c>
      <c r="G152" t="s">
        <v>17</v>
      </c>
      <c r="H152" t="s">
        <v>18</v>
      </c>
      <c r="I152" t="s">
        <v>19</v>
      </c>
      <c r="J152" t="s">
        <v>226</v>
      </c>
      <c r="K152">
        <v>16</v>
      </c>
      <c r="L152" s="6">
        <v>22</v>
      </c>
      <c r="M152" s="2">
        <v>7394250</v>
      </c>
      <c r="S152">
        <f t="shared" si="12"/>
        <v>-0.99898812736103615</v>
      </c>
      <c r="T152">
        <f t="shared" si="13"/>
        <v>-1.3909127036693602E-3</v>
      </c>
      <c r="U152">
        <f t="shared" si="14"/>
        <v>-4.680983723146335E-3</v>
      </c>
      <c r="V152">
        <f t="shared" si="15"/>
        <v>-0.22077637614678899</v>
      </c>
      <c r="W152">
        <f t="shared" si="16"/>
        <v>-4.7430123195125188E-4</v>
      </c>
      <c r="X152">
        <f t="shared" si="17"/>
        <v>-2.0549518544612411E-3</v>
      </c>
    </row>
    <row r="153" spans="2:24" x14ac:dyDescent="0.15">
      <c r="B153" t="s">
        <v>12</v>
      </c>
      <c r="C153" t="s">
        <v>221</v>
      </c>
      <c r="D153" t="s">
        <v>248</v>
      </c>
      <c r="E153" t="s">
        <v>15</v>
      </c>
      <c r="F153" t="s">
        <v>176</v>
      </c>
      <c r="G153" t="s">
        <v>17</v>
      </c>
      <c r="H153" t="s">
        <v>18</v>
      </c>
      <c r="I153" t="s">
        <v>19</v>
      </c>
      <c r="J153" t="s">
        <v>226</v>
      </c>
      <c r="K153">
        <v>8</v>
      </c>
      <c r="L153" s="6">
        <v>29</v>
      </c>
      <c r="M153" s="2">
        <v>6204100</v>
      </c>
      <c r="S153">
        <f t="shared" si="12"/>
        <v>-0.99952779276848358</v>
      </c>
      <c r="T153">
        <f t="shared" si="13"/>
        <v>-1.8545502715591469E-3</v>
      </c>
      <c r="U153">
        <f t="shared" si="14"/>
        <v>-3.8660526164573444E-3</v>
      </c>
      <c r="V153">
        <f t="shared" si="15"/>
        <v>-0.22089564220183489</v>
      </c>
      <c r="W153">
        <f t="shared" si="16"/>
        <v>-6.3240164260166913E-4</v>
      </c>
      <c r="X153">
        <f t="shared" si="17"/>
        <v>-1.6971970986247743E-3</v>
      </c>
    </row>
    <row r="154" spans="2:24" x14ac:dyDescent="0.15">
      <c r="B154" t="s">
        <v>12</v>
      </c>
      <c r="C154" t="s">
        <v>221</v>
      </c>
      <c r="D154" t="s">
        <v>249</v>
      </c>
      <c r="E154" t="s">
        <v>15</v>
      </c>
      <c r="F154" t="s">
        <v>250</v>
      </c>
      <c r="G154" t="s">
        <v>251</v>
      </c>
      <c r="H154" t="s">
        <v>18</v>
      </c>
      <c r="I154" t="s">
        <v>19</v>
      </c>
      <c r="J154" t="s">
        <v>57</v>
      </c>
      <c r="K154">
        <v>9</v>
      </c>
      <c r="L154" s="6">
        <v>45</v>
      </c>
      <c r="M154" s="2">
        <v>5666400</v>
      </c>
      <c r="S154">
        <f t="shared" si="12"/>
        <v>-0.99946033459255257</v>
      </c>
      <c r="T154">
        <f t="shared" si="13"/>
        <v>-2.9142932838786594E-3</v>
      </c>
      <c r="U154">
        <f t="shared" si="14"/>
        <v>-3.4978734322648731E-3</v>
      </c>
      <c r="V154">
        <f t="shared" si="15"/>
        <v>-0.22088073394495411</v>
      </c>
      <c r="W154">
        <f t="shared" si="16"/>
        <v>-9.9377400980262291E-4</v>
      </c>
      <c r="X154">
        <f t="shared" si="17"/>
        <v>-1.5355664367642792E-3</v>
      </c>
    </row>
    <row r="155" spans="2:24" x14ac:dyDescent="0.15">
      <c r="B155" t="s">
        <v>12</v>
      </c>
      <c r="C155" t="s">
        <v>221</v>
      </c>
      <c r="D155" t="s">
        <v>252</v>
      </c>
      <c r="E155" t="s">
        <v>15</v>
      </c>
      <c r="F155" t="s">
        <v>79</v>
      </c>
      <c r="G155" t="s">
        <v>17</v>
      </c>
      <c r="H155" t="s">
        <v>18</v>
      </c>
      <c r="I155" t="s">
        <v>19</v>
      </c>
      <c r="J155" t="s">
        <v>226</v>
      </c>
      <c r="K155">
        <v>10</v>
      </c>
      <c r="L155" s="6">
        <v>43</v>
      </c>
      <c r="M155" s="2">
        <v>2863450</v>
      </c>
      <c r="S155">
        <f t="shared" si="12"/>
        <v>-0.99939287641662167</v>
      </c>
      <c r="T155">
        <f t="shared" si="13"/>
        <v>-2.7818254073387204E-3</v>
      </c>
      <c r="U155">
        <f t="shared" si="14"/>
        <v>-1.5786101919221384E-3</v>
      </c>
      <c r="V155">
        <f t="shared" si="15"/>
        <v>-0.22086582568807339</v>
      </c>
      <c r="W155">
        <f t="shared" si="16"/>
        <v>-9.4860246390250375E-4</v>
      </c>
      <c r="X155">
        <f t="shared" si="17"/>
        <v>-6.9300987425381872E-4</v>
      </c>
    </row>
    <row r="156" spans="2:24" x14ac:dyDescent="0.15">
      <c r="B156" t="s">
        <v>12</v>
      </c>
      <c r="C156" t="s">
        <v>221</v>
      </c>
      <c r="D156" t="s">
        <v>253</v>
      </c>
      <c r="E156" t="s">
        <v>15</v>
      </c>
      <c r="F156" t="s">
        <v>204</v>
      </c>
      <c r="G156" t="s">
        <v>17</v>
      </c>
      <c r="H156" t="s">
        <v>18</v>
      </c>
      <c r="I156" t="s">
        <v>19</v>
      </c>
      <c r="J156" t="s">
        <v>226</v>
      </c>
      <c r="K156">
        <v>8</v>
      </c>
      <c r="L156" s="6">
        <v>15</v>
      </c>
      <c r="M156" s="2">
        <v>2525305</v>
      </c>
      <c r="S156">
        <f t="shared" si="12"/>
        <v>-0.99952779276848358</v>
      </c>
      <c r="T156">
        <f t="shared" si="13"/>
        <v>-9.2727513577957343E-4</v>
      </c>
      <c r="U156">
        <f t="shared" si="14"/>
        <v>-1.3470722521066959E-3</v>
      </c>
      <c r="V156">
        <f t="shared" si="15"/>
        <v>-0.22089564220183489</v>
      </c>
      <c r="W156">
        <f t="shared" si="16"/>
        <v>-3.1620082130083457E-4</v>
      </c>
      <c r="X156">
        <f t="shared" si="17"/>
        <v>-5.9136471867483951E-4</v>
      </c>
    </row>
    <row r="157" spans="2:24" x14ac:dyDescent="0.15">
      <c r="B157" t="s">
        <v>12</v>
      </c>
      <c r="C157" t="s">
        <v>221</v>
      </c>
      <c r="D157" t="s">
        <v>254</v>
      </c>
      <c r="E157" t="s">
        <v>25</v>
      </c>
      <c r="F157" t="s">
        <v>255</v>
      </c>
      <c r="G157" t="s">
        <v>17</v>
      </c>
      <c r="H157" t="s">
        <v>18</v>
      </c>
      <c r="I157" t="s">
        <v>19</v>
      </c>
      <c r="J157" t="s">
        <v>226</v>
      </c>
      <c r="K157">
        <v>37</v>
      </c>
      <c r="L157" s="6">
        <v>9</v>
      </c>
      <c r="M157" s="2">
        <v>1593000</v>
      </c>
      <c r="S157">
        <f t="shared" si="12"/>
        <v>-0.99757150566648678</v>
      </c>
      <c r="T157">
        <f t="shared" si="13"/>
        <v>-5.2987150615975626E-4</v>
      </c>
      <c r="U157">
        <f t="shared" si="14"/>
        <v>-7.0869528666395415E-4</v>
      </c>
      <c r="V157">
        <f t="shared" si="15"/>
        <v>-0.22046330275229359</v>
      </c>
      <c r="W157">
        <f t="shared" si="16"/>
        <v>-1.8068618360047689E-4</v>
      </c>
      <c r="X157">
        <f t="shared" si="17"/>
        <v>-3.111172308454759E-4</v>
      </c>
    </row>
    <row r="158" spans="2:24" x14ac:dyDescent="0.15">
      <c r="B158" t="s">
        <v>12</v>
      </c>
      <c r="C158" t="s">
        <v>221</v>
      </c>
      <c r="D158" t="s">
        <v>256</v>
      </c>
      <c r="E158" t="s">
        <v>25</v>
      </c>
      <c r="F158" t="s">
        <v>51</v>
      </c>
      <c r="G158" t="s">
        <v>17</v>
      </c>
      <c r="H158" t="s">
        <v>18</v>
      </c>
      <c r="I158" t="s">
        <v>19</v>
      </c>
      <c r="J158" t="s">
        <v>69</v>
      </c>
      <c r="K158">
        <v>162</v>
      </c>
      <c r="L158" s="6">
        <v>5</v>
      </c>
      <c r="M158" s="2">
        <v>1183450</v>
      </c>
      <c r="S158">
        <f t="shared" si="12"/>
        <v>-0.98913923367512147</v>
      </c>
      <c r="T158">
        <f t="shared" si="13"/>
        <v>-2.6493575307987813E-4</v>
      </c>
      <c r="U158">
        <f t="shared" si="14"/>
        <v>-4.2826421936615472E-4</v>
      </c>
      <c r="V158">
        <f t="shared" si="15"/>
        <v>-0.21859977064220185</v>
      </c>
      <c r="W158">
        <f t="shared" si="16"/>
        <v>-9.0343091800238444E-5</v>
      </c>
      <c r="X158">
        <f t="shared" si="17"/>
        <v>-1.8800799230174193E-4</v>
      </c>
    </row>
    <row r="159" spans="2:24" x14ac:dyDescent="0.15">
      <c r="B159" t="s">
        <v>12</v>
      </c>
      <c r="C159" t="s">
        <v>221</v>
      </c>
      <c r="D159" t="s">
        <v>257</v>
      </c>
      <c r="E159" t="s">
        <v>25</v>
      </c>
      <c r="F159" t="s">
        <v>204</v>
      </c>
      <c r="G159" t="s">
        <v>17</v>
      </c>
      <c r="H159" t="s">
        <v>18</v>
      </c>
      <c r="I159" t="s">
        <v>19</v>
      </c>
      <c r="J159" t="s">
        <v>226</v>
      </c>
      <c r="K159">
        <v>8</v>
      </c>
      <c r="L159" s="6">
        <v>7</v>
      </c>
      <c r="M159" s="2">
        <v>952400</v>
      </c>
      <c r="S159">
        <f t="shared" si="12"/>
        <v>-0.99952779276848358</v>
      </c>
      <c r="T159">
        <f t="shared" si="13"/>
        <v>-3.9740362961981717E-4</v>
      </c>
      <c r="U159">
        <f t="shared" si="14"/>
        <v>-2.7005741165242854E-4</v>
      </c>
      <c r="V159">
        <f t="shared" si="15"/>
        <v>-0.22089564220183489</v>
      </c>
      <c r="W159">
        <f t="shared" si="16"/>
        <v>-1.3551463770035765E-4</v>
      </c>
      <c r="X159">
        <f t="shared" si="17"/>
        <v>-1.1855520371541612E-4</v>
      </c>
    </row>
    <row r="160" spans="2:24" x14ac:dyDescent="0.15">
      <c r="B160" t="s">
        <v>12</v>
      </c>
      <c r="C160" t="s">
        <v>221</v>
      </c>
      <c r="D160" t="s">
        <v>258</v>
      </c>
      <c r="E160" t="s">
        <v>25</v>
      </c>
      <c r="F160" t="s">
        <v>16</v>
      </c>
      <c r="G160" t="s">
        <v>17</v>
      </c>
      <c r="H160" t="s">
        <v>18</v>
      </c>
      <c r="I160" t="s">
        <v>19</v>
      </c>
      <c r="J160" t="s">
        <v>12</v>
      </c>
      <c r="K160">
        <v>2</v>
      </c>
      <c r="L160" s="6">
        <v>16</v>
      </c>
      <c r="M160" s="2">
        <v>628750</v>
      </c>
      <c r="S160">
        <f t="shared" si="12"/>
        <v>-0.9999325418240691</v>
      </c>
      <c r="T160">
        <f t="shared" si="13"/>
        <v>-9.9350907404954303E-4</v>
      </c>
      <c r="U160">
        <f t="shared" si="14"/>
        <v>-4.844462949900943E-5</v>
      </c>
      <c r="V160">
        <f t="shared" si="15"/>
        <v>-0.22098509174311928</v>
      </c>
      <c r="W160">
        <f t="shared" si="16"/>
        <v>-3.387865942508942E-4</v>
      </c>
      <c r="X160">
        <f t="shared" si="17"/>
        <v>-2.1267192350065141E-5</v>
      </c>
    </row>
    <row r="161" spans="2:24" x14ac:dyDescent="0.15">
      <c r="B161" t="s">
        <v>12</v>
      </c>
      <c r="C161" t="s">
        <v>259</v>
      </c>
      <c r="D161" t="s">
        <v>260</v>
      </c>
      <c r="E161" t="s">
        <v>15</v>
      </c>
      <c r="F161" t="s">
        <v>79</v>
      </c>
      <c r="G161" t="s">
        <v>17</v>
      </c>
      <c r="H161" t="s">
        <v>18</v>
      </c>
      <c r="I161" t="s">
        <v>19</v>
      </c>
      <c r="J161" t="s">
        <v>12</v>
      </c>
      <c r="K161">
        <v>8</v>
      </c>
      <c r="L161" s="6">
        <v>46</v>
      </c>
      <c r="M161" s="2">
        <v>5044800</v>
      </c>
      <c r="S161">
        <f t="shared" si="12"/>
        <v>-0.99952779276848358</v>
      </c>
      <c r="T161">
        <f t="shared" si="13"/>
        <v>-2.9805272221486291E-3</v>
      </c>
      <c r="U161">
        <f t="shared" si="14"/>
        <v>-3.072245422419159E-3</v>
      </c>
      <c r="V161">
        <f t="shared" si="15"/>
        <v>-0.22089564220183489</v>
      </c>
      <c r="W161">
        <f t="shared" si="16"/>
        <v>-1.0163597827526826E-3</v>
      </c>
      <c r="X161">
        <f t="shared" si="17"/>
        <v>-1.3487157404420108E-3</v>
      </c>
    </row>
    <row r="162" spans="2:24" x14ac:dyDescent="0.15">
      <c r="B162" t="s">
        <v>12</v>
      </c>
      <c r="C162" t="s">
        <v>259</v>
      </c>
      <c r="D162" t="s">
        <v>261</v>
      </c>
      <c r="E162" t="s">
        <v>15</v>
      </c>
      <c r="F162" t="s">
        <v>79</v>
      </c>
      <c r="G162" t="s">
        <v>17</v>
      </c>
      <c r="H162" t="s">
        <v>18</v>
      </c>
      <c r="I162" t="s">
        <v>19</v>
      </c>
      <c r="J162" t="s">
        <v>12</v>
      </c>
      <c r="K162">
        <v>2</v>
      </c>
      <c r="L162" s="6">
        <v>14</v>
      </c>
      <c r="M162" s="2">
        <v>1193350</v>
      </c>
      <c r="S162">
        <f t="shared" si="12"/>
        <v>-0.9999325418240691</v>
      </c>
      <c r="T162">
        <f t="shared" si="13"/>
        <v>-8.6104119750960394E-4</v>
      </c>
      <c r="U162">
        <f t="shared" si="14"/>
        <v>-4.3504304384728819E-4</v>
      </c>
      <c r="V162">
        <f t="shared" si="15"/>
        <v>-0.22098509174311928</v>
      </c>
      <c r="W162">
        <f t="shared" si="16"/>
        <v>-2.9361504835077499E-4</v>
      </c>
      <c r="X162">
        <f t="shared" si="17"/>
        <v>-1.9098389624895953E-4</v>
      </c>
    </row>
    <row r="163" spans="2:24" x14ac:dyDescent="0.15">
      <c r="B163" t="s">
        <v>12</v>
      </c>
      <c r="C163" t="s">
        <v>259</v>
      </c>
      <c r="D163" t="s">
        <v>262</v>
      </c>
      <c r="E163" t="s">
        <v>15</v>
      </c>
      <c r="F163" t="s">
        <v>30</v>
      </c>
      <c r="G163" t="s">
        <v>30</v>
      </c>
      <c r="H163" t="s">
        <v>18</v>
      </c>
      <c r="I163" t="s">
        <v>19</v>
      </c>
      <c r="J163" t="s">
        <v>226</v>
      </c>
      <c r="K163">
        <v>3</v>
      </c>
      <c r="L163" s="6">
        <v>13</v>
      </c>
      <c r="M163" s="2">
        <v>3218600</v>
      </c>
      <c r="S163">
        <f t="shared" si="12"/>
        <v>-0.9998650836481382</v>
      </c>
      <c r="T163">
        <f t="shared" si="13"/>
        <v>-7.9480725923963434E-4</v>
      </c>
      <c r="U163">
        <f t="shared" si="14"/>
        <v>-1.821791961060982E-3</v>
      </c>
      <c r="V163">
        <f t="shared" si="15"/>
        <v>-0.22097018348623854</v>
      </c>
      <c r="W163">
        <f t="shared" si="16"/>
        <v>-2.710292754007153E-4</v>
      </c>
      <c r="X163">
        <f t="shared" si="17"/>
        <v>-7.9976667090577108E-4</v>
      </c>
    </row>
    <row r="164" spans="2:24" x14ac:dyDescent="0.15">
      <c r="B164" t="s">
        <v>12</v>
      </c>
      <c r="C164" t="s">
        <v>259</v>
      </c>
      <c r="D164" t="s">
        <v>263</v>
      </c>
      <c r="E164" t="s">
        <v>15</v>
      </c>
      <c r="F164" t="s">
        <v>30</v>
      </c>
      <c r="G164" t="s">
        <v>30</v>
      </c>
      <c r="H164" t="s">
        <v>18</v>
      </c>
      <c r="I164" t="s">
        <v>19</v>
      </c>
      <c r="J164" t="s">
        <v>226</v>
      </c>
      <c r="K164">
        <v>13</v>
      </c>
      <c r="L164" s="6">
        <v>21</v>
      </c>
      <c r="M164" s="2">
        <v>2956640</v>
      </c>
      <c r="S164">
        <f t="shared" si="12"/>
        <v>-0.99919050188882896</v>
      </c>
      <c r="T164">
        <f t="shared" si="13"/>
        <v>-1.3246787653993907E-3</v>
      </c>
      <c r="U164">
        <f t="shared" si="14"/>
        <v>-1.642420156911717E-3</v>
      </c>
      <c r="V164">
        <f t="shared" si="15"/>
        <v>-0.22082110091743121</v>
      </c>
      <c r="W164">
        <f t="shared" si="16"/>
        <v>-4.5171545900119225E-4</v>
      </c>
      <c r="X164">
        <f t="shared" si="17"/>
        <v>-7.2102244888424378E-4</v>
      </c>
    </row>
    <row r="165" spans="2:24" x14ac:dyDescent="0.15">
      <c r="B165" t="s">
        <v>12</v>
      </c>
      <c r="C165" t="s">
        <v>259</v>
      </c>
      <c r="D165" t="s">
        <v>264</v>
      </c>
      <c r="E165" t="s">
        <v>15</v>
      </c>
      <c r="F165" t="s">
        <v>30</v>
      </c>
      <c r="G165" t="s">
        <v>30</v>
      </c>
      <c r="H165" t="s">
        <v>18</v>
      </c>
      <c r="I165" t="s">
        <v>19</v>
      </c>
      <c r="J165" t="s">
        <v>226</v>
      </c>
      <c r="K165">
        <v>64</v>
      </c>
      <c r="L165" s="6">
        <v>4</v>
      </c>
      <c r="M165" s="2">
        <v>1520400</v>
      </c>
      <c r="S165">
        <f t="shared" si="12"/>
        <v>-0.99575013491635189</v>
      </c>
      <c r="T165">
        <f t="shared" si="13"/>
        <v>-1.9870181480990858E-4</v>
      </c>
      <c r="U165">
        <f t="shared" si="14"/>
        <v>-6.5898390713564202E-4</v>
      </c>
      <c r="V165">
        <f t="shared" si="15"/>
        <v>-0.22006077981651376</v>
      </c>
      <c r="W165">
        <f t="shared" si="16"/>
        <v>-6.7757318850178826E-5</v>
      </c>
      <c r="X165">
        <f t="shared" si="17"/>
        <v>-2.8929393523254682E-4</v>
      </c>
    </row>
    <row r="166" spans="2:24" x14ac:dyDescent="0.15">
      <c r="B166" t="s">
        <v>12</v>
      </c>
      <c r="C166" t="s">
        <v>259</v>
      </c>
      <c r="D166" t="s">
        <v>265</v>
      </c>
      <c r="E166" t="s">
        <v>15</v>
      </c>
      <c r="F166" t="s">
        <v>47</v>
      </c>
      <c r="G166" t="s">
        <v>17</v>
      </c>
      <c r="H166" t="s">
        <v>61</v>
      </c>
      <c r="I166" t="s">
        <v>19</v>
      </c>
      <c r="J166" t="s">
        <v>61</v>
      </c>
      <c r="K166">
        <v>1</v>
      </c>
      <c r="L166" s="6">
        <v>131</v>
      </c>
      <c r="M166" s="2">
        <v>71214772.5</v>
      </c>
      <c r="S166">
        <f t="shared" si="12"/>
        <v>-1</v>
      </c>
      <c r="T166">
        <f t="shared" si="13"/>
        <v>-8.6104119750960387E-3</v>
      </c>
      <c r="U166">
        <f t="shared" si="14"/>
        <v>-4.8380793856654392E-2</v>
      </c>
      <c r="V166">
        <f t="shared" si="15"/>
        <v>-0.221</v>
      </c>
      <c r="W166">
        <f t="shared" si="16"/>
        <v>-2.9361504835077492E-3</v>
      </c>
      <c r="X166">
        <f t="shared" si="17"/>
        <v>-2.1239168503071278E-2</v>
      </c>
    </row>
    <row r="167" spans="2:24" x14ac:dyDescent="0.15">
      <c r="B167" t="s">
        <v>12</v>
      </c>
      <c r="C167" t="s">
        <v>259</v>
      </c>
      <c r="D167" t="s">
        <v>266</v>
      </c>
      <c r="E167" t="s">
        <v>15</v>
      </c>
      <c r="F167" t="s">
        <v>228</v>
      </c>
      <c r="G167" t="s">
        <v>17</v>
      </c>
      <c r="H167" t="s">
        <v>18</v>
      </c>
      <c r="I167" t="s">
        <v>19</v>
      </c>
      <c r="J167" t="s">
        <v>226</v>
      </c>
      <c r="K167">
        <v>3</v>
      </c>
      <c r="L167" s="6">
        <v>31</v>
      </c>
      <c r="M167" s="2">
        <v>9706600</v>
      </c>
      <c r="S167">
        <f t="shared" si="12"/>
        <v>-0.9998650836481382</v>
      </c>
      <c r="T167">
        <f t="shared" si="13"/>
        <v>-1.9870181480990861E-3</v>
      </c>
      <c r="U167">
        <f t="shared" si="14"/>
        <v>-6.2643185503128999E-3</v>
      </c>
      <c r="V167">
        <f t="shared" si="15"/>
        <v>-0.22097018348623854</v>
      </c>
      <c r="W167">
        <f t="shared" si="16"/>
        <v>-6.775731885017884E-4</v>
      </c>
      <c r="X167">
        <f t="shared" si="17"/>
        <v>-2.7500358435873632E-3</v>
      </c>
    </row>
    <row r="168" spans="2:24" x14ac:dyDescent="0.15">
      <c r="B168" t="s">
        <v>12</v>
      </c>
      <c r="C168" t="s">
        <v>259</v>
      </c>
      <c r="D168" t="s">
        <v>267</v>
      </c>
      <c r="E168" t="s">
        <v>15</v>
      </c>
      <c r="F168" t="s">
        <v>228</v>
      </c>
      <c r="G168" t="s">
        <v>17</v>
      </c>
      <c r="H168" t="s">
        <v>18</v>
      </c>
      <c r="I168" t="s">
        <v>19</v>
      </c>
      <c r="J168" t="s">
        <v>226</v>
      </c>
      <c r="K168">
        <v>8</v>
      </c>
      <c r="L168" s="6">
        <v>38</v>
      </c>
      <c r="M168" s="2">
        <v>8032950</v>
      </c>
      <c r="S168">
        <f t="shared" si="12"/>
        <v>-0.99952779276848358</v>
      </c>
      <c r="T168">
        <f t="shared" si="13"/>
        <v>-2.4506557159888727E-3</v>
      </c>
      <c r="U168">
        <f t="shared" si="14"/>
        <v>-5.1183206116412793E-3</v>
      </c>
      <c r="V168">
        <f t="shared" si="15"/>
        <v>-0.22089564220183489</v>
      </c>
      <c r="W168">
        <f t="shared" si="16"/>
        <v>-8.3567359915220571E-4</v>
      </c>
      <c r="X168">
        <f t="shared" si="17"/>
        <v>-2.2469427485105214E-3</v>
      </c>
    </row>
    <row r="169" spans="2:24" x14ac:dyDescent="0.15">
      <c r="B169" t="s">
        <v>12</v>
      </c>
      <c r="C169" t="s">
        <v>259</v>
      </c>
      <c r="D169" t="s">
        <v>268</v>
      </c>
      <c r="E169" t="s">
        <v>15</v>
      </c>
      <c r="F169" t="s">
        <v>269</v>
      </c>
      <c r="G169" t="s">
        <v>17</v>
      </c>
      <c r="H169" t="s">
        <v>18</v>
      </c>
      <c r="I169" t="s">
        <v>19</v>
      </c>
      <c r="J169" t="s">
        <v>226</v>
      </c>
      <c r="K169">
        <v>113</v>
      </c>
      <c r="L169" s="6">
        <v>18</v>
      </c>
      <c r="M169" s="2">
        <v>5841490</v>
      </c>
      <c r="S169">
        <f t="shared" si="12"/>
        <v>-0.99244468429573662</v>
      </c>
      <c r="T169">
        <f t="shared" si="13"/>
        <v>-1.125976950589482E-3</v>
      </c>
      <c r="U169">
        <f t="shared" si="14"/>
        <v>-3.6177627634165557E-3</v>
      </c>
      <c r="V169">
        <f t="shared" si="15"/>
        <v>-0.2193302752293578</v>
      </c>
      <c r="W169">
        <f t="shared" si="16"/>
        <v>-3.8395814015101341E-4</v>
      </c>
      <c r="X169">
        <f t="shared" si="17"/>
        <v>-1.588197853139868E-3</v>
      </c>
    </row>
    <row r="170" spans="2:24" x14ac:dyDescent="0.15">
      <c r="B170" t="s">
        <v>12</v>
      </c>
      <c r="C170" t="s">
        <v>259</v>
      </c>
      <c r="D170" t="s">
        <v>270</v>
      </c>
      <c r="E170" t="s">
        <v>25</v>
      </c>
      <c r="F170" t="s">
        <v>30</v>
      </c>
      <c r="G170" t="s">
        <v>30</v>
      </c>
      <c r="H170" t="s">
        <v>18</v>
      </c>
      <c r="I170" t="s">
        <v>19</v>
      </c>
      <c r="J170" t="s">
        <v>226</v>
      </c>
      <c r="K170">
        <v>10</v>
      </c>
      <c r="L170" s="6">
        <v>14</v>
      </c>
      <c r="M170" s="2">
        <v>1556730</v>
      </c>
      <c r="S170">
        <f t="shared" si="12"/>
        <v>-0.99939287641662167</v>
      </c>
      <c r="T170">
        <f t="shared" si="13"/>
        <v>-8.6104119750960394E-4</v>
      </c>
      <c r="U170">
        <f t="shared" si="14"/>
        <v>-6.8386013879216515E-4</v>
      </c>
      <c r="V170">
        <f t="shared" si="15"/>
        <v>-0.22086582568807339</v>
      </c>
      <c r="W170">
        <f t="shared" si="16"/>
        <v>-2.9361504835077499E-4</v>
      </c>
      <c r="X170">
        <f t="shared" si="17"/>
        <v>-3.0021460092976052E-4</v>
      </c>
    </row>
    <row r="171" spans="2:24" x14ac:dyDescent="0.15">
      <c r="B171" t="s">
        <v>12</v>
      </c>
      <c r="C171" t="s">
        <v>259</v>
      </c>
      <c r="D171" t="s">
        <v>271</v>
      </c>
      <c r="E171" t="s">
        <v>15</v>
      </c>
      <c r="F171" t="s">
        <v>176</v>
      </c>
      <c r="G171" t="s">
        <v>17</v>
      </c>
      <c r="H171" t="s">
        <v>18</v>
      </c>
      <c r="I171" t="s">
        <v>19</v>
      </c>
      <c r="J171" t="s">
        <v>226</v>
      </c>
      <c r="K171">
        <v>31</v>
      </c>
      <c r="L171" s="6">
        <v>7</v>
      </c>
      <c r="M171" s="2">
        <v>1312300</v>
      </c>
      <c r="S171">
        <f t="shared" si="12"/>
        <v>-0.9979762547220723</v>
      </c>
      <c r="T171">
        <f t="shared" si="13"/>
        <v>-3.9740362961981717E-4</v>
      </c>
      <c r="U171">
        <f t="shared" si="14"/>
        <v>-5.1649164708272529E-4</v>
      </c>
      <c r="V171">
        <f t="shared" si="15"/>
        <v>-0.22055275229357799</v>
      </c>
      <c r="W171">
        <f t="shared" si="16"/>
        <v>-1.3551463770035765E-4</v>
      </c>
      <c r="X171">
        <f t="shared" si="17"/>
        <v>-2.2673983306931641E-4</v>
      </c>
    </row>
    <row r="172" spans="2:24" x14ac:dyDescent="0.15">
      <c r="B172" t="s">
        <v>12</v>
      </c>
      <c r="C172" t="s">
        <v>259</v>
      </c>
      <c r="D172" t="s">
        <v>272</v>
      </c>
      <c r="E172" t="s">
        <v>25</v>
      </c>
      <c r="F172" t="s">
        <v>27</v>
      </c>
      <c r="G172" t="s">
        <v>17</v>
      </c>
      <c r="H172" t="s">
        <v>18</v>
      </c>
      <c r="I172" t="s">
        <v>19</v>
      </c>
      <c r="J172" t="s">
        <v>22</v>
      </c>
      <c r="K172">
        <v>3</v>
      </c>
      <c r="L172" s="6">
        <v>5</v>
      </c>
      <c r="M172" s="2">
        <v>847600</v>
      </c>
      <c r="S172">
        <f t="shared" si="12"/>
        <v>-0.9998650836481382</v>
      </c>
      <c r="T172">
        <f t="shared" si="13"/>
        <v>-2.6493575307987813E-4</v>
      </c>
      <c r="U172">
        <f t="shared" si="14"/>
        <v>-1.9829773431679335E-4</v>
      </c>
      <c r="V172">
        <f t="shared" si="15"/>
        <v>-0.22097018348623854</v>
      </c>
      <c r="W172">
        <f t="shared" si="16"/>
        <v>-9.0343091800238444E-5</v>
      </c>
      <c r="X172">
        <f t="shared" si="17"/>
        <v>-8.7052705365072279E-5</v>
      </c>
    </row>
    <row r="173" spans="2:24" x14ac:dyDescent="0.15">
      <c r="B173" t="s">
        <v>273</v>
      </c>
      <c r="C173" t="s">
        <v>274</v>
      </c>
      <c r="D173" t="s">
        <v>275</v>
      </c>
      <c r="E173" t="s">
        <v>15</v>
      </c>
      <c r="F173" t="s">
        <v>16</v>
      </c>
      <c r="G173" t="s">
        <v>17</v>
      </c>
      <c r="H173" t="s">
        <v>18</v>
      </c>
      <c r="I173" t="s">
        <v>19</v>
      </c>
      <c r="J173" t="s">
        <v>12</v>
      </c>
      <c r="K173">
        <v>126</v>
      </c>
      <c r="L173" s="6">
        <v>2</v>
      </c>
      <c r="M173" s="2">
        <v>1199200</v>
      </c>
      <c r="S173">
        <f t="shared" si="12"/>
        <v>-0.99156772800863469</v>
      </c>
      <c r="T173">
        <f t="shared" si="13"/>
        <v>-6.6233938269969533E-5</v>
      </c>
      <c r="U173">
        <f t="shared" si="14"/>
        <v>-4.3904871285886708E-4</v>
      </c>
      <c r="V173">
        <f t="shared" si="15"/>
        <v>-0.21913646788990826</v>
      </c>
      <c r="W173">
        <f t="shared" si="16"/>
        <v>-2.2585772950059611E-5</v>
      </c>
      <c r="X173">
        <f t="shared" si="17"/>
        <v>-1.9274238494504264E-4</v>
      </c>
    </row>
    <row r="174" spans="2:24" x14ac:dyDescent="0.15">
      <c r="B174" t="s">
        <v>273</v>
      </c>
      <c r="C174" t="s">
        <v>276</v>
      </c>
      <c r="D174" t="s">
        <v>277</v>
      </c>
      <c r="E174" t="s">
        <v>15</v>
      </c>
      <c r="F174" t="s">
        <v>16</v>
      </c>
      <c r="G174" t="s">
        <v>17</v>
      </c>
      <c r="H174" t="s">
        <v>18</v>
      </c>
      <c r="I174" t="s">
        <v>19</v>
      </c>
      <c r="J174" t="s">
        <v>66</v>
      </c>
      <c r="K174">
        <v>34</v>
      </c>
      <c r="L174" s="6">
        <v>18</v>
      </c>
      <c r="M174" s="2">
        <v>2328160</v>
      </c>
      <c r="S174">
        <f t="shared" si="12"/>
        <v>-0.99777388019427959</v>
      </c>
      <c r="T174">
        <f t="shared" si="13"/>
        <v>-1.125976950589482E-3</v>
      </c>
      <c r="U174">
        <f t="shared" si="14"/>
        <v>-1.2120812064164881E-3</v>
      </c>
      <c r="V174">
        <f t="shared" si="15"/>
        <v>-0.2205080275229358</v>
      </c>
      <c r="W174">
        <f t="shared" si="16"/>
        <v>-3.8395814015101341E-4</v>
      </c>
      <c r="X174">
        <f t="shared" si="17"/>
        <v>-5.3210364961683832E-4</v>
      </c>
    </row>
    <row r="175" spans="2:24" x14ac:dyDescent="0.15">
      <c r="B175" t="s">
        <v>273</v>
      </c>
      <c r="C175" t="s">
        <v>278</v>
      </c>
      <c r="D175" t="s">
        <v>279</v>
      </c>
      <c r="E175" t="s">
        <v>15</v>
      </c>
      <c r="F175" t="s">
        <v>114</v>
      </c>
      <c r="G175" t="s">
        <v>38</v>
      </c>
      <c r="H175" t="s">
        <v>18</v>
      </c>
      <c r="I175" t="s">
        <v>19</v>
      </c>
      <c r="J175" t="s">
        <v>12</v>
      </c>
      <c r="K175">
        <v>6</v>
      </c>
      <c r="L175" s="6">
        <v>32</v>
      </c>
      <c r="M175" s="2">
        <v>1008200</v>
      </c>
      <c r="S175">
        <f t="shared" si="12"/>
        <v>-0.99966270912034538</v>
      </c>
      <c r="T175">
        <f t="shared" si="13"/>
        <v>-2.0532520863690553E-3</v>
      </c>
      <c r="U175">
        <f t="shared" si="14"/>
        <v>-3.0826533145518085E-4</v>
      </c>
      <c r="V175">
        <f t="shared" si="15"/>
        <v>-0.22092545871559632</v>
      </c>
      <c r="W175">
        <f t="shared" si="16"/>
        <v>-7.0015896145184792E-4</v>
      </c>
      <c r="X175">
        <f t="shared" si="17"/>
        <v>-1.353284805088244E-4</v>
      </c>
    </row>
    <row r="176" spans="2:24" x14ac:dyDescent="0.15">
      <c r="B176" t="s">
        <v>273</v>
      </c>
      <c r="C176" t="s">
        <v>276</v>
      </c>
      <c r="D176" t="s">
        <v>280</v>
      </c>
      <c r="E176" t="s">
        <v>15</v>
      </c>
      <c r="F176" t="s">
        <v>281</v>
      </c>
      <c r="G176" t="s">
        <v>17</v>
      </c>
      <c r="H176" t="s">
        <v>18</v>
      </c>
      <c r="I176" t="s">
        <v>19</v>
      </c>
      <c r="J176" t="s">
        <v>22</v>
      </c>
      <c r="K176">
        <v>10</v>
      </c>
      <c r="L176" s="6">
        <v>6</v>
      </c>
      <c r="M176" s="2">
        <v>1235875</v>
      </c>
      <c r="S176">
        <f t="shared" si="12"/>
        <v>-0.99939287641662167</v>
      </c>
      <c r="T176">
        <f t="shared" si="13"/>
        <v>-3.3116969134984768E-4</v>
      </c>
      <c r="U176">
        <f t="shared" si="14"/>
        <v>-4.6416117627761153E-4</v>
      </c>
      <c r="V176">
        <f t="shared" si="15"/>
        <v>-0.22086582568807339</v>
      </c>
      <c r="W176">
        <f t="shared" si="16"/>
        <v>-1.1292886475029806E-4</v>
      </c>
      <c r="X176">
        <f t="shared" si="17"/>
        <v>-2.0376675638587147E-4</v>
      </c>
    </row>
    <row r="177" spans="2:24" x14ac:dyDescent="0.15">
      <c r="B177" t="s">
        <v>273</v>
      </c>
      <c r="C177" t="s">
        <v>278</v>
      </c>
      <c r="D177" t="s">
        <v>282</v>
      </c>
      <c r="E177" t="s">
        <v>25</v>
      </c>
      <c r="F177" t="s">
        <v>32</v>
      </c>
      <c r="G177" t="s">
        <v>17</v>
      </c>
      <c r="H177" t="s">
        <v>18</v>
      </c>
      <c r="I177" t="s">
        <v>19</v>
      </c>
      <c r="J177" t="s">
        <v>28</v>
      </c>
      <c r="K177">
        <v>13</v>
      </c>
      <c r="L177" s="6">
        <v>23</v>
      </c>
      <c r="M177" s="2">
        <v>1697870</v>
      </c>
      <c r="S177">
        <f t="shared" si="12"/>
        <v>-0.99919050188882896</v>
      </c>
      <c r="T177">
        <f t="shared" si="13"/>
        <v>-1.4571466419393297E-3</v>
      </c>
      <c r="U177">
        <f t="shared" si="14"/>
        <v>-7.8050289508177918E-4</v>
      </c>
      <c r="V177">
        <f t="shared" si="15"/>
        <v>-0.22082110091743121</v>
      </c>
      <c r="W177">
        <f t="shared" si="16"/>
        <v>-4.9688700490131145E-4</v>
      </c>
      <c r="X177">
        <f t="shared" si="17"/>
        <v>-3.4264077094090108E-4</v>
      </c>
    </row>
    <row r="178" spans="2:24" x14ac:dyDescent="0.15">
      <c r="B178" t="s">
        <v>273</v>
      </c>
      <c r="C178" t="s">
        <v>276</v>
      </c>
      <c r="D178" t="s">
        <v>283</v>
      </c>
      <c r="E178" t="s">
        <v>15</v>
      </c>
      <c r="F178" t="s">
        <v>53</v>
      </c>
      <c r="G178" t="s">
        <v>17</v>
      </c>
      <c r="H178" t="s">
        <v>18</v>
      </c>
      <c r="I178" t="s">
        <v>19</v>
      </c>
      <c r="J178" t="s">
        <v>69</v>
      </c>
      <c r="K178">
        <v>13</v>
      </c>
      <c r="L178" s="6">
        <v>17</v>
      </c>
      <c r="M178" s="2">
        <v>585900</v>
      </c>
      <c r="S178">
        <f t="shared" si="12"/>
        <v>-0.99919050188882896</v>
      </c>
      <c r="T178">
        <f t="shared" si="13"/>
        <v>-1.0597430123195125E-3</v>
      </c>
      <c r="U178">
        <f t="shared" si="14"/>
        <v>-1.9103959901376155E-5</v>
      </c>
      <c r="V178">
        <f t="shared" si="15"/>
        <v>-0.22082110091743121</v>
      </c>
      <c r="W178">
        <f t="shared" si="16"/>
        <v>-3.6137236720095378E-4</v>
      </c>
      <c r="X178">
        <f t="shared" si="17"/>
        <v>-8.3866383967041328E-6</v>
      </c>
    </row>
    <row r="179" spans="2:24" x14ac:dyDescent="0.15">
      <c r="B179" t="s">
        <v>273</v>
      </c>
      <c r="C179" t="s">
        <v>274</v>
      </c>
      <c r="D179" t="s">
        <v>284</v>
      </c>
      <c r="E179" t="s">
        <v>15</v>
      </c>
      <c r="F179" t="s">
        <v>16</v>
      </c>
      <c r="G179" t="s">
        <v>17</v>
      </c>
      <c r="H179" t="s">
        <v>18</v>
      </c>
      <c r="I179" t="s">
        <v>19</v>
      </c>
      <c r="J179" t="s">
        <v>285</v>
      </c>
      <c r="K179">
        <v>24</v>
      </c>
      <c r="L179" s="6">
        <v>7</v>
      </c>
      <c r="M179" s="2">
        <v>1430780</v>
      </c>
      <c r="S179">
        <f t="shared" si="12"/>
        <v>-0.99844846195358883</v>
      </c>
      <c r="T179">
        <f t="shared" si="13"/>
        <v>-3.9740362961981717E-4</v>
      </c>
      <c r="U179">
        <f t="shared" si="14"/>
        <v>-5.976184273377449E-4</v>
      </c>
      <c r="V179">
        <f t="shared" si="15"/>
        <v>-0.22065711009174313</v>
      </c>
      <c r="W179">
        <f t="shared" si="16"/>
        <v>-1.3551463770035765E-4</v>
      </c>
      <c r="X179">
        <f t="shared" si="17"/>
        <v>-2.6235448960127002E-4</v>
      </c>
    </row>
    <row r="180" spans="2:24" x14ac:dyDescent="0.15">
      <c r="B180" t="s">
        <v>273</v>
      </c>
      <c r="C180" t="s">
        <v>278</v>
      </c>
      <c r="D180" t="s">
        <v>286</v>
      </c>
      <c r="E180" t="s">
        <v>15</v>
      </c>
      <c r="F180" t="s">
        <v>287</v>
      </c>
      <c r="G180" t="s">
        <v>38</v>
      </c>
      <c r="H180" t="s">
        <v>18</v>
      </c>
      <c r="I180" t="s">
        <v>19</v>
      </c>
      <c r="J180" t="s">
        <v>211</v>
      </c>
      <c r="K180">
        <v>13</v>
      </c>
      <c r="L180" s="6">
        <v>30</v>
      </c>
      <c r="M180" s="2">
        <v>3152075</v>
      </c>
      <c r="S180">
        <f t="shared" si="12"/>
        <v>-0.99919050188882896</v>
      </c>
      <c r="T180">
        <f t="shared" si="13"/>
        <v>-1.9207842098291164E-3</v>
      </c>
      <c r="U180">
        <f t="shared" si="14"/>
        <v>-1.7762403147370018E-3</v>
      </c>
      <c r="V180">
        <f t="shared" si="15"/>
        <v>-0.22082110091743121</v>
      </c>
      <c r="W180">
        <f t="shared" si="16"/>
        <v>-6.5498741555172877E-4</v>
      </c>
      <c r="X180">
        <f t="shared" si="17"/>
        <v>-7.7976949816954374E-4</v>
      </c>
    </row>
    <row r="181" spans="2:24" x14ac:dyDescent="0.15">
      <c r="B181" t="s">
        <v>273</v>
      </c>
      <c r="C181" t="s">
        <v>278</v>
      </c>
      <c r="D181" t="s">
        <v>288</v>
      </c>
      <c r="E181" t="s">
        <v>25</v>
      </c>
      <c r="F181" t="s">
        <v>44</v>
      </c>
      <c r="G181" t="s">
        <v>17</v>
      </c>
      <c r="H181" t="s">
        <v>18</v>
      </c>
      <c r="I181" t="s">
        <v>19</v>
      </c>
      <c r="J181" t="s">
        <v>211</v>
      </c>
      <c r="K181">
        <v>17</v>
      </c>
      <c r="L181" s="6">
        <v>15</v>
      </c>
      <c r="M181" s="2">
        <v>1495313.75</v>
      </c>
      <c r="S181">
        <f t="shared" si="12"/>
        <v>-0.99892066918510525</v>
      </c>
      <c r="T181">
        <f t="shared" si="13"/>
        <v>-9.2727513577957343E-4</v>
      </c>
      <c r="U181">
        <f t="shared" si="14"/>
        <v>-6.4180660555586075E-4</v>
      </c>
      <c r="V181">
        <f t="shared" si="15"/>
        <v>-0.22076146788990827</v>
      </c>
      <c r="W181">
        <f t="shared" si="16"/>
        <v>-3.1620082130083457E-4</v>
      </c>
      <c r="X181">
        <f t="shared" si="17"/>
        <v>-2.8175309983902288E-4</v>
      </c>
    </row>
    <row r="182" spans="2:24" x14ac:dyDescent="0.15">
      <c r="B182" t="s">
        <v>273</v>
      </c>
      <c r="C182" t="s">
        <v>278</v>
      </c>
      <c r="D182" t="s">
        <v>289</v>
      </c>
      <c r="E182" t="s">
        <v>15</v>
      </c>
      <c r="F182" t="s">
        <v>16</v>
      </c>
      <c r="G182" t="s">
        <v>17</v>
      </c>
      <c r="H182" t="s">
        <v>18</v>
      </c>
      <c r="I182" t="s">
        <v>19</v>
      </c>
      <c r="J182" t="s">
        <v>211</v>
      </c>
      <c r="K182">
        <v>15</v>
      </c>
      <c r="L182" s="6">
        <v>23</v>
      </c>
      <c r="M182" s="2">
        <v>1018371.25</v>
      </c>
      <c r="S182">
        <f t="shared" si="12"/>
        <v>-0.99905558553696705</v>
      </c>
      <c r="T182">
        <f t="shared" si="13"/>
        <v>-1.4571466419393297E-3</v>
      </c>
      <c r="U182">
        <f t="shared" si="14"/>
        <v>-3.1522988887979994E-4</v>
      </c>
      <c r="V182">
        <f t="shared" si="15"/>
        <v>-0.22079128440366971</v>
      </c>
      <c r="W182">
        <f t="shared" si="16"/>
        <v>-4.9688700490131145E-4</v>
      </c>
      <c r="X182">
        <f t="shared" si="17"/>
        <v>-1.3838592121823216E-4</v>
      </c>
    </row>
    <row r="183" spans="2:24" x14ac:dyDescent="0.15">
      <c r="B183" t="s">
        <v>273</v>
      </c>
      <c r="C183" t="s">
        <v>276</v>
      </c>
      <c r="D183" t="s">
        <v>290</v>
      </c>
      <c r="E183" t="s">
        <v>25</v>
      </c>
      <c r="F183" t="s">
        <v>79</v>
      </c>
      <c r="G183" t="s">
        <v>17</v>
      </c>
      <c r="H183" t="s">
        <v>18</v>
      </c>
      <c r="I183" t="s">
        <v>19</v>
      </c>
      <c r="J183" t="s">
        <v>28</v>
      </c>
      <c r="K183">
        <v>23</v>
      </c>
      <c r="L183" s="6">
        <v>12</v>
      </c>
      <c r="M183" s="2">
        <v>1016050</v>
      </c>
      <c r="S183">
        <f t="shared" si="12"/>
        <v>-0.99851592012951973</v>
      </c>
      <c r="T183">
        <f t="shared" si="13"/>
        <v>-7.2857332096966485E-4</v>
      </c>
      <c r="U183">
        <f t="shared" si="14"/>
        <v>-3.1364045995789779E-4</v>
      </c>
      <c r="V183">
        <f t="shared" si="15"/>
        <v>-0.22067201834862385</v>
      </c>
      <c r="W183">
        <f t="shared" si="16"/>
        <v>-2.4844350245065573E-4</v>
      </c>
      <c r="X183">
        <f t="shared" si="17"/>
        <v>-1.3768816192151714E-4</v>
      </c>
    </row>
    <row r="184" spans="2:24" x14ac:dyDescent="0.15">
      <c r="B184" t="s">
        <v>273</v>
      </c>
      <c r="C184" t="s">
        <v>276</v>
      </c>
      <c r="D184" t="s">
        <v>291</v>
      </c>
      <c r="E184" t="s">
        <v>15</v>
      </c>
      <c r="F184" t="s">
        <v>49</v>
      </c>
      <c r="G184" t="s">
        <v>17</v>
      </c>
      <c r="H184" t="s">
        <v>18</v>
      </c>
      <c r="I184" t="s">
        <v>19</v>
      </c>
      <c r="J184" t="s">
        <v>292</v>
      </c>
      <c r="K184">
        <v>1</v>
      </c>
      <c r="L184" s="6">
        <v>56</v>
      </c>
      <c r="M184" s="2">
        <v>988660</v>
      </c>
      <c r="S184">
        <f t="shared" si="12"/>
        <v>-1</v>
      </c>
      <c r="T184">
        <f t="shared" si="13"/>
        <v>-3.6428666048483245E-3</v>
      </c>
      <c r="U184">
        <f t="shared" si="14"/>
        <v>-2.9488571222676183E-4</v>
      </c>
      <c r="V184">
        <f t="shared" si="15"/>
        <v>-0.221</v>
      </c>
      <c r="W184">
        <f t="shared" si="16"/>
        <v>-1.2422175122532787E-3</v>
      </c>
      <c r="X184">
        <f t="shared" si="17"/>
        <v>-1.2945482766754844E-4</v>
      </c>
    </row>
    <row r="185" spans="2:24" x14ac:dyDescent="0.15">
      <c r="B185" t="s">
        <v>273</v>
      </c>
      <c r="C185" t="s">
        <v>276</v>
      </c>
      <c r="D185" t="s">
        <v>293</v>
      </c>
      <c r="E185" t="s">
        <v>25</v>
      </c>
      <c r="F185" t="s">
        <v>44</v>
      </c>
      <c r="G185" t="s">
        <v>17</v>
      </c>
      <c r="H185" t="s">
        <v>18</v>
      </c>
      <c r="I185" t="s">
        <v>19</v>
      </c>
      <c r="J185" t="s">
        <v>292</v>
      </c>
      <c r="K185">
        <v>2</v>
      </c>
      <c r="L185" s="6">
        <v>38</v>
      </c>
      <c r="M185" s="2">
        <v>894398.75</v>
      </c>
      <c r="S185">
        <f t="shared" si="12"/>
        <v>-0.9999325418240691</v>
      </c>
      <c r="T185">
        <f t="shared" si="13"/>
        <v>-2.4506557159888727E-3</v>
      </c>
      <c r="U185">
        <f t="shared" si="14"/>
        <v>-2.3034223049724236E-4</v>
      </c>
      <c r="V185">
        <f t="shared" si="15"/>
        <v>-0.22098509174311928</v>
      </c>
      <c r="W185">
        <f t="shared" si="16"/>
        <v>-8.3567359915220571E-4</v>
      </c>
      <c r="X185">
        <f t="shared" si="17"/>
        <v>-1.0112023918828939E-4</v>
      </c>
    </row>
    <row r="186" spans="2:24" x14ac:dyDescent="0.15">
      <c r="B186" t="s">
        <v>273</v>
      </c>
      <c r="C186" t="s">
        <v>274</v>
      </c>
      <c r="D186" t="s">
        <v>294</v>
      </c>
      <c r="E186" t="s">
        <v>25</v>
      </c>
      <c r="F186" t="s">
        <v>27</v>
      </c>
      <c r="G186" t="s">
        <v>17</v>
      </c>
      <c r="H186" t="s">
        <v>18</v>
      </c>
      <c r="I186" t="s">
        <v>19</v>
      </c>
      <c r="J186" t="s">
        <v>292</v>
      </c>
      <c r="K186">
        <v>28</v>
      </c>
      <c r="L186" s="6">
        <v>33</v>
      </c>
      <c r="M186" s="2">
        <v>1462627.5</v>
      </c>
      <c r="S186">
        <f t="shared" si="12"/>
        <v>-0.99817862924986511</v>
      </c>
      <c r="T186">
        <f t="shared" si="13"/>
        <v>-2.119486024639025E-3</v>
      </c>
      <c r="U186">
        <f t="shared" si="14"/>
        <v>-6.1942535790975473E-4</v>
      </c>
      <c r="V186">
        <f t="shared" si="15"/>
        <v>-0.2205974770642202</v>
      </c>
      <c r="W186">
        <f t="shared" si="16"/>
        <v>-7.2274473440190755E-4</v>
      </c>
      <c r="X186">
        <f t="shared" si="17"/>
        <v>-2.7192773212238235E-4</v>
      </c>
    </row>
    <row r="187" spans="2:24" x14ac:dyDescent="0.15">
      <c r="B187" t="s">
        <v>273</v>
      </c>
      <c r="C187" t="s">
        <v>276</v>
      </c>
      <c r="D187" t="s">
        <v>295</v>
      </c>
      <c r="E187" t="s">
        <v>25</v>
      </c>
      <c r="F187" t="s">
        <v>16</v>
      </c>
      <c r="G187" t="s">
        <v>17</v>
      </c>
      <c r="H187" t="s">
        <v>18</v>
      </c>
      <c r="I187" t="s">
        <v>19</v>
      </c>
      <c r="J187" t="s">
        <v>211</v>
      </c>
      <c r="K187">
        <v>22</v>
      </c>
      <c r="L187" s="6">
        <v>4</v>
      </c>
      <c r="M187" s="2">
        <v>815700</v>
      </c>
      <c r="S187">
        <f t="shared" si="12"/>
        <v>-0.99858337830545063</v>
      </c>
      <c r="T187">
        <f t="shared" si="13"/>
        <v>-1.9870181480990858E-4</v>
      </c>
      <c r="U187">
        <f t="shared" si="14"/>
        <v>-1.7645485543314106E-4</v>
      </c>
      <c r="V187">
        <f t="shared" si="15"/>
        <v>-0.2206869266055046</v>
      </c>
      <c r="W187">
        <f t="shared" si="16"/>
        <v>-6.7757318850178826E-5</v>
      </c>
      <c r="X187">
        <f t="shared" si="17"/>
        <v>-7.7463681535148928E-5</v>
      </c>
    </row>
    <row r="188" spans="2:24" x14ac:dyDescent="0.15">
      <c r="B188" t="s">
        <v>273</v>
      </c>
      <c r="C188" t="s">
        <v>278</v>
      </c>
      <c r="D188" t="s">
        <v>296</v>
      </c>
      <c r="E188" t="s">
        <v>15</v>
      </c>
      <c r="F188" t="s">
        <v>16</v>
      </c>
      <c r="G188" t="s">
        <v>17</v>
      </c>
      <c r="H188" t="s">
        <v>18</v>
      </c>
      <c r="I188" t="s">
        <v>19</v>
      </c>
      <c r="J188" t="s">
        <v>211</v>
      </c>
      <c r="K188">
        <v>2</v>
      </c>
      <c r="L188" s="6">
        <v>42</v>
      </c>
      <c r="M188" s="2">
        <v>6669687.5</v>
      </c>
      <c r="S188">
        <f t="shared" si="12"/>
        <v>-0.9999325418240691</v>
      </c>
      <c r="T188">
        <f t="shared" si="13"/>
        <v>-2.7155914690687507E-3</v>
      </c>
      <c r="U188">
        <f t="shared" si="14"/>
        <v>-4.1848542268724687E-3</v>
      </c>
      <c r="V188">
        <f t="shared" si="15"/>
        <v>-0.22098509174311928</v>
      </c>
      <c r="W188">
        <f t="shared" si="16"/>
        <v>-9.2601669095244402E-4</v>
      </c>
      <c r="X188">
        <f t="shared" si="17"/>
        <v>-1.8371510055970137E-3</v>
      </c>
    </row>
    <row r="189" spans="2:24" x14ac:dyDescent="0.15">
      <c r="B189" t="s">
        <v>273</v>
      </c>
      <c r="C189" t="s">
        <v>276</v>
      </c>
      <c r="D189" t="s">
        <v>297</v>
      </c>
      <c r="E189" t="s">
        <v>15</v>
      </c>
      <c r="F189" t="s">
        <v>298</v>
      </c>
      <c r="G189" t="s">
        <v>38</v>
      </c>
      <c r="H189" t="s">
        <v>18</v>
      </c>
      <c r="I189" t="s">
        <v>19</v>
      </c>
      <c r="J189" t="s">
        <v>28</v>
      </c>
      <c r="K189">
        <v>6</v>
      </c>
      <c r="L189" s="6">
        <v>5</v>
      </c>
      <c r="M189" s="2">
        <v>1302300</v>
      </c>
      <c r="S189">
        <f t="shared" si="12"/>
        <v>-0.99966270912034538</v>
      </c>
      <c r="T189">
        <f t="shared" si="13"/>
        <v>-2.6493575307987813E-4</v>
      </c>
      <c r="U189">
        <f t="shared" si="14"/>
        <v>-5.0964434962703486E-4</v>
      </c>
      <c r="V189">
        <f t="shared" si="15"/>
        <v>-0.22092545871559632</v>
      </c>
      <c r="W189">
        <f t="shared" si="16"/>
        <v>-9.0343091800238444E-5</v>
      </c>
      <c r="X189">
        <f t="shared" si="17"/>
        <v>-2.237338694862683E-4</v>
      </c>
    </row>
    <row r="190" spans="2:24" x14ac:dyDescent="0.15">
      <c r="B190" t="s">
        <v>273</v>
      </c>
      <c r="C190" t="s">
        <v>276</v>
      </c>
      <c r="D190" t="s">
        <v>299</v>
      </c>
      <c r="E190" t="s">
        <v>25</v>
      </c>
      <c r="F190" t="s">
        <v>27</v>
      </c>
      <c r="G190" t="s">
        <v>17</v>
      </c>
      <c r="H190" t="s">
        <v>18</v>
      </c>
      <c r="I190" t="s">
        <v>19</v>
      </c>
      <c r="J190" t="s">
        <v>66</v>
      </c>
      <c r="K190">
        <v>112</v>
      </c>
      <c r="L190" s="6">
        <v>21</v>
      </c>
      <c r="M190" s="2">
        <v>1034952.5</v>
      </c>
      <c r="S190">
        <f t="shared" si="12"/>
        <v>-0.99251214247166752</v>
      </c>
      <c r="T190">
        <f t="shared" si="13"/>
        <v>-1.3246787653993907E-3</v>
      </c>
      <c r="U190">
        <f t="shared" si="14"/>
        <v>-3.2658356397351652E-4</v>
      </c>
      <c r="V190">
        <f t="shared" si="15"/>
        <v>-0.21934518348623852</v>
      </c>
      <c r="W190">
        <f t="shared" si="16"/>
        <v>-4.5171545900119225E-4</v>
      </c>
      <c r="X190">
        <f t="shared" si="17"/>
        <v>-1.4337018458437375E-4</v>
      </c>
    </row>
    <row r="191" spans="2:24" x14ac:dyDescent="0.15">
      <c r="B191" t="s">
        <v>273</v>
      </c>
      <c r="C191" t="s">
        <v>278</v>
      </c>
      <c r="D191" t="s">
        <v>300</v>
      </c>
      <c r="E191" t="s">
        <v>15</v>
      </c>
      <c r="F191" t="s">
        <v>16</v>
      </c>
      <c r="G191" t="s">
        <v>17</v>
      </c>
      <c r="H191" t="s">
        <v>18</v>
      </c>
      <c r="I191" t="s">
        <v>19</v>
      </c>
      <c r="J191" t="s">
        <v>211</v>
      </c>
      <c r="K191">
        <v>24</v>
      </c>
      <c r="L191" s="6">
        <v>29</v>
      </c>
      <c r="M191" s="2">
        <v>2680868.75</v>
      </c>
      <c r="S191">
        <f t="shared" si="12"/>
        <v>-0.99844846195358883</v>
      </c>
      <c r="T191">
        <f t="shared" si="13"/>
        <v>-1.8545502715591469E-3</v>
      </c>
      <c r="U191">
        <f t="shared" si="14"/>
        <v>-1.4535913790639614E-3</v>
      </c>
      <c r="V191">
        <f t="shared" si="15"/>
        <v>-0.22065711009174313</v>
      </c>
      <c r="W191">
        <f t="shared" si="16"/>
        <v>-6.3240164260166913E-4</v>
      </c>
      <c r="X191">
        <f t="shared" si="17"/>
        <v>-6.3812661540907909E-4</v>
      </c>
    </row>
    <row r="192" spans="2:24" x14ac:dyDescent="0.15">
      <c r="B192" t="s">
        <v>273</v>
      </c>
      <c r="C192" t="s">
        <v>278</v>
      </c>
      <c r="D192" t="s">
        <v>301</v>
      </c>
      <c r="E192" t="s">
        <v>15</v>
      </c>
      <c r="F192" t="s">
        <v>27</v>
      </c>
      <c r="G192" t="s">
        <v>17</v>
      </c>
      <c r="H192" t="s">
        <v>18</v>
      </c>
      <c r="I192" t="s">
        <v>19</v>
      </c>
      <c r="J192" t="s">
        <v>211</v>
      </c>
      <c r="K192">
        <v>84</v>
      </c>
      <c r="L192" s="6">
        <v>3</v>
      </c>
      <c r="M192" s="2">
        <v>1007145</v>
      </c>
      <c r="S192">
        <f t="shared" si="12"/>
        <v>-0.99440097139773342</v>
      </c>
      <c r="T192">
        <f t="shared" si="13"/>
        <v>-1.3246787653993907E-4</v>
      </c>
      <c r="U192">
        <f t="shared" si="14"/>
        <v>-3.0754294157360549E-4</v>
      </c>
      <c r="V192">
        <f t="shared" si="15"/>
        <v>-0.2197626146788991</v>
      </c>
      <c r="W192">
        <f t="shared" si="16"/>
        <v>-4.5171545900119222E-5</v>
      </c>
      <c r="X192">
        <f t="shared" si="17"/>
        <v>-1.3501135135081282E-4</v>
      </c>
    </row>
    <row r="193" spans="2:24" x14ac:dyDescent="0.15">
      <c r="B193" t="s">
        <v>273</v>
      </c>
      <c r="C193" t="s">
        <v>276</v>
      </c>
      <c r="D193" t="s">
        <v>302</v>
      </c>
      <c r="E193" t="s">
        <v>25</v>
      </c>
      <c r="F193" t="s">
        <v>27</v>
      </c>
      <c r="G193" t="s">
        <v>17</v>
      </c>
      <c r="H193" t="s">
        <v>18</v>
      </c>
      <c r="I193" t="s">
        <v>19</v>
      </c>
      <c r="J193" t="s">
        <v>66</v>
      </c>
      <c r="K193">
        <v>1</v>
      </c>
      <c r="L193" s="6">
        <v>39</v>
      </c>
      <c r="M193" s="2">
        <v>1494265</v>
      </c>
      <c r="S193">
        <f t="shared" si="12"/>
        <v>-1</v>
      </c>
      <c r="T193">
        <f t="shared" si="13"/>
        <v>-2.5168896542588424E-3</v>
      </c>
      <c r="U193">
        <f t="shared" si="14"/>
        <v>-6.4108849523519524E-4</v>
      </c>
      <c r="V193">
        <f t="shared" si="15"/>
        <v>-0.221</v>
      </c>
      <c r="W193">
        <f t="shared" si="16"/>
        <v>-8.5825937210226534E-4</v>
      </c>
      <c r="X193">
        <f t="shared" si="17"/>
        <v>-2.8143784940825071E-4</v>
      </c>
    </row>
    <row r="194" spans="2:24" x14ac:dyDescent="0.15">
      <c r="B194" t="s">
        <v>273</v>
      </c>
      <c r="C194" t="s">
        <v>276</v>
      </c>
      <c r="D194" t="s">
        <v>303</v>
      </c>
      <c r="E194" t="s">
        <v>15</v>
      </c>
      <c r="F194" t="s">
        <v>44</v>
      </c>
      <c r="G194" t="s">
        <v>17</v>
      </c>
      <c r="H194" t="s">
        <v>18</v>
      </c>
      <c r="I194" t="s">
        <v>19</v>
      </c>
      <c r="J194" t="s">
        <v>66</v>
      </c>
      <c r="K194">
        <v>42</v>
      </c>
      <c r="L194" s="6">
        <v>6</v>
      </c>
      <c r="M194" s="2">
        <v>1275000</v>
      </c>
      <c r="S194">
        <f t="shared" ref="S194:S257" si="18">(P$4-K194)/P$6</f>
        <v>-0.99723421478683216</v>
      </c>
      <c r="T194">
        <f t="shared" ref="T194:T257" si="19">(L194-Q$5)/Q$6</f>
        <v>-3.3116969134984768E-4</v>
      </c>
      <c r="U194">
        <f t="shared" ref="U194:U257" si="20">(M194-R$5)/R$6</f>
        <v>-4.9095122757300015E-4</v>
      </c>
      <c r="V194">
        <f t="shared" ref="V194:V257" si="21">P$3*S194</f>
        <v>-0.22038876146788991</v>
      </c>
      <c r="W194">
        <f t="shared" ref="W194:W257" si="22">Q$3*T194</f>
        <v>-1.1292886475029806E-4</v>
      </c>
      <c r="X194">
        <f t="shared" ref="X194:X257" si="23">R$3*U194</f>
        <v>-2.1552758890454706E-4</v>
      </c>
    </row>
    <row r="195" spans="2:24" x14ac:dyDescent="0.15">
      <c r="B195" t="s">
        <v>273</v>
      </c>
      <c r="C195" t="s">
        <v>276</v>
      </c>
      <c r="D195" t="s">
        <v>304</v>
      </c>
      <c r="E195" t="s">
        <v>25</v>
      </c>
      <c r="F195" t="s">
        <v>27</v>
      </c>
      <c r="G195" t="s">
        <v>17</v>
      </c>
      <c r="H195" t="s">
        <v>18</v>
      </c>
      <c r="I195" t="s">
        <v>19</v>
      </c>
      <c r="J195" t="s">
        <v>66</v>
      </c>
      <c r="K195">
        <v>63</v>
      </c>
      <c r="L195" s="6">
        <v>15</v>
      </c>
      <c r="M195" s="2">
        <v>1211260</v>
      </c>
      <c r="S195">
        <f t="shared" si="18"/>
        <v>-0.99581759309228279</v>
      </c>
      <c r="T195">
        <f t="shared" si="19"/>
        <v>-9.2727513577957343E-4</v>
      </c>
      <c r="U195">
        <f t="shared" si="20"/>
        <v>-4.4730655359042964E-4</v>
      </c>
      <c r="V195">
        <f t="shared" si="21"/>
        <v>-0.2200756880733945</v>
      </c>
      <c r="W195">
        <f t="shared" si="22"/>
        <v>-3.1620082130083457E-4</v>
      </c>
      <c r="X195">
        <f t="shared" si="23"/>
        <v>-1.963675770261986E-4</v>
      </c>
    </row>
    <row r="196" spans="2:24" x14ac:dyDescent="0.15">
      <c r="B196" t="s">
        <v>273</v>
      </c>
      <c r="C196" t="s">
        <v>276</v>
      </c>
      <c r="D196" t="s">
        <v>305</v>
      </c>
      <c r="E196" t="s">
        <v>25</v>
      </c>
      <c r="F196" t="s">
        <v>114</v>
      </c>
      <c r="G196" t="s">
        <v>38</v>
      </c>
      <c r="H196" t="s">
        <v>18</v>
      </c>
      <c r="I196" t="s">
        <v>19</v>
      </c>
      <c r="J196" t="s">
        <v>66</v>
      </c>
      <c r="K196">
        <v>62</v>
      </c>
      <c r="L196" s="6">
        <v>5</v>
      </c>
      <c r="M196" s="2">
        <v>885750</v>
      </c>
      <c r="S196">
        <f t="shared" si="18"/>
        <v>-0.99588505126821369</v>
      </c>
      <c r="T196">
        <f t="shared" si="19"/>
        <v>-2.6493575307987813E-4</v>
      </c>
      <c r="U196">
        <f t="shared" si="20"/>
        <v>-2.2442017411025214E-4</v>
      </c>
      <c r="V196">
        <f t="shared" si="21"/>
        <v>-0.22009059633027522</v>
      </c>
      <c r="W196">
        <f t="shared" si="22"/>
        <v>-9.0343091800238444E-5</v>
      </c>
      <c r="X196">
        <f t="shared" si="23"/>
        <v>-9.8520456434400691E-5</v>
      </c>
    </row>
    <row r="197" spans="2:24" x14ac:dyDescent="0.15">
      <c r="B197" t="s">
        <v>273</v>
      </c>
      <c r="C197" t="s">
        <v>276</v>
      </c>
      <c r="D197" t="s">
        <v>306</v>
      </c>
      <c r="E197" t="s">
        <v>25</v>
      </c>
      <c r="F197" t="s">
        <v>27</v>
      </c>
      <c r="G197" t="s">
        <v>17</v>
      </c>
      <c r="H197" t="s">
        <v>18</v>
      </c>
      <c r="I197" t="s">
        <v>19</v>
      </c>
      <c r="J197" t="s">
        <v>66</v>
      </c>
      <c r="K197">
        <v>142</v>
      </c>
      <c r="L197" s="6">
        <v>8</v>
      </c>
      <c r="M197" s="2">
        <v>821100</v>
      </c>
      <c r="S197">
        <f t="shared" si="18"/>
        <v>-0.99048839719373993</v>
      </c>
      <c r="T197">
        <f t="shared" si="19"/>
        <v>-4.6363756788978672E-4</v>
      </c>
      <c r="U197">
        <f t="shared" si="20"/>
        <v>-1.8015239605921385E-4</v>
      </c>
      <c r="V197">
        <f t="shared" si="21"/>
        <v>-0.21889793577981653</v>
      </c>
      <c r="W197">
        <f t="shared" si="22"/>
        <v>-1.5810041065041728E-4</v>
      </c>
      <c r="X197">
        <f t="shared" si="23"/>
        <v>-7.9086901869994885E-5</v>
      </c>
    </row>
    <row r="198" spans="2:24" x14ac:dyDescent="0.15">
      <c r="B198" t="s">
        <v>273</v>
      </c>
      <c r="C198" t="s">
        <v>276</v>
      </c>
      <c r="D198" t="s">
        <v>307</v>
      </c>
      <c r="E198" t="s">
        <v>15</v>
      </c>
      <c r="F198" t="s">
        <v>27</v>
      </c>
      <c r="G198" t="s">
        <v>17</v>
      </c>
      <c r="H198" t="s">
        <v>18</v>
      </c>
      <c r="I198" t="s">
        <v>19</v>
      </c>
      <c r="J198" t="s">
        <v>66</v>
      </c>
      <c r="K198">
        <v>3</v>
      </c>
      <c r="L198" s="6">
        <v>58</v>
      </c>
      <c r="M198" s="2">
        <v>1195518.75</v>
      </c>
      <c r="S198">
        <f t="shared" si="18"/>
        <v>-0.9998650836481382</v>
      </c>
      <c r="T198">
        <f t="shared" si="19"/>
        <v>-3.7753344813882634E-3</v>
      </c>
      <c r="U198">
        <f t="shared" si="20"/>
        <v>-4.3652805148299104E-4</v>
      </c>
      <c r="V198">
        <f t="shared" si="21"/>
        <v>-0.22097018348623854</v>
      </c>
      <c r="W198">
        <f t="shared" si="22"/>
        <v>-1.287389058153398E-3</v>
      </c>
      <c r="X198">
        <f t="shared" si="23"/>
        <v>-1.9163581460103306E-4</v>
      </c>
    </row>
    <row r="199" spans="2:24" x14ac:dyDescent="0.15">
      <c r="B199" t="s">
        <v>273</v>
      </c>
      <c r="C199" t="s">
        <v>278</v>
      </c>
      <c r="D199" t="s">
        <v>308</v>
      </c>
      <c r="E199" t="s">
        <v>25</v>
      </c>
      <c r="F199" t="s">
        <v>27</v>
      </c>
      <c r="G199" t="s">
        <v>17</v>
      </c>
      <c r="H199" t="s">
        <v>18</v>
      </c>
      <c r="I199" t="s">
        <v>19</v>
      </c>
      <c r="J199" t="s">
        <v>211</v>
      </c>
      <c r="K199">
        <v>35</v>
      </c>
      <c r="L199" s="6">
        <v>13</v>
      </c>
      <c r="M199" s="2">
        <v>734535</v>
      </c>
      <c r="S199">
        <f t="shared" si="18"/>
        <v>-0.99770642201834858</v>
      </c>
      <c r="T199">
        <f t="shared" si="19"/>
        <v>-7.9480725923963434E-4</v>
      </c>
      <c r="U199">
        <f t="shared" si="20"/>
        <v>-1.208787656340301E-4</v>
      </c>
      <c r="V199">
        <f t="shared" si="21"/>
        <v>-0.22049311926605503</v>
      </c>
      <c r="W199">
        <f t="shared" si="22"/>
        <v>-2.710292754007153E-4</v>
      </c>
      <c r="X199">
        <f t="shared" si="23"/>
        <v>-5.3065778113339211E-5</v>
      </c>
    </row>
    <row r="200" spans="2:24" x14ac:dyDescent="0.15">
      <c r="B200" t="s">
        <v>273</v>
      </c>
      <c r="C200" t="s">
        <v>276</v>
      </c>
      <c r="D200" t="s">
        <v>309</v>
      </c>
      <c r="E200" t="s">
        <v>15</v>
      </c>
      <c r="F200" t="s">
        <v>30</v>
      </c>
      <c r="G200" t="s">
        <v>30</v>
      </c>
      <c r="H200" t="s">
        <v>18</v>
      </c>
      <c r="I200" t="s">
        <v>19</v>
      </c>
      <c r="J200" t="s">
        <v>69</v>
      </c>
      <c r="K200">
        <v>37</v>
      </c>
      <c r="L200" s="6">
        <v>19</v>
      </c>
      <c r="M200" s="2">
        <v>1366605</v>
      </c>
      <c r="S200">
        <f t="shared" si="18"/>
        <v>-0.99757150566648678</v>
      </c>
      <c r="T200">
        <f t="shared" si="19"/>
        <v>-1.1922108888594515E-3</v>
      </c>
      <c r="U200">
        <f t="shared" si="20"/>
        <v>-5.5367589591585181E-4</v>
      </c>
      <c r="V200">
        <f t="shared" si="21"/>
        <v>-0.22046330275229359</v>
      </c>
      <c r="W200">
        <f t="shared" si="22"/>
        <v>-4.0654391310107298E-4</v>
      </c>
      <c r="X200">
        <f t="shared" si="23"/>
        <v>-2.4306371830705895E-4</v>
      </c>
    </row>
    <row r="201" spans="2:24" x14ac:dyDescent="0.15">
      <c r="B201" t="s">
        <v>273</v>
      </c>
      <c r="C201" t="s">
        <v>276</v>
      </c>
      <c r="D201" t="s">
        <v>310</v>
      </c>
      <c r="E201" t="s">
        <v>15</v>
      </c>
      <c r="F201" t="s">
        <v>79</v>
      </c>
      <c r="G201" t="s">
        <v>17</v>
      </c>
      <c r="H201" t="s">
        <v>18</v>
      </c>
      <c r="I201" t="s">
        <v>19</v>
      </c>
      <c r="J201" t="s">
        <v>285</v>
      </c>
      <c r="K201">
        <v>2</v>
      </c>
      <c r="L201" s="6">
        <v>76</v>
      </c>
      <c r="M201" s="2">
        <v>10092500</v>
      </c>
      <c r="S201">
        <f t="shared" si="18"/>
        <v>-0.9999325418240691</v>
      </c>
      <c r="T201">
        <f t="shared" si="19"/>
        <v>-4.9675453702477147E-3</v>
      </c>
      <c r="U201">
        <f t="shared" si="20"/>
        <v>-6.5285557591279915E-3</v>
      </c>
      <c r="V201">
        <f t="shared" si="21"/>
        <v>-0.22098509174311928</v>
      </c>
      <c r="W201">
        <f t="shared" si="22"/>
        <v>-1.6939329712544709E-3</v>
      </c>
      <c r="X201">
        <f t="shared" si="23"/>
        <v>-2.8660359782571882E-3</v>
      </c>
    </row>
    <row r="202" spans="2:24" x14ac:dyDescent="0.15">
      <c r="B202" t="s">
        <v>273</v>
      </c>
      <c r="C202" t="s">
        <v>276</v>
      </c>
      <c r="D202" t="s">
        <v>311</v>
      </c>
      <c r="E202" t="s">
        <v>15</v>
      </c>
      <c r="F202" t="s">
        <v>312</v>
      </c>
      <c r="G202" t="s">
        <v>251</v>
      </c>
      <c r="H202" t="s">
        <v>18</v>
      </c>
      <c r="I202" t="s">
        <v>19</v>
      </c>
      <c r="J202" t="s">
        <v>285</v>
      </c>
      <c r="K202">
        <v>6</v>
      </c>
      <c r="L202" s="6">
        <v>66</v>
      </c>
      <c r="M202" s="2">
        <v>6028200</v>
      </c>
      <c r="S202">
        <f t="shared" si="18"/>
        <v>-0.99966270912034538</v>
      </c>
      <c r="T202">
        <f t="shared" si="19"/>
        <v>-4.3052059875480194E-3</v>
      </c>
      <c r="U202">
        <f t="shared" si="20"/>
        <v>-3.7456086542117508E-3</v>
      </c>
      <c r="V202">
        <f t="shared" si="21"/>
        <v>-0.22092545871559632</v>
      </c>
      <c r="W202">
        <f t="shared" si="22"/>
        <v>-1.4680752417538746E-3</v>
      </c>
      <c r="X202">
        <f t="shared" si="23"/>
        <v>-1.6443221991989587E-3</v>
      </c>
    </row>
    <row r="203" spans="2:24" x14ac:dyDescent="0.15">
      <c r="B203" t="s">
        <v>273</v>
      </c>
      <c r="C203" t="s">
        <v>276</v>
      </c>
      <c r="D203" t="s">
        <v>313</v>
      </c>
      <c r="E203" t="s">
        <v>15</v>
      </c>
      <c r="F203" t="s">
        <v>312</v>
      </c>
      <c r="G203" t="s">
        <v>251</v>
      </c>
      <c r="H203" t="s">
        <v>18</v>
      </c>
      <c r="I203" t="s">
        <v>19</v>
      </c>
      <c r="J203" t="s">
        <v>285</v>
      </c>
      <c r="K203">
        <v>24</v>
      </c>
      <c r="L203" s="6">
        <v>14</v>
      </c>
      <c r="M203" s="2">
        <v>4538000</v>
      </c>
      <c r="S203">
        <f t="shared" si="18"/>
        <v>-0.99844846195358883</v>
      </c>
      <c r="T203">
        <f t="shared" si="19"/>
        <v>-8.6104119750960394E-4</v>
      </c>
      <c r="U203">
        <f t="shared" si="20"/>
        <v>-2.7252243873647705E-3</v>
      </c>
      <c r="V203">
        <f t="shared" si="21"/>
        <v>-0.22065711009174313</v>
      </c>
      <c r="W203">
        <f t="shared" si="22"/>
        <v>-2.9361504835077499E-4</v>
      </c>
      <c r="X203">
        <f t="shared" si="23"/>
        <v>-1.1963735060531342E-3</v>
      </c>
    </row>
    <row r="204" spans="2:24" x14ac:dyDescent="0.15">
      <c r="B204" t="s">
        <v>273</v>
      </c>
      <c r="C204" t="s">
        <v>276</v>
      </c>
      <c r="D204" t="s">
        <v>314</v>
      </c>
      <c r="E204" t="s">
        <v>25</v>
      </c>
      <c r="F204" t="s">
        <v>79</v>
      </c>
      <c r="G204" t="s">
        <v>17</v>
      </c>
      <c r="H204" t="s">
        <v>18</v>
      </c>
      <c r="I204" t="s">
        <v>19</v>
      </c>
      <c r="J204" t="s">
        <v>285</v>
      </c>
      <c r="K204">
        <v>66</v>
      </c>
      <c r="L204" s="6">
        <v>26</v>
      </c>
      <c r="M204" s="2">
        <v>3610300</v>
      </c>
      <c r="S204">
        <f t="shared" si="18"/>
        <v>-0.99561521856448998</v>
      </c>
      <c r="T204">
        <f t="shared" si="19"/>
        <v>-1.6558484567492384E-3</v>
      </c>
      <c r="U204">
        <f t="shared" si="20"/>
        <v>-2.0900006024003742E-3</v>
      </c>
      <c r="V204">
        <f t="shared" si="21"/>
        <v>-0.22003096330275229</v>
      </c>
      <c r="W204">
        <f t="shared" si="22"/>
        <v>-5.6464432375149035E-4</v>
      </c>
      <c r="X204">
        <f t="shared" si="23"/>
        <v>-9.175102644537643E-4</v>
      </c>
    </row>
    <row r="205" spans="2:24" x14ac:dyDescent="0.15">
      <c r="B205" t="s">
        <v>273</v>
      </c>
      <c r="C205" t="s">
        <v>276</v>
      </c>
      <c r="D205" t="s">
        <v>315</v>
      </c>
      <c r="E205" t="s">
        <v>25</v>
      </c>
      <c r="F205" t="s">
        <v>236</v>
      </c>
      <c r="G205" t="s">
        <v>17</v>
      </c>
      <c r="H205" t="s">
        <v>18</v>
      </c>
      <c r="I205" t="s">
        <v>19</v>
      </c>
      <c r="J205" t="s">
        <v>285</v>
      </c>
      <c r="K205">
        <v>21</v>
      </c>
      <c r="L205" s="6">
        <v>18</v>
      </c>
      <c r="M205" s="2">
        <v>2074462.5</v>
      </c>
      <c r="S205">
        <f t="shared" si="18"/>
        <v>-0.99865083648138153</v>
      </c>
      <c r="T205">
        <f t="shared" si="19"/>
        <v>-1.125976950589482E-3</v>
      </c>
      <c r="U205">
        <f t="shared" si="20"/>
        <v>-1.038366981789987E-3</v>
      </c>
      <c r="V205">
        <f t="shared" si="21"/>
        <v>-0.22070183486238532</v>
      </c>
      <c r="W205">
        <f t="shared" si="22"/>
        <v>-3.8395814015101341E-4</v>
      </c>
      <c r="X205">
        <f t="shared" si="23"/>
        <v>-4.5584310500580428E-4</v>
      </c>
    </row>
    <row r="206" spans="2:24" x14ac:dyDescent="0.15">
      <c r="B206" t="s">
        <v>273</v>
      </c>
      <c r="C206" t="s">
        <v>276</v>
      </c>
      <c r="D206" t="s">
        <v>316</v>
      </c>
      <c r="E206" t="s">
        <v>25</v>
      </c>
      <c r="F206" t="s">
        <v>79</v>
      </c>
      <c r="G206" t="s">
        <v>17</v>
      </c>
      <c r="H206" t="s">
        <v>18</v>
      </c>
      <c r="I206" t="s">
        <v>19</v>
      </c>
      <c r="J206" t="s">
        <v>285</v>
      </c>
      <c r="K206">
        <v>282</v>
      </c>
      <c r="L206" s="6">
        <v>15</v>
      </c>
      <c r="M206" s="2">
        <v>1961295.08</v>
      </c>
      <c r="S206">
        <f t="shared" si="18"/>
        <v>-0.98104425256341066</v>
      </c>
      <c r="T206">
        <f t="shared" si="19"/>
        <v>-9.2727513577957343E-4</v>
      </c>
      <c r="U206">
        <f t="shared" si="20"/>
        <v>-9.6087788308668262E-4</v>
      </c>
      <c r="V206">
        <f t="shared" si="21"/>
        <v>-0.21681077981651375</v>
      </c>
      <c r="W206">
        <f t="shared" si="22"/>
        <v>-3.1620082130083457E-4</v>
      </c>
      <c r="X206">
        <f t="shared" si="23"/>
        <v>-4.2182539067505369E-4</v>
      </c>
    </row>
    <row r="207" spans="2:24" x14ac:dyDescent="0.15">
      <c r="B207" t="s">
        <v>273</v>
      </c>
      <c r="C207" t="s">
        <v>276</v>
      </c>
      <c r="D207" t="s">
        <v>317</v>
      </c>
      <c r="E207" t="s">
        <v>25</v>
      </c>
      <c r="F207" t="s">
        <v>236</v>
      </c>
      <c r="G207" t="s">
        <v>17</v>
      </c>
      <c r="H207" t="s">
        <v>18</v>
      </c>
      <c r="I207" t="s">
        <v>19</v>
      </c>
      <c r="J207" t="s">
        <v>285</v>
      </c>
      <c r="K207">
        <v>108</v>
      </c>
      <c r="L207" s="6">
        <v>13</v>
      </c>
      <c r="M207" s="2">
        <v>1760000</v>
      </c>
      <c r="S207">
        <f t="shared" si="18"/>
        <v>-0.99278197517539124</v>
      </c>
      <c r="T207">
        <f t="shared" si="19"/>
        <v>-7.9480725923963434E-4</v>
      </c>
      <c r="U207">
        <f t="shared" si="20"/>
        <v>-8.2304515417398348E-4</v>
      </c>
      <c r="V207">
        <f t="shared" si="21"/>
        <v>-0.21940481651376145</v>
      </c>
      <c r="W207">
        <f t="shared" si="22"/>
        <v>-2.710292754007153E-4</v>
      </c>
      <c r="X207">
        <f t="shared" si="23"/>
        <v>-3.6131682268237874E-4</v>
      </c>
    </row>
    <row r="208" spans="2:24" x14ac:dyDescent="0.15">
      <c r="B208" t="s">
        <v>273</v>
      </c>
      <c r="C208" t="s">
        <v>278</v>
      </c>
      <c r="D208" t="s">
        <v>318</v>
      </c>
      <c r="E208" t="s">
        <v>15</v>
      </c>
      <c r="F208" t="s">
        <v>319</v>
      </c>
      <c r="G208" t="s">
        <v>17</v>
      </c>
      <c r="H208" t="s">
        <v>18</v>
      </c>
      <c r="I208" t="s">
        <v>19</v>
      </c>
      <c r="J208" t="s">
        <v>28</v>
      </c>
      <c r="K208">
        <v>9</v>
      </c>
      <c r="L208" s="6">
        <v>13</v>
      </c>
      <c r="M208" s="2">
        <v>1802160</v>
      </c>
      <c r="S208">
        <f t="shared" si="18"/>
        <v>-0.99946033459255257</v>
      </c>
      <c r="T208">
        <f t="shared" si="19"/>
        <v>-7.9480725923963434E-4</v>
      </c>
      <c r="U208">
        <f t="shared" si="20"/>
        <v>-8.5191336024717415E-4</v>
      </c>
      <c r="V208">
        <f t="shared" si="21"/>
        <v>-0.22088073394495411</v>
      </c>
      <c r="W208">
        <f t="shared" si="22"/>
        <v>-2.710292754007153E-4</v>
      </c>
      <c r="X208">
        <f t="shared" si="23"/>
        <v>-3.7398996514850943E-4</v>
      </c>
    </row>
    <row r="209" spans="2:24" x14ac:dyDescent="0.15">
      <c r="B209" t="s">
        <v>273</v>
      </c>
      <c r="C209" t="s">
        <v>276</v>
      </c>
      <c r="D209" t="s">
        <v>320</v>
      </c>
      <c r="E209" t="s">
        <v>15</v>
      </c>
      <c r="F209" t="s">
        <v>321</v>
      </c>
      <c r="G209" t="s">
        <v>17</v>
      </c>
      <c r="H209" t="s">
        <v>18</v>
      </c>
      <c r="I209" t="s">
        <v>19</v>
      </c>
      <c r="J209" t="s">
        <v>69</v>
      </c>
      <c r="K209">
        <v>7</v>
      </c>
      <c r="L209" s="6">
        <v>8</v>
      </c>
      <c r="M209" s="2">
        <v>1023380</v>
      </c>
      <c r="S209">
        <f t="shared" si="18"/>
        <v>-0.99959525094441448</v>
      </c>
      <c r="T209">
        <f t="shared" si="19"/>
        <v>-4.6363756788978672E-4</v>
      </c>
      <c r="U209">
        <f t="shared" si="20"/>
        <v>-3.1865952899291886E-4</v>
      </c>
      <c r="V209">
        <f t="shared" si="21"/>
        <v>-0.2209105504587156</v>
      </c>
      <c r="W209">
        <f t="shared" si="22"/>
        <v>-1.5810041065041728E-4</v>
      </c>
      <c r="X209">
        <f t="shared" si="23"/>
        <v>-1.3989153322789137E-4</v>
      </c>
    </row>
    <row r="210" spans="2:24" x14ac:dyDescent="0.15">
      <c r="B210" t="s">
        <v>273</v>
      </c>
      <c r="C210" t="s">
        <v>278</v>
      </c>
      <c r="D210" t="s">
        <v>322</v>
      </c>
      <c r="E210" t="s">
        <v>15</v>
      </c>
      <c r="F210" t="s">
        <v>27</v>
      </c>
      <c r="G210" t="s">
        <v>17</v>
      </c>
      <c r="H210" t="s">
        <v>18</v>
      </c>
      <c r="I210" t="s">
        <v>19</v>
      </c>
      <c r="J210" t="s">
        <v>211</v>
      </c>
      <c r="K210">
        <v>9</v>
      </c>
      <c r="L210" s="6">
        <v>22</v>
      </c>
      <c r="M210" s="2">
        <v>2662130</v>
      </c>
      <c r="S210">
        <f t="shared" si="18"/>
        <v>-0.99946033459255257</v>
      </c>
      <c r="T210">
        <f t="shared" si="19"/>
        <v>-1.3909127036693602E-3</v>
      </c>
      <c r="U210">
        <f t="shared" si="20"/>
        <v>-1.4407603995441796E-3</v>
      </c>
      <c r="V210">
        <f t="shared" si="21"/>
        <v>-0.22088073394495411</v>
      </c>
      <c r="W210">
        <f t="shared" si="22"/>
        <v>-4.7430123195125188E-4</v>
      </c>
      <c r="X210">
        <f t="shared" si="23"/>
        <v>-6.3249381539989488E-4</v>
      </c>
    </row>
    <row r="211" spans="2:24" x14ac:dyDescent="0.15">
      <c r="B211" t="s">
        <v>273</v>
      </c>
      <c r="C211" t="s">
        <v>278</v>
      </c>
      <c r="D211" t="s">
        <v>323</v>
      </c>
      <c r="E211" t="s">
        <v>15</v>
      </c>
      <c r="F211" t="s">
        <v>32</v>
      </c>
      <c r="G211" t="s">
        <v>17</v>
      </c>
      <c r="H211" t="s">
        <v>18</v>
      </c>
      <c r="I211" t="s">
        <v>19</v>
      </c>
      <c r="J211" t="s">
        <v>211</v>
      </c>
      <c r="K211">
        <v>1</v>
      </c>
      <c r="L211" s="6">
        <v>207</v>
      </c>
      <c r="M211" s="2">
        <v>13016810</v>
      </c>
      <c r="S211">
        <f t="shared" si="18"/>
        <v>-1</v>
      </c>
      <c r="T211">
        <f t="shared" si="19"/>
        <v>-1.3644191283613724E-2</v>
      </c>
      <c r="U211">
        <f t="shared" si="20"/>
        <v>-8.5309178013929839E-3</v>
      </c>
      <c r="V211">
        <f t="shared" si="21"/>
        <v>-0.221</v>
      </c>
      <c r="W211">
        <f t="shared" si="22"/>
        <v>-4.6526692277122804E-3</v>
      </c>
      <c r="X211">
        <f t="shared" si="23"/>
        <v>-3.7450729148115198E-3</v>
      </c>
    </row>
    <row r="212" spans="2:24" x14ac:dyDescent="0.15">
      <c r="B212" t="s">
        <v>273</v>
      </c>
      <c r="C212" t="s">
        <v>278</v>
      </c>
      <c r="D212" t="s">
        <v>324</v>
      </c>
      <c r="E212" t="s">
        <v>25</v>
      </c>
      <c r="F212" t="s">
        <v>44</v>
      </c>
      <c r="G212" t="s">
        <v>17</v>
      </c>
      <c r="H212" t="s">
        <v>18</v>
      </c>
      <c r="I212" t="s">
        <v>19</v>
      </c>
      <c r="J212" t="s">
        <v>211</v>
      </c>
      <c r="K212">
        <v>156</v>
      </c>
      <c r="L212" s="6">
        <v>34</v>
      </c>
      <c r="M212" s="2">
        <v>3294125</v>
      </c>
      <c r="S212">
        <f t="shared" si="18"/>
        <v>-0.98954398273070698</v>
      </c>
      <c r="T212">
        <f t="shared" si="19"/>
        <v>-2.1857199629089948E-3</v>
      </c>
      <c r="U212">
        <f t="shared" si="20"/>
        <v>-1.8735061750950837E-3</v>
      </c>
      <c r="V212">
        <f t="shared" si="21"/>
        <v>-0.21868922018348624</v>
      </c>
      <c r="W212">
        <f t="shared" si="22"/>
        <v>-7.4533050735196729E-4</v>
      </c>
      <c r="X212">
        <f t="shared" si="23"/>
        <v>-8.2246921086674175E-4</v>
      </c>
    </row>
    <row r="213" spans="2:24" x14ac:dyDescent="0.15">
      <c r="B213" t="s">
        <v>273</v>
      </c>
      <c r="C213" t="s">
        <v>276</v>
      </c>
      <c r="D213" t="s">
        <v>325</v>
      </c>
      <c r="E213" t="s">
        <v>25</v>
      </c>
      <c r="F213" t="s">
        <v>51</v>
      </c>
      <c r="G213" t="s">
        <v>17</v>
      </c>
      <c r="H213" t="s">
        <v>18</v>
      </c>
      <c r="I213" t="s">
        <v>19</v>
      </c>
      <c r="J213" t="s">
        <v>22</v>
      </c>
      <c r="K213">
        <v>15</v>
      </c>
      <c r="L213" s="6">
        <v>24</v>
      </c>
      <c r="M213" s="2">
        <v>838130</v>
      </c>
      <c r="S213">
        <f t="shared" si="18"/>
        <v>-0.99905558553696705</v>
      </c>
      <c r="T213">
        <f t="shared" si="19"/>
        <v>-1.5233805802092992E-3</v>
      </c>
      <c r="U213">
        <f t="shared" si="20"/>
        <v>-1.9181334362625458E-4</v>
      </c>
      <c r="V213">
        <f t="shared" si="21"/>
        <v>-0.22079128440366971</v>
      </c>
      <c r="W213">
        <f t="shared" si="22"/>
        <v>-5.1947277785137109E-4</v>
      </c>
      <c r="X213">
        <f t="shared" si="23"/>
        <v>-8.4206057851925764E-5</v>
      </c>
    </row>
    <row r="214" spans="2:24" x14ac:dyDescent="0.15">
      <c r="B214" t="s">
        <v>273</v>
      </c>
      <c r="C214" t="s">
        <v>276</v>
      </c>
      <c r="D214" t="s">
        <v>326</v>
      </c>
      <c r="E214" t="s">
        <v>15</v>
      </c>
      <c r="F214" t="s">
        <v>27</v>
      </c>
      <c r="G214" t="s">
        <v>17</v>
      </c>
      <c r="H214" t="s">
        <v>18</v>
      </c>
      <c r="I214" t="s">
        <v>19</v>
      </c>
      <c r="J214" t="s">
        <v>28</v>
      </c>
      <c r="K214">
        <v>2</v>
      </c>
      <c r="L214" s="6">
        <v>37</v>
      </c>
      <c r="M214" s="2">
        <v>2065015</v>
      </c>
      <c r="S214">
        <f t="shared" si="18"/>
        <v>-0.9999325418240691</v>
      </c>
      <c r="T214">
        <f t="shared" si="19"/>
        <v>-2.384421777718903E-3</v>
      </c>
      <c r="U214">
        <f t="shared" si="20"/>
        <v>-1.0318979975187236E-3</v>
      </c>
      <c r="V214">
        <f t="shared" si="21"/>
        <v>-0.22098509174311928</v>
      </c>
      <c r="W214">
        <f t="shared" si="22"/>
        <v>-8.1308782620214597E-4</v>
      </c>
      <c r="X214">
        <f t="shared" si="23"/>
        <v>-4.5300322091071968E-4</v>
      </c>
    </row>
    <row r="215" spans="2:24" x14ac:dyDescent="0.15">
      <c r="B215" t="s">
        <v>273</v>
      </c>
      <c r="C215" t="s">
        <v>276</v>
      </c>
      <c r="D215" t="s">
        <v>327</v>
      </c>
      <c r="E215" t="s">
        <v>25</v>
      </c>
      <c r="F215" t="s">
        <v>27</v>
      </c>
      <c r="G215" t="s">
        <v>17</v>
      </c>
      <c r="H215" t="s">
        <v>18</v>
      </c>
      <c r="I215" t="s">
        <v>19</v>
      </c>
      <c r="J215" t="s">
        <v>28</v>
      </c>
      <c r="K215">
        <v>16</v>
      </c>
      <c r="L215" s="6">
        <v>12</v>
      </c>
      <c r="M215" s="2">
        <v>857540</v>
      </c>
      <c r="S215">
        <f t="shared" si="18"/>
        <v>-0.99898812736103615</v>
      </c>
      <c r="T215">
        <f t="shared" si="19"/>
        <v>-7.2857332096966485E-4</v>
      </c>
      <c r="U215">
        <f t="shared" si="20"/>
        <v>-2.051039479877496E-4</v>
      </c>
      <c r="V215">
        <f t="shared" si="21"/>
        <v>-0.22077637614678899</v>
      </c>
      <c r="W215">
        <f t="shared" si="22"/>
        <v>-2.4844350245065573E-4</v>
      </c>
      <c r="X215">
        <f t="shared" si="23"/>
        <v>-9.0040633166622077E-5</v>
      </c>
    </row>
    <row r="216" spans="2:24" x14ac:dyDescent="0.15">
      <c r="B216" t="s">
        <v>273</v>
      </c>
      <c r="C216" t="s">
        <v>278</v>
      </c>
      <c r="D216" t="s">
        <v>328</v>
      </c>
      <c r="E216" t="s">
        <v>25</v>
      </c>
      <c r="F216" t="s">
        <v>27</v>
      </c>
      <c r="G216" t="s">
        <v>17</v>
      </c>
      <c r="H216" t="s">
        <v>18</v>
      </c>
      <c r="I216" t="s">
        <v>19</v>
      </c>
      <c r="J216" t="s">
        <v>211</v>
      </c>
      <c r="K216">
        <v>7</v>
      </c>
      <c r="L216" s="6">
        <v>27</v>
      </c>
      <c r="M216" s="2">
        <v>4190150</v>
      </c>
      <c r="S216">
        <f t="shared" si="18"/>
        <v>-0.99959525094441448</v>
      </c>
      <c r="T216">
        <f t="shared" si="19"/>
        <v>-1.7220823950192079E-3</v>
      </c>
      <c r="U216">
        <f t="shared" si="20"/>
        <v>-2.4870411453685806E-3</v>
      </c>
      <c r="V216">
        <f t="shared" si="21"/>
        <v>-0.2209105504587156</v>
      </c>
      <c r="W216">
        <f t="shared" si="22"/>
        <v>-5.8723009670154998E-4</v>
      </c>
      <c r="X216">
        <f t="shared" si="23"/>
        <v>-1.0918110628168069E-3</v>
      </c>
    </row>
    <row r="217" spans="2:24" x14ac:dyDescent="0.15">
      <c r="B217" t="s">
        <v>273</v>
      </c>
      <c r="C217" t="s">
        <v>278</v>
      </c>
      <c r="D217" t="s">
        <v>329</v>
      </c>
      <c r="E217" t="s">
        <v>25</v>
      </c>
      <c r="F217" t="s">
        <v>27</v>
      </c>
      <c r="G217" t="s">
        <v>17</v>
      </c>
      <c r="H217" t="s">
        <v>18</v>
      </c>
      <c r="I217" t="s">
        <v>19</v>
      </c>
      <c r="J217" t="s">
        <v>28</v>
      </c>
      <c r="K217">
        <v>28</v>
      </c>
      <c r="L217" s="6">
        <v>21</v>
      </c>
      <c r="M217" s="2">
        <v>3708995</v>
      </c>
      <c r="S217">
        <f t="shared" si="18"/>
        <v>-0.99817862924986511</v>
      </c>
      <c r="T217">
        <f t="shared" si="19"/>
        <v>-1.3246787653993907E-3</v>
      </c>
      <c r="U217">
        <f t="shared" si="20"/>
        <v>-2.1575800046393103E-3</v>
      </c>
      <c r="V217">
        <f t="shared" si="21"/>
        <v>-0.2205974770642202</v>
      </c>
      <c r="W217">
        <f t="shared" si="22"/>
        <v>-4.5171545900119225E-4</v>
      </c>
      <c r="X217">
        <f t="shared" si="23"/>
        <v>-9.4717762203665721E-4</v>
      </c>
    </row>
    <row r="218" spans="2:24" x14ac:dyDescent="0.15">
      <c r="B218" t="s">
        <v>273</v>
      </c>
      <c r="C218" t="s">
        <v>278</v>
      </c>
      <c r="D218" t="s">
        <v>330</v>
      </c>
      <c r="E218" t="s">
        <v>15</v>
      </c>
      <c r="F218" t="s">
        <v>27</v>
      </c>
      <c r="G218" t="s">
        <v>17</v>
      </c>
      <c r="H218" t="s">
        <v>18</v>
      </c>
      <c r="I218" t="s">
        <v>19</v>
      </c>
      <c r="J218" t="s">
        <v>28</v>
      </c>
      <c r="K218">
        <v>24</v>
      </c>
      <c r="L218" s="6">
        <v>11</v>
      </c>
      <c r="M218" s="2">
        <v>852450</v>
      </c>
      <c r="S218">
        <f t="shared" si="18"/>
        <v>-0.99844846195358883</v>
      </c>
      <c r="T218">
        <f t="shared" si="19"/>
        <v>-6.6233938269969535E-4</v>
      </c>
      <c r="U218">
        <f t="shared" si="20"/>
        <v>-2.016186735828032E-4</v>
      </c>
      <c r="V218">
        <f t="shared" si="21"/>
        <v>-0.22065711009174313</v>
      </c>
      <c r="W218">
        <f t="shared" si="22"/>
        <v>-2.2585772950059612E-4</v>
      </c>
      <c r="X218">
        <f t="shared" si="23"/>
        <v>-8.851059770285061E-5</v>
      </c>
    </row>
    <row r="219" spans="2:24" x14ac:dyDescent="0.15">
      <c r="B219" t="s">
        <v>273</v>
      </c>
      <c r="C219" t="s">
        <v>276</v>
      </c>
      <c r="D219" t="s">
        <v>331</v>
      </c>
      <c r="E219" t="s">
        <v>15</v>
      </c>
      <c r="F219" t="s">
        <v>321</v>
      </c>
      <c r="G219" t="s">
        <v>17</v>
      </c>
      <c r="H219" t="s">
        <v>18</v>
      </c>
      <c r="I219" t="s">
        <v>19</v>
      </c>
      <c r="J219" t="s">
        <v>28</v>
      </c>
      <c r="K219">
        <v>6</v>
      </c>
      <c r="L219" s="6">
        <v>18</v>
      </c>
      <c r="M219" s="2">
        <v>1168750</v>
      </c>
      <c r="S219">
        <f t="shared" si="18"/>
        <v>-0.99966270912034538</v>
      </c>
      <c r="T219">
        <f t="shared" si="19"/>
        <v>-1.125976950589482E-3</v>
      </c>
      <c r="U219">
        <f t="shared" si="20"/>
        <v>-4.1819869210628986E-4</v>
      </c>
      <c r="V219">
        <f t="shared" si="21"/>
        <v>-0.22092545871559632</v>
      </c>
      <c r="W219">
        <f t="shared" si="22"/>
        <v>-3.8395814015101341E-4</v>
      </c>
      <c r="X219">
        <f t="shared" si="23"/>
        <v>-1.8358922583466125E-4</v>
      </c>
    </row>
    <row r="220" spans="2:24" x14ac:dyDescent="0.15">
      <c r="B220" t="s">
        <v>273</v>
      </c>
      <c r="C220" t="s">
        <v>276</v>
      </c>
      <c r="D220" t="s">
        <v>332</v>
      </c>
      <c r="E220" t="s">
        <v>25</v>
      </c>
      <c r="F220" t="s">
        <v>27</v>
      </c>
      <c r="G220" t="s">
        <v>17</v>
      </c>
      <c r="H220" t="s">
        <v>18</v>
      </c>
      <c r="I220" t="s">
        <v>19</v>
      </c>
      <c r="J220" t="s">
        <v>28</v>
      </c>
      <c r="K220">
        <v>342</v>
      </c>
      <c r="L220" s="6">
        <v>1</v>
      </c>
      <c r="M220" s="2">
        <v>750000</v>
      </c>
      <c r="S220">
        <f t="shared" si="18"/>
        <v>-0.97699676200755536</v>
      </c>
      <c r="T220">
        <f t="shared" si="19"/>
        <v>0</v>
      </c>
      <c r="U220">
        <f t="shared" si="20"/>
        <v>-1.3146811114925525E-4</v>
      </c>
      <c r="V220">
        <f t="shared" si="21"/>
        <v>-0.21591628440366975</v>
      </c>
      <c r="W220">
        <f t="shared" si="22"/>
        <v>0</v>
      </c>
      <c r="X220">
        <f t="shared" si="23"/>
        <v>-5.7714500794523055E-5</v>
      </c>
    </row>
    <row r="221" spans="2:24" x14ac:dyDescent="0.15">
      <c r="B221" t="s">
        <v>273</v>
      </c>
      <c r="C221" t="s">
        <v>276</v>
      </c>
      <c r="D221" t="s">
        <v>333</v>
      </c>
      <c r="E221" t="s">
        <v>15</v>
      </c>
      <c r="F221" t="s">
        <v>144</v>
      </c>
      <c r="G221" t="s">
        <v>17</v>
      </c>
      <c r="H221" t="s">
        <v>18</v>
      </c>
      <c r="I221" t="s">
        <v>19</v>
      </c>
      <c r="J221" t="s">
        <v>28</v>
      </c>
      <c r="K221">
        <v>14</v>
      </c>
      <c r="L221" s="6">
        <v>6</v>
      </c>
      <c r="M221" s="2">
        <v>4089500</v>
      </c>
      <c r="S221">
        <f t="shared" si="18"/>
        <v>-0.99912304371289795</v>
      </c>
      <c r="T221">
        <f t="shared" si="19"/>
        <v>-3.3116969134984768E-4</v>
      </c>
      <c r="U221">
        <f t="shared" si="20"/>
        <v>-2.4181230964770571E-3</v>
      </c>
      <c r="V221">
        <f t="shared" si="21"/>
        <v>-0.22080619266055046</v>
      </c>
      <c r="W221">
        <f t="shared" si="22"/>
        <v>-1.1292886475029806E-4</v>
      </c>
      <c r="X221">
        <f t="shared" si="23"/>
        <v>-1.061556039353428E-3</v>
      </c>
    </row>
    <row r="222" spans="2:24" x14ac:dyDescent="0.15">
      <c r="B222" t="s">
        <v>273</v>
      </c>
      <c r="C222" t="s">
        <v>276</v>
      </c>
      <c r="D222" t="s">
        <v>334</v>
      </c>
      <c r="E222" t="s">
        <v>15</v>
      </c>
      <c r="F222" t="s">
        <v>44</v>
      </c>
      <c r="G222" t="s">
        <v>17</v>
      </c>
      <c r="H222" t="s">
        <v>18</v>
      </c>
      <c r="I222" t="s">
        <v>19</v>
      </c>
      <c r="J222" t="s">
        <v>28</v>
      </c>
      <c r="K222">
        <v>10</v>
      </c>
      <c r="L222" s="6">
        <v>52</v>
      </c>
      <c r="M222" s="2">
        <v>1551047.5</v>
      </c>
      <c r="S222">
        <f t="shared" si="18"/>
        <v>-0.99939287641662167</v>
      </c>
      <c r="T222">
        <f t="shared" si="19"/>
        <v>-3.377930851768446E-3</v>
      </c>
      <c r="U222">
        <f t="shared" si="20"/>
        <v>-6.7996916201296912E-4</v>
      </c>
      <c r="V222">
        <f t="shared" si="21"/>
        <v>-0.22086582568807339</v>
      </c>
      <c r="W222">
        <f t="shared" si="22"/>
        <v>-1.1518744204530402E-3</v>
      </c>
      <c r="X222">
        <f t="shared" si="23"/>
        <v>-2.9850646212369346E-4</v>
      </c>
    </row>
    <row r="223" spans="2:24" x14ac:dyDescent="0.15">
      <c r="B223" t="s">
        <v>273</v>
      </c>
      <c r="C223" t="s">
        <v>278</v>
      </c>
      <c r="D223" t="s">
        <v>335</v>
      </c>
      <c r="E223" t="s">
        <v>15</v>
      </c>
      <c r="F223" t="s">
        <v>49</v>
      </c>
      <c r="G223" t="s">
        <v>17</v>
      </c>
      <c r="H223" t="s">
        <v>18</v>
      </c>
      <c r="I223" t="s">
        <v>19</v>
      </c>
      <c r="J223" t="s">
        <v>28</v>
      </c>
      <c r="K223">
        <v>2</v>
      </c>
      <c r="L223" s="6">
        <v>43</v>
      </c>
      <c r="M223" s="2">
        <v>2951311.25</v>
      </c>
      <c r="S223">
        <f t="shared" si="18"/>
        <v>-0.9999325418240691</v>
      </c>
      <c r="T223">
        <f t="shared" si="19"/>
        <v>-2.7818254073387204E-3</v>
      </c>
      <c r="U223">
        <f t="shared" si="20"/>
        <v>-1.638771403280016E-3</v>
      </c>
      <c r="V223">
        <f t="shared" si="21"/>
        <v>-0.22098509174311928</v>
      </c>
      <c r="W223">
        <f t="shared" si="22"/>
        <v>-9.4860246390250375E-4</v>
      </c>
      <c r="X223">
        <f t="shared" si="23"/>
        <v>-7.1942064603992698E-4</v>
      </c>
    </row>
    <row r="224" spans="2:24" x14ac:dyDescent="0.15">
      <c r="B224" t="s">
        <v>273</v>
      </c>
      <c r="C224" t="s">
        <v>276</v>
      </c>
      <c r="D224" t="s">
        <v>336</v>
      </c>
      <c r="E224" t="s">
        <v>15</v>
      </c>
      <c r="F224" t="s">
        <v>16</v>
      </c>
      <c r="G224" t="s">
        <v>17</v>
      </c>
      <c r="H224" t="s">
        <v>18</v>
      </c>
      <c r="I224" t="s">
        <v>19</v>
      </c>
      <c r="J224" t="s">
        <v>28</v>
      </c>
      <c r="K224">
        <v>10</v>
      </c>
      <c r="L224" s="6">
        <v>17</v>
      </c>
      <c r="M224" s="2">
        <v>2719700</v>
      </c>
      <c r="S224">
        <f t="shared" si="18"/>
        <v>-0.99939287641662167</v>
      </c>
      <c r="T224">
        <f t="shared" si="19"/>
        <v>-1.0597430123195125E-3</v>
      </c>
      <c r="U224">
        <f t="shared" si="20"/>
        <v>-1.480180290996589E-3</v>
      </c>
      <c r="V224">
        <f t="shared" si="21"/>
        <v>-0.22086582568807339</v>
      </c>
      <c r="W224">
        <f t="shared" si="22"/>
        <v>-3.6137236720095378E-4</v>
      </c>
      <c r="X224">
        <f t="shared" si="23"/>
        <v>-6.4979914774750255E-4</v>
      </c>
    </row>
    <row r="225" spans="2:24" x14ac:dyDescent="0.15">
      <c r="B225" t="s">
        <v>273</v>
      </c>
      <c r="C225" t="s">
        <v>276</v>
      </c>
      <c r="D225" t="s">
        <v>337</v>
      </c>
      <c r="E225" t="s">
        <v>25</v>
      </c>
      <c r="F225" t="s">
        <v>30</v>
      </c>
      <c r="G225" t="s">
        <v>30</v>
      </c>
      <c r="H225" t="s">
        <v>18</v>
      </c>
      <c r="I225" t="s">
        <v>19</v>
      </c>
      <c r="J225" t="s">
        <v>28</v>
      </c>
      <c r="K225">
        <v>162</v>
      </c>
      <c r="L225" s="6">
        <v>15</v>
      </c>
      <c r="M225" s="2">
        <v>1826275</v>
      </c>
      <c r="S225">
        <f t="shared" si="18"/>
        <v>-0.98913923367512147</v>
      </c>
      <c r="T225">
        <f t="shared" si="19"/>
        <v>-9.2727513577957343E-4</v>
      </c>
      <c r="U225">
        <f t="shared" si="20"/>
        <v>-8.6842561806157147E-4</v>
      </c>
      <c r="V225">
        <f t="shared" si="21"/>
        <v>-0.21859977064220185</v>
      </c>
      <c r="W225">
        <f t="shared" si="22"/>
        <v>-3.1620082130083457E-4</v>
      </c>
      <c r="X225">
        <f t="shared" si="23"/>
        <v>-3.8123884632902986E-4</v>
      </c>
    </row>
    <row r="226" spans="2:24" x14ac:dyDescent="0.15">
      <c r="B226" t="s">
        <v>273</v>
      </c>
      <c r="C226" t="s">
        <v>278</v>
      </c>
      <c r="D226" t="s">
        <v>338</v>
      </c>
      <c r="E226" t="s">
        <v>15</v>
      </c>
      <c r="F226" t="s">
        <v>27</v>
      </c>
      <c r="G226" t="s">
        <v>17</v>
      </c>
      <c r="H226" t="s">
        <v>18</v>
      </c>
      <c r="I226" t="s">
        <v>19</v>
      </c>
      <c r="J226" t="s">
        <v>28</v>
      </c>
      <c r="K226">
        <v>17</v>
      </c>
      <c r="L226" s="6">
        <v>11</v>
      </c>
      <c r="M226" s="2">
        <v>1347460</v>
      </c>
      <c r="S226">
        <f t="shared" si="18"/>
        <v>-0.99892066918510525</v>
      </c>
      <c r="T226">
        <f t="shared" si="19"/>
        <v>-6.6233938269969535E-4</v>
      </c>
      <c r="U226">
        <f t="shared" si="20"/>
        <v>-5.4056674493693259E-4</v>
      </c>
      <c r="V226">
        <f t="shared" si="21"/>
        <v>-0.22076146788990827</v>
      </c>
      <c r="W226">
        <f t="shared" si="22"/>
        <v>-2.2585772950059612E-4</v>
      </c>
      <c r="X226">
        <f t="shared" si="23"/>
        <v>-2.3730880102731339E-4</v>
      </c>
    </row>
    <row r="227" spans="2:24" x14ac:dyDescent="0.15">
      <c r="B227" t="s">
        <v>273</v>
      </c>
      <c r="C227" t="s">
        <v>276</v>
      </c>
      <c r="D227" t="s">
        <v>339</v>
      </c>
      <c r="E227" t="s">
        <v>15</v>
      </c>
      <c r="F227" t="s">
        <v>281</v>
      </c>
      <c r="G227" t="s">
        <v>17</v>
      </c>
      <c r="H227" t="s">
        <v>18</v>
      </c>
      <c r="I227" t="s">
        <v>19</v>
      </c>
      <c r="J227" t="s">
        <v>22</v>
      </c>
      <c r="K227">
        <v>9</v>
      </c>
      <c r="L227" s="6">
        <v>30</v>
      </c>
      <c r="M227" s="2">
        <v>2079350</v>
      </c>
      <c r="S227">
        <f t="shared" si="18"/>
        <v>-0.99946033459255257</v>
      </c>
      <c r="T227">
        <f t="shared" si="19"/>
        <v>-1.9207842098291164E-3</v>
      </c>
      <c r="U227">
        <f t="shared" si="20"/>
        <v>-1.0417135984214557E-3</v>
      </c>
      <c r="V227">
        <f t="shared" si="21"/>
        <v>-0.22088073394495411</v>
      </c>
      <c r="W227">
        <f t="shared" si="22"/>
        <v>-6.5498741555172877E-4</v>
      </c>
      <c r="X227">
        <f t="shared" si="23"/>
        <v>-4.5731226970701906E-4</v>
      </c>
    </row>
    <row r="228" spans="2:24" x14ac:dyDescent="0.15">
      <c r="B228" t="s">
        <v>273</v>
      </c>
      <c r="C228" t="s">
        <v>340</v>
      </c>
      <c r="D228" t="s">
        <v>341</v>
      </c>
      <c r="E228" t="s">
        <v>15</v>
      </c>
      <c r="F228" t="s">
        <v>176</v>
      </c>
      <c r="G228" t="s">
        <v>17</v>
      </c>
      <c r="H228" t="s">
        <v>18</v>
      </c>
      <c r="I228" t="s">
        <v>19</v>
      </c>
      <c r="J228" t="s">
        <v>22</v>
      </c>
      <c r="K228">
        <v>1</v>
      </c>
      <c r="L228" s="6">
        <v>24</v>
      </c>
      <c r="M228" s="2">
        <v>12169440</v>
      </c>
      <c r="S228">
        <f t="shared" si="18"/>
        <v>-1</v>
      </c>
      <c r="T228">
        <f t="shared" si="19"/>
        <v>-1.5233805802092992E-3</v>
      </c>
      <c r="U228">
        <f t="shared" si="20"/>
        <v>-7.9506983568901485E-3</v>
      </c>
      <c r="V228">
        <f t="shared" si="21"/>
        <v>-0.221</v>
      </c>
      <c r="W228">
        <f t="shared" si="22"/>
        <v>-5.1947277785137109E-4</v>
      </c>
      <c r="X228">
        <f t="shared" si="23"/>
        <v>-3.4903565786747752E-3</v>
      </c>
    </row>
    <row r="229" spans="2:24" x14ac:dyDescent="0.15">
      <c r="B229" t="s">
        <v>273</v>
      </c>
      <c r="C229" t="s">
        <v>340</v>
      </c>
      <c r="D229" t="s">
        <v>342</v>
      </c>
      <c r="E229" t="s">
        <v>15</v>
      </c>
      <c r="F229" t="s">
        <v>114</v>
      </c>
      <c r="G229" t="s">
        <v>17</v>
      </c>
      <c r="H229" t="s">
        <v>18</v>
      </c>
      <c r="I229" t="s">
        <v>19</v>
      </c>
      <c r="J229" t="s">
        <v>28</v>
      </c>
      <c r="K229">
        <v>3</v>
      </c>
      <c r="L229" s="6">
        <v>29</v>
      </c>
      <c r="M229" s="2">
        <v>9738570</v>
      </c>
      <c r="S229">
        <f t="shared" si="18"/>
        <v>-0.9998650836481382</v>
      </c>
      <c r="T229">
        <f t="shared" si="19"/>
        <v>-1.8545502715591469E-3</v>
      </c>
      <c r="U229">
        <f t="shared" si="20"/>
        <v>-6.2862093602787418E-3</v>
      </c>
      <c r="V229">
        <f t="shared" si="21"/>
        <v>-0.22097018348623854</v>
      </c>
      <c r="W229">
        <f t="shared" si="22"/>
        <v>-6.3240164260166913E-4</v>
      </c>
      <c r="X229">
        <f t="shared" si="23"/>
        <v>-2.7596459091623676E-3</v>
      </c>
    </row>
    <row r="230" spans="2:24" x14ac:dyDescent="0.15">
      <c r="B230" t="s">
        <v>273</v>
      </c>
      <c r="C230" t="s">
        <v>340</v>
      </c>
      <c r="D230" t="s">
        <v>343</v>
      </c>
      <c r="E230" t="s">
        <v>15</v>
      </c>
      <c r="F230" t="s">
        <v>16</v>
      </c>
      <c r="G230" t="s">
        <v>17</v>
      </c>
      <c r="H230" t="s">
        <v>18</v>
      </c>
      <c r="I230" t="s">
        <v>19</v>
      </c>
      <c r="J230" t="s">
        <v>28</v>
      </c>
      <c r="K230">
        <v>1</v>
      </c>
      <c r="L230" s="6">
        <v>55</v>
      </c>
      <c r="M230" s="2">
        <v>5410835</v>
      </c>
      <c r="S230">
        <f t="shared" si="18"/>
        <v>-1</v>
      </c>
      <c r="T230">
        <f t="shared" si="19"/>
        <v>-3.5766326665783547E-3</v>
      </c>
      <c r="U230">
        <f t="shared" si="20"/>
        <v>-3.3228804748385216E-3</v>
      </c>
      <c r="V230">
        <f t="shared" si="21"/>
        <v>-0.221</v>
      </c>
      <c r="W230">
        <f t="shared" si="22"/>
        <v>-1.219631739303219E-3</v>
      </c>
      <c r="X230">
        <f t="shared" si="23"/>
        <v>-1.4587445284541111E-3</v>
      </c>
    </row>
    <row r="231" spans="2:24" x14ac:dyDescent="0.15">
      <c r="B231" t="s">
        <v>273</v>
      </c>
      <c r="C231" t="s">
        <v>340</v>
      </c>
      <c r="D231" t="s">
        <v>344</v>
      </c>
      <c r="E231" t="s">
        <v>15</v>
      </c>
      <c r="F231" t="s">
        <v>27</v>
      </c>
      <c r="G231" t="s">
        <v>17</v>
      </c>
      <c r="H231" t="s">
        <v>18</v>
      </c>
      <c r="I231" t="s">
        <v>19</v>
      </c>
      <c r="J231" t="s">
        <v>28</v>
      </c>
      <c r="K231">
        <v>2</v>
      </c>
      <c r="L231" s="6">
        <v>32</v>
      </c>
      <c r="M231" s="2">
        <v>3952875</v>
      </c>
      <c r="S231">
        <f t="shared" si="18"/>
        <v>-0.9999325418240691</v>
      </c>
      <c r="T231">
        <f t="shared" si="19"/>
        <v>-2.0532520863690553E-3</v>
      </c>
      <c r="U231">
        <f t="shared" si="20"/>
        <v>-2.3245718949886874E-3</v>
      </c>
      <c r="V231">
        <f t="shared" si="21"/>
        <v>-0.22098509174311928</v>
      </c>
      <c r="W231">
        <f t="shared" si="22"/>
        <v>-7.0015896145184792E-4</v>
      </c>
      <c r="X231">
        <f t="shared" si="23"/>
        <v>-1.0204870619000338E-3</v>
      </c>
    </row>
    <row r="232" spans="2:24" x14ac:dyDescent="0.15">
      <c r="B232" t="s">
        <v>273</v>
      </c>
      <c r="C232" t="s">
        <v>340</v>
      </c>
      <c r="D232" t="s">
        <v>345</v>
      </c>
      <c r="E232" t="s">
        <v>15</v>
      </c>
      <c r="F232" t="s">
        <v>40</v>
      </c>
      <c r="G232" t="s">
        <v>38</v>
      </c>
      <c r="H232" t="s">
        <v>18</v>
      </c>
      <c r="I232" t="s">
        <v>19</v>
      </c>
      <c r="J232" t="s">
        <v>28</v>
      </c>
      <c r="K232">
        <v>10</v>
      </c>
      <c r="L232" s="6">
        <v>32</v>
      </c>
      <c r="M232" s="2">
        <v>5200157.5</v>
      </c>
      <c r="S232">
        <f t="shared" si="18"/>
        <v>-0.99939287641662167</v>
      </c>
      <c r="T232">
        <f t="shared" si="19"/>
        <v>-2.0532520863690553E-3</v>
      </c>
      <c r="U232">
        <f t="shared" si="20"/>
        <v>-3.1786233238664009E-3</v>
      </c>
      <c r="V232">
        <f t="shared" si="21"/>
        <v>-0.22086582568807339</v>
      </c>
      <c r="W232">
        <f t="shared" si="22"/>
        <v>-7.0015896145184792E-4</v>
      </c>
      <c r="X232">
        <f t="shared" si="23"/>
        <v>-1.39541563917735E-3</v>
      </c>
    </row>
    <row r="233" spans="2:24" x14ac:dyDescent="0.15">
      <c r="B233" t="s">
        <v>273</v>
      </c>
      <c r="C233" t="s">
        <v>340</v>
      </c>
      <c r="D233" t="s">
        <v>346</v>
      </c>
      <c r="E233" t="s">
        <v>15</v>
      </c>
      <c r="F233" t="s">
        <v>27</v>
      </c>
      <c r="G233" t="s">
        <v>17</v>
      </c>
      <c r="H233" t="s">
        <v>18</v>
      </c>
      <c r="I233" t="s">
        <v>19</v>
      </c>
      <c r="J233" t="s">
        <v>28</v>
      </c>
      <c r="K233">
        <v>7</v>
      </c>
      <c r="L233" s="6">
        <v>21</v>
      </c>
      <c r="M233" s="2">
        <v>3818720</v>
      </c>
      <c r="S233">
        <f t="shared" si="18"/>
        <v>-0.99959525094441448</v>
      </c>
      <c r="T233">
        <f t="shared" si="19"/>
        <v>-1.3246787653993907E-3</v>
      </c>
      <c r="U233">
        <f t="shared" si="20"/>
        <v>-2.2327119759718733E-3</v>
      </c>
      <c r="V233">
        <f t="shared" si="21"/>
        <v>-0.2209105504587156</v>
      </c>
      <c r="W233">
        <f t="shared" si="22"/>
        <v>-4.5171545900119225E-4</v>
      </c>
      <c r="X233">
        <f t="shared" si="23"/>
        <v>-9.8016055745165243E-4</v>
      </c>
    </row>
    <row r="234" spans="2:24" x14ac:dyDescent="0.15">
      <c r="B234" t="s">
        <v>273</v>
      </c>
      <c r="C234" t="s">
        <v>340</v>
      </c>
      <c r="D234" t="s">
        <v>347</v>
      </c>
      <c r="E234" t="s">
        <v>15</v>
      </c>
      <c r="F234" t="s">
        <v>27</v>
      </c>
      <c r="G234" t="s">
        <v>17</v>
      </c>
      <c r="H234" t="s">
        <v>18</v>
      </c>
      <c r="I234" t="s">
        <v>19</v>
      </c>
      <c r="J234" t="s">
        <v>28</v>
      </c>
      <c r="K234">
        <v>6</v>
      </c>
      <c r="L234" s="6">
        <v>32</v>
      </c>
      <c r="M234" s="2">
        <v>2917850</v>
      </c>
      <c r="S234">
        <f t="shared" si="18"/>
        <v>-0.99966270912034538</v>
      </c>
      <c r="T234">
        <f t="shared" si="19"/>
        <v>-2.0532520863690553E-3</v>
      </c>
      <c r="U234">
        <f t="shared" si="20"/>
        <v>-1.6158594900810941E-3</v>
      </c>
      <c r="V234">
        <f t="shared" si="21"/>
        <v>-0.22092545871559632</v>
      </c>
      <c r="W234">
        <f t="shared" si="22"/>
        <v>-7.0015896145184792E-4</v>
      </c>
      <c r="X234">
        <f t="shared" si="23"/>
        <v>-7.0936231614560032E-4</v>
      </c>
    </row>
    <row r="235" spans="2:24" x14ac:dyDescent="0.15">
      <c r="B235" t="s">
        <v>273</v>
      </c>
      <c r="C235" t="s">
        <v>340</v>
      </c>
      <c r="D235" t="s">
        <v>348</v>
      </c>
      <c r="E235" t="s">
        <v>15</v>
      </c>
      <c r="F235" t="s">
        <v>27</v>
      </c>
      <c r="G235" t="s">
        <v>17</v>
      </c>
      <c r="H235" t="s">
        <v>18</v>
      </c>
      <c r="I235" t="s">
        <v>19</v>
      </c>
      <c r="J235" t="s">
        <v>28</v>
      </c>
      <c r="K235">
        <v>1</v>
      </c>
      <c r="L235" s="6">
        <v>23</v>
      </c>
      <c r="M235" s="2">
        <v>3465300</v>
      </c>
      <c r="S235">
        <f t="shared" si="18"/>
        <v>-1</v>
      </c>
      <c r="T235">
        <f t="shared" si="19"/>
        <v>-1.4571466419393297E-3</v>
      </c>
      <c r="U235">
        <f t="shared" si="20"/>
        <v>-1.9907147892928639E-3</v>
      </c>
      <c r="V235">
        <f t="shared" si="21"/>
        <v>-0.221</v>
      </c>
      <c r="W235">
        <f t="shared" si="22"/>
        <v>-4.9688700490131145E-4</v>
      </c>
      <c r="X235">
        <f t="shared" si="23"/>
        <v>-8.7392379249956725E-4</v>
      </c>
    </row>
    <row r="236" spans="2:24" x14ac:dyDescent="0.15">
      <c r="B236" t="s">
        <v>273</v>
      </c>
      <c r="C236" t="s">
        <v>340</v>
      </c>
      <c r="D236" t="s">
        <v>349</v>
      </c>
      <c r="E236" t="s">
        <v>25</v>
      </c>
      <c r="F236" t="s">
        <v>49</v>
      </c>
      <c r="G236" t="s">
        <v>17</v>
      </c>
      <c r="H236" t="s">
        <v>18</v>
      </c>
      <c r="I236" t="s">
        <v>19</v>
      </c>
      <c r="J236" t="s">
        <v>211</v>
      </c>
      <c r="K236">
        <v>3</v>
      </c>
      <c r="L236" s="6">
        <v>31</v>
      </c>
      <c r="M236" s="2">
        <v>2327130</v>
      </c>
      <c r="S236">
        <f t="shared" si="18"/>
        <v>-0.9998650836481382</v>
      </c>
      <c r="T236">
        <f t="shared" si="19"/>
        <v>-1.9870181480990861E-3</v>
      </c>
      <c r="U236">
        <f t="shared" si="20"/>
        <v>-1.2113759347785519E-3</v>
      </c>
      <c r="V236">
        <f t="shared" si="21"/>
        <v>-0.22097018348623854</v>
      </c>
      <c r="W236">
        <f t="shared" si="22"/>
        <v>-6.775731885017884E-4</v>
      </c>
      <c r="X236">
        <f t="shared" si="23"/>
        <v>-5.3179403536778426E-4</v>
      </c>
    </row>
    <row r="237" spans="2:24" x14ac:dyDescent="0.15">
      <c r="B237" t="s">
        <v>273</v>
      </c>
      <c r="C237" t="s">
        <v>340</v>
      </c>
      <c r="D237" t="s">
        <v>350</v>
      </c>
      <c r="E237" t="s">
        <v>15</v>
      </c>
      <c r="F237" t="s">
        <v>44</v>
      </c>
      <c r="G237" t="s">
        <v>17</v>
      </c>
      <c r="H237" t="s">
        <v>18</v>
      </c>
      <c r="I237" t="s">
        <v>19</v>
      </c>
      <c r="J237" t="s">
        <v>22</v>
      </c>
      <c r="K237">
        <v>16</v>
      </c>
      <c r="L237" s="6">
        <v>22</v>
      </c>
      <c r="M237" s="2">
        <v>2365032.5</v>
      </c>
      <c r="S237">
        <f t="shared" si="18"/>
        <v>-0.99898812736103615</v>
      </c>
      <c r="T237">
        <f t="shared" si="19"/>
        <v>-1.3909127036693602E-3</v>
      </c>
      <c r="U237">
        <f t="shared" si="20"/>
        <v>-1.2373289039599824E-3</v>
      </c>
      <c r="V237">
        <f t="shared" si="21"/>
        <v>-0.22077637614678899</v>
      </c>
      <c r="W237">
        <f t="shared" si="22"/>
        <v>-4.7430123195125188E-4</v>
      </c>
      <c r="X237">
        <f t="shared" si="23"/>
        <v>-5.4318738883843225E-4</v>
      </c>
    </row>
    <row r="238" spans="2:24" x14ac:dyDescent="0.15">
      <c r="B238" t="s">
        <v>273</v>
      </c>
      <c r="C238" t="s">
        <v>340</v>
      </c>
      <c r="D238" t="s">
        <v>351</v>
      </c>
      <c r="E238" t="s">
        <v>15</v>
      </c>
      <c r="F238" t="s">
        <v>16</v>
      </c>
      <c r="G238" t="s">
        <v>17</v>
      </c>
      <c r="H238" t="s">
        <v>18</v>
      </c>
      <c r="I238" t="s">
        <v>19</v>
      </c>
      <c r="J238" t="s">
        <v>211</v>
      </c>
      <c r="K238">
        <v>16</v>
      </c>
      <c r="L238" s="6">
        <v>36</v>
      </c>
      <c r="M238" s="2">
        <v>1629870</v>
      </c>
      <c r="S238">
        <f t="shared" si="18"/>
        <v>-0.99898812736103615</v>
      </c>
      <c r="T238">
        <f t="shared" si="19"/>
        <v>-2.3181878394489337E-3</v>
      </c>
      <c r="U238">
        <f t="shared" si="20"/>
        <v>-7.3394127238308462E-4</v>
      </c>
      <c r="V238">
        <f t="shared" si="21"/>
        <v>-0.22077637614678899</v>
      </c>
      <c r="W238">
        <f t="shared" si="22"/>
        <v>-7.9050205325208644E-4</v>
      </c>
      <c r="X238">
        <f t="shared" si="23"/>
        <v>-3.2220021857617417E-4</v>
      </c>
    </row>
    <row r="239" spans="2:24" x14ac:dyDescent="0.15">
      <c r="B239" t="s">
        <v>273</v>
      </c>
      <c r="C239" t="s">
        <v>340</v>
      </c>
      <c r="D239" t="s">
        <v>352</v>
      </c>
      <c r="E239" t="s">
        <v>15</v>
      </c>
      <c r="F239" t="s">
        <v>30</v>
      </c>
      <c r="G239" t="s">
        <v>30</v>
      </c>
      <c r="H239" t="s">
        <v>18</v>
      </c>
      <c r="I239" t="s">
        <v>19</v>
      </c>
      <c r="J239" t="s">
        <v>211</v>
      </c>
      <c r="K239">
        <v>10</v>
      </c>
      <c r="L239" s="6">
        <v>38</v>
      </c>
      <c r="M239" s="2">
        <v>1719565</v>
      </c>
      <c r="S239">
        <f t="shared" si="18"/>
        <v>-0.99939287641662167</v>
      </c>
      <c r="T239">
        <f t="shared" si="19"/>
        <v>-2.4506557159888727E-3</v>
      </c>
      <c r="U239">
        <f t="shared" si="20"/>
        <v>-7.953581069118995E-4</v>
      </c>
      <c r="V239">
        <f t="shared" si="21"/>
        <v>-0.22086582568807339</v>
      </c>
      <c r="W239">
        <f t="shared" si="22"/>
        <v>-8.3567359915220571E-4</v>
      </c>
      <c r="X239">
        <f t="shared" si="23"/>
        <v>-3.4916220893432386E-4</v>
      </c>
    </row>
    <row r="240" spans="2:24" x14ac:dyDescent="0.15">
      <c r="B240" t="s">
        <v>273</v>
      </c>
      <c r="C240" t="s">
        <v>340</v>
      </c>
      <c r="D240" t="s">
        <v>353</v>
      </c>
      <c r="E240" t="s">
        <v>15</v>
      </c>
      <c r="F240" t="s">
        <v>32</v>
      </c>
      <c r="G240" t="s">
        <v>17</v>
      </c>
      <c r="H240" t="s">
        <v>18</v>
      </c>
      <c r="I240" t="s">
        <v>19</v>
      </c>
      <c r="J240" t="s">
        <v>20</v>
      </c>
      <c r="K240">
        <v>20</v>
      </c>
      <c r="L240" s="6">
        <v>19</v>
      </c>
      <c r="M240" s="2">
        <v>1409725</v>
      </c>
      <c r="S240">
        <f t="shared" si="18"/>
        <v>-0.99871829465731243</v>
      </c>
      <c r="T240">
        <f t="shared" si="19"/>
        <v>-1.1922108888594515E-3</v>
      </c>
      <c r="U240">
        <f t="shared" si="20"/>
        <v>-5.8320144254478878E-4</v>
      </c>
      <c r="V240">
        <f t="shared" si="21"/>
        <v>-0.22071674311926606</v>
      </c>
      <c r="W240">
        <f t="shared" si="22"/>
        <v>-4.0654391310107298E-4</v>
      </c>
      <c r="X240">
        <f t="shared" si="23"/>
        <v>-2.5602543327716225E-4</v>
      </c>
    </row>
    <row r="241" spans="2:24" x14ac:dyDescent="0.15">
      <c r="B241" t="s">
        <v>273</v>
      </c>
      <c r="C241" t="s">
        <v>340</v>
      </c>
      <c r="D241" t="s">
        <v>354</v>
      </c>
      <c r="E241" t="s">
        <v>15</v>
      </c>
      <c r="F241" t="s">
        <v>176</v>
      </c>
      <c r="G241" t="s">
        <v>17</v>
      </c>
      <c r="H241" t="s">
        <v>18</v>
      </c>
      <c r="I241" t="s">
        <v>19</v>
      </c>
      <c r="J241" t="s">
        <v>22</v>
      </c>
      <c r="K241">
        <v>2</v>
      </c>
      <c r="L241" s="6">
        <v>19</v>
      </c>
      <c r="M241" s="2">
        <v>1671500</v>
      </c>
      <c r="S241">
        <f t="shared" si="18"/>
        <v>-0.9999325418240691</v>
      </c>
      <c r="T241">
        <f t="shared" si="19"/>
        <v>-1.1922108888594515E-3</v>
      </c>
      <c r="U241">
        <f t="shared" si="20"/>
        <v>-7.6244657169112365E-4</v>
      </c>
      <c r="V241">
        <f t="shared" si="21"/>
        <v>-0.22098509174311928</v>
      </c>
      <c r="W241">
        <f t="shared" si="22"/>
        <v>-4.0654391310107298E-4</v>
      </c>
      <c r="X241">
        <f t="shared" si="23"/>
        <v>-3.347140449724033E-4</v>
      </c>
    </row>
    <row r="242" spans="2:24" x14ac:dyDescent="0.15">
      <c r="B242" t="s">
        <v>273</v>
      </c>
      <c r="C242" t="s">
        <v>340</v>
      </c>
      <c r="D242" t="s">
        <v>355</v>
      </c>
      <c r="E242" t="s">
        <v>15</v>
      </c>
      <c r="F242" t="s">
        <v>30</v>
      </c>
      <c r="G242" t="s">
        <v>30</v>
      </c>
      <c r="H242" t="s">
        <v>18</v>
      </c>
      <c r="I242" t="s">
        <v>19</v>
      </c>
      <c r="J242" t="s">
        <v>69</v>
      </c>
      <c r="K242">
        <v>6</v>
      </c>
      <c r="L242" s="6">
        <v>6</v>
      </c>
      <c r="M242" s="2">
        <v>1905030</v>
      </c>
      <c r="S242">
        <f t="shared" si="18"/>
        <v>-0.99966270912034538</v>
      </c>
      <c r="T242">
        <f t="shared" si="19"/>
        <v>-3.3116969134984768E-4</v>
      </c>
      <c r="U242">
        <f t="shared" si="20"/>
        <v>-9.2235150917386103E-4</v>
      </c>
      <c r="V242">
        <f t="shared" si="21"/>
        <v>-0.22092545871559632</v>
      </c>
      <c r="W242">
        <f t="shared" si="22"/>
        <v>-1.1292886475029806E-4</v>
      </c>
      <c r="X242">
        <f t="shared" si="23"/>
        <v>-4.0491231252732498E-4</v>
      </c>
    </row>
    <row r="243" spans="2:24" x14ac:dyDescent="0.15">
      <c r="B243" t="s">
        <v>273</v>
      </c>
      <c r="C243" t="s">
        <v>340</v>
      </c>
      <c r="D243" t="s">
        <v>356</v>
      </c>
      <c r="E243" t="s">
        <v>15</v>
      </c>
      <c r="F243" t="s">
        <v>32</v>
      </c>
      <c r="G243" t="s">
        <v>17</v>
      </c>
      <c r="H243" t="s">
        <v>18</v>
      </c>
      <c r="I243" t="s">
        <v>19</v>
      </c>
      <c r="J243" t="s">
        <v>28</v>
      </c>
      <c r="K243">
        <v>7</v>
      </c>
      <c r="L243" s="6">
        <v>54</v>
      </c>
      <c r="M243" s="2">
        <v>1336160</v>
      </c>
      <c r="S243">
        <f t="shared" si="18"/>
        <v>-0.99959525094441448</v>
      </c>
      <c r="T243">
        <f t="shared" si="19"/>
        <v>-3.510398728308385E-3</v>
      </c>
      <c r="U243">
        <f t="shared" si="20"/>
        <v>-5.3282929881200245E-4</v>
      </c>
      <c r="V243">
        <f t="shared" si="21"/>
        <v>-0.2209105504587156</v>
      </c>
      <c r="W243">
        <f t="shared" si="22"/>
        <v>-1.1970459663531595E-3</v>
      </c>
      <c r="X243">
        <f t="shared" si="23"/>
        <v>-2.3391206217846907E-4</v>
      </c>
    </row>
    <row r="244" spans="2:24" x14ac:dyDescent="0.15">
      <c r="B244" t="s">
        <v>273</v>
      </c>
      <c r="C244" t="s">
        <v>340</v>
      </c>
      <c r="D244" t="s">
        <v>357</v>
      </c>
      <c r="E244" t="s">
        <v>15</v>
      </c>
      <c r="F244" t="s">
        <v>319</v>
      </c>
      <c r="G244" t="s">
        <v>17</v>
      </c>
      <c r="H244" t="s">
        <v>18</v>
      </c>
      <c r="I244" t="s">
        <v>19</v>
      </c>
      <c r="J244" t="s">
        <v>28</v>
      </c>
      <c r="K244">
        <v>34</v>
      </c>
      <c r="L244" s="6">
        <v>15</v>
      </c>
      <c r="M244" s="2">
        <v>1055481.25</v>
      </c>
      <c r="S244">
        <f t="shared" si="18"/>
        <v>-0.99777388019427959</v>
      </c>
      <c r="T244">
        <f t="shared" si="19"/>
        <v>-9.2727513577957343E-4</v>
      </c>
      <c r="U244">
        <f t="shared" si="20"/>
        <v>-3.406402097378669E-4</v>
      </c>
      <c r="V244">
        <f t="shared" si="21"/>
        <v>-0.2205080275229358</v>
      </c>
      <c r="W244">
        <f t="shared" si="22"/>
        <v>-3.1620082130083457E-4</v>
      </c>
      <c r="X244">
        <f t="shared" si="23"/>
        <v>-1.4954105207492358E-4</v>
      </c>
    </row>
    <row r="245" spans="2:24" x14ac:dyDescent="0.15">
      <c r="B245" t="s">
        <v>273</v>
      </c>
      <c r="C245" t="s">
        <v>340</v>
      </c>
      <c r="D245" t="s">
        <v>358</v>
      </c>
      <c r="E245" t="s">
        <v>15</v>
      </c>
      <c r="F245" t="s">
        <v>27</v>
      </c>
      <c r="G245" t="s">
        <v>17</v>
      </c>
      <c r="H245" t="s">
        <v>18</v>
      </c>
      <c r="I245" t="s">
        <v>19</v>
      </c>
      <c r="J245" t="s">
        <v>28</v>
      </c>
      <c r="K245">
        <v>42</v>
      </c>
      <c r="L245" s="6">
        <v>10</v>
      </c>
      <c r="M245" s="2">
        <v>1257671.25</v>
      </c>
      <c r="S245">
        <f t="shared" si="18"/>
        <v>-0.99723421478683216</v>
      </c>
      <c r="T245">
        <f t="shared" si="19"/>
        <v>-5.9610544442972575E-4</v>
      </c>
      <c r="U245">
        <f t="shared" si="20"/>
        <v>-4.7908571699447066E-4</v>
      </c>
      <c r="V245">
        <f t="shared" si="21"/>
        <v>-0.22038876146788991</v>
      </c>
      <c r="W245">
        <f t="shared" si="22"/>
        <v>-2.0327195655053649E-4</v>
      </c>
      <c r="X245">
        <f t="shared" si="23"/>
        <v>-2.1031862976057263E-4</v>
      </c>
    </row>
    <row r="246" spans="2:24" x14ac:dyDescent="0.15">
      <c r="B246" t="s">
        <v>273</v>
      </c>
      <c r="C246" t="s">
        <v>340</v>
      </c>
      <c r="D246" t="s">
        <v>359</v>
      </c>
      <c r="E246" t="s">
        <v>15</v>
      </c>
      <c r="F246" t="s">
        <v>176</v>
      </c>
      <c r="G246" t="s">
        <v>17</v>
      </c>
      <c r="H246" t="s">
        <v>18</v>
      </c>
      <c r="I246" t="s">
        <v>19</v>
      </c>
      <c r="J246" t="s">
        <v>226</v>
      </c>
      <c r="K246">
        <v>6</v>
      </c>
      <c r="L246" s="6">
        <v>51</v>
      </c>
      <c r="M246" s="2">
        <v>1303095</v>
      </c>
      <c r="S246">
        <f t="shared" si="18"/>
        <v>-0.99966270912034538</v>
      </c>
      <c r="T246">
        <f t="shared" si="19"/>
        <v>-3.3116969134984768E-3</v>
      </c>
      <c r="U246">
        <f t="shared" si="20"/>
        <v>-5.1018870977476225E-4</v>
      </c>
      <c r="V246">
        <f t="shared" si="21"/>
        <v>-0.22092545871559632</v>
      </c>
      <c r="W246">
        <f t="shared" si="22"/>
        <v>-1.1292886475029807E-3</v>
      </c>
      <c r="X246">
        <f t="shared" si="23"/>
        <v>-2.2397284359112064E-4</v>
      </c>
    </row>
    <row r="247" spans="2:24" x14ac:dyDescent="0.15">
      <c r="B247" t="s">
        <v>273</v>
      </c>
      <c r="C247" t="s">
        <v>340</v>
      </c>
      <c r="D247" t="s">
        <v>360</v>
      </c>
      <c r="E247" t="s">
        <v>15</v>
      </c>
      <c r="F247" t="s">
        <v>16</v>
      </c>
      <c r="G247" t="s">
        <v>17</v>
      </c>
      <c r="H247" t="s">
        <v>18</v>
      </c>
      <c r="I247" t="s">
        <v>19</v>
      </c>
      <c r="J247" t="s">
        <v>28</v>
      </c>
      <c r="K247">
        <v>24</v>
      </c>
      <c r="L247" s="6">
        <v>8</v>
      </c>
      <c r="M247" s="2">
        <v>1315375</v>
      </c>
      <c r="S247">
        <f t="shared" si="18"/>
        <v>-0.99844846195358883</v>
      </c>
      <c r="T247">
        <f t="shared" si="19"/>
        <v>-4.6363756788978672E-4</v>
      </c>
      <c r="U247">
        <f t="shared" si="20"/>
        <v>-5.1859719105035E-4</v>
      </c>
      <c r="V247">
        <f t="shared" si="21"/>
        <v>-0.22065711009174313</v>
      </c>
      <c r="W247">
        <f t="shared" si="22"/>
        <v>-1.5810041065041728E-4</v>
      </c>
      <c r="X247">
        <f t="shared" si="23"/>
        <v>-2.2766416687110364E-4</v>
      </c>
    </row>
    <row r="248" spans="2:24" x14ac:dyDescent="0.15">
      <c r="B248" t="s">
        <v>273</v>
      </c>
      <c r="C248" t="s">
        <v>340</v>
      </c>
      <c r="D248" t="s">
        <v>361</v>
      </c>
      <c r="E248" t="s">
        <v>15</v>
      </c>
      <c r="F248" t="s">
        <v>16</v>
      </c>
      <c r="G248" t="s">
        <v>17</v>
      </c>
      <c r="H248" t="s">
        <v>18</v>
      </c>
      <c r="I248" t="s">
        <v>19</v>
      </c>
      <c r="J248" t="s">
        <v>28</v>
      </c>
      <c r="K248">
        <v>48</v>
      </c>
      <c r="L248" s="6">
        <v>14</v>
      </c>
      <c r="M248" s="2">
        <v>1320925</v>
      </c>
      <c r="S248">
        <f t="shared" si="18"/>
        <v>-0.99682946573124664</v>
      </c>
      <c r="T248">
        <f t="shared" si="19"/>
        <v>-8.6104119750960394E-4</v>
      </c>
      <c r="U248">
        <f t="shared" si="20"/>
        <v>-5.2239744113825816E-4</v>
      </c>
      <c r="V248">
        <f t="shared" si="21"/>
        <v>-0.22029931192660551</v>
      </c>
      <c r="W248">
        <f t="shared" si="22"/>
        <v>-2.9361504835077499E-4</v>
      </c>
      <c r="X248">
        <f t="shared" si="23"/>
        <v>-2.2933247665969534E-4</v>
      </c>
    </row>
    <row r="249" spans="2:24" x14ac:dyDescent="0.15">
      <c r="B249" t="s">
        <v>273</v>
      </c>
      <c r="C249" t="s">
        <v>340</v>
      </c>
      <c r="D249" t="s">
        <v>362</v>
      </c>
      <c r="E249" t="s">
        <v>15</v>
      </c>
      <c r="F249" t="s">
        <v>236</v>
      </c>
      <c r="G249" t="s">
        <v>17</v>
      </c>
      <c r="H249" t="s">
        <v>18</v>
      </c>
      <c r="I249" t="s">
        <v>19</v>
      </c>
      <c r="J249" t="s">
        <v>28</v>
      </c>
      <c r="K249">
        <v>1</v>
      </c>
      <c r="L249" s="6">
        <v>12</v>
      </c>
      <c r="M249" s="2">
        <v>1480587.5</v>
      </c>
      <c r="S249">
        <f t="shared" si="18"/>
        <v>-1</v>
      </c>
      <c r="T249">
        <f t="shared" si="19"/>
        <v>-7.2857332096966485E-4</v>
      </c>
      <c r="U249">
        <f t="shared" si="20"/>
        <v>-6.3172310414017472E-4</v>
      </c>
      <c r="V249">
        <f t="shared" si="21"/>
        <v>-0.221</v>
      </c>
      <c r="W249">
        <f t="shared" si="22"/>
        <v>-2.4844350245065573E-4</v>
      </c>
      <c r="X249">
        <f t="shared" si="23"/>
        <v>-2.7732644271753672E-4</v>
      </c>
    </row>
    <row r="250" spans="2:24" x14ac:dyDescent="0.15">
      <c r="B250" t="s">
        <v>273</v>
      </c>
      <c r="C250" t="s">
        <v>340</v>
      </c>
      <c r="D250" t="s">
        <v>363</v>
      </c>
      <c r="E250" t="s">
        <v>15</v>
      </c>
      <c r="F250" t="s">
        <v>16</v>
      </c>
      <c r="G250" t="s">
        <v>17</v>
      </c>
      <c r="H250" t="s">
        <v>18</v>
      </c>
      <c r="I250" t="s">
        <v>19</v>
      </c>
      <c r="J250" t="s">
        <v>28</v>
      </c>
      <c r="K250">
        <v>13</v>
      </c>
      <c r="L250" s="6">
        <v>17</v>
      </c>
      <c r="M250" s="2">
        <v>1178120</v>
      </c>
      <c r="S250">
        <f t="shared" si="18"/>
        <v>-0.99919050188882896</v>
      </c>
      <c r="T250">
        <f t="shared" si="19"/>
        <v>-1.0597430123195125E-3</v>
      </c>
      <c r="U250">
        <f t="shared" si="20"/>
        <v>-4.2461460982227175E-4</v>
      </c>
      <c r="V250">
        <f t="shared" si="21"/>
        <v>-0.22082110091743121</v>
      </c>
      <c r="W250">
        <f t="shared" si="22"/>
        <v>-3.6137236720095378E-4</v>
      </c>
      <c r="X250">
        <f t="shared" si="23"/>
        <v>-1.864058137119773E-4</v>
      </c>
    </row>
    <row r="251" spans="2:24" x14ac:dyDescent="0.15">
      <c r="B251" t="s">
        <v>273</v>
      </c>
      <c r="C251" t="s">
        <v>340</v>
      </c>
      <c r="D251" t="s">
        <v>364</v>
      </c>
      <c r="E251" t="s">
        <v>15</v>
      </c>
      <c r="F251" t="s">
        <v>27</v>
      </c>
      <c r="G251" t="s">
        <v>17</v>
      </c>
      <c r="H251" t="s">
        <v>18</v>
      </c>
      <c r="I251" t="s">
        <v>19</v>
      </c>
      <c r="J251" t="s">
        <v>28</v>
      </c>
      <c r="K251">
        <v>3</v>
      </c>
      <c r="L251" s="6">
        <v>56</v>
      </c>
      <c r="M251" s="2">
        <v>1100070</v>
      </c>
      <c r="S251">
        <f t="shared" si="18"/>
        <v>-0.9998650836481382</v>
      </c>
      <c r="T251">
        <f t="shared" si="19"/>
        <v>-3.6428666048483245E-3</v>
      </c>
      <c r="U251">
        <f t="shared" si="20"/>
        <v>-3.7117145318060833E-4</v>
      </c>
      <c r="V251">
        <f t="shared" si="21"/>
        <v>-0.22097018348623854</v>
      </c>
      <c r="W251">
        <f t="shared" si="22"/>
        <v>-1.2422175122532787E-3</v>
      </c>
      <c r="X251">
        <f t="shared" si="23"/>
        <v>-1.6294426794628706E-4</v>
      </c>
    </row>
    <row r="252" spans="2:24" x14ac:dyDescent="0.15">
      <c r="B252" t="s">
        <v>273</v>
      </c>
      <c r="C252" t="s">
        <v>340</v>
      </c>
      <c r="D252" t="s">
        <v>365</v>
      </c>
      <c r="E252" t="s">
        <v>15</v>
      </c>
      <c r="F252" t="s">
        <v>366</v>
      </c>
      <c r="G252" t="s">
        <v>17</v>
      </c>
      <c r="H252" t="s">
        <v>18</v>
      </c>
      <c r="I252" t="s">
        <v>19</v>
      </c>
      <c r="J252" t="s">
        <v>124</v>
      </c>
      <c r="K252">
        <v>71</v>
      </c>
      <c r="L252" s="6">
        <v>4</v>
      </c>
      <c r="M252" s="2">
        <v>693200</v>
      </c>
      <c r="S252">
        <f t="shared" si="18"/>
        <v>-0.99527792768483536</v>
      </c>
      <c r="T252">
        <f t="shared" si="19"/>
        <v>-1.9870181480990858E-4</v>
      </c>
      <c r="U252">
        <f t="shared" si="20"/>
        <v>-9.2575461600933923E-5</v>
      </c>
      <c r="V252">
        <f t="shared" si="21"/>
        <v>-0.21995642201834861</v>
      </c>
      <c r="W252">
        <f t="shared" si="22"/>
        <v>-6.7757318850178826E-5</v>
      </c>
      <c r="X252">
        <f t="shared" si="23"/>
        <v>-4.0640627642809989E-5</v>
      </c>
    </row>
    <row r="253" spans="2:24" x14ac:dyDescent="0.15">
      <c r="B253" t="s">
        <v>273</v>
      </c>
      <c r="C253" t="s">
        <v>340</v>
      </c>
      <c r="D253" t="s">
        <v>367</v>
      </c>
      <c r="E253" t="s">
        <v>15</v>
      </c>
      <c r="F253" t="s">
        <v>27</v>
      </c>
      <c r="G253" t="s">
        <v>17</v>
      </c>
      <c r="H253" t="s">
        <v>18</v>
      </c>
      <c r="I253" t="s">
        <v>19</v>
      </c>
      <c r="J253" t="s">
        <v>28</v>
      </c>
      <c r="K253">
        <v>100</v>
      </c>
      <c r="L253" s="6">
        <v>6</v>
      </c>
      <c r="M253" s="2">
        <v>849750</v>
      </c>
      <c r="S253">
        <f t="shared" si="18"/>
        <v>-0.99332164058283867</v>
      </c>
      <c r="T253">
        <f t="shared" si="19"/>
        <v>-3.3116969134984768E-4</v>
      </c>
      <c r="U253">
        <f t="shared" si="20"/>
        <v>-1.9976990326976679E-4</v>
      </c>
      <c r="V253">
        <f t="shared" si="21"/>
        <v>-0.21952408256880734</v>
      </c>
      <c r="W253">
        <f t="shared" si="22"/>
        <v>-1.1292886475029806E-4</v>
      </c>
      <c r="X253">
        <f t="shared" si="23"/>
        <v>-8.7698987535427618E-5</v>
      </c>
    </row>
    <row r="254" spans="2:24" x14ac:dyDescent="0.15">
      <c r="B254" t="s">
        <v>273</v>
      </c>
      <c r="C254" t="s">
        <v>340</v>
      </c>
      <c r="D254" t="s">
        <v>368</v>
      </c>
      <c r="E254" t="s">
        <v>15</v>
      </c>
      <c r="F254" t="s">
        <v>16</v>
      </c>
      <c r="G254" t="s">
        <v>17</v>
      </c>
      <c r="H254" t="s">
        <v>18</v>
      </c>
      <c r="I254" t="s">
        <v>19</v>
      </c>
      <c r="J254" t="s">
        <v>22</v>
      </c>
      <c r="K254">
        <v>10</v>
      </c>
      <c r="L254" s="6">
        <v>40</v>
      </c>
      <c r="M254" s="2">
        <v>1525912.5</v>
      </c>
      <c r="S254">
        <f t="shared" si="18"/>
        <v>-0.99939287641662167</v>
      </c>
      <c r="T254">
        <f t="shared" si="19"/>
        <v>-2.5831235925288117E-3</v>
      </c>
      <c r="U254">
        <f t="shared" si="20"/>
        <v>-6.6275847985809136E-4</v>
      </c>
      <c r="V254">
        <f t="shared" si="21"/>
        <v>-0.22086582568807339</v>
      </c>
      <c r="W254">
        <f t="shared" si="22"/>
        <v>-8.8084514505232486E-4</v>
      </c>
      <c r="X254">
        <f t="shared" si="23"/>
        <v>-2.909509726577021E-4</v>
      </c>
    </row>
    <row r="255" spans="2:24" x14ac:dyDescent="0.15">
      <c r="B255" t="s">
        <v>273</v>
      </c>
      <c r="C255" t="s">
        <v>340</v>
      </c>
      <c r="D255" t="s">
        <v>369</v>
      </c>
      <c r="E255" t="s">
        <v>15</v>
      </c>
      <c r="F255" t="s">
        <v>16</v>
      </c>
      <c r="G255" t="s">
        <v>17</v>
      </c>
      <c r="H255" t="s">
        <v>18</v>
      </c>
      <c r="I255" t="s">
        <v>19</v>
      </c>
      <c r="J255" t="s">
        <v>28</v>
      </c>
      <c r="K255">
        <v>20</v>
      </c>
      <c r="L255" s="6">
        <v>10</v>
      </c>
      <c r="M255" s="2">
        <v>713650</v>
      </c>
      <c r="S255">
        <f t="shared" si="18"/>
        <v>-0.99871829465731243</v>
      </c>
      <c r="T255">
        <f t="shared" si="19"/>
        <v>-5.9610544442972575E-4</v>
      </c>
      <c r="U255">
        <f t="shared" si="20"/>
        <v>-1.0657818489782074E-4</v>
      </c>
      <c r="V255">
        <f t="shared" si="21"/>
        <v>-0.22071674311926606</v>
      </c>
      <c r="W255">
        <f t="shared" si="22"/>
        <v>-2.0327195655053649E-4</v>
      </c>
      <c r="X255">
        <f t="shared" si="23"/>
        <v>-4.6787823170143301E-5</v>
      </c>
    </row>
    <row r="256" spans="2:24" x14ac:dyDescent="0.15">
      <c r="B256" t="s">
        <v>273</v>
      </c>
      <c r="C256" t="s">
        <v>340</v>
      </c>
      <c r="D256" t="s">
        <v>370</v>
      </c>
      <c r="E256" t="s">
        <v>15</v>
      </c>
      <c r="F256" t="s">
        <v>371</v>
      </c>
      <c r="G256" t="s">
        <v>17</v>
      </c>
      <c r="H256" t="s">
        <v>18</v>
      </c>
      <c r="I256" t="s">
        <v>19</v>
      </c>
      <c r="J256" t="s">
        <v>69</v>
      </c>
      <c r="K256">
        <v>10</v>
      </c>
      <c r="L256" s="6">
        <v>19</v>
      </c>
      <c r="M256" s="2">
        <v>704852.5</v>
      </c>
      <c r="S256">
        <f t="shared" si="18"/>
        <v>-0.99939287641662167</v>
      </c>
      <c r="T256">
        <f t="shared" si="19"/>
        <v>-1.1922108888594515E-3</v>
      </c>
      <c r="U256">
        <f t="shared" si="20"/>
        <v>-1.0055427496117713E-4</v>
      </c>
      <c r="V256">
        <f t="shared" si="21"/>
        <v>-0.22086582568807339</v>
      </c>
      <c r="W256">
        <f t="shared" si="22"/>
        <v>-4.0654391310107298E-4</v>
      </c>
      <c r="X256">
        <f t="shared" si="23"/>
        <v>-4.4143326707956764E-5</v>
      </c>
    </row>
    <row r="257" spans="2:24" x14ac:dyDescent="0.15">
      <c r="B257" t="s">
        <v>273</v>
      </c>
      <c r="C257" t="s">
        <v>340</v>
      </c>
      <c r="D257" t="s">
        <v>372</v>
      </c>
      <c r="E257" t="s">
        <v>15</v>
      </c>
      <c r="F257" t="s">
        <v>210</v>
      </c>
      <c r="G257" t="s">
        <v>17</v>
      </c>
      <c r="H257" t="s">
        <v>18</v>
      </c>
      <c r="I257" t="s">
        <v>19</v>
      </c>
      <c r="J257" t="s">
        <v>22</v>
      </c>
      <c r="K257">
        <v>2</v>
      </c>
      <c r="L257" s="6">
        <v>13</v>
      </c>
      <c r="M257" s="2">
        <v>786700</v>
      </c>
      <c r="S257">
        <f t="shared" si="18"/>
        <v>-0.9999325418240691</v>
      </c>
      <c r="T257">
        <f t="shared" si="19"/>
        <v>-7.9480725923963434E-4</v>
      </c>
      <c r="U257">
        <f t="shared" si="20"/>
        <v>-1.5659769281163897E-4</v>
      </c>
      <c r="V257">
        <f t="shared" si="21"/>
        <v>-0.22098509174311928</v>
      </c>
      <c r="W257">
        <f t="shared" si="22"/>
        <v>-2.710292754007153E-4</v>
      </c>
      <c r="X257">
        <f t="shared" si="23"/>
        <v>-6.8746387144309512E-5</v>
      </c>
    </row>
    <row r="258" spans="2:24" x14ac:dyDescent="0.15">
      <c r="B258" t="s">
        <v>273</v>
      </c>
      <c r="C258" t="s">
        <v>340</v>
      </c>
      <c r="D258" t="s">
        <v>373</v>
      </c>
      <c r="E258" t="s">
        <v>15</v>
      </c>
      <c r="F258" t="s">
        <v>49</v>
      </c>
      <c r="G258" t="s">
        <v>17</v>
      </c>
      <c r="H258" t="s">
        <v>18</v>
      </c>
      <c r="I258" t="s">
        <v>19</v>
      </c>
      <c r="J258" t="s">
        <v>69</v>
      </c>
      <c r="K258">
        <v>134</v>
      </c>
      <c r="L258" s="6">
        <v>2</v>
      </c>
      <c r="M258" s="2">
        <v>1033600</v>
      </c>
      <c r="S258">
        <f t="shared" ref="S258:S321" si="24">(P$4-K258)/P$6</f>
        <v>-0.99102806260118725</v>
      </c>
      <c r="T258">
        <f t="shared" ref="T258:T321" si="25">(L258-Q$5)/Q$6</f>
        <v>-6.6233938269969533E-5</v>
      </c>
      <c r="U258">
        <f t="shared" ref="U258:U321" si="26">(M258-R$5)/R$6</f>
        <v>-3.2565746699263443E-4</v>
      </c>
      <c r="V258">
        <f t="shared" ref="V258:V321" si="27">P$3*S258</f>
        <v>-0.2190172018348624</v>
      </c>
      <c r="W258">
        <f t="shared" ref="W258:W321" si="28">Q$3*T258</f>
        <v>-2.2585772950059611E-5</v>
      </c>
      <c r="X258">
        <f t="shared" ref="X258:X321" si="29">R$3*U258</f>
        <v>-1.4296362800976652E-4</v>
      </c>
    </row>
    <row r="259" spans="2:24" x14ac:dyDescent="0.15">
      <c r="B259" t="s">
        <v>273</v>
      </c>
      <c r="C259" t="s">
        <v>340</v>
      </c>
      <c r="D259" t="s">
        <v>374</v>
      </c>
      <c r="E259" t="s">
        <v>15</v>
      </c>
      <c r="F259" t="s">
        <v>27</v>
      </c>
      <c r="G259" t="s">
        <v>17</v>
      </c>
      <c r="H259" t="s">
        <v>18</v>
      </c>
      <c r="I259" t="s">
        <v>19</v>
      </c>
      <c r="J259" t="s">
        <v>124</v>
      </c>
      <c r="K259">
        <v>1</v>
      </c>
      <c r="L259" s="6">
        <v>49</v>
      </c>
      <c r="M259" s="2">
        <v>792400</v>
      </c>
      <c r="S259">
        <f t="shared" si="24"/>
        <v>-1</v>
      </c>
      <c r="T259">
        <f t="shared" si="25"/>
        <v>-3.1792290369585374E-3</v>
      </c>
      <c r="U259">
        <f t="shared" si="26"/>
        <v>-1.6050065236138247E-4</v>
      </c>
      <c r="V259">
        <f t="shared" si="27"/>
        <v>-0.221</v>
      </c>
      <c r="W259">
        <f t="shared" si="28"/>
        <v>-1.0841171016028612E-3</v>
      </c>
      <c r="X259">
        <f t="shared" si="29"/>
        <v>-7.0459786386646906E-5</v>
      </c>
    </row>
    <row r="260" spans="2:24" x14ac:dyDescent="0.15">
      <c r="B260" t="s">
        <v>273</v>
      </c>
      <c r="C260" t="s">
        <v>340</v>
      </c>
      <c r="D260" t="s">
        <v>375</v>
      </c>
      <c r="E260" t="s">
        <v>15</v>
      </c>
      <c r="F260" t="s">
        <v>30</v>
      </c>
      <c r="G260" t="s">
        <v>30</v>
      </c>
      <c r="H260" t="s">
        <v>18</v>
      </c>
      <c r="I260" t="s">
        <v>19</v>
      </c>
      <c r="J260" t="s">
        <v>28</v>
      </c>
      <c r="K260">
        <v>13</v>
      </c>
      <c r="L260" s="6">
        <v>23</v>
      </c>
      <c r="M260" s="2">
        <v>876360</v>
      </c>
      <c r="S260">
        <f t="shared" si="24"/>
        <v>-0.99919050188882896</v>
      </c>
      <c r="T260">
        <f t="shared" si="25"/>
        <v>-1.4571466419393297E-3</v>
      </c>
      <c r="U260">
        <f t="shared" si="26"/>
        <v>-2.179905617993589E-4</v>
      </c>
      <c r="V260">
        <f t="shared" si="27"/>
        <v>-0.22082110091743121</v>
      </c>
      <c r="W260">
        <f t="shared" si="28"/>
        <v>-4.9688700490131145E-4</v>
      </c>
      <c r="X260">
        <f t="shared" si="29"/>
        <v>-9.5697856629918559E-5</v>
      </c>
    </row>
    <row r="261" spans="2:24" x14ac:dyDescent="0.15">
      <c r="B261" t="s">
        <v>273</v>
      </c>
      <c r="C261" t="s">
        <v>340</v>
      </c>
      <c r="D261" t="s">
        <v>376</v>
      </c>
      <c r="E261" t="s">
        <v>15</v>
      </c>
      <c r="F261" t="s">
        <v>114</v>
      </c>
      <c r="G261" t="s">
        <v>38</v>
      </c>
      <c r="H261" t="s">
        <v>18</v>
      </c>
      <c r="I261" t="s">
        <v>19</v>
      </c>
      <c r="J261" t="s">
        <v>28</v>
      </c>
      <c r="K261">
        <v>20</v>
      </c>
      <c r="L261" s="6">
        <v>7</v>
      </c>
      <c r="M261" s="2">
        <v>664500</v>
      </c>
      <c r="S261">
        <f t="shared" si="24"/>
        <v>-0.99871829465731243</v>
      </c>
      <c r="T261">
        <f t="shared" si="25"/>
        <v>-3.9740362961981717E-4</v>
      </c>
      <c r="U261">
        <f t="shared" si="26"/>
        <v>-7.2923717903102531E-5</v>
      </c>
      <c r="V261">
        <f t="shared" si="27"/>
        <v>-0.22071674311926606</v>
      </c>
      <c r="W261">
        <f t="shared" si="28"/>
        <v>-1.3551463770035765E-4</v>
      </c>
      <c r="X261">
        <f t="shared" si="29"/>
        <v>-3.201351215946201E-5</v>
      </c>
    </row>
    <row r="262" spans="2:24" x14ac:dyDescent="0.15">
      <c r="B262" t="s">
        <v>273</v>
      </c>
      <c r="C262" t="s">
        <v>278</v>
      </c>
      <c r="D262" t="s">
        <v>377</v>
      </c>
      <c r="E262" t="s">
        <v>15</v>
      </c>
      <c r="F262" t="s">
        <v>32</v>
      </c>
      <c r="G262" t="s">
        <v>17</v>
      </c>
      <c r="H262" t="s">
        <v>18</v>
      </c>
      <c r="I262" t="s">
        <v>19</v>
      </c>
      <c r="J262" t="s">
        <v>211</v>
      </c>
      <c r="K262">
        <v>8</v>
      </c>
      <c r="L262" s="6">
        <v>28</v>
      </c>
      <c r="M262" s="2">
        <v>2801100</v>
      </c>
      <c r="S262">
        <f t="shared" si="24"/>
        <v>-0.99952779276848358</v>
      </c>
      <c r="T262">
        <f t="shared" si="25"/>
        <v>-1.7883163332891774E-3</v>
      </c>
      <c r="U262">
        <f t="shared" si="26"/>
        <v>-1.5359172922859087E-3</v>
      </c>
      <c r="V262">
        <f t="shared" si="27"/>
        <v>-0.22089564220183489</v>
      </c>
      <c r="W262">
        <f t="shared" si="28"/>
        <v>-6.098158696516095E-4</v>
      </c>
      <c r="X262">
        <f t="shared" si="29"/>
        <v>-6.7426769131351391E-4</v>
      </c>
    </row>
    <row r="263" spans="2:24" x14ac:dyDescent="0.15">
      <c r="B263" t="s">
        <v>273</v>
      </c>
      <c r="C263" t="s">
        <v>278</v>
      </c>
      <c r="D263" t="s">
        <v>378</v>
      </c>
      <c r="E263" t="s">
        <v>15</v>
      </c>
      <c r="F263" t="s">
        <v>68</v>
      </c>
      <c r="G263" t="s">
        <v>17</v>
      </c>
      <c r="H263" t="s">
        <v>18</v>
      </c>
      <c r="I263" t="s">
        <v>19</v>
      </c>
      <c r="J263" t="s">
        <v>66</v>
      </c>
      <c r="K263">
        <v>8</v>
      </c>
      <c r="L263" s="6">
        <v>10</v>
      </c>
      <c r="M263" s="2">
        <v>2585500</v>
      </c>
      <c r="S263">
        <f t="shared" si="24"/>
        <v>-0.99952779276848358</v>
      </c>
      <c r="T263">
        <f t="shared" si="25"/>
        <v>-5.9610544442972575E-4</v>
      </c>
      <c r="U263">
        <f t="shared" si="26"/>
        <v>-1.3882895591412242E-3</v>
      </c>
      <c r="V263">
        <f t="shared" si="27"/>
        <v>-0.22089564220183489</v>
      </c>
      <c r="W263">
        <f t="shared" si="28"/>
        <v>-2.0327195655053649E-4</v>
      </c>
      <c r="X263">
        <f t="shared" si="29"/>
        <v>-6.0945911646299747E-4</v>
      </c>
    </row>
    <row r="264" spans="2:24" x14ac:dyDescent="0.15">
      <c r="B264" t="s">
        <v>273</v>
      </c>
      <c r="C264" t="s">
        <v>278</v>
      </c>
      <c r="D264" t="s">
        <v>379</v>
      </c>
      <c r="E264" t="s">
        <v>15</v>
      </c>
      <c r="F264" t="s">
        <v>16</v>
      </c>
      <c r="G264" t="s">
        <v>17</v>
      </c>
      <c r="H264" t="s">
        <v>18</v>
      </c>
      <c r="I264" t="s">
        <v>19</v>
      </c>
      <c r="J264" t="s">
        <v>124</v>
      </c>
      <c r="K264">
        <v>10</v>
      </c>
      <c r="L264" s="6">
        <v>34</v>
      </c>
      <c r="M264" s="2">
        <v>3554100</v>
      </c>
      <c r="S264">
        <f t="shared" si="24"/>
        <v>-0.99939287641662167</v>
      </c>
      <c r="T264">
        <f t="shared" si="25"/>
        <v>-2.1857199629089948E-3</v>
      </c>
      <c r="U264">
        <f t="shared" si="26"/>
        <v>-2.0515187906993944E-3</v>
      </c>
      <c r="V264">
        <f t="shared" si="27"/>
        <v>-0.22086582568807339</v>
      </c>
      <c r="W264">
        <f t="shared" si="28"/>
        <v>-7.4533050735196729E-4</v>
      </c>
      <c r="X264">
        <f t="shared" si="29"/>
        <v>-9.0061674911703416E-4</v>
      </c>
    </row>
    <row r="265" spans="2:24" x14ac:dyDescent="0.15">
      <c r="B265" t="s">
        <v>273</v>
      </c>
      <c r="C265" t="s">
        <v>278</v>
      </c>
      <c r="D265" t="s">
        <v>380</v>
      </c>
      <c r="E265" t="s">
        <v>15</v>
      </c>
      <c r="F265" t="s">
        <v>27</v>
      </c>
      <c r="G265" t="s">
        <v>17</v>
      </c>
      <c r="H265" t="s">
        <v>18</v>
      </c>
      <c r="I265" t="s">
        <v>19</v>
      </c>
      <c r="J265" t="s">
        <v>28</v>
      </c>
      <c r="K265">
        <v>14</v>
      </c>
      <c r="L265" s="6">
        <v>21</v>
      </c>
      <c r="M265" s="2">
        <v>2519233.75</v>
      </c>
      <c r="S265">
        <f t="shared" si="24"/>
        <v>-0.99912304371289795</v>
      </c>
      <c r="T265">
        <f t="shared" si="25"/>
        <v>-1.3246787653993907E-3</v>
      </c>
      <c r="U265">
        <f t="shared" si="26"/>
        <v>-1.3429150866389099E-3</v>
      </c>
      <c r="V265">
        <f t="shared" si="27"/>
        <v>-0.22080619266055046</v>
      </c>
      <c r="W265">
        <f t="shared" si="28"/>
        <v>-4.5171545900119225E-4</v>
      </c>
      <c r="X265">
        <f t="shared" si="29"/>
        <v>-5.8953972303448139E-4</v>
      </c>
    </row>
    <row r="266" spans="2:24" x14ac:dyDescent="0.15">
      <c r="B266" t="s">
        <v>273</v>
      </c>
      <c r="C266" t="s">
        <v>278</v>
      </c>
      <c r="D266" t="s">
        <v>381</v>
      </c>
      <c r="E266" t="s">
        <v>15</v>
      </c>
      <c r="F266" t="s">
        <v>44</v>
      </c>
      <c r="G266" t="s">
        <v>17</v>
      </c>
      <c r="H266" t="s">
        <v>18</v>
      </c>
      <c r="I266" t="s">
        <v>19</v>
      </c>
      <c r="J266" t="s">
        <v>66</v>
      </c>
      <c r="K266">
        <v>3</v>
      </c>
      <c r="L266" s="6">
        <v>33</v>
      </c>
      <c r="M266" s="2">
        <v>1931725</v>
      </c>
      <c r="S266">
        <f t="shared" si="24"/>
        <v>-0.9998650836481382</v>
      </c>
      <c r="T266">
        <f t="shared" si="25"/>
        <v>-2.119486024639025E-3</v>
      </c>
      <c r="U266">
        <f t="shared" si="26"/>
        <v>-9.4063036973182656E-4</v>
      </c>
      <c r="V266">
        <f t="shared" si="27"/>
        <v>-0.22097018348623854</v>
      </c>
      <c r="W266">
        <f t="shared" si="28"/>
        <v>-7.2274473440190755E-4</v>
      </c>
      <c r="X266">
        <f t="shared" si="29"/>
        <v>-4.1293673231227184E-4</v>
      </c>
    </row>
    <row r="267" spans="2:24" x14ac:dyDescent="0.15">
      <c r="B267" t="s">
        <v>273</v>
      </c>
      <c r="C267" t="s">
        <v>278</v>
      </c>
      <c r="D267" t="s">
        <v>382</v>
      </c>
      <c r="E267" t="s">
        <v>15</v>
      </c>
      <c r="F267" t="s">
        <v>16</v>
      </c>
      <c r="G267" t="s">
        <v>17</v>
      </c>
      <c r="H267" t="s">
        <v>18</v>
      </c>
      <c r="I267" t="s">
        <v>19</v>
      </c>
      <c r="J267" t="s">
        <v>28</v>
      </c>
      <c r="K267">
        <v>2</v>
      </c>
      <c r="L267" s="6">
        <v>35</v>
      </c>
      <c r="M267" s="2">
        <v>2070285</v>
      </c>
      <c r="S267">
        <f t="shared" si="24"/>
        <v>-0.9999325418240691</v>
      </c>
      <c r="T267">
        <f t="shared" si="25"/>
        <v>-2.251953901178964E-3</v>
      </c>
      <c r="U267">
        <f t="shared" si="26"/>
        <v>-1.0355065232778725E-3</v>
      </c>
      <c r="V267">
        <f t="shared" si="27"/>
        <v>-0.22098509174311928</v>
      </c>
      <c r="W267">
        <f t="shared" si="28"/>
        <v>-7.6791628030202681E-4</v>
      </c>
      <c r="X267">
        <f t="shared" si="29"/>
        <v>-4.5458736371898603E-4</v>
      </c>
    </row>
    <row r="268" spans="2:24" x14ac:dyDescent="0.15">
      <c r="B268" t="s">
        <v>273</v>
      </c>
      <c r="C268" t="s">
        <v>278</v>
      </c>
      <c r="D268" t="s">
        <v>383</v>
      </c>
      <c r="E268" t="s">
        <v>25</v>
      </c>
      <c r="F268" t="s">
        <v>163</v>
      </c>
      <c r="G268" t="s">
        <v>150</v>
      </c>
      <c r="H268" t="s">
        <v>18</v>
      </c>
      <c r="I268" t="s">
        <v>19</v>
      </c>
      <c r="J268" t="s">
        <v>22</v>
      </c>
      <c r="K268">
        <v>1</v>
      </c>
      <c r="L268" s="6">
        <v>34</v>
      </c>
      <c r="M268" s="2">
        <v>1582900</v>
      </c>
      <c r="S268">
        <f t="shared" si="24"/>
        <v>-1</v>
      </c>
      <c r="T268">
        <f t="shared" si="25"/>
        <v>-2.1857199629089948E-3</v>
      </c>
      <c r="U268">
        <f t="shared" si="26"/>
        <v>-7.0177951623370685E-4</v>
      </c>
      <c r="V268">
        <f t="shared" si="27"/>
        <v>-0.221</v>
      </c>
      <c r="W268">
        <f t="shared" si="28"/>
        <v>-7.4533050735196729E-4</v>
      </c>
      <c r="X268">
        <f t="shared" si="29"/>
        <v>-3.0808120762659732E-4</v>
      </c>
    </row>
    <row r="269" spans="2:24" x14ac:dyDescent="0.15">
      <c r="B269" t="s">
        <v>273</v>
      </c>
      <c r="C269" t="s">
        <v>384</v>
      </c>
      <c r="D269" t="s">
        <v>385</v>
      </c>
      <c r="E269" t="s">
        <v>15</v>
      </c>
      <c r="F269" t="s">
        <v>386</v>
      </c>
      <c r="G269" t="s">
        <v>17</v>
      </c>
      <c r="H269" t="s">
        <v>18</v>
      </c>
      <c r="I269" t="s">
        <v>41</v>
      </c>
      <c r="J269" t="s">
        <v>211</v>
      </c>
      <c r="K269">
        <v>1</v>
      </c>
      <c r="L269" s="6">
        <v>202</v>
      </c>
      <c r="M269" s="2">
        <v>18656132.5</v>
      </c>
      <c r="S269">
        <f t="shared" si="24"/>
        <v>-1</v>
      </c>
      <c r="T269">
        <f t="shared" si="25"/>
        <v>-1.3313021592263876E-2</v>
      </c>
      <c r="U269">
        <f t="shared" si="26"/>
        <v>-1.2392329661999735E-2</v>
      </c>
      <c r="V269">
        <f t="shared" si="27"/>
        <v>-0.221</v>
      </c>
      <c r="W269">
        <f t="shared" si="28"/>
        <v>-4.5397403629619821E-3</v>
      </c>
      <c r="X269">
        <f t="shared" si="29"/>
        <v>-5.4402327216178841E-3</v>
      </c>
    </row>
    <row r="270" spans="2:24" x14ac:dyDescent="0.15">
      <c r="B270" t="s">
        <v>273</v>
      </c>
      <c r="C270" t="s">
        <v>384</v>
      </c>
      <c r="D270" t="s">
        <v>387</v>
      </c>
      <c r="E270" t="s">
        <v>25</v>
      </c>
      <c r="F270" t="s">
        <v>27</v>
      </c>
      <c r="G270" t="s">
        <v>17</v>
      </c>
      <c r="H270" t="s">
        <v>18</v>
      </c>
      <c r="I270" t="s">
        <v>41</v>
      </c>
      <c r="J270" t="s">
        <v>211</v>
      </c>
      <c r="K270">
        <v>1</v>
      </c>
      <c r="L270" s="6">
        <v>74</v>
      </c>
      <c r="M270" s="2">
        <v>15282962.5</v>
      </c>
      <c r="S270">
        <f t="shared" si="24"/>
        <v>-1</v>
      </c>
      <c r="T270">
        <f t="shared" si="25"/>
        <v>-4.8350774937077762E-3</v>
      </c>
      <c r="U270">
        <f t="shared" si="26"/>
        <v>-1.0082619826138624E-2</v>
      </c>
      <c r="V270">
        <f t="shared" si="27"/>
        <v>-0.221</v>
      </c>
      <c r="W270">
        <f t="shared" si="28"/>
        <v>-1.6487614253543519E-3</v>
      </c>
      <c r="X270">
        <f t="shared" si="29"/>
        <v>-4.4262701036748555E-3</v>
      </c>
    </row>
    <row r="271" spans="2:24" x14ac:dyDescent="0.15">
      <c r="B271" t="s">
        <v>273</v>
      </c>
      <c r="C271" t="s">
        <v>384</v>
      </c>
      <c r="D271" t="s">
        <v>388</v>
      </c>
      <c r="E271" t="s">
        <v>15</v>
      </c>
      <c r="F271" t="s">
        <v>27</v>
      </c>
      <c r="G271" t="s">
        <v>17</v>
      </c>
      <c r="H271" t="s">
        <v>18</v>
      </c>
      <c r="I271" t="s">
        <v>19</v>
      </c>
      <c r="J271" t="s">
        <v>211</v>
      </c>
      <c r="K271">
        <v>7</v>
      </c>
      <c r="L271" s="6">
        <v>80</v>
      </c>
      <c r="M271" s="2">
        <v>9151932.5</v>
      </c>
      <c r="S271">
        <f t="shared" si="24"/>
        <v>-0.99959525094441448</v>
      </c>
      <c r="T271">
        <f t="shared" si="25"/>
        <v>-5.2324811233275927E-3</v>
      </c>
      <c r="U271">
        <f t="shared" si="26"/>
        <v>-5.8845212141624857E-3</v>
      </c>
      <c r="V271">
        <f t="shared" si="27"/>
        <v>-0.2209105504587156</v>
      </c>
      <c r="W271">
        <f t="shared" si="28"/>
        <v>-1.7842760630547092E-3</v>
      </c>
      <c r="X271">
        <f t="shared" si="29"/>
        <v>-2.5833048130173312E-3</v>
      </c>
    </row>
    <row r="272" spans="2:24" x14ac:dyDescent="0.15">
      <c r="B272" t="s">
        <v>273</v>
      </c>
      <c r="C272" t="s">
        <v>384</v>
      </c>
      <c r="D272" t="s">
        <v>389</v>
      </c>
      <c r="E272" t="s">
        <v>15</v>
      </c>
      <c r="F272" t="s">
        <v>390</v>
      </c>
      <c r="G272" t="s">
        <v>38</v>
      </c>
      <c r="H272" t="s">
        <v>18</v>
      </c>
      <c r="I272" t="s">
        <v>19</v>
      </c>
      <c r="J272" t="s">
        <v>211</v>
      </c>
      <c r="K272">
        <v>13</v>
      </c>
      <c r="L272" s="6">
        <v>64</v>
      </c>
      <c r="M272" s="2">
        <v>7065345</v>
      </c>
      <c r="S272">
        <f t="shared" si="24"/>
        <v>-0.99919050188882896</v>
      </c>
      <c r="T272">
        <f t="shared" si="25"/>
        <v>-4.1727381110080808E-3</v>
      </c>
      <c r="U272">
        <f t="shared" si="26"/>
        <v>-4.4557726861799507E-3</v>
      </c>
      <c r="V272">
        <f t="shared" si="27"/>
        <v>-0.22082110091743121</v>
      </c>
      <c r="W272">
        <f t="shared" si="28"/>
        <v>-1.4229036958537556E-3</v>
      </c>
      <c r="X272">
        <f t="shared" si="29"/>
        <v>-1.9560842092329984E-3</v>
      </c>
    </row>
    <row r="273" spans="2:24" x14ac:dyDescent="0.15">
      <c r="B273" t="s">
        <v>273</v>
      </c>
      <c r="C273" t="s">
        <v>384</v>
      </c>
      <c r="D273" t="s">
        <v>391</v>
      </c>
      <c r="E273" t="s">
        <v>15</v>
      </c>
      <c r="F273" t="s">
        <v>386</v>
      </c>
      <c r="G273" t="s">
        <v>17</v>
      </c>
      <c r="H273" t="s">
        <v>18</v>
      </c>
      <c r="I273" t="s">
        <v>19</v>
      </c>
      <c r="J273" t="s">
        <v>211</v>
      </c>
      <c r="K273">
        <v>6</v>
      </c>
      <c r="L273" s="6">
        <v>64</v>
      </c>
      <c r="M273" s="2">
        <v>7046990</v>
      </c>
      <c r="S273">
        <f t="shared" si="24"/>
        <v>-0.99966270912034538</v>
      </c>
      <c r="T273">
        <f t="shared" si="25"/>
        <v>-4.1727381110080808E-3</v>
      </c>
      <c r="U273">
        <f t="shared" si="26"/>
        <v>-4.4432044717000307E-3</v>
      </c>
      <c r="V273">
        <f t="shared" si="27"/>
        <v>-0.22092545871559632</v>
      </c>
      <c r="W273">
        <f t="shared" si="28"/>
        <v>-1.4229036958537556E-3</v>
      </c>
      <c r="X273">
        <f t="shared" si="29"/>
        <v>-1.9505667630763134E-3</v>
      </c>
    </row>
    <row r="274" spans="2:24" x14ac:dyDescent="0.15">
      <c r="B274" t="s">
        <v>273</v>
      </c>
      <c r="C274" t="s">
        <v>384</v>
      </c>
      <c r="D274" t="s">
        <v>392</v>
      </c>
      <c r="E274" t="s">
        <v>15</v>
      </c>
      <c r="F274" t="s">
        <v>16</v>
      </c>
      <c r="G274" t="s">
        <v>17</v>
      </c>
      <c r="H274" t="s">
        <v>18</v>
      </c>
      <c r="I274" t="s">
        <v>19</v>
      </c>
      <c r="J274" t="s">
        <v>22</v>
      </c>
      <c r="K274">
        <v>3</v>
      </c>
      <c r="L274" s="6">
        <v>55</v>
      </c>
      <c r="M274" s="2">
        <v>4960501.25</v>
      </c>
      <c r="S274">
        <f t="shared" si="24"/>
        <v>-0.9998650836481382</v>
      </c>
      <c r="T274">
        <f t="shared" si="25"/>
        <v>-3.5766326665783547E-3</v>
      </c>
      <c r="U274">
        <f t="shared" si="26"/>
        <v>-3.0145235607798712E-3</v>
      </c>
      <c r="V274">
        <f t="shared" si="27"/>
        <v>-0.22097018348623854</v>
      </c>
      <c r="W274">
        <f t="shared" si="28"/>
        <v>-1.219631739303219E-3</v>
      </c>
      <c r="X274">
        <f t="shared" si="29"/>
        <v>-1.3233758431823635E-3</v>
      </c>
    </row>
    <row r="275" spans="2:24" x14ac:dyDescent="0.15">
      <c r="B275" t="s">
        <v>273</v>
      </c>
      <c r="C275" t="s">
        <v>384</v>
      </c>
      <c r="D275" t="s">
        <v>393</v>
      </c>
      <c r="E275" t="s">
        <v>15</v>
      </c>
      <c r="F275" t="s">
        <v>394</v>
      </c>
      <c r="G275" t="s">
        <v>38</v>
      </c>
      <c r="H275" t="s">
        <v>18</v>
      </c>
      <c r="I275" t="s">
        <v>19</v>
      </c>
      <c r="J275" t="s">
        <v>22</v>
      </c>
      <c r="K275">
        <v>3</v>
      </c>
      <c r="L275" s="6">
        <v>63</v>
      </c>
      <c r="M275" s="2">
        <v>4554715</v>
      </c>
      <c r="S275">
        <f t="shared" si="24"/>
        <v>-0.9998650836481382</v>
      </c>
      <c r="T275">
        <f t="shared" si="25"/>
        <v>-4.1065041727381107E-3</v>
      </c>
      <c r="U275">
        <f t="shared" si="26"/>
        <v>-2.7366696450619571E-3</v>
      </c>
      <c r="V275">
        <f t="shared" si="27"/>
        <v>-0.22097018348623854</v>
      </c>
      <c r="W275">
        <f t="shared" si="28"/>
        <v>-1.4003179229036958E-3</v>
      </c>
      <c r="X275">
        <f t="shared" si="29"/>
        <v>-1.2013979741821992E-3</v>
      </c>
    </row>
    <row r="276" spans="2:24" x14ac:dyDescent="0.15">
      <c r="B276" t="s">
        <v>273</v>
      </c>
      <c r="C276" t="s">
        <v>384</v>
      </c>
      <c r="D276" t="s">
        <v>395</v>
      </c>
      <c r="E276" t="s">
        <v>15</v>
      </c>
      <c r="F276" t="s">
        <v>394</v>
      </c>
      <c r="G276" t="s">
        <v>38</v>
      </c>
      <c r="H276" t="s">
        <v>18</v>
      </c>
      <c r="I276" t="s">
        <v>19</v>
      </c>
      <c r="J276" t="s">
        <v>22</v>
      </c>
      <c r="K276">
        <v>2</v>
      </c>
      <c r="L276" s="6">
        <v>77</v>
      </c>
      <c r="M276" s="2">
        <v>4624515</v>
      </c>
      <c r="S276">
        <f t="shared" si="24"/>
        <v>-0.9999325418240691</v>
      </c>
      <c r="T276">
        <f t="shared" si="25"/>
        <v>-5.0337793085176849E-3</v>
      </c>
      <c r="U276">
        <f t="shared" si="26"/>
        <v>-2.7844637813026758E-3</v>
      </c>
      <c r="V276">
        <f t="shared" si="27"/>
        <v>-0.22098509174311928</v>
      </c>
      <c r="W276">
        <f t="shared" si="28"/>
        <v>-1.7165187442045307E-3</v>
      </c>
      <c r="X276">
        <f t="shared" si="29"/>
        <v>-1.2223795999918748E-3</v>
      </c>
    </row>
    <row r="277" spans="2:24" x14ac:dyDescent="0.15">
      <c r="B277" t="s">
        <v>273</v>
      </c>
      <c r="C277" t="s">
        <v>384</v>
      </c>
      <c r="D277" t="s">
        <v>396</v>
      </c>
      <c r="E277" t="s">
        <v>15</v>
      </c>
      <c r="F277" t="s">
        <v>71</v>
      </c>
      <c r="G277" t="s">
        <v>17</v>
      </c>
      <c r="H277" t="s">
        <v>18</v>
      </c>
      <c r="I277" t="s">
        <v>19</v>
      </c>
      <c r="J277" t="s">
        <v>22</v>
      </c>
      <c r="K277">
        <v>17</v>
      </c>
      <c r="L277" s="6">
        <v>58</v>
      </c>
      <c r="M277" s="2">
        <v>3216166.25</v>
      </c>
      <c r="S277">
        <f t="shared" si="24"/>
        <v>-0.99892066918510525</v>
      </c>
      <c r="T277">
        <f t="shared" si="25"/>
        <v>-3.7753344813882634E-3</v>
      </c>
      <c r="U277">
        <f t="shared" si="26"/>
        <v>-1.8201255000427036E-3</v>
      </c>
      <c r="V277">
        <f t="shared" si="27"/>
        <v>-0.22076146788990827</v>
      </c>
      <c r="W277">
        <f t="shared" si="28"/>
        <v>-1.287389058153398E-3</v>
      </c>
      <c r="X277">
        <f t="shared" si="29"/>
        <v>-7.9903509451874691E-4</v>
      </c>
    </row>
    <row r="278" spans="2:24" x14ac:dyDescent="0.15">
      <c r="B278" t="s">
        <v>273</v>
      </c>
      <c r="C278" t="s">
        <v>384</v>
      </c>
      <c r="D278" t="s">
        <v>397</v>
      </c>
      <c r="E278" t="s">
        <v>15</v>
      </c>
      <c r="F278" t="s">
        <v>16</v>
      </c>
      <c r="G278" t="s">
        <v>17</v>
      </c>
      <c r="H278" t="s">
        <v>18</v>
      </c>
      <c r="I278" t="s">
        <v>19</v>
      </c>
      <c r="J278" t="s">
        <v>22</v>
      </c>
      <c r="K278">
        <v>2</v>
      </c>
      <c r="L278" s="6">
        <v>29</v>
      </c>
      <c r="M278" s="2">
        <v>3243800</v>
      </c>
      <c r="S278">
        <f t="shared" si="24"/>
        <v>-0.9999325418240691</v>
      </c>
      <c r="T278">
        <f t="shared" si="25"/>
        <v>-1.8545502715591469E-3</v>
      </c>
      <c r="U278">
        <f t="shared" si="26"/>
        <v>-1.8390471506493219E-3</v>
      </c>
      <c r="V278">
        <f t="shared" si="27"/>
        <v>-0.22098509174311928</v>
      </c>
      <c r="W278">
        <f t="shared" si="28"/>
        <v>-6.3240164260166913E-4</v>
      </c>
      <c r="X278">
        <f t="shared" si="29"/>
        <v>-8.0734169913505231E-4</v>
      </c>
    </row>
    <row r="279" spans="2:24" x14ac:dyDescent="0.15">
      <c r="B279" t="s">
        <v>273</v>
      </c>
      <c r="C279" t="s">
        <v>384</v>
      </c>
      <c r="D279" t="s">
        <v>398</v>
      </c>
      <c r="E279" t="s">
        <v>15</v>
      </c>
      <c r="F279" t="s">
        <v>386</v>
      </c>
      <c r="G279" t="s">
        <v>17</v>
      </c>
      <c r="H279" t="s">
        <v>18</v>
      </c>
      <c r="I279" t="s">
        <v>19</v>
      </c>
      <c r="J279" t="s">
        <v>211</v>
      </c>
      <c r="K279">
        <v>3</v>
      </c>
      <c r="L279" s="6">
        <v>31</v>
      </c>
      <c r="M279" s="2">
        <v>2691700</v>
      </c>
      <c r="S279">
        <f t="shared" si="24"/>
        <v>-0.9998650836481382</v>
      </c>
      <c r="T279">
        <f t="shared" si="25"/>
        <v>-1.9870181480990861E-3</v>
      </c>
      <c r="U279">
        <f t="shared" si="26"/>
        <v>-1.461007858120656E-3</v>
      </c>
      <c r="V279">
        <f t="shared" si="27"/>
        <v>-0.22097018348623854</v>
      </c>
      <c r="W279">
        <f t="shared" si="28"/>
        <v>-6.775731885017884E-4</v>
      </c>
      <c r="X279">
        <f t="shared" si="29"/>
        <v>-6.4138244971496798E-4</v>
      </c>
    </row>
    <row r="280" spans="2:24" x14ac:dyDescent="0.15">
      <c r="B280" t="s">
        <v>273</v>
      </c>
      <c r="C280" t="s">
        <v>384</v>
      </c>
      <c r="D280" t="s">
        <v>399</v>
      </c>
      <c r="E280" t="s">
        <v>25</v>
      </c>
      <c r="F280" t="s">
        <v>27</v>
      </c>
      <c r="G280" t="s">
        <v>17</v>
      </c>
      <c r="H280" t="s">
        <v>18</v>
      </c>
      <c r="I280" t="s">
        <v>19</v>
      </c>
      <c r="J280" t="s">
        <v>28</v>
      </c>
      <c r="K280">
        <v>9</v>
      </c>
      <c r="L280" s="6">
        <v>18</v>
      </c>
      <c r="M280" s="2">
        <v>2048090</v>
      </c>
      <c r="S280">
        <f t="shared" si="24"/>
        <v>-0.99946033459255257</v>
      </c>
      <c r="T280">
        <f t="shared" si="25"/>
        <v>-1.125976950589482E-3</v>
      </c>
      <c r="U280">
        <f t="shared" si="26"/>
        <v>-1.0203089465749676E-3</v>
      </c>
      <c r="V280">
        <f t="shared" si="27"/>
        <v>-0.22088073394495411</v>
      </c>
      <c r="W280">
        <f t="shared" si="28"/>
        <v>-3.8395814015101341E-4</v>
      </c>
      <c r="X280">
        <f t="shared" si="29"/>
        <v>-4.4791562754641079E-4</v>
      </c>
    </row>
    <row r="281" spans="2:24" x14ac:dyDescent="0.15">
      <c r="B281" t="s">
        <v>273</v>
      </c>
      <c r="C281" t="s">
        <v>384</v>
      </c>
      <c r="D281" t="s">
        <v>400</v>
      </c>
      <c r="E281" t="s">
        <v>25</v>
      </c>
      <c r="F281" t="s">
        <v>40</v>
      </c>
      <c r="G281" t="s">
        <v>38</v>
      </c>
      <c r="H281" t="s">
        <v>18</v>
      </c>
      <c r="I281" t="s">
        <v>19</v>
      </c>
      <c r="J281" t="s">
        <v>28</v>
      </c>
      <c r="K281">
        <v>27</v>
      </c>
      <c r="L281" s="6">
        <v>12</v>
      </c>
      <c r="M281" s="2">
        <v>2073700</v>
      </c>
      <c r="S281">
        <f t="shared" si="24"/>
        <v>-0.99824608742579601</v>
      </c>
      <c r="T281">
        <f t="shared" si="25"/>
        <v>-7.2857332096966485E-4</v>
      </c>
      <c r="U281">
        <f t="shared" si="26"/>
        <v>-1.0378448753589906E-3</v>
      </c>
      <c r="V281">
        <f t="shared" si="27"/>
        <v>-0.22061238532110092</v>
      </c>
      <c r="W281">
        <f t="shared" si="28"/>
        <v>-2.4844350245065573E-4</v>
      </c>
      <c r="X281">
        <f t="shared" si="29"/>
        <v>-4.5561390028259685E-4</v>
      </c>
    </row>
    <row r="282" spans="2:24" x14ac:dyDescent="0.15">
      <c r="B282" t="s">
        <v>273</v>
      </c>
      <c r="C282" t="s">
        <v>384</v>
      </c>
      <c r="D282" t="s">
        <v>401</v>
      </c>
      <c r="E282" t="s">
        <v>15</v>
      </c>
      <c r="F282" t="s">
        <v>16</v>
      </c>
      <c r="G282" t="s">
        <v>17</v>
      </c>
      <c r="H282" t="s">
        <v>18</v>
      </c>
      <c r="I282" t="s">
        <v>19</v>
      </c>
      <c r="J282" t="s">
        <v>28</v>
      </c>
      <c r="K282">
        <v>8</v>
      </c>
      <c r="L282" s="6">
        <v>63</v>
      </c>
      <c r="M282" s="2">
        <v>1784720</v>
      </c>
      <c r="S282">
        <f t="shared" si="24"/>
        <v>-0.99952779276848358</v>
      </c>
      <c r="T282">
        <f t="shared" si="25"/>
        <v>-4.1065041727381107E-3</v>
      </c>
      <c r="U282">
        <f t="shared" si="26"/>
        <v>-8.3997167348445008E-4</v>
      </c>
      <c r="V282">
        <f t="shared" si="27"/>
        <v>-0.22089564220183489</v>
      </c>
      <c r="W282">
        <f t="shared" si="28"/>
        <v>-1.4003179229036958E-3</v>
      </c>
      <c r="X282">
        <f t="shared" si="29"/>
        <v>-3.6874756465967356E-4</v>
      </c>
    </row>
    <row r="283" spans="2:24" x14ac:dyDescent="0.15">
      <c r="B283" t="s">
        <v>273</v>
      </c>
      <c r="C283" t="s">
        <v>384</v>
      </c>
      <c r="D283" t="s">
        <v>402</v>
      </c>
      <c r="E283" t="s">
        <v>25</v>
      </c>
      <c r="F283" t="s">
        <v>16</v>
      </c>
      <c r="G283" t="s">
        <v>17</v>
      </c>
      <c r="H283" t="s">
        <v>18</v>
      </c>
      <c r="I283" t="s">
        <v>19</v>
      </c>
      <c r="J283" t="s">
        <v>12</v>
      </c>
      <c r="K283">
        <v>2</v>
      </c>
      <c r="L283" s="6">
        <v>3</v>
      </c>
      <c r="M283" s="2">
        <v>1126180</v>
      </c>
      <c r="S283">
        <f t="shared" si="24"/>
        <v>-0.9999325418240691</v>
      </c>
      <c r="T283">
        <f t="shared" si="25"/>
        <v>-1.3246787653993907E-4</v>
      </c>
      <c r="U283">
        <f t="shared" si="26"/>
        <v>-3.8904974683741595E-4</v>
      </c>
      <c r="V283">
        <f t="shared" si="27"/>
        <v>-0.22098509174311928</v>
      </c>
      <c r="W283">
        <f t="shared" si="28"/>
        <v>-4.5171545900119222E-5</v>
      </c>
      <c r="X283">
        <f t="shared" si="29"/>
        <v>-1.707928388616256E-4</v>
      </c>
    </row>
    <row r="284" spans="2:24" x14ac:dyDescent="0.15">
      <c r="B284" t="s">
        <v>273</v>
      </c>
      <c r="C284" t="s">
        <v>384</v>
      </c>
      <c r="D284" t="s">
        <v>403</v>
      </c>
      <c r="E284" t="s">
        <v>25</v>
      </c>
      <c r="F284" t="s">
        <v>27</v>
      </c>
      <c r="G284" t="s">
        <v>17</v>
      </c>
      <c r="H284" t="s">
        <v>18</v>
      </c>
      <c r="I284" t="s">
        <v>19</v>
      </c>
      <c r="J284" t="s">
        <v>69</v>
      </c>
      <c r="K284">
        <v>178</v>
      </c>
      <c r="L284" s="6">
        <v>2</v>
      </c>
      <c r="M284" s="2">
        <v>823800</v>
      </c>
      <c r="S284">
        <f t="shared" si="24"/>
        <v>-0.98805990286022671</v>
      </c>
      <c r="T284">
        <f t="shared" si="25"/>
        <v>-6.6233938269969533E-5</v>
      </c>
      <c r="U284">
        <f t="shared" si="26"/>
        <v>-1.8200116637225025E-4</v>
      </c>
      <c r="V284">
        <f t="shared" si="27"/>
        <v>-0.21836123853211012</v>
      </c>
      <c r="W284">
        <f t="shared" si="28"/>
        <v>-2.2585772950059611E-5</v>
      </c>
      <c r="X284">
        <f t="shared" si="29"/>
        <v>-7.9898512037417864E-5</v>
      </c>
    </row>
    <row r="285" spans="2:24" x14ac:dyDescent="0.15">
      <c r="B285" t="s">
        <v>273</v>
      </c>
      <c r="C285" t="s">
        <v>384</v>
      </c>
      <c r="D285" t="s">
        <v>404</v>
      </c>
      <c r="E285" t="s">
        <v>25</v>
      </c>
      <c r="F285" t="s">
        <v>210</v>
      </c>
      <c r="G285" t="s">
        <v>17</v>
      </c>
      <c r="H285" t="s">
        <v>18</v>
      </c>
      <c r="I285" t="s">
        <v>19</v>
      </c>
      <c r="J285" t="s">
        <v>211</v>
      </c>
      <c r="K285">
        <v>22</v>
      </c>
      <c r="L285" s="6">
        <v>10</v>
      </c>
      <c r="M285" s="2">
        <v>703750</v>
      </c>
      <c r="S285">
        <f t="shared" si="24"/>
        <v>-0.99858337830545063</v>
      </c>
      <c r="T285">
        <f t="shared" si="25"/>
        <v>-5.9610544442972575E-4</v>
      </c>
      <c r="U285">
        <f t="shared" si="26"/>
        <v>-9.979936041668727E-5</v>
      </c>
      <c r="V285">
        <f t="shared" si="27"/>
        <v>-0.2206869266055046</v>
      </c>
      <c r="W285">
        <f t="shared" si="28"/>
        <v>-2.0327195655053649E-4</v>
      </c>
      <c r="X285">
        <f t="shared" si="29"/>
        <v>-4.3811919222925714E-5</v>
      </c>
    </row>
    <row r="286" spans="2:24" x14ac:dyDescent="0.15">
      <c r="B286" t="s">
        <v>405</v>
      </c>
      <c r="C286" t="s">
        <v>406</v>
      </c>
      <c r="D286" t="s">
        <v>407</v>
      </c>
      <c r="F286" t="s">
        <v>40</v>
      </c>
      <c r="G286" t="s">
        <v>38</v>
      </c>
      <c r="H286" t="s">
        <v>61</v>
      </c>
      <c r="I286" t="s">
        <v>19</v>
      </c>
      <c r="J286" t="s">
        <v>28</v>
      </c>
      <c r="K286">
        <v>3</v>
      </c>
      <c r="L286" s="6">
        <v>36</v>
      </c>
      <c r="M286" s="2">
        <v>9704402</v>
      </c>
      <c r="S286">
        <f t="shared" si="24"/>
        <v>-0.9998650836481382</v>
      </c>
      <c r="T286">
        <f t="shared" si="25"/>
        <v>-2.3181878394489337E-3</v>
      </c>
      <c r="U286">
        <f t="shared" si="26"/>
        <v>-6.2628135143321393E-3</v>
      </c>
      <c r="V286">
        <f t="shared" si="27"/>
        <v>-0.22097018348623854</v>
      </c>
      <c r="W286">
        <f t="shared" si="28"/>
        <v>-7.9050205325208644E-4</v>
      </c>
      <c r="X286">
        <f t="shared" si="29"/>
        <v>-2.7493751327918093E-3</v>
      </c>
    </row>
    <row r="287" spans="2:24" x14ac:dyDescent="0.15">
      <c r="B287" t="s">
        <v>405</v>
      </c>
      <c r="C287" t="s">
        <v>408</v>
      </c>
      <c r="D287" t="s">
        <v>409</v>
      </c>
      <c r="F287" t="s">
        <v>114</v>
      </c>
      <c r="G287" t="s">
        <v>38</v>
      </c>
      <c r="H287" t="s">
        <v>61</v>
      </c>
      <c r="I287" t="s">
        <v>19</v>
      </c>
      <c r="J287" t="s">
        <v>61</v>
      </c>
      <c r="K287">
        <v>1</v>
      </c>
      <c r="L287" s="6">
        <v>352</v>
      </c>
      <c r="M287" s="2">
        <v>7553962.5</v>
      </c>
      <c r="S287">
        <f t="shared" si="24"/>
        <v>-1</v>
      </c>
      <c r="T287">
        <f t="shared" si="25"/>
        <v>-2.3248112332759308E-2</v>
      </c>
      <c r="U287">
        <f t="shared" si="26"/>
        <v>-4.7903436226355298E-3</v>
      </c>
      <c r="V287">
        <f t="shared" si="27"/>
        <v>-0.221</v>
      </c>
      <c r="W287">
        <f t="shared" si="28"/>
        <v>-7.9276063054709248E-3</v>
      </c>
      <c r="X287">
        <f t="shared" si="29"/>
        <v>-2.1029608503369975E-3</v>
      </c>
    </row>
    <row r="288" spans="2:24" x14ac:dyDescent="0.15">
      <c r="B288" t="s">
        <v>405</v>
      </c>
      <c r="C288" t="s">
        <v>408</v>
      </c>
      <c r="D288" t="s">
        <v>410</v>
      </c>
      <c r="E288" t="s">
        <v>25</v>
      </c>
      <c r="F288" t="s">
        <v>204</v>
      </c>
      <c r="G288" t="s">
        <v>17</v>
      </c>
      <c r="H288" t="s">
        <v>61</v>
      </c>
      <c r="I288" t="s">
        <v>19</v>
      </c>
      <c r="J288" t="s">
        <v>61</v>
      </c>
      <c r="K288">
        <v>14</v>
      </c>
      <c r="L288" s="6">
        <v>50</v>
      </c>
      <c r="M288" s="2">
        <v>8795612.5</v>
      </c>
      <c r="S288">
        <f t="shared" si="24"/>
        <v>-0.99912304371289795</v>
      </c>
      <c r="T288">
        <f t="shared" si="25"/>
        <v>-3.2454629752285071E-3</v>
      </c>
      <c r="U288">
        <f t="shared" si="26"/>
        <v>-5.6405383112213261E-3</v>
      </c>
      <c r="V288">
        <f t="shared" si="27"/>
        <v>-0.22080619266055046</v>
      </c>
      <c r="W288">
        <f t="shared" si="28"/>
        <v>-1.106702874552921E-3</v>
      </c>
      <c r="X288">
        <f t="shared" si="29"/>
        <v>-2.4761963186261623E-3</v>
      </c>
    </row>
    <row r="289" spans="2:24" x14ac:dyDescent="0.15">
      <c r="B289" t="s">
        <v>405</v>
      </c>
      <c r="C289" t="s">
        <v>408</v>
      </c>
      <c r="D289" t="s">
        <v>411</v>
      </c>
      <c r="E289" t="s">
        <v>25</v>
      </c>
      <c r="F289" t="s">
        <v>79</v>
      </c>
      <c r="G289" t="s">
        <v>17</v>
      </c>
      <c r="H289" t="s">
        <v>61</v>
      </c>
      <c r="I289" t="s">
        <v>19</v>
      </c>
      <c r="J289" t="s">
        <v>61</v>
      </c>
      <c r="K289">
        <v>2</v>
      </c>
      <c r="L289" s="6">
        <v>57</v>
      </c>
      <c r="M289" s="2">
        <v>6522855</v>
      </c>
      <c r="S289">
        <f t="shared" si="24"/>
        <v>-0.9999325418240691</v>
      </c>
      <c r="T289">
        <f t="shared" si="25"/>
        <v>-3.7091005431182937E-3</v>
      </c>
      <c r="U289">
        <f t="shared" si="26"/>
        <v>-4.0843136465062036E-3</v>
      </c>
      <c r="V289">
        <f t="shared" si="27"/>
        <v>-0.22098509174311928</v>
      </c>
      <c r="W289">
        <f t="shared" si="28"/>
        <v>-1.2648032852033383E-3</v>
      </c>
      <c r="X289">
        <f t="shared" si="29"/>
        <v>-1.7930136908162234E-3</v>
      </c>
    </row>
    <row r="290" spans="2:24" x14ac:dyDescent="0.15">
      <c r="B290" t="s">
        <v>405</v>
      </c>
      <c r="C290" t="s">
        <v>408</v>
      </c>
      <c r="D290" t="s">
        <v>412</v>
      </c>
      <c r="F290" t="s">
        <v>44</v>
      </c>
      <c r="G290" t="s">
        <v>17</v>
      </c>
      <c r="H290" t="s">
        <v>61</v>
      </c>
      <c r="I290" t="s">
        <v>19</v>
      </c>
      <c r="J290" t="s">
        <v>61</v>
      </c>
      <c r="K290">
        <v>3</v>
      </c>
      <c r="L290" s="6">
        <v>83</v>
      </c>
      <c r="M290" s="2">
        <v>5683045</v>
      </c>
      <c r="S290">
        <f t="shared" si="24"/>
        <v>-0.9998650836481382</v>
      </c>
      <c r="T290">
        <f t="shared" si="25"/>
        <v>-5.4311829381375014E-3</v>
      </c>
      <c r="U290">
        <f t="shared" si="26"/>
        <v>-3.5092707588798696E-3</v>
      </c>
      <c r="V290">
        <f t="shared" si="27"/>
        <v>-0.22097018348623854</v>
      </c>
      <c r="W290">
        <f t="shared" si="28"/>
        <v>-1.852033381904888E-3</v>
      </c>
      <c r="X290">
        <f t="shared" si="29"/>
        <v>-1.5405698631482628E-3</v>
      </c>
    </row>
    <row r="291" spans="2:24" x14ac:dyDescent="0.15">
      <c r="B291" t="s">
        <v>405</v>
      </c>
      <c r="C291" t="s">
        <v>408</v>
      </c>
      <c r="D291" t="s">
        <v>413</v>
      </c>
      <c r="F291" t="s">
        <v>44</v>
      </c>
      <c r="G291" t="s">
        <v>17</v>
      </c>
      <c r="I291" t="s">
        <v>19</v>
      </c>
      <c r="J291" t="s">
        <v>61</v>
      </c>
      <c r="K291">
        <v>181</v>
      </c>
      <c r="L291" s="6">
        <v>9</v>
      </c>
      <c r="M291" s="2">
        <v>3708300</v>
      </c>
      <c r="S291">
        <f t="shared" si="24"/>
        <v>-0.9878575283324339</v>
      </c>
      <c r="T291">
        <f t="shared" si="25"/>
        <v>-5.2987150615975626E-4</v>
      </c>
      <c r="U291">
        <f t="shared" si="26"/>
        <v>-2.1571041174661401E-3</v>
      </c>
      <c r="V291">
        <f t="shared" si="27"/>
        <v>-0.21831651376146791</v>
      </c>
      <c r="W291">
        <f t="shared" si="28"/>
        <v>-1.8068618360047689E-4</v>
      </c>
      <c r="X291">
        <f t="shared" si="29"/>
        <v>-9.4696870756763552E-4</v>
      </c>
    </row>
    <row r="292" spans="2:24" x14ac:dyDescent="0.15">
      <c r="B292" t="s">
        <v>405</v>
      </c>
      <c r="C292" t="s">
        <v>408</v>
      </c>
      <c r="D292" t="s">
        <v>414</v>
      </c>
      <c r="F292" t="s">
        <v>199</v>
      </c>
      <c r="G292" t="s">
        <v>17</v>
      </c>
      <c r="H292" t="s">
        <v>61</v>
      </c>
      <c r="I292" t="s">
        <v>19</v>
      </c>
      <c r="J292" t="s">
        <v>61</v>
      </c>
      <c r="K292">
        <v>97</v>
      </c>
      <c r="L292" s="6">
        <v>10</v>
      </c>
      <c r="M292" s="2">
        <v>4281187.5</v>
      </c>
      <c r="S292">
        <f t="shared" si="24"/>
        <v>-0.99352401511063138</v>
      </c>
      <c r="T292">
        <f t="shared" si="25"/>
        <v>-5.9610544442972575E-4</v>
      </c>
      <c r="U292">
        <f t="shared" si="26"/>
        <v>-2.549377229580822E-3</v>
      </c>
      <c r="V292">
        <f t="shared" si="27"/>
        <v>-0.21956880733944953</v>
      </c>
      <c r="W292">
        <f t="shared" si="28"/>
        <v>-2.0327195655053649E-4</v>
      </c>
      <c r="X292">
        <f t="shared" si="29"/>
        <v>-1.1191766037859808E-3</v>
      </c>
    </row>
    <row r="293" spans="2:24" x14ac:dyDescent="0.15">
      <c r="B293" t="s">
        <v>405</v>
      </c>
      <c r="C293" t="s">
        <v>408</v>
      </c>
      <c r="D293" t="s">
        <v>415</v>
      </c>
      <c r="F293" t="s">
        <v>416</v>
      </c>
      <c r="G293" t="s">
        <v>416</v>
      </c>
      <c r="H293" t="s">
        <v>61</v>
      </c>
      <c r="I293" t="s">
        <v>19</v>
      </c>
      <c r="J293" t="s">
        <v>61</v>
      </c>
      <c r="K293">
        <v>20</v>
      </c>
      <c r="L293" s="6">
        <v>32</v>
      </c>
      <c r="M293" s="2">
        <v>3344265</v>
      </c>
      <c r="S293">
        <f t="shared" si="24"/>
        <v>-0.99871829465731243</v>
      </c>
      <c r="T293">
        <f t="shared" si="25"/>
        <v>-2.0532520863690553E-3</v>
      </c>
      <c r="U293">
        <f t="shared" si="26"/>
        <v>-1.9078385245379153E-3</v>
      </c>
      <c r="V293">
        <f t="shared" si="27"/>
        <v>-0.22071674311926606</v>
      </c>
      <c r="W293">
        <f t="shared" si="28"/>
        <v>-7.0015896145184792E-4</v>
      </c>
      <c r="X293">
        <f t="shared" si="29"/>
        <v>-8.3754111227214484E-4</v>
      </c>
    </row>
    <row r="294" spans="2:24" x14ac:dyDescent="0.15">
      <c r="B294" t="s">
        <v>405</v>
      </c>
      <c r="C294" t="s">
        <v>408</v>
      </c>
      <c r="D294" t="s">
        <v>417</v>
      </c>
      <c r="F294" t="s">
        <v>204</v>
      </c>
      <c r="G294" t="s">
        <v>17</v>
      </c>
      <c r="H294" t="s">
        <v>61</v>
      </c>
      <c r="I294" t="s">
        <v>19</v>
      </c>
      <c r="J294" t="s">
        <v>61</v>
      </c>
      <c r="K294">
        <v>63</v>
      </c>
      <c r="L294" s="6">
        <v>25</v>
      </c>
      <c r="M294" s="2">
        <v>2098700</v>
      </c>
      <c r="S294">
        <f t="shared" si="24"/>
        <v>-0.99581759309228279</v>
      </c>
      <c r="T294">
        <f t="shared" si="25"/>
        <v>-1.5896145184792687E-3</v>
      </c>
      <c r="U294">
        <f t="shared" si="26"/>
        <v>-1.0549631189982166E-3</v>
      </c>
      <c r="V294">
        <f t="shared" si="27"/>
        <v>-0.2200756880733945</v>
      </c>
      <c r="W294">
        <f t="shared" si="28"/>
        <v>-5.4205855080143061E-4</v>
      </c>
      <c r="X294">
        <f t="shared" si="29"/>
        <v>-4.6312880924021709E-4</v>
      </c>
    </row>
    <row r="295" spans="2:24" x14ac:dyDescent="0.15">
      <c r="B295" t="s">
        <v>405</v>
      </c>
      <c r="C295" t="s">
        <v>408</v>
      </c>
      <c r="D295" t="s">
        <v>418</v>
      </c>
      <c r="E295" t="s">
        <v>25</v>
      </c>
      <c r="F295" t="s">
        <v>419</v>
      </c>
      <c r="G295" t="s">
        <v>17</v>
      </c>
      <c r="H295" t="s">
        <v>18</v>
      </c>
      <c r="I295" t="s">
        <v>19</v>
      </c>
      <c r="J295" t="s">
        <v>22</v>
      </c>
      <c r="K295">
        <v>3</v>
      </c>
      <c r="L295" s="6">
        <v>23</v>
      </c>
      <c r="M295" s="2">
        <v>2732350</v>
      </c>
      <c r="S295">
        <f t="shared" si="24"/>
        <v>-0.9998650836481382</v>
      </c>
      <c r="T295">
        <f t="shared" si="25"/>
        <v>-1.4571466419393297E-3</v>
      </c>
      <c r="U295">
        <f t="shared" si="26"/>
        <v>-1.4888421222780375E-3</v>
      </c>
      <c r="V295">
        <f t="shared" si="27"/>
        <v>-0.22097018348623854</v>
      </c>
      <c r="W295">
        <f t="shared" si="28"/>
        <v>-4.9688700490131145E-4</v>
      </c>
      <c r="X295">
        <f t="shared" si="29"/>
        <v>-6.5360169168005846E-4</v>
      </c>
    </row>
    <row r="296" spans="2:24" x14ac:dyDescent="0.15">
      <c r="B296" t="s">
        <v>405</v>
      </c>
      <c r="C296" t="s">
        <v>408</v>
      </c>
      <c r="D296" t="s">
        <v>420</v>
      </c>
      <c r="F296" t="s">
        <v>421</v>
      </c>
      <c r="G296" t="s">
        <v>422</v>
      </c>
      <c r="H296" t="s">
        <v>61</v>
      </c>
      <c r="I296" t="s">
        <v>19</v>
      </c>
      <c r="J296" t="s">
        <v>61</v>
      </c>
      <c r="K296">
        <v>6</v>
      </c>
      <c r="L296" s="6">
        <v>24</v>
      </c>
      <c r="M296" s="2">
        <v>2339670</v>
      </c>
      <c r="S296">
        <f t="shared" si="24"/>
        <v>-0.99966270912034538</v>
      </c>
      <c r="T296">
        <f t="shared" si="25"/>
        <v>-1.5233805802092992E-3</v>
      </c>
      <c r="U296">
        <f t="shared" si="26"/>
        <v>-1.2199624457879877E-3</v>
      </c>
      <c r="V296">
        <f t="shared" si="27"/>
        <v>-0.22092545871559632</v>
      </c>
      <c r="W296">
        <f t="shared" si="28"/>
        <v>-5.1947277785137109E-4</v>
      </c>
      <c r="X296">
        <f t="shared" si="29"/>
        <v>-5.355635137009266E-4</v>
      </c>
    </row>
    <row r="297" spans="2:24" x14ac:dyDescent="0.15">
      <c r="B297" t="s">
        <v>405</v>
      </c>
      <c r="C297" t="s">
        <v>408</v>
      </c>
      <c r="D297" t="s">
        <v>423</v>
      </c>
      <c r="F297" t="s">
        <v>79</v>
      </c>
      <c r="G297" t="s">
        <v>17</v>
      </c>
      <c r="H297" t="s">
        <v>61</v>
      </c>
      <c r="I297" t="s">
        <v>19</v>
      </c>
      <c r="J297" t="s">
        <v>61</v>
      </c>
      <c r="K297">
        <v>3</v>
      </c>
      <c r="L297" s="6">
        <v>56</v>
      </c>
      <c r="M297" s="2">
        <v>2293132.5</v>
      </c>
      <c r="S297">
        <f t="shared" si="24"/>
        <v>-0.9998650836481382</v>
      </c>
      <c r="T297">
        <f t="shared" si="25"/>
        <v>-3.6428666048483245E-3</v>
      </c>
      <c r="U297">
        <f t="shared" si="26"/>
        <v>-1.1880968352535686E-3</v>
      </c>
      <c r="V297">
        <f t="shared" si="27"/>
        <v>-0.22097018348623854</v>
      </c>
      <c r="W297">
        <f t="shared" si="28"/>
        <v>-1.2422175122532787E-3</v>
      </c>
      <c r="X297">
        <f t="shared" si="29"/>
        <v>-5.2157451067631657E-4</v>
      </c>
    </row>
    <row r="298" spans="2:24" x14ac:dyDescent="0.15">
      <c r="B298" t="s">
        <v>405</v>
      </c>
      <c r="C298" t="s">
        <v>408</v>
      </c>
      <c r="D298" t="s">
        <v>424</v>
      </c>
      <c r="E298" t="s">
        <v>25</v>
      </c>
      <c r="F298" t="s">
        <v>204</v>
      </c>
      <c r="G298" t="s">
        <v>17</v>
      </c>
      <c r="H298" t="s">
        <v>61</v>
      </c>
      <c r="I298" t="s">
        <v>19</v>
      </c>
      <c r="J298" t="s">
        <v>61</v>
      </c>
      <c r="K298">
        <v>15</v>
      </c>
      <c r="L298" s="6">
        <v>35</v>
      </c>
      <c r="M298" s="2">
        <v>1887525</v>
      </c>
      <c r="S298">
        <f t="shared" si="24"/>
        <v>-0.99905558553696705</v>
      </c>
      <c r="T298">
        <f t="shared" si="25"/>
        <v>-2.251953901178964E-3</v>
      </c>
      <c r="U298">
        <f t="shared" si="26"/>
        <v>-9.1036531497767502E-4</v>
      </c>
      <c r="V298">
        <f t="shared" si="27"/>
        <v>-0.22079128440366971</v>
      </c>
      <c r="W298">
        <f t="shared" si="28"/>
        <v>-7.6791628030202681E-4</v>
      </c>
      <c r="X298">
        <f t="shared" si="29"/>
        <v>-3.9965037327519936E-4</v>
      </c>
    </row>
    <row r="299" spans="2:24" x14ac:dyDescent="0.15">
      <c r="B299" t="s">
        <v>405</v>
      </c>
      <c r="C299" t="s">
        <v>408</v>
      </c>
      <c r="D299" t="s">
        <v>425</v>
      </c>
      <c r="F299" t="s">
        <v>44</v>
      </c>
      <c r="G299" t="s">
        <v>17</v>
      </c>
      <c r="H299" t="s">
        <v>61</v>
      </c>
      <c r="I299" t="s">
        <v>19</v>
      </c>
      <c r="J299" t="s">
        <v>61</v>
      </c>
      <c r="K299">
        <v>7</v>
      </c>
      <c r="L299" s="6">
        <v>12</v>
      </c>
      <c r="M299" s="2">
        <v>1857425</v>
      </c>
      <c r="S299">
        <f t="shared" si="24"/>
        <v>-0.99959525094441448</v>
      </c>
      <c r="T299">
        <f t="shared" si="25"/>
        <v>-7.2857332096966485E-4</v>
      </c>
      <c r="U299">
        <f t="shared" si="26"/>
        <v>-8.8975494963604697E-4</v>
      </c>
      <c r="V299">
        <f t="shared" si="27"/>
        <v>-0.2209105504587156</v>
      </c>
      <c r="W299">
        <f t="shared" si="28"/>
        <v>-2.4844350245065573E-4</v>
      </c>
      <c r="X299">
        <f t="shared" si="29"/>
        <v>-3.9060242289022461E-4</v>
      </c>
    </row>
    <row r="300" spans="2:24" x14ac:dyDescent="0.15">
      <c r="B300" t="s">
        <v>405</v>
      </c>
      <c r="C300" t="s">
        <v>408</v>
      </c>
      <c r="D300" t="s">
        <v>426</v>
      </c>
      <c r="F300" t="s">
        <v>199</v>
      </c>
      <c r="G300" t="s">
        <v>17</v>
      </c>
      <c r="H300" t="s">
        <v>61</v>
      </c>
      <c r="I300" t="s">
        <v>19</v>
      </c>
      <c r="J300" t="s">
        <v>61</v>
      </c>
      <c r="K300">
        <v>6</v>
      </c>
      <c r="L300" s="6">
        <v>10</v>
      </c>
      <c r="M300" s="2">
        <v>2128337.5</v>
      </c>
      <c r="S300">
        <f t="shared" si="24"/>
        <v>-0.99966270912034538</v>
      </c>
      <c r="T300">
        <f t="shared" si="25"/>
        <v>-5.9610544442972575E-4</v>
      </c>
      <c r="U300">
        <f t="shared" si="26"/>
        <v>-1.0752567968325189E-3</v>
      </c>
      <c r="V300">
        <f t="shared" si="27"/>
        <v>-0.22092545871559632</v>
      </c>
      <c r="W300">
        <f t="shared" si="28"/>
        <v>-2.0327195655053649E-4</v>
      </c>
      <c r="X300">
        <f t="shared" si="29"/>
        <v>-4.7203773380947582E-4</v>
      </c>
    </row>
    <row r="301" spans="2:24" x14ac:dyDescent="0.15">
      <c r="B301" t="s">
        <v>405</v>
      </c>
      <c r="C301" t="s">
        <v>408</v>
      </c>
      <c r="D301" t="s">
        <v>427</v>
      </c>
      <c r="F301" t="s">
        <v>44</v>
      </c>
      <c r="G301" t="s">
        <v>17</v>
      </c>
      <c r="I301" t="s">
        <v>19</v>
      </c>
      <c r="J301" t="s">
        <v>61</v>
      </c>
      <c r="K301">
        <v>246</v>
      </c>
      <c r="L301" s="6">
        <v>1</v>
      </c>
      <c r="M301" s="2">
        <v>1207850</v>
      </c>
      <c r="S301">
        <f t="shared" si="24"/>
        <v>-0.98347274689692388</v>
      </c>
      <c r="T301">
        <f t="shared" si="25"/>
        <v>0</v>
      </c>
      <c r="U301">
        <f t="shared" si="26"/>
        <v>-4.4497162515803922E-4</v>
      </c>
      <c r="V301">
        <f t="shared" si="27"/>
        <v>-0.21734747706422017</v>
      </c>
      <c r="W301">
        <f t="shared" si="28"/>
        <v>0</v>
      </c>
      <c r="X301">
        <f t="shared" si="29"/>
        <v>-1.9534254344437922E-4</v>
      </c>
    </row>
    <row r="302" spans="2:24" x14ac:dyDescent="0.15">
      <c r="B302" t="s">
        <v>405</v>
      </c>
      <c r="C302" t="s">
        <v>408</v>
      </c>
      <c r="D302" t="s">
        <v>428</v>
      </c>
      <c r="E302" t="s">
        <v>15</v>
      </c>
      <c r="F302" t="s">
        <v>16</v>
      </c>
      <c r="G302" t="s">
        <v>17</v>
      </c>
      <c r="H302" t="s">
        <v>18</v>
      </c>
      <c r="I302" t="s">
        <v>19</v>
      </c>
      <c r="J302" t="s">
        <v>45</v>
      </c>
      <c r="K302">
        <v>16</v>
      </c>
      <c r="L302" s="6">
        <v>12</v>
      </c>
      <c r="M302" s="2">
        <v>1693990</v>
      </c>
      <c r="S302">
        <f t="shared" si="24"/>
        <v>-0.99898812736103615</v>
      </c>
      <c r="T302">
        <f t="shared" si="25"/>
        <v>-7.2857332096966485E-4</v>
      </c>
      <c r="U302">
        <f t="shared" si="26"/>
        <v>-7.7784614366897126E-4</v>
      </c>
      <c r="V302">
        <f t="shared" si="27"/>
        <v>-0.22077637614678899</v>
      </c>
      <c r="W302">
        <f t="shared" si="28"/>
        <v>-2.4844350245065573E-4</v>
      </c>
      <c r="X302">
        <f t="shared" si="29"/>
        <v>-3.4147445707067837E-4</v>
      </c>
    </row>
    <row r="303" spans="2:24" x14ac:dyDescent="0.15">
      <c r="B303" t="s">
        <v>405</v>
      </c>
      <c r="C303" t="s">
        <v>408</v>
      </c>
      <c r="D303" t="s">
        <v>429</v>
      </c>
      <c r="F303" t="s">
        <v>114</v>
      </c>
      <c r="G303" t="s">
        <v>38</v>
      </c>
      <c r="H303" t="s">
        <v>61</v>
      </c>
      <c r="I303" t="s">
        <v>19</v>
      </c>
      <c r="J303" t="s">
        <v>61</v>
      </c>
      <c r="K303">
        <v>3</v>
      </c>
      <c r="L303" s="6">
        <v>35</v>
      </c>
      <c r="M303" s="2">
        <v>1109240</v>
      </c>
      <c r="S303">
        <f t="shared" si="24"/>
        <v>-0.9998650836481382</v>
      </c>
      <c r="T303">
        <f t="shared" si="25"/>
        <v>-2.251953901178964E-3</v>
      </c>
      <c r="U303">
        <f t="shared" si="26"/>
        <v>-3.7745042494747644E-4</v>
      </c>
      <c r="V303">
        <f t="shared" si="27"/>
        <v>-0.22097018348623854</v>
      </c>
      <c r="W303">
        <f t="shared" si="28"/>
        <v>-7.6791628030202681E-4</v>
      </c>
      <c r="X303">
        <f t="shared" si="29"/>
        <v>-1.6570073655194215E-4</v>
      </c>
    </row>
    <row r="304" spans="2:24" x14ac:dyDescent="0.15">
      <c r="B304" t="s">
        <v>405</v>
      </c>
      <c r="C304" t="s">
        <v>408</v>
      </c>
      <c r="D304" t="s">
        <v>430</v>
      </c>
      <c r="E304" t="s">
        <v>25</v>
      </c>
      <c r="F304" t="s">
        <v>79</v>
      </c>
      <c r="G304" t="s">
        <v>17</v>
      </c>
      <c r="H304" t="s">
        <v>61</v>
      </c>
      <c r="I304" t="s">
        <v>19</v>
      </c>
      <c r="J304" t="s">
        <v>61</v>
      </c>
      <c r="K304">
        <v>44</v>
      </c>
      <c r="L304" s="6">
        <v>35</v>
      </c>
      <c r="M304" s="2">
        <v>1011615</v>
      </c>
      <c r="S304">
        <f t="shared" si="24"/>
        <v>-0.99709929843497036</v>
      </c>
      <c r="T304">
        <f t="shared" si="25"/>
        <v>-2.251953901178964E-3</v>
      </c>
      <c r="U304">
        <f t="shared" si="26"/>
        <v>-3.1060368353629908E-4</v>
      </c>
      <c r="V304">
        <f t="shared" si="27"/>
        <v>-0.22035894495412844</v>
      </c>
      <c r="W304">
        <f t="shared" si="28"/>
        <v>-7.6791628030202681E-4</v>
      </c>
      <c r="X304">
        <f t="shared" si="29"/>
        <v>-1.3635501707243529E-4</v>
      </c>
    </row>
    <row r="305" spans="2:24" x14ac:dyDescent="0.15">
      <c r="B305" t="s">
        <v>405</v>
      </c>
      <c r="C305" t="s">
        <v>406</v>
      </c>
      <c r="D305" t="s">
        <v>431</v>
      </c>
      <c r="E305" t="s">
        <v>25</v>
      </c>
      <c r="F305" t="s">
        <v>44</v>
      </c>
      <c r="G305" t="s">
        <v>17</v>
      </c>
      <c r="H305" t="s">
        <v>61</v>
      </c>
      <c r="I305" t="s">
        <v>19</v>
      </c>
      <c r="J305" t="s">
        <v>61</v>
      </c>
      <c r="K305">
        <v>10</v>
      </c>
      <c r="L305" s="6">
        <v>29</v>
      </c>
      <c r="M305" s="2">
        <v>1096348.75</v>
      </c>
      <c r="S305">
        <f t="shared" si="24"/>
        <v>-0.99939287641662167</v>
      </c>
      <c r="T305">
        <f t="shared" si="25"/>
        <v>-1.8545502715591469E-3</v>
      </c>
      <c r="U305">
        <f t="shared" si="26"/>
        <v>-3.6862340261490956E-4</v>
      </c>
      <c r="V305">
        <f t="shared" si="27"/>
        <v>-0.22086582568807339</v>
      </c>
      <c r="W305">
        <f t="shared" si="28"/>
        <v>-6.3240164260166913E-4</v>
      </c>
      <c r="X305">
        <f t="shared" si="29"/>
        <v>-1.6182567374794531E-4</v>
      </c>
    </row>
    <row r="306" spans="2:24" x14ac:dyDescent="0.15">
      <c r="B306" t="s">
        <v>405</v>
      </c>
      <c r="C306" t="s">
        <v>408</v>
      </c>
      <c r="D306" t="s">
        <v>432</v>
      </c>
      <c r="E306" t="s">
        <v>25</v>
      </c>
      <c r="F306" t="s">
        <v>79</v>
      </c>
      <c r="G306" t="s">
        <v>17</v>
      </c>
      <c r="H306" t="s">
        <v>61</v>
      </c>
      <c r="I306" t="s">
        <v>19</v>
      </c>
      <c r="J306" t="s">
        <v>61</v>
      </c>
      <c r="K306">
        <v>8</v>
      </c>
      <c r="L306" s="6">
        <v>7</v>
      </c>
      <c r="M306" s="2">
        <v>819706.25</v>
      </c>
      <c r="S306">
        <f t="shared" si="24"/>
        <v>-0.99952779276848358</v>
      </c>
      <c r="T306">
        <f t="shared" si="25"/>
        <v>-3.9740362961981717E-4</v>
      </c>
      <c r="U306">
        <f t="shared" si="26"/>
        <v>-1.79198053976327E-4</v>
      </c>
      <c r="V306">
        <f t="shared" si="27"/>
        <v>-0.22089564220183489</v>
      </c>
      <c r="W306">
        <f t="shared" si="28"/>
        <v>-1.3551463770035765E-4</v>
      </c>
      <c r="X306">
        <f t="shared" si="29"/>
        <v>-7.8667945695607555E-5</v>
      </c>
    </row>
    <row r="307" spans="2:24" x14ac:dyDescent="0.15">
      <c r="B307" t="s">
        <v>405</v>
      </c>
      <c r="C307" t="s">
        <v>406</v>
      </c>
      <c r="D307" t="s">
        <v>433</v>
      </c>
      <c r="E307" t="s">
        <v>25</v>
      </c>
      <c r="F307" t="s">
        <v>434</v>
      </c>
      <c r="G307" t="s">
        <v>150</v>
      </c>
      <c r="H307" t="s">
        <v>61</v>
      </c>
      <c r="I307" t="s">
        <v>19</v>
      </c>
      <c r="J307" t="s">
        <v>61</v>
      </c>
      <c r="K307">
        <v>3</v>
      </c>
      <c r="L307" s="6">
        <v>42</v>
      </c>
      <c r="M307" s="2">
        <v>1119565</v>
      </c>
      <c r="S307">
        <f t="shared" si="24"/>
        <v>-0.9998650836481382</v>
      </c>
      <c r="T307">
        <f t="shared" si="25"/>
        <v>-2.7155914690687507E-3</v>
      </c>
      <c r="U307">
        <f t="shared" si="26"/>
        <v>-3.8452025957047672E-4</v>
      </c>
      <c r="V307">
        <f t="shared" si="27"/>
        <v>-0.22097018348623854</v>
      </c>
      <c r="W307">
        <f t="shared" si="28"/>
        <v>-9.2601669095244402E-4</v>
      </c>
      <c r="X307">
        <f t="shared" si="29"/>
        <v>-1.6880439395143928E-4</v>
      </c>
    </row>
    <row r="308" spans="2:24" x14ac:dyDescent="0.15">
      <c r="B308" t="s">
        <v>405</v>
      </c>
      <c r="C308" t="s">
        <v>408</v>
      </c>
      <c r="D308" t="s">
        <v>435</v>
      </c>
      <c r="E308" t="s">
        <v>25</v>
      </c>
      <c r="F308" t="s">
        <v>79</v>
      </c>
      <c r="G308" t="s">
        <v>17</v>
      </c>
      <c r="H308" t="s">
        <v>61</v>
      </c>
      <c r="I308" t="s">
        <v>19</v>
      </c>
      <c r="J308" t="s">
        <v>61</v>
      </c>
      <c r="K308">
        <v>7</v>
      </c>
      <c r="L308" s="6">
        <v>23</v>
      </c>
      <c r="M308" s="2">
        <v>896000</v>
      </c>
      <c r="S308">
        <f t="shared" si="24"/>
        <v>-0.99959525094441448</v>
      </c>
      <c r="T308">
        <f t="shared" si="25"/>
        <v>-1.4571466419393297E-3</v>
      </c>
      <c r="U308">
        <f t="shared" si="26"/>
        <v>-2.3143865400233478E-4</v>
      </c>
      <c r="V308">
        <f t="shared" si="27"/>
        <v>-0.2209105504587156</v>
      </c>
      <c r="W308">
        <f t="shared" si="28"/>
        <v>-4.9688700490131145E-4</v>
      </c>
      <c r="X308">
        <f t="shared" si="29"/>
        <v>-1.0160156910702497E-4</v>
      </c>
    </row>
    <row r="309" spans="2:24" x14ac:dyDescent="0.15">
      <c r="B309" t="s">
        <v>405</v>
      </c>
      <c r="C309" t="s">
        <v>436</v>
      </c>
      <c r="D309" t="s">
        <v>437</v>
      </c>
      <c r="F309" t="s">
        <v>204</v>
      </c>
      <c r="G309" t="s">
        <v>17</v>
      </c>
      <c r="H309" t="s">
        <v>61</v>
      </c>
      <c r="I309" t="s">
        <v>19</v>
      </c>
      <c r="J309" t="s">
        <v>61</v>
      </c>
      <c r="K309">
        <v>10</v>
      </c>
      <c r="L309" s="6">
        <v>52</v>
      </c>
      <c r="M309" s="2">
        <v>13222400</v>
      </c>
      <c r="S309">
        <f t="shared" si="24"/>
        <v>-0.99939287641662167</v>
      </c>
      <c r="T309">
        <f t="shared" si="25"/>
        <v>-3.377930851768446E-3</v>
      </c>
      <c r="U309">
        <f t="shared" si="26"/>
        <v>-8.6716913897845228E-3</v>
      </c>
      <c r="V309">
        <f t="shared" si="27"/>
        <v>-0.22086582568807339</v>
      </c>
      <c r="W309">
        <f t="shared" si="28"/>
        <v>-1.1518744204530402E-3</v>
      </c>
      <c r="X309">
        <f t="shared" si="29"/>
        <v>-3.8068725201154054E-3</v>
      </c>
    </row>
    <row r="310" spans="2:24" x14ac:dyDescent="0.15">
      <c r="B310" t="s">
        <v>405</v>
      </c>
      <c r="C310" t="s">
        <v>436</v>
      </c>
      <c r="D310" t="s">
        <v>438</v>
      </c>
      <c r="E310" t="s">
        <v>15</v>
      </c>
      <c r="F310" t="s">
        <v>298</v>
      </c>
      <c r="G310" t="s">
        <v>38</v>
      </c>
      <c r="H310" t="s">
        <v>61</v>
      </c>
      <c r="I310" t="s">
        <v>19</v>
      </c>
      <c r="J310" t="s">
        <v>61</v>
      </c>
      <c r="K310">
        <v>8</v>
      </c>
      <c r="L310" s="6">
        <v>55</v>
      </c>
      <c r="M310" s="2">
        <v>12396760</v>
      </c>
      <c r="S310">
        <f t="shared" si="24"/>
        <v>-0.99952779276848358</v>
      </c>
      <c r="T310">
        <f t="shared" si="25"/>
        <v>-3.5766326665783547E-3</v>
      </c>
      <c r="U310">
        <f t="shared" si="26"/>
        <v>-8.1063511226529029E-3</v>
      </c>
      <c r="V310">
        <f t="shared" si="27"/>
        <v>-0.22089564220183489</v>
      </c>
      <c r="W310">
        <f t="shared" si="28"/>
        <v>-1.219631739303219E-3</v>
      </c>
      <c r="X310">
        <f t="shared" si="29"/>
        <v>-3.5586881428446245E-3</v>
      </c>
    </row>
    <row r="311" spans="2:24" x14ac:dyDescent="0.15">
      <c r="B311" t="s">
        <v>405</v>
      </c>
      <c r="C311" t="s">
        <v>436</v>
      </c>
      <c r="D311" t="s">
        <v>439</v>
      </c>
      <c r="F311" t="s">
        <v>440</v>
      </c>
      <c r="G311" t="s">
        <v>441</v>
      </c>
      <c r="H311" t="s">
        <v>61</v>
      </c>
      <c r="I311" t="s">
        <v>19</v>
      </c>
      <c r="J311" t="s">
        <v>61</v>
      </c>
      <c r="K311">
        <v>2</v>
      </c>
      <c r="L311" s="6">
        <v>39</v>
      </c>
      <c r="M311" s="2">
        <v>11515650</v>
      </c>
      <c r="S311">
        <f t="shared" si="24"/>
        <v>-0.9999325418240691</v>
      </c>
      <c r="T311">
        <f t="shared" si="25"/>
        <v>-2.5168896542588424E-3</v>
      </c>
      <c r="U311">
        <f t="shared" si="26"/>
        <v>-7.5030288965345672E-3</v>
      </c>
      <c r="V311">
        <f t="shared" si="27"/>
        <v>-0.22098509174311928</v>
      </c>
      <c r="W311">
        <f t="shared" si="28"/>
        <v>-8.5825937210226534E-4</v>
      </c>
      <c r="X311">
        <f t="shared" si="29"/>
        <v>-3.2938296855786748E-3</v>
      </c>
    </row>
    <row r="312" spans="2:24" x14ac:dyDescent="0.15">
      <c r="B312" t="s">
        <v>405</v>
      </c>
      <c r="C312" t="s">
        <v>436</v>
      </c>
      <c r="D312" t="s">
        <v>442</v>
      </c>
      <c r="F312" t="s">
        <v>27</v>
      </c>
      <c r="G312" t="s">
        <v>17</v>
      </c>
      <c r="H312" t="s">
        <v>61</v>
      </c>
      <c r="I312" t="s">
        <v>19</v>
      </c>
      <c r="J312" t="s">
        <v>61</v>
      </c>
      <c r="K312">
        <v>49</v>
      </c>
      <c r="L312" s="6">
        <v>38</v>
      </c>
      <c r="M312" s="2">
        <v>10182840</v>
      </c>
      <c r="S312">
        <f t="shared" si="24"/>
        <v>-0.99676200755531574</v>
      </c>
      <c r="T312">
        <f t="shared" si="25"/>
        <v>-2.4506557159888727E-3</v>
      </c>
      <c r="U312">
        <f t="shared" si="26"/>
        <v>-6.5904142443426982E-3</v>
      </c>
      <c r="V312">
        <f t="shared" si="27"/>
        <v>-0.22028440366972479</v>
      </c>
      <c r="W312">
        <f t="shared" si="28"/>
        <v>-8.3567359915220571E-4</v>
      </c>
      <c r="X312">
        <f t="shared" si="29"/>
        <v>-2.8931918532664443E-3</v>
      </c>
    </row>
    <row r="313" spans="2:24" x14ac:dyDescent="0.15">
      <c r="B313" t="s">
        <v>405</v>
      </c>
      <c r="C313" t="s">
        <v>436</v>
      </c>
      <c r="D313" t="s">
        <v>443</v>
      </c>
      <c r="E313" t="s">
        <v>15</v>
      </c>
      <c r="F313" t="s">
        <v>144</v>
      </c>
      <c r="G313" t="s">
        <v>38</v>
      </c>
      <c r="H313" t="s">
        <v>61</v>
      </c>
      <c r="I313" t="s">
        <v>19</v>
      </c>
      <c r="J313" t="s">
        <v>61</v>
      </c>
      <c r="K313">
        <v>2</v>
      </c>
      <c r="L313" s="6">
        <v>73</v>
      </c>
      <c r="M313" s="2">
        <v>9772790</v>
      </c>
      <c r="S313">
        <f t="shared" si="24"/>
        <v>-0.9999325418240691</v>
      </c>
      <c r="T313">
        <f t="shared" si="25"/>
        <v>-4.768843555437806E-3</v>
      </c>
      <c r="U313">
        <f t="shared" si="26"/>
        <v>-6.3096408121721143E-3</v>
      </c>
      <c r="V313">
        <f t="shared" si="27"/>
        <v>-0.22098509174311928</v>
      </c>
      <c r="W313">
        <f t="shared" si="28"/>
        <v>-1.6261756524042919E-3</v>
      </c>
      <c r="X313">
        <f t="shared" si="29"/>
        <v>-2.769932316543558E-3</v>
      </c>
    </row>
    <row r="314" spans="2:24" x14ac:dyDescent="0.15">
      <c r="B314" t="s">
        <v>405</v>
      </c>
      <c r="C314" t="s">
        <v>436</v>
      </c>
      <c r="D314" t="s">
        <v>444</v>
      </c>
      <c r="E314" t="s">
        <v>15</v>
      </c>
      <c r="F314" t="s">
        <v>114</v>
      </c>
      <c r="G314" t="s">
        <v>38</v>
      </c>
      <c r="H314" t="s">
        <v>61</v>
      </c>
      <c r="I314" t="s">
        <v>19</v>
      </c>
      <c r="J314" t="s">
        <v>61</v>
      </c>
      <c r="K314">
        <v>1</v>
      </c>
      <c r="L314" s="6">
        <v>156</v>
      </c>
      <c r="M314" s="2">
        <v>9086531.9299999997</v>
      </c>
      <c r="S314">
        <f t="shared" si="24"/>
        <v>-1</v>
      </c>
      <c r="T314">
        <f t="shared" si="25"/>
        <v>-1.0266260431845278E-2</v>
      </c>
      <c r="U314">
        <f t="shared" si="26"/>
        <v>-5.8397394985063153E-3</v>
      </c>
      <c r="V314">
        <f t="shared" si="27"/>
        <v>-0.221</v>
      </c>
      <c r="W314">
        <f t="shared" si="28"/>
        <v>-3.5007948072592397E-3</v>
      </c>
      <c r="X314">
        <f t="shared" si="29"/>
        <v>-2.5636456398442724E-3</v>
      </c>
    </row>
    <row r="315" spans="2:24" x14ac:dyDescent="0.15">
      <c r="B315" t="s">
        <v>405</v>
      </c>
      <c r="C315" t="s">
        <v>436</v>
      </c>
      <c r="D315" t="s">
        <v>445</v>
      </c>
      <c r="E315" t="s">
        <v>15</v>
      </c>
      <c r="F315" t="s">
        <v>144</v>
      </c>
      <c r="G315" t="s">
        <v>38</v>
      </c>
      <c r="H315" t="s">
        <v>61</v>
      </c>
      <c r="I315" t="s">
        <v>19</v>
      </c>
      <c r="J315" t="s">
        <v>61</v>
      </c>
      <c r="K315">
        <v>31</v>
      </c>
      <c r="L315" s="6">
        <v>54</v>
      </c>
      <c r="M315" s="2">
        <v>7910750</v>
      </c>
      <c r="S315">
        <f t="shared" si="24"/>
        <v>-0.9979762547220723</v>
      </c>
      <c r="T315">
        <f t="shared" si="25"/>
        <v>-3.510398728308385E-3</v>
      </c>
      <c r="U315">
        <f t="shared" si="26"/>
        <v>-5.0346466367327432E-3</v>
      </c>
      <c r="V315">
        <f t="shared" si="27"/>
        <v>-0.22055275229357799</v>
      </c>
      <c r="W315">
        <f t="shared" si="28"/>
        <v>-1.1970459663531595E-3</v>
      </c>
      <c r="X315">
        <f t="shared" si="29"/>
        <v>-2.2102098735256744E-3</v>
      </c>
    </row>
    <row r="316" spans="2:24" x14ac:dyDescent="0.15">
      <c r="B316" t="s">
        <v>405</v>
      </c>
      <c r="C316" t="s">
        <v>436</v>
      </c>
      <c r="D316" t="s">
        <v>446</v>
      </c>
      <c r="E316" t="s">
        <v>15</v>
      </c>
      <c r="F316" t="s">
        <v>144</v>
      </c>
      <c r="G316" t="s">
        <v>38</v>
      </c>
      <c r="H316" t="s">
        <v>61</v>
      </c>
      <c r="I316" t="s">
        <v>19</v>
      </c>
      <c r="J316" t="s">
        <v>61</v>
      </c>
      <c r="K316">
        <v>6</v>
      </c>
      <c r="L316" s="6">
        <v>87</v>
      </c>
      <c r="M316" s="2">
        <v>5031082.5</v>
      </c>
      <c r="S316">
        <f t="shared" si="24"/>
        <v>-0.99966270912034538</v>
      </c>
      <c r="T316">
        <f t="shared" si="25"/>
        <v>-5.6961186912173794E-3</v>
      </c>
      <c r="U316">
        <f t="shared" si="26"/>
        <v>-3.0628526421343158E-3</v>
      </c>
      <c r="V316">
        <f t="shared" si="27"/>
        <v>-0.22092545871559632</v>
      </c>
      <c r="W316">
        <f t="shared" si="28"/>
        <v>-1.9423764737051266E-3</v>
      </c>
      <c r="X316">
        <f t="shared" si="29"/>
        <v>-1.3445923098969646E-3</v>
      </c>
    </row>
    <row r="317" spans="2:24" x14ac:dyDescent="0.15">
      <c r="B317" t="s">
        <v>405</v>
      </c>
      <c r="C317" t="s">
        <v>436</v>
      </c>
      <c r="D317" t="s">
        <v>447</v>
      </c>
      <c r="E317" t="s">
        <v>25</v>
      </c>
      <c r="F317" t="s">
        <v>79</v>
      </c>
      <c r="G317" t="s">
        <v>17</v>
      </c>
      <c r="H317" t="s">
        <v>61</v>
      </c>
      <c r="I317" t="s">
        <v>19</v>
      </c>
      <c r="J317" t="s">
        <v>61</v>
      </c>
      <c r="K317">
        <v>7</v>
      </c>
      <c r="L317" s="6">
        <v>27</v>
      </c>
      <c r="M317" s="2">
        <v>3852712.5</v>
      </c>
      <c r="S317">
        <f t="shared" si="24"/>
        <v>-0.99959525094441448</v>
      </c>
      <c r="T317">
        <f t="shared" si="25"/>
        <v>-1.7220823950192079E-3</v>
      </c>
      <c r="U317">
        <f t="shared" si="26"/>
        <v>-2.2559876518481285E-3</v>
      </c>
      <c r="V317">
        <f t="shared" si="27"/>
        <v>-0.2209105504587156</v>
      </c>
      <c r="W317">
        <f t="shared" si="28"/>
        <v>-5.8723009670154998E-4</v>
      </c>
      <c r="X317">
        <f t="shared" si="29"/>
        <v>-9.9037857916132836E-4</v>
      </c>
    </row>
    <row r="318" spans="2:24" x14ac:dyDescent="0.15">
      <c r="B318" t="s">
        <v>405</v>
      </c>
      <c r="C318" t="s">
        <v>436</v>
      </c>
      <c r="D318" t="s">
        <v>448</v>
      </c>
      <c r="F318" t="s">
        <v>449</v>
      </c>
      <c r="G318" t="s">
        <v>17</v>
      </c>
      <c r="H318" t="s">
        <v>61</v>
      </c>
      <c r="I318" t="s">
        <v>19</v>
      </c>
      <c r="J318" t="s">
        <v>61</v>
      </c>
      <c r="K318">
        <v>13</v>
      </c>
      <c r="L318" s="6">
        <v>43</v>
      </c>
      <c r="M318" s="2">
        <v>3949337.5</v>
      </c>
      <c r="S318">
        <f t="shared" si="24"/>
        <v>-0.99919050188882896</v>
      </c>
      <c r="T318">
        <f t="shared" si="25"/>
        <v>-2.7818254073387204E-3</v>
      </c>
      <c r="U318">
        <f t="shared" si="26"/>
        <v>-2.3221496635137369E-3</v>
      </c>
      <c r="V318">
        <f t="shared" si="27"/>
        <v>-0.22082110091743121</v>
      </c>
      <c r="W318">
        <f t="shared" si="28"/>
        <v>-9.4860246390250375E-4</v>
      </c>
      <c r="X318">
        <f t="shared" si="29"/>
        <v>-1.0194237022825305E-3</v>
      </c>
    </row>
    <row r="319" spans="2:24" x14ac:dyDescent="0.15">
      <c r="B319" t="s">
        <v>405</v>
      </c>
      <c r="C319" t="s">
        <v>436</v>
      </c>
      <c r="D319" t="s">
        <v>450</v>
      </c>
      <c r="E319" t="s">
        <v>15</v>
      </c>
      <c r="F319" t="s">
        <v>144</v>
      </c>
      <c r="G319" t="s">
        <v>38</v>
      </c>
      <c r="H319" t="s">
        <v>61</v>
      </c>
      <c r="I319" t="s">
        <v>19</v>
      </c>
      <c r="J319" t="s">
        <v>61</v>
      </c>
      <c r="K319">
        <v>2</v>
      </c>
      <c r="L319" s="6">
        <v>110</v>
      </c>
      <c r="M319" s="2">
        <v>3963070</v>
      </c>
      <c r="S319">
        <f t="shared" si="24"/>
        <v>-0.9999325418240691</v>
      </c>
      <c r="T319">
        <f t="shared" si="25"/>
        <v>-7.2194992714266788E-3</v>
      </c>
      <c r="U319">
        <f t="shared" si="26"/>
        <v>-2.3315527147447636E-3</v>
      </c>
      <c r="V319">
        <f t="shared" si="27"/>
        <v>-0.22098509174311928</v>
      </c>
      <c r="W319">
        <f t="shared" si="28"/>
        <v>-2.4618492515564977E-3</v>
      </c>
      <c r="X319">
        <f t="shared" si="29"/>
        <v>-1.0235516417729511E-3</v>
      </c>
    </row>
    <row r="320" spans="2:24" x14ac:dyDescent="0.15">
      <c r="B320" t="s">
        <v>405</v>
      </c>
      <c r="C320" t="s">
        <v>436</v>
      </c>
      <c r="D320" t="s">
        <v>451</v>
      </c>
      <c r="E320" t="s">
        <v>15</v>
      </c>
      <c r="F320" t="s">
        <v>287</v>
      </c>
      <c r="G320" t="s">
        <v>38</v>
      </c>
      <c r="H320" t="s">
        <v>61</v>
      </c>
      <c r="I320" t="s">
        <v>19</v>
      </c>
      <c r="J320" t="s">
        <v>61</v>
      </c>
      <c r="K320">
        <v>1</v>
      </c>
      <c r="L320" s="6">
        <v>83</v>
      </c>
      <c r="M320" s="2">
        <v>4189170</v>
      </c>
      <c r="S320">
        <f t="shared" si="24"/>
        <v>-1</v>
      </c>
      <c r="T320">
        <f t="shared" si="25"/>
        <v>-5.4311829381375014E-3</v>
      </c>
      <c r="U320">
        <f t="shared" si="26"/>
        <v>-2.4863701102179232E-3</v>
      </c>
      <c r="V320">
        <f t="shared" si="27"/>
        <v>-0.221</v>
      </c>
      <c r="W320">
        <f t="shared" si="28"/>
        <v>-1.852033381904888E-3</v>
      </c>
      <c r="X320">
        <f t="shared" si="29"/>
        <v>-1.0915164783856684E-3</v>
      </c>
    </row>
    <row r="321" spans="2:24" x14ac:dyDescent="0.15">
      <c r="B321" t="s">
        <v>405</v>
      </c>
      <c r="C321" t="s">
        <v>436</v>
      </c>
      <c r="D321" t="s">
        <v>452</v>
      </c>
      <c r="F321" t="s">
        <v>449</v>
      </c>
      <c r="G321" t="s">
        <v>17</v>
      </c>
      <c r="H321" t="s">
        <v>61</v>
      </c>
      <c r="I321" t="s">
        <v>19</v>
      </c>
      <c r="J321" t="s">
        <v>61</v>
      </c>
      <c r="K321">
        <v>17</v>
      </c>
      <c r="L321" s="6">
        <v>47</v>
      </c>
      <c r="M321" s="2">
        <v>4089800</v>
      </c>
      <c r="S321">
        <f t="shared" si="24"/>
        <v>-0.99892066918510525</v>
      </c>
      <c r="T321">
        <f t="shared" si="25"/>
        <v>-3.0467611604185984E-3</v>
      </c>
      <c r="U321">
        <f t="shared" si="26"/>
        <v>-2.4183285154007277E-3</v>
      </c>
      <c r="V321">
        <f t="shared" si="27"/>
        <v>-0.22076146788990827</v>
      </c>
      <c r="W321">
        <f t="shared" si="28"/>
        <v>-1.0389455557027422E-3</v>
      </c>
      <c r="X321">
        <f t="shared" si="29"/>
        <v>-1.0616462182609194E-3</v>
      </c>
    </row>
    <row r="322" spans="2:24" x14ac:dyDescent="0.15">
      <c r="B322" t="s">
        <v>405</v>
      </c>
      <c r="C322" t="s">
        <v>436</v>
      </c>
      <c r="D322" t="s">
        <v>453</v>
      </c>
      <c r="E322" t="s">
        <v>15</v>
      </c>
      <c r="F322" t="s">
        <v>321</v>
      </c>
      <c r="G322" t="s">
        <v>17</v>
      </c>
      <c r="H322" t="s">
        <v>18</v>
      </c>
      <c r="I322" t="s">
        <v>19</v>
      </c>
      <c r="J322" t="s">
        <v>12</v>
      </c>
      <c r="K322">
        <v>8</v>
      </c>
      <c r="L322" s="6">
        <v>32</v>
      </c>
      <c r="M322" s="2">
        <v>3089012.5</v>
      </c>
      <c r="S322">
        <f t="shared" ref="S322:S385" si="30">(P$4-K322)/P$6</f>
        <v>-0.99952779276848358</v>
      </c>
      <c r="T322">
        <f t="shared" ref="T322:T385" si="31">(L322-Q$5)/Q$6</f>
        <v>-2.0532520863690553E-3</v>
      </c>
      <c r="U322">
        <f t="shared" ref="U322:U385" si="32">(M322-R$5)/R$6</f>
        <v>-1.7330595451570544E-3</v>
      </c>
      <c r="V322">
        <f t="shared" ref="V322:V385" si="33">P$3*S322</f>
        <v>-0.22089564220183489</v>
      </c>
      <c r="W322">
        <f t="shared" ref="W322:W385" si="34">Q$3*T322</f>
        <v>-7.0015896145184792E-4</v>
      </c>
      <c r="X322">
        <f t="shared" ref="X322:X385" si="35">R$3*U322</f>
        <v>-7.6081314032394685E-4</v>
      </c>
    </row>
    <row r="323" spans="2:24" x14ac:dyDescent="0.15">
      <c r="B323" t="s">
        <v>405</v>
      </c>
      <c r="C323" t="s">
        <v>436</v>
      </c>
      <c r="D323" t="s">
        <v>454</v>
      </c>
      <c r="E323" t="s">
        <v>25</v>
      </c>
      <c r="F323" t="s">
        <v>79</v>
      </c>
      <c r="G323" t="s">
        <v>17</v>
      </c>
      <c r="H323" t="s">
        <v>61</v>
      </c>
      <c r="I323" t="s">
        <v>19</v>
      </c>
      <c r="J323" t="s">
        <v>61</v>
      </c>
      <c r="K323">
        <v>27</v>
      </c>
      <c r="L323" s="6">
        <v>29</v>
      </c>
      <c r="M323" s="2">
        <v>2782875</v>
      </c>
      <c r="S323">
        <f t="shared" si="30"/>
        <v>-0.99824608742579601</v>
      </c>
      <c r="T323">
        <f t="shared" si="31"/>
        <v>-1.8545502715591469E-3</v>
      </c>
      <c r="U323">
        <f t="shared" si="32"/>
        <v>-1.523438092672913E-3</v>
      </c>
      <c r="V323">
        <f t="shared" si="33"/>
        <v>-0.22061238532110092</v>
      </c>
      <c r="W323">
        <f t="shared" si="34"/>
        <v>-6.3240164260166913E-4</v>
      </c>
      <c r="X323">
        <f t="shared" si="35"/>
        <v>-6.6878932268340878E-4</v>
      </c>
    </row>
    <row r="324" spans="2:24" x14ac:dyDescent="0.15">
      <c r="B324" t="s">
        <v>405</v>
      </c>
      <c r="C324" t="s">
        <v>436</v>
      </c>
      <c r="D324" t="s">
        <v>455</v>
      </c>
      <c r="F324" t="s">
        <v>30</v>
      </c>
      <c r="G324" t="s">
        <v>30</v>
      </c>
      <c r="H324" t="s">
        <v>18</v>
      </c>
      <c r="I324" t="s">
        <v>19</v>
      </c>
      <c r="J324" t="s">
        <v>61</v>
      </c>
      <c r="K324">
        <v>240</v>
      </c>
      <c r="L324" s="6">
        <v>2</v>
      </c>
      <c r="M324" s="2">
        <v>3464000</v>
      </c>
      <c r="S324">
        <f t="shared" si="30"/>
        <v>-0.9838774959525094</v>
      </c>
      <c r="T324">
        <f t="shared" si="31"/>
        <v>-6.6233938269969533E-5</v>
      </c>
      <c r="U324">
        <f t="shared" si="32"/>
        <v>-1.9898246406236239E-3</v>
      </c>
      <c r="V324">
        <f t="shared" si="33"/>
        <v>-0.21743692660550457</v>
      </c>
      <c r="W324">
        <f t="shared" si="34"/>
        <v>-2.2585772950059611E-5</v>
      </c>
      <c r="X324">
        <f t="shared" si="35"/>
        <v>-8.7353301723377085E-4</v>
      </c>
    </row>
    <row r="325" spans="2:24" x14ac:dyDescent="0.15">
      <c r="B325" t="s">
        <v>405</v>
      </c>
      <c r="C325" t="s">
        <v>436</v>
      </c>
      <c r="D325" t="s">
        <v>456</v>
      </c>
      <c r="E325" t="s">
        <v>15</v>
      </c>
      <c r="F325" t="s">
        <v>79</v>
      </c>
      <c r="G325" t="s">
        <v>17</v>
      </c>
      <c r="H325" t="s">
        <v>61</v>
      </c>
      <c r="I325" t="s">
        <v>19</v>
      </c>
      <c r="J325" t="s">
        <v>61</v>
      </c>
      <c r="K325">
        <v>13</v>
      </c>
      <c r="L325" s="6">
        <v>29</v>
      </c>
      <c r="M325" s="2">
        <v>2491050</v>
      </c>
      <c r="S325">
        <f t="shared" si="30"/>
        <v>-0.99919050188882896</v>
      </c>
      <c r="T325">
        <f t="shared" si="31"/>
        <v>-1.8545502715591469E-3</v>
      </c>
      <c r="U325">
        <f t="shared" si="32"/>
        <v>-1.3236168346722286E-3</v>
      </c>
      <c r="V325">
        <f t="shared" si="33"/>
        <v>-0.22082110091743121</v>
      </c>
      <c r="W325">
        <f t="shared" si="34"/>
        <v>-6.3240164260166913E-4</v>
      </c>
      <c r="X325">
        <f t="shared" si="35"/>
        <v>-5.8106779042110834E-4</v>
      </c>
    </row>
    <row r="326" spans="2:24" x14ac:dyDescent="0.15">
      <c r="B326" t="s">
        <v>405</v>
      </c>
      <c r="C326" t="s">
        <v>436</v>
      </c>
      <c r="D326" t="s">
        <v>457</v>
      </c>
      <c r="E326" t="s">
        <v>15</v>
      </c>
      <c r="F326" t="s">
        <v>321</v>
      </c>
      <c r="G326" t="s">
        <v>17</v>
      </c>
      <c r="H326" t="s">
        <v>61</v>
      </c>
      <c r="I326" t="s">
        <v>19</v>
      </c>
      <c r="J326" t="s">
        <v>61</v>
      </c>
      <c r="K326">
        <v>6</v>
      </c>
      <c r="L326" s="6">
        <v>24</v>
      </c>
      <c r="M326" s="2">
        <v>2003250</v>
      </c>
      <c r="S326">
        <f t="shared" si="30"/>
        <v>-0.99966270912034538</v>
      </c>
      <c r="T326">
        <f t="shared" si="31"/>
        <v>-1.5233805802092992E-3</v>
      </c>
      <c r="U326">
        <f t="shared" si="32"/>
        <v>-9.8960566478365191E-4</v>
      </c>
      <c r="V326">
        <f t="shared" si="33"/>
        <v>-0.22092545871559632</v>
      </c>
      <c r="W326">
        <f t="shared" si="34"/>
        <v>-5.1947277785137109E-4</v>
      </c>
      <c r="X326">
        <f t="shared" si="35"/>
        <v>-4.344368868400232E-4</v>
      </c>
    </row>
    <row r="327" spans="2:24" x14ac:dyDescent="0.15">
      <c r="B327" t="s">
        <v>405</v>
      </c>
      <c r="C327" t="s">
        <v>436</v>
      </c>
      <c r="D327" t="s">
        <v>458</v>
      </c>
      <c r="E327" t="s">
        <v>15</v>
      </c>
      <c r="F327" t="s">
        <v>144</v>
      </c>
      <c r="G327" t="s">
        <v>38</v>
      </c>
      <c r="H327" t="s">
        <v>61</v>
      </c>
      <c r="I327" t="s">
        <v>19</v>
      </c>
      <c r="J327" t="s">
        <v>61</v>
      </c>
      <c r="K327">
        <v>13</v>
      </c>
      <c r="L327" s="6">
        <v>16</v>
      </c>
      <c r="M327" s="2">
        <v>2064825</v>
      </c>
      <c r="S327">
        <f t="shared" si="30"/>
        <v>-0.99919050188882896</v>
      </c>
      <c r="T327">
        <f t="shared" si="31"/>
        <v>-9.9350907404954303E-4</v>
      </c>
      <c r="U327">
        <f t="shared" si="32"/>
        <v>-1.0317678988670655E-3</v>
      </c>
      <c r="V327">
        <f t="shared" si="33"/>
        <v>-0.22082110091743121</v>
      </c>
      <c r="W327">
        <f t="shared" si="34"/>
        <v>-3.387865942508942E-4</v>
      </c>
      <c r="X327">
        <f t="shared" si="35"/>
        <v>-4.5294610760264172E-4</v>
      </c>
    </row>
    <row r="328" spans="2:24" x14ac:dyDescent="0.15">
      <c r="B328" t="s">
        <v>405</v>
      </c>
      <c r="C328" t="s">
        <v>436</v>
      </c>
      <c r="D328" t="s">
        <v>459</v>
      </c>
      <c r="F328" t="s">
        <v>204</v>
      </c>
      <c r="G328" t="s">
        <v>17</v>
      </c>
      <c r="H328" t="s">
        <v>61</v>
      </c>
      <c r="I328" t="s">
        <v>19</v>
      </c>
      <c r="J328" t="s">
        <v>61</v>
      </c>
      <c r="K328">
        <v>44</v>
      </c>
      <c r="L328" s="6">
        <v>8</v>
      </c>
      <c r="M328" s="2">
        <v>1982950</v>
      </c>
      <c r="S328">
        <f t="shared" si="30"/>
        <v>-0.99709929843497036</v>
      </c>
      <c r="T328">
        <f t="shared" si="31"/>
        <v>-4.6363756788978672E-4</v>
      </c>
      <c r="U328">
        <f t="shared" si="32"/>
        <v>-9.7570565094860047E-4</v>
      </c>
      <c r="V328">
        <f t="shared" si="33"/>
        <v>-0.22035894495412844</v>
      </c>
      <c r="W328">
        <f t="shared" si="34"/>
        <v>-1.5810041065041728E-4</v>
      </c>
      <c r="X328">
        <f t="shared" si="35"/>
        <v>-4.283347807664356E-4</v>
      </c>
    </row>
    <row r="329" spans="2:24" x14ac:dyDescent="0.15">
      <c r="B329" t="s">
        <v>405</v>
      </c>
      <c r="C329" t="s">
        <v>436</v>
      </c>
      <c r="D329" t="s">
        <v>460</v>
      </c>
      <c r="E329" t="s">
        <v>15</v>
      </c>
      <c r="F329" t="s">
        <v>298</v>
      </c>
      <c r="G329" t="s">
        <v>38</v>
      </c>
      <c r="H329" t="s">
        <v>61</v>
      </c>
      <c r="I329" t="s">
        <v>19</v>
      </c>
      <c r="J329" t="s">
        <v>61</v>
      </c>
      <c r="K329">
        <v>6</v>
      </c>
      <c r="L329" s="6">
        <v>66</v>
      </c>
      <c r="M329" s="2">
        <v>1841367.5</v>
      </c>
      <c r="S329">
        <f t="shared" si="30"/>
        <v>-0.99966270912034538</v>
      </c>
      <c r="T329">
        <f t="shared" si="31"/>
        <v>-4.3052059875480194E-3</v>
      </c>
      <c r="U329">
        <f t="shared" si="32"/>
        <v>-8.7875990174657217E-4</v>
      </c>
      <c r="V329">
        <f t="shared" si="33"/>
        <v>-0.22092545871559632</v>
      </c>
      <c r="W329">
        <f t="shared" si="34"/>
        <v>-1.4680752417538746E-3</v>
      </c>
      <c r="X329">
        <f t="shared" si="35"/>
        <v>-3.857755968667452E-4</v>
      </c>
    </row>
    <row r="330" spans="2:24" x14ac:dyDescent="0.15">
      <c r="B330" t="s">
        <v>405</v>
      </c>
      <c r="C330" t="s">
        <v>436</v>
      </c>
      <c r="D330" t="s">
        <v>461</v>
      </c>
      <c r="E330" t="s">
        <v>15</v>
      </c>
      <c r="F330" t="s">
        <v>287</v>
      </c>
      <c r="G330" t="s">
        <v>38</v>
      </c>
      <c r="H330" t="s">
        <v>61</v>
      </c>
      <c r="I330" t="s">
        <v>19</v>
      </c>
      <c r="J330" t="s">
        <v>61</v>
      </c>
      <c r="K330">
        <v>28</v>
      </c>
      <c r="L330" s="6">
        <v>34</v>
      </c>
      <c r="M330" s="2">
        <v>2019365</v>
      </c>
      <c r="S330">
        <f t="shared" si="30"/>
        <v>-0.99817862924986511</v>
      </c>
      <c r="T330">
        <f t="shared" si="31"/>
        <v>-2.1857199629089948E-3</v>
      </c>
      <c r="U330">
        <f t="shared" si="32"/>
        <v>-1.0006400846334969E-3</v>
      </c>
      <c r="V330">
        <f t="shared" si="33"/>
        <v>-0.2205974770642202</v>
      </c>
      <c r="W330">
        <f t="shared" si="34"/>
        <v>-7.4533050735196729E-4</v>
      </c>
      <c r="X330">
        <f t="shared" si="35"/>
        <v>-4.3928099715410517E-4</v>
      </c>
    </row>
    <row r="331" spans="2:24" x14ac:dyDescent="0.15">
      <c r="B331" t="s">
        <v>405</v>
      </c>
      <c r="C331" t="s">
        <v>436</v>
      </c>
      <c r="D331" t="s">
        <v>462</v>
      </c>
      <c r="E331" t="s">
        <v>15</v>
      </c>
      <c r="F331" t="s">
        <v>144</v>
      </c>
      <c r="G331" t="s">
        <v>38</v>
      </c>
      <c r="H331" t="s">
        <v>61</v>
      </c>
      <c r="I331" t="s">
        <v>19</v>
      </c>
      <c r="J331" t="s">
        <v>61</v>
      </c>
      <c r="K331">
        <v>6</v>
      </c>
      <c r="L331" s="6">
        <v>11</v>
      </c>
      <c r="M331" s="2">
        <v>1793222.5</v>
      </c>
      <c r="S331">
        <f t="shared" si="30"/>
        <v>-0.99966270912034538</v>
      </c>
      <c r="T331">
        <f t="shared" si="31"/>
        <v>-6.6233938269969535E-4</v>
      </c>
      <c r="U331">
        <f t="shared" si="32"/>
        <v>-8.4579358814615088E-4</v>
      </c>
      <c r="V331">
        <f t="shared" si="33"/>
        <v>-0.22092545871559632</v>
      </c>
      <c r="W331">
        <f t="shared" si="34"/>
        <v>-2.2585772950059612E-4</v>
      </c>
      <c r="X331">
        <f t="shared" si="35"/>
        <v>-3.7130338519616025E-4</v>
      </c>
    </row>
    <row r="332" spans="2:24" x14ac:dyDescent="0.15">
      <c r="B332" t="s">
        <v>405</v>
      </c>
      <c r="C332" t="s">
        <v>436</v>
      </c>
      <c r="D332" t="s">
        <v>463</v>
      </c>
      <c r="F332" t="s">
        <v>204</v>
      </c>
      <c r="G332" t="s">
        <v>17</v>
      </c>
      <c r="H332" t="s">
        <v>61</v>
      </c>
      <c r="I332" t="s">
        <v>19</v>
      </c>
      <c r="J332" t="s">
        <v>61</v>
      </c>
      <c r="K332">
        <v>14</v>
      </c>
      <c r="L332" s="6">
        <v>4</v>
      </c>
      <c r="M332" s="2">
        <v>1282150</v>
      </c>
      <c r="S332">
        <f t="shared" si="30"/>
        <v>-0.99912304371289795</v>
      </c>
      <c r="T332">
        <f t="shared" si="31"/>
        <v>-1.9870181480990858E-4</v>
      </c>
      <c r="U332">
        <f t="shared" si="32"/>
        <v>-4.958470452538187E-4</v>
      </c>
      <c r="V332">
        <f t="shared" si="33"/>
        <v>-0.22080619266055046</v>
      </c>
      <c r="W332">
        <f t="shared" si="34"/>
        <v>-6.7757318850178826E-5</v>
      </c>
      <c r="X332">
        <f t="shared" si="35"/>
        <v>-2.1767685286642642E-4</v>
      </c>
    </row>
    <row r="333" spans="2:24" x14ac:dyDescent="0.15">
      <c r="B333" t="s">
        <v>405</v>
      </c>
      <c r="C333" t="s">
        <v>436</v>
      </c>
      <c r="D333" t="s">
        <v>464</v>
      </c>
      <c r="F333" t="s">
        <v>449</v>
      </c>
      <c r="G333" t="s">
        <v>17</v>
      </c>
      <c r="H333" t="s">
        <v>61</v>
      </c>
      <c r="I333" t="s">
        <v>19</v>
      </c>
      <c r="J333" t="s">
        <v>61</v>
      </c>
      <c r="K333">
        <v>129</v>
      </c>
      <c r="L333" s="6">
        <v>15</v>
      </c>
      <c r="M333" s="2">
        <v>1834700</v>
      </c>
      <c r="S333">
        <f t="shared" si="30"/>
        <v>-0.99136535348084187</v>
      </c>
      <c r="T333">
        <f t="shared" si="31"/>
        <v>-9.2727513577957343E-4</v>
      </c>
      <c r="U333">
        <f t="shared" si="32"/>
        <v>-8.7419446616799062E-4</v>
      </c>
      <c r="V333">
        <f t="shared" si="33"/>
        <v>-0.21909174311926605</v>
      </c>
      <c r="W333">
        <f t="shared" si="34"/>
        <v>-3.1620082130083457E-4</v>
      </c>
      <c r="X333">
        <f t="shared" si="35"/>
        <v>-3.8377137064774788E-4</v>
      </c>
    </row>
    <row r="334" spans="2:24" x14ac:dyDescent="0.15">
      <c r="B334" t="s">
        <v>405</v>
      </c>
      <c r="C334" t="s">
        <v>436</v>
      </c>
      <c r="D334" t="s">
        <v>465</v>
      </c>
      <c r="F334" t="s">
        <v>440</v>
      </c>
      <c r="G334" t="s">
        <v>441</v>
      </c>
      <c r="H334" t="s">
        <v>61</v>
      </c>
      <c r="I334" t="s">
        <v>19</v>
      </c>
      <c r="J334" t="s">
        <v>61</v>
      </c>
      <c r="K334">
        <v>73</v>
      </c>
      <c r="L334" s="6">
        <v>17</v>
      </c>
      <c r="M334" s="2">
        <v>1245675</v>
      </c>
      <c r="S334">
        <f t="shared" si="30"/>
        <v>-0.99514301133297356</v>
      </c>
      <c r="T334">
        <f t="shared" si="31"/>
        <v>-1.0597430123195125E-3</v>
      </c>
      <c r="U334">
        <f t="shared" si="32"/>
        <v>-4.7087152778418808E-4</v>
      </c>
      <c r="V334">
        <f t="shared" si="33"/>
        <v>-0.21992660550458715</v>
      </c>
      <c r="W334">
        <f t="shared" si="34"/>
        <v>-3.6137236720095378E-4</v>
      </c>
      <c r="X334">
        <f t="shared" si="35"/>
        <v>-2.0671260069725857E-4</v>
      </c>
    </row>
    <row r="335" spans="2:24" x14ac:dyDescent="0.15">
      <c r="B335" t="s">
        <v>405</v>
      </c>
      <c r="C335" t="s">
        <v>436</v>
      </c>
      <c r="D335" t="s">
        <v>466</v>
      </c>
      <c r="E335" t="s">
        <v>15</v>
      </c>
      <c r="F335" t="s">
        <v>176</v>
      </c>
      <c r="G335" t="s">
        <v>17</v>
      </c>
      <c r="H335" t="s">
        <v>61</v>
      </c>
      <c r="I335" t="s">
        <v>19</v>
      </c>
      <c r="J335" t="s">
        <v>61</v>
      </c>
      <c r="K335">
        <v>3</v>
      </c>
      <c r="L335" s="6">
        <v>31</v>
      </c>
      <c r="M335" s="2">
        <v>1265595</v>
      </c>
      <c r="S335">
        <f t="shared" si="30"/>
        <v>-0.9998650836481382</v>
      </c>
      <c r="T335">
        <f t="shared" si="31"/>
        <v>-1.9870181480990861E-3</v>
      </c>
      <c r="U335">
        <f t="shared" si="32"/>
        <v>-4.8451134431592334E-4</v>
      </c>
      <c r="V335">
        <f t="shared" si="33"/>
        <v>-0.22097018348623854</v>
      </c>
      <c r="W335">
        <f t="shared" si="34"/>
        <v>-6.775731885017884E-4</v>
      </c>
      <c r="X335">
        <f t="shared" si="35"/>
        <v>-2.1270048015469036E-4</v>
      </c>
    </row>
    <row r="336" spans="2:24" x14ac:dyDescent="0.15">
      <c r="B336" t="s">
        <v>405</v>
      </c>
      <c r="C336" t="s">
        <v>436</v>
      </c>
      <c r="D336" t="s">
        <v>467</v>
      </c>
      <c r="E336" t="s">
        <v>15</v>
      </c>
      <c r="F336" t="s">
        <v>44</v>
      </c>
      <c r="G336" t="s">
        <v>17</v>
      </c>
      <c r="H336" t="s">
        <v>61</v>
      </c>
      <c r="I336" t="s">
        <v>19</v>
      </c>
      <c r="J336" t="s">
        <v>61</v>
      </c>
      <c r="K336">
        <v>52</v>
      </c>
      <c r="L336" s="6">
        <v>6</v>
      </c>
      <c r="M336" s="2">
        <v>1876615</v>
      </c>
      <c r="S336">
        <f t="shared" si="30"/>
        <v>-0.99655963302752293</v>
      </c>
      <c r="T336">
        <f t="shared" si="31"/>
        <v>-3.3116969134984768E-4</v>
      </c>
      <c r="U336">
        <f t="shared" si="32"/>
        <v>-9.0289491345351683E-4</v>
      </c>
      <c r="V336">
        <f t="shared" si="33"/>
        <v>-0.22023967889908258</v>
      </c>
      <c r="W336">
        <f t="shared" si="34"/>
        <v>-1.1292886475029806E-4</v>
      </c>
      <c r="X336">
        <f t="shared" si="35"/>
        <v>-3.9637086700609387E-4</v>
      </c>
    </row>
    <row r="337" spans="2:24" x14ac:dyDescent="0.15">
      <c r="B337" t="s">
        <v>405</v>
      </c>
      <c r="C337" t="s">
        <v>436</v>
      </c>
      <c r="D337" t="s">
        <v>468</v>
      </c>
      <c r="E337" t="s">
        <v>15</v>
      </c>
      <c r="F337" t="s">
        <v>298</v>
      </c>
      <c r="G337" t="s">
        <v>38</v>
      </c>
      <c r="H337" t="s">
        <v>61</v>
      </c>
      <c r="I337" t="s">
        <v>19</v>
      </c>
      <c r="J337" t="s">
        <v>61</v>
      </c>
      <c r="K337">
        <v>14</v>
      </c>
      <c r="L337" s="6">
        <v>24</v>
      </c>
      <c r="M337" s="2">
        <v>1479327.5</v>
      </c>
      <c r="S337">
        <f t="shared" si="30"/>
        <v>-0.99912304371289795</v>
      </c>
      <c r="T337">
        <f t="shared" si="31"/>
        <v>-1.5233805802092992E-3</v>
      </c>
      <c r="U337">
        <f t="shared" si="32"/>
        <v>-6.3086034466075774E-4</v>
      </c>
      <c r="V337">
        <f t="shared" si="33"/>
        <v>-0.22080619266055046</v>
      </c>
      <c r="W337">
        <f t="shared" si="34"/>
        <v>-5.1947277785137109E-4</v>
      </c>
      <c r="X337">
        <f t="shared" si="35"/>
        <v>-2.7694769130607265E-4</v>
      </c>
    </row>
    <row r="338" spans="2:24" x14ac:dyDescent="0.15">
      <c r="B338" t="s">
        <v>405</v>
      </c>
      <c r="C338" t="s">
        <v>436</v>
      </c>
      <c r="D338" t="s">
        <v>469</v>
      </c>
      <c r="E338" t="s">
        <v>15</v>
      </c>
      <c r="F338" t="s">
        <v>144</v>
      </c>
      <c r="G338" t="s">
        <v>38</v>
      </c>
      <c r="H338" t="s">
        <v>61</v>
      </c>
      <c r="I338" t="s">
        <v>19</v>
      </c>
      <c r="J338" t="s">
        <v>61</v>
      </c>
      <c r="K338">
        <v>3</v>
      </c>
      <c r="L338" s="6">
        <v>43</v>
      </c>
      <c r="M338" s="2">
        <v>1145285</v>
      </c>
      <c r="S338">
        <f t="shared" si="30"/>
        <v>-0.9998650836481382</v>
      </c>
      <c r="T338">
        <f t="shared" si="31"/>
        <v>-2.7818254073387204E-3</v>
      </c>
      <c r="U338">
        <f t="shared" si="32"/>
        <v>-4.021315086265124E-4</v>
      </c>
      <c r="V338">
        <f t="shared" si="33"/>
        <v>-0.22097018348623854</v>
      </c>
      <c r="W338">
        <f t="shared" si="34"/>
        <v>-9.4860246390250375E-4</v>
      </c>
      <c r="X338">
        <f t="shared" si="35"/>
        <v>-1.7653573228703894E-4</v>
      </c>
    </row>
    <row r="339" spans="2:24" x14ac:dyDescent="0.15">
      <c r="B339" t="s">
        <v>405</v>
      </c>
      <c r="C339" t="s">
        <v>436</v>
      </c>
      <c r="D339" t="s">
        <v>470</v>
      </c>
      <c r="F339" t="s">
        <v>79</v>
      </c>
      <c r="G339" t="s">
        <v>17</v>
      </c>
      <c r="H339" t="s">
        <v>61</v>
      </c>
      <c r="I339" t="s">
        <v>19</v>
      </c>
      <c r="J339" t="s">
        <v>61</v>
      </c>
      <c r="K339">
        <v>100</v>
      </c>
      <c r="L339" s="6">
        <v>16</v>
      </c>
      <c r="M339" s="2">
        <v>949150</v>
      </c>
      <c r="S339">
        <f t="shared" si="30"/>
        <v>-0.99332164058283867</v>
      </c>
      <c r="T339">
        <f t="shared" si="31"/>
        <v>-9.9350907404954303E-4</v>
      </c>
      <c r="U339">
        <f t="shared" si="32"/>
        <v>-2.6783203997932917E-4</v>
      </c>
      <c r="V339">
        <f t="shared" si="33"/>
        <v>-0.21952408256880734</v>
      </c>
      <c r="W339">
        <f t="shared" si="34"/>
        <v>-3.387865942508942E-4</v>
      </c>
      <c r="X339">
        <f t="shared" si="35"/>
        <v>-1.1757826555092551E-4</v>
      </c>
    </row>
    <row r="340" spans="2:24" x14ac:dyDescent="0.15">
      <c r="B340" t="s">
        <v>405</v>
      </c>
      <c r="C340" t="s">
        <v>436</v>
      </c>
      <c r="D340" t="s">
        <v>471</v>
      </c>
      <c r="E340" t="s">
        <v>15</v>
      </c>
      <c r="F340" t="s">
        <v>176</v>
      </c>
      <c r="G340" t="s">
        <v>17</v>
      </c>
      <c r="H340" t="s">
        <v>61</v>
      </c>
      <c r="I340" t="s">
        <v>19</v>
      </c>
      <c r="J340" t="s">
        <v>61</v>
      </c>
      <c r="K340">
        <v>20</v>
      </c>
      <c r="L340" s="6">
        <v>46</v>
      </c>
      <c r="M340" s="2">
        <v>1161886.25</v>
      </c>
      <c r="S340">
        <f t="shared" si="30"/>
        <v>-0.99871829465731243</v>
      </c>
      <c r="T340">
        <f t="shared" si="31"/>
        <v>-2.9805272221486291E-3</v>
      </c>
      <c r="U340">
        <f t="shared" si="32"/>
        <v>-4.1349887831514039E-4</v>
      </c>
      <c r="V340">
        <f t="shared" si="33"/>
        <v>-0.22071674311926606</v>
      </c>
      <c r="W340">
        <f t="shared" si="34"/>
        <v>-1.0163597827526826E-3</v>
      </c>
      <c r="X340">
        <f t="shared" si="35"/>
        <v>-1.8152600758034664E-4</v>
      </c>
    </row>
    <row r="341" spans="2:24" x14ac:dyDescent="0.15">
      <c r="B341" t="s">
        <v>405</v>
      </c>
      <c r="C341" t="s">
        <v>436</v>
      </c>
      <c r="D341" t="s">
        <v>472</v>
      </c>
      <c r="F341" t="s">
        <v>473</v>
      </c>
      <c r="G341" t="s">
        <v>17</v>
      </c>
      <c r="H341" t="s">
        <v>18</v>
      </c>
      <c r="I341" t="s">
        <v>19</v>
      </c>
      <c r="J341" t="s">
        <v>61</v>
      </c>
      <c r="K341">
        <v>183</v>
      </c>
      <c r="L341" s="6">
        <v>3</v>
      </c>
      <c r="M341" s="2">
        <v>782000</v>
      </c>
      <c r="S341">
        <f t="shared" si="30"/>
        <v>-0.9877226119805721</v>
      </c>
      <c r="T341">
        <f t="shared" si="31"/>
        <v>-1.3246787653993907E-4</v>
      </c>
      <c r="U341">
        <f t="shared" si="32"/>
        <v>-1.5337946300746446E-4</v>
      </c>
      <c r="V341">
        <f t="shared" si="33"/>
        <v>-0.21828669724770644</v>
      </c>
      <c r="W341">
        <f t="shared" si="34"/>
        <v>-4.5171545900119222E-5</v>
      </c>
      <c r="X341">
        <f t="shared" si="35"/>
        <v>-6.7333584260276906E-5</v>
      </c>
    </row>
    <row r="342" spans="2:24" x14ac:dyDescent="0.15">
      <c r="B342" t="s">
        <v>405</v>
      </c>
      <c r="C342" t="s">
        <v>436</v>
      </c>
      <c r="D342" t="s">
        <v>474</v>
      </c>
      <c r="E342" t="s">
        <v>15</v>
      </c>
      <c r="F342" t="s">
        <v>144</v>
      </c>
      <c r="G342" t="s">
        <v>38</v>
      </c>
      <c r="H342" t="s">
        <v>61</v>
      </c>
      <c r="I342" t="s">
        <v>19</v>
      </c>
      <c r="J342" t="s">
        <v>61</v>
      </c>
      <c r="K342">
        <v>36</v>
      </c>
      <c r="L342" s="6">
        <v>5</v>
      </c>
      <c r="M342" s="2">
        <v>910350</v>
      </c>
      <c r="S342">
        <f t="shared" si="30"/>
        <v>-0.99763896384241768</v>
      </c>
      <c r="T342">
        <f t="shared" si="31"/>
        <v>-2.6493575307987813E-4</v>
      </c>
      <c r="U342">
        <f t="shared" si="32"/>
        <v>-2.412645258512505E-4</v>
      </c>
      <c r="V342">
        <f t="shared" si="33"/>
        <v>-0.22047821100917431</v>
      </c>
      <c r="W342">
        <f t="shared" si="34"/>
        <v>-9.0343091800238444E-5</v>
      </c>
      <c r="X342">
        <f t="shared" si="35"/>
        <v>-1.0591512684869896E-4</v>
      </c>
    </row>
    <row r="343" spans="2:24" x14ac:dyDescent="0.15">
      <c r="B343" t="s">
        <v>405</v>
      </c>
      <c r="C343" t="s">
        <v>436</v>
      </c>
      <c r="D343" t="s">
        <v>475</v>
      </c>
      <c r="E343" t="s">
        <v>15</v>
      </c>
      <c r="F343" t="s">
        <v>144</v>
      </c>
      <c r="G343" t="s">
        <v>38</v>
      </c>
      <c r="H343" t="s">
        <v>61</v>
      </c>
      <c r="I343" t="s">
        <v>19</v>
      </c>
      <c r="J343" t="s">
        <v>61</v>
      </c>
      <c r="K343">
        <v>14</v>
      </c>
      <c r="L343" s="6">
        <v>27</v>
      </c>
      <c r="M343" s="2">
        <v>843150</v>
      </c>
      <c r="S343">
        <f t="shared" si="30"/>
        <v>-0.99912304371289795</v>
      </c>
      <c r="T343">
        <f t="shared" si="31"/>
        <v>-1.7220823950192079E-3</v>
      </c>
      <c r="U343">
        <f t="shared" si="32"/>
        <v>-1.9525068694901113E-4</v>
      </c>
      <c r="V343">
        <f t="shared" si="33"/>
        <v>-0.22080619266055046</v>
      </c>
      <c r="W343">
        <f t="shared" si="34"/>
        <v>-5.8723009670154998E-4</v>
      </c>
      <c r="X343">
        <f t="shared" si="35"/>
        <v>-8.5715051570615889E-5</v>
      </c>
    </row>
    <row r="344" spans="2:24" x14ac:dyDescent="0.15">
      <c r="B344" t="s">
        <v>405</v>
      </c>
      <c r="C344" t="s">
        <v>436</v>
      </c>
      <c r="D344" t="s">
        <v>476</v>
      </c>
      <c r="F344" t="s">
        <v>44</v>
      </c>
      <c r="G344" t="s">
        <v>17</v>
      </c>
      <c r="H344" t="s">
        <v>61</v>
      </c>
      <c r="I344" t="s">
        <v>19</v>
      </c>
      <c r="J344" t="s">
        <v>61</v>
      </c>
      <c r="K344">
        <v>31</v>
      </c>
      <c r="L344" s="6">
        <v>14</v>
      </c>
      <c r="M344" s="2">
        <v>1164330</v>
      </c>
      <c r="S344">
        <f t="shared" si="30"/>
        <v>-0.9979762547220723</v>
      </c>
      <c r="T344">
        <f t="shared" si="31"/>
        <v>-8.6104119750960394E-4</v>
      </c>
      <c r="U344">
        <f t="shared" si="32"/>
        <v>-4.1517218663087471E-4</v>
      </c>
      <c r="V344">
        <f t="shared" si="33"/>
        <v>-0.22055275229357799</v>
      </c>
      <c r="W344">
        <f t="shared" si="34"/>
        <v>-2.9361504835077499E-4</v>
      </c>
      <c r="X344">
        <f t="shared" si="35"/>
        <v>-1.82260589930954E-4</v>
      </c>
    </row>
    <row r="345" spans="2:24" x14ac:dyDescent="0.15">
      <c r="B345" t="s">
        <v>405</v>
      </c>
      <c r="C345" t="s">
        <v>436</v>
      </c>
      <c r="D345" t="s">
        <v>477</v>
      </c>
      <c r="E345" t="s">
        <v>15</v>
      </c>
      <c r="F345" t="s">
        <v>144</v>
      </c>
      <c r="G345" t="s">
        <v>38</v>
      </c>
      <c r="H345" t="s">
        <v>18</v>
      </c>
      <c r="I345" t="s">
        <v>19</v>
      </c>
      <c r="J345" t="s">
        <v>61</v>
      </c>
      <c r="K345">
        <v>36</v>
      </c>
      <c r="L345" s="6">
        <v>9</v>
      </c>
      <c r="M345" s="2">
        <v>795500</v>
      </c>
      <c r="S345">
        <f t="shared" si="30"/>
        <v>-0.99763896384241768</v>
      </c>
      <c r="T345">
        <f t="shared" si="31"/>
        <v>-5.2987150615975626E-4</v>
      </c>
      <c r="U345">
        <f t="shared" si="32"/>
        <v>-1.626233145726465E-4</v>
      </c>
      <c r="V345">
        <f t="shared" si="33"/>
        <v>-0.22047821100917431</v>
      </c>
      <c r="W345">
        <f t="shared" si="34"/>
        <v>-1.8068618360047689E-4</v>
      </c>
      <c r="X345">
        <f t="shared" si="35"/>
        <v>-7.1391635097391813E-5</v>
      </c>
    </row>
    <row r="346" spans="2:24" x14ac:dyDescent="0.15">
      <c r="B346" t="s">
        <v>405</v>
      </c>
      <c r="C346" t="s">
        <v>436</v>
      </c>
      <c r="D346" t="s">
        <v>478</v>
      </c>
      <c r="E346" t="s">
        <v>25</v>
      </c>
      <c r="F346" t="s">
        <v>479</v>
      </c>
      <c r="G346" t="s">
        <v>441</v>
      </c>
      <c r="H346" t="s">
        <v>61</v>
      </c>
      <c r="I346" t="s">
        <v>19</v>
      </c>
      <c r="J346" t="s">
        <v>61</v>
      </c>
      <c r="K346">
        <v>49</v>
      </c>
      <c r="L346" s="6">
        <v>2</v>
      </c>
      <c r="M346" s="2">
        <v>996000</v>
      </c>
      <c r="S346">
        <f t="shared" si="30"/>
        <v>-0.99676200755531574</v>
      </c>
      <c r="T346">
        <f t="shared" si="31"/>
        <v>-6.6233938269969533E-5</v>
      </c>
      <c r="U346">
        <f t="shared" si="32"/>
        <v>-2.999116285592386E-4</v>
      </c>
      <c r="V346">
        <f t="shared" si="33"/>
        <v>-0.22028440366972479</v>
      </c>
      <c r="W346">
        <f t="shared" si="34"/>
        <v>-2.2585772950059611E-5</v>
      </c>
      <c r="X346">
        <f t="shared" si="35"/>
        <v>-1.3166120493750575E-4</v>
      </c>
    </row>
    <row r="347" spans="2:24" x14ac:dyDescent="0.15">
      <c r="B347" t="s">
        <v>405</v>
      </c>
      <c r="C347" t="s">
        <v>436</v>
      </c>
      <c r="D347" t="s">
        <v>480</v>
      </c>
      <c r="F347" t="s">
        <v>30</v>
      </c>
      <c r="G347" t="s">
        <v>30</v>
      </c>
      <c r="H347" t="s">
        <v>61</v>
      </c>
      <c r="I347" t="s">
        <v>19</v>
      </c>
      <c r="J347" t="s">
        <v>61</v>
      </c>
      <c r="K347">
        <v>211</v>
      </c>
      <c r="L347" s="6">
        <v>8</v>
      </c>
      <c r="M347" s="2">
        <v>1027100</v>
      </c>
      <c r="S347">
        <f t="shared" si="30"/>
        <v>-0.9858337830545062</v>
      </c>
      <c r="T347">
        <f t="shared" si="31"/>
        <v>-4.6363756788978672E-4</v>
      </c>
      <c r="U347">
        <f t="shared" si="32"/>
        <v>-3.2120672364643568E-4</v>
      </c>
      <c r="V347">
        <f t="shared" si="33"/>
        <v>-0.21786926605504586</v>
      </c>
      <c r="W347">
        <f t="shared" si="34"/>
        <v>-1.5810041065041728E-4</v>
      </c>
      <c r="X347">
        <f t="shared" si="35"/>
        <v>-1.4100975168078526E-4</v>
      </c>
    </row>
    <row r="348" spans="2:24" x14ac:dyDescent="0.15">
      <c r="B348" t="s">
        <v>405</v>
      </c>
      <c r="C348" t="s">
        <v>481</v>
      </c>
      <c r="D348" t="s">
        <v>482</v>
      </c>
      <c r="F348" t="s">
        <v>30</v>
      </c>
      <c r="G348" t="s">
        <v>30</v>
      </c>
      <c r="H348" t="s">
        <v>61</v>
      </c>
      <c r="I348" t="s">
        <v>19</v>
      </c>
      <c r="J348" t="s">
        <v>61</v>
      </c>
      <c r="K348">
        <v>3</v>
      </c>
      <c r="L348" s="6">
        <v>177</v>
      </c>
      <c r="M348" s="2">
        <v>7046222.25</v>
      </c>
      <c r="S348">
        <f t="shared" si="30"/>
        <v>-0.9998650836481382</v>
      </c>
      <c r="T348">
        <f t="shared" si="31"/>
        <v>-1.1657173135514638E-2</v>
      </c>
      <c r="U348">
        <f t="shared" si="32"/>
        <v>-4.44267877043787E-3</v>
      </c>
      <c r="V348">
        <f t="shared" si="33"/>
        <v>-0.22097018348623854</v>
      </c>
      <c r="W348">
        <f t="shared" si="34"/>
        <v>-3.9750960392104916E-3</v>
      </c>
      <c r="X348">
        <f t="shared" si="35"/>
        <v>-1.9503359802222249E-3</v>
      </c>
    </row>
    <row r="349" spans="2:24" x14ac:dyDescent="0.15">
      <c r="B349" t="s">
        <v>405</v>
      </c>
      <c r="C349" t="s">
        <v>481</v>
      </c>
      <c r="D349" t="s">
        <v>483</v>
      </c>
      <c r="F349" t="s">
        <v>298</v>
      </c>
      <c r="G349" t="s">
        <v>38</v>
      </c>
      <c r="H349" t="s">
        <v>61</v>
      </c>
      <c r="I349" t="s">
        <v>19</v>
      </c>
      <c r="J349" t="s">
        <v>61</v>
      </c>
      <c r="K349">
        <v>3</v>
      </c>
      <c r="L349" s="6">
        <v>83</v>
      </c>
      <c r="M349" s="2">
        <v>9144386.25</v>
      </c>
      <c r="S349">
        <f t="shared" si="30"/>
        <v>-0.9998650836481382</v>
      </c>
      <c r="T349">
        <f t="shared" si="31"/>
        <v>-5.4311829381375014E-3</v>
      </c>
      <c r="U349">
        <f t="shared" si="32"/>
        <v>-5.8793540723199849E-3</v>
      </c>
      <c r="V349">
        <f t="shared" si="33"/>
        <v>-0.22097018348623854</v>
      </c>
      <c r="W349">
        <f t="shared" si="34"/>
        <v>-1.852033381904888E-3</v>
      </c>
      <c r="X349">
        <f t="shared" si="35"/>
        <v>-2.5810364377484734E-3</v>
      </c>
    </row>
    <row r="350" spans="2:24" x14ac:dyDescent="0.15">
      <c r="B350" t="s">
        <v>405</v>
      </c>
      <c r="C350" t="s">
        <v>481</v>
      </c>
      <c r="D350" t="s">
        <v>484</v>
      </c>
      <c r="F350" t="s">
        <v>30</v>
      </c>
      <c r="G350" t="s">
        <v>30</v>
      </c>
      <c r="H350" t="s">
        <v>61</v>
      </c>
      <c r="I350" t="s">
        <v>19</v>
      </c>
      <c r="J350" t="s">
        <v>61</v>
      </c>
      <c r="K350">
        <v>9</v>
      </c>
      <c r="L350" s="6">
        <v>68</v>
      </c>
      <c r="M350" s="2">
        <v>4877066.25</v>
      </c>
      <c r="S350">
        <f t="shared" si="30"/>
        <v>-0.99946033459255257</v>
      </c>
      <c r="T350">
        <f t="shared" si="31"/>
        <v>-4.4376738640879588E-3</v>
      </c>
      <c r="U350">
        <f t="shared" si="32"/>
        <v>-2.9573931344583186E-3</v>
      </c>
      <c r="V350">
        <f t="shared" si="33"/>
        <v>-0.22088073394495411</v>
      </c>
      <c r="W350">
        <f t="shared" si="34"/>
        <v>-1.5132467876539941E-3</v>
      </c>
      <c r="X350">
        <f t="shared" si="35"/>
        <v>-1.2982955860272019E-3</v>
      </c>
    </row>
    <row r="351" spans="2:24" x14ac:dyDescent="0.15">
      <c r="B351" t="s">
        <v>405</v>
      </c>
      <c r="C351" t="s">
        <v>481</v>
      </c>
      <c r="D351" t="s">
        <v>485</v>
      </c>
      <c r="F351" t="s">
        <v>37</v>
      </c>
      <c r="G351" t="s">
        <v>38</v>
      </c>
      <c r="H351" t="s">
        <v>61</v>
      </c>
      <c r="I351" t="s">
        <v>19</v>
      </c>
      <c r="J351" t="s">
        <v>61</v>
      </c>
      <c r="K351">
        <v>1</v>
      </c>
      <c r="L351" s="6">
        <v>189</v>
      </c>
      <c r="M351" s="2">
        <v>2811471.25</v>
      </c>
      <c r="S351">
        <f t="shared" si="30"/>
        <v>-1</v>
      </c>
      <c r="T351">
        <f t="shared" si="31"/>
        <v>-1.2451980394754272E-2</v>
      </c>
      <c r="U351">
        <f t="shared" si="32"/>
        <v>-1.5430187956596416E-3</v>
      </c>
      <c r="V351">
        <f t="shared" si="33"/>
        <v>-0.221</v>
      </c>
      <c r="W351">
        <f t="shared" si="34"/>
        <v>-4.2461253146112068E-3</v>
      </c>
      <c r="X351">
        <f t="shared" si="35"/>
        <v>-6.7738525129458266E-4</v>
      </c>
    </row>
    <row r="352" spans="2:24" x14ac:dyDescent="0.15">
      <c r="B352" t="s">
        <v>405</v>
      </c>
      <c r="C352" t="s">
        <v>481</v>
      </c>
      <c r="D352" t="s">
        <v>486</v>
      </c>
      <c r="F352" t="s">
        <v>37</v>
      </c>
      <c r="G352" t="s">
        <v>38</v>
      </c>
      <c r="H352" t="s">
        <v>61</v>
      </c>
      <c r="I352" t="s">
        <v>19</v>
      </c>
      <c r="J352" t="s">
        <v>61</v>
      </c>
      <c r="K352">
        <v>51</v>
      </c>
      <c r="L352" s="6">
        <v>7</v>
      </c>
      <c r="M352" s="2">
        <v>2199200</v>
      </c>
      <c r="S352">
        <f t="shared" si="30"/>
        <v>-0.99662709120345383</v>
      </c>
      <c r="T352">
        <f t="shared" si="31"/>
        <v>-3.9740362961981717E-4</v>
      </c>
      <c r="U352">
        <f t="shared" si="32"/>
        <v>-1.123778458427905E-3</v>
      </c>
      <c r="V352">
        <f t="shared" si="33"/>
        <v>-0.2202545871559633</v>
      </c>
      <c r="W352">
        <f t="shared" si="34"/>
        <v>-1.3551463770035765E-4</v>
      </c>
      <c r="X352">
        <f t="shared" si="35"/>
        <v>-4.933387432498503E-4</v>
      </c>
    </row>
    <row r="353" spans="2:24" x14ac:dyDescent="0.15">
      <c r="B353" t="s">
        <v>405</v>
      </c>
      <c r="C353" t="s">
        <v>481</v>
      </c>
      <c r="D353" t="s">
        <v>487</v>
      </c>
      <c r="F353" t="s">
        <v>30</v>
      </c>
      <c r="G353" t="s">
        <v>30</v>
      </c>
      <c r="H353" t="s">
        <v>61</v>
      </c>
      <c r="I353" t="s">
        <v>19</v>
      </c>
      <c r="J353" t="s">
        <v>61</v>
      </c>
      <c r="K353">
        <v>2</v>
      </c>
      <c r="L353" s="6">
        <v>7</v>
      </c>
      <c r="M353" s="2">
        <v>2145500</v>
      </c>
      <c r="S353">
        <f t="shared" si="30"/>
        <v>-0.9999325418240691</v>
      </c>
      <c r="T353">
        <f t="shared" si="31"/>
        <v>-3.9740362961981717E-4</v>
      </c>
      <c r="U353">
        <f t="shared" si="32"/>
        <v>-1.0870084710908475E-3</v>
      </c>
      <c r="V353">
        <f t="shared" si="33"/>
        <v>-0.22098509174311928</v>
      </c>
      <c r="W353">
        <f t="shared" si="34"/>
        <v>-1.3551463770035765E-4</v>
      </c>
      <c r="X353">
        <f t="shared" si="35"/>
        <v>-4.7719671880888209E-4</v>
      </c>
    </row>
    <row r="354" spans="2:24" x14ac:dyDescent="0.15">
      <c r="B354" t="s">
        <v>405</v>
      </c>
      <c r="C354" t="s">
        <v>481</v>
      </c>
      <c r="D354" t="s">
        <v>488</v>
      </c>
      <c r="F354" t="s">
        <v>390</v>
      </c>
      <c r="G354" t="s">
        <v>38</v>
      </c>
      <c r="H354" t="s">
        <v>61</v>
      </c>
      <c r="I354" t="s">
        <v>19</v>
      </c>
      <c r="J354" t="s">
        <v>61</v>
      </c>
      <c r="K354">
        <v>42</v>
      </c>
      <c r="L354" s="6">
        <v>9</v>
      </c>
      <c r="M354" s="2">
        <v>2023650</v>
      </c>
      <c r="S354">
        <f t="shared" si="30"/>
        <v>-0.99723421478683216</v>
      </c>
      <c r="T354">
        <f t="shared" si="31"/>
        <v>-5.2987150615975626E-4</v>
      </c>
      <c r="U354">
        <f t="shared" si="32"/>
        <v>-1.0035741515932602E-3</v>
      </c>
      <c r="V354">
        <f t="shared" si="33"/>
        <v>-0.22038876146788991</v>
      </c>
      <c r="W354">
        <f t="shared" si="34"/>
        <v>-1.8068618360047689E-4</v>
      </c>
      <c r="X354">
        <f t="shared" si="35"/>
        <v>-4.4056905254944123E-4</v>
      </c>
    </row>
    <row r="355" spans="2:24" x14ac:dyDescent="0.15">
      <c r="B355" t="s">
        <v>405</v>
      </c>
      <c r="C355" t="s">
        <v>481</v>
      </c>
      <c r="D355" t="s">
        <v>489</v>
      </c>
      <c r="F355" t="s">
        <v>49</v>
      </c>
      <c r="G355" t="s">
        <v>17</v>
      </c>
      <c r="H355" t="s">
        <v>61</v>
      </c>
      <c r="I355" t="s">
        <v>19</v>
      </c>
      <c r="J355" t="s">
        <v>61</v>
      </c>
      <c r="K355">
        <v>8</v>
      </c>
      <c r="L355" s="6">
        <v>21</v>
      </c>
      <c r="M355" s="2">
        <v>2151060</v>
      </c>
      <c r="S355">
        <f t="shared" si="30"/>
        <v>-0.99952779276848358</v>
      </c>
      <c r="T355">
        <f t="shared" si="31"/>
        <v>-1.3246787653993907E-3</v>
      </c>
      <c r="U355">
        <f t="shared" si="32"/>
        <v>-1.0908155684762114E-3</v>
      </c>
      <c r="V355">
        <f t="shared" si="33"/>
        <v>-0.22089564220183489</v>
      </c>
      <c r="W355">
        <f t="shared" si="34"/>
        <v>-4.5171545900119225E-4</v>
      </c>
      <c r="X355">
        <f t="shared" si="35"/>
        <v>-4.7886803456105679E-4</v>
      </c>
    </row>
    <row r="356" spans="2:24" x14ac:dyDescent="0.15">
      <c r="B356" t="s">
        <v>405</v>
      </c>
      <c r="C356" t="s">
        <v>481</v>
      </c>
      <c r="D356" t="s">
        <v>490</v>
      </c>
      <c r="F356" t="s">
        <v>114</v>
      </c>
      <c r="G356" t="s">
        <v>38</v>
      </c>
      <c r="H356" t="s">
        <v>61</v>
      </c>
      <c r="I356" t="s">
        <v>19</v>
      </c>
      <c r="J356" t="s">
        <v>61</v>
      </c>
      <c r="K356">
        <v>2</v>
      </c>
      <c r="L356" s="6">
        <v>146</v>
      </c>
      <c r="M356" s="2">
        <v>2660201.25</v>
      </c>
      <c r="S356">
        <f t="shared" si="30"/>
        <v>-0.9999325418240691</v>
      </c>
      <c r="T356">
        <f t="shared" si="31"/>
        <v>-9.6039210491455813E-3</v>
      </c>
      <c r="U356">
        <f t="shared" si="32"/>
        <v>-1.4394397270474134E-3</v>
      </c>
      <c r="V356">
        <f t="shared" si="33"/>
        <v>-0.22098509174311928</v>
      </c>
      <c r="W356">
        <f t="shared" si="34"/>
        <v>-3.2749370777586436E-3</v>
      </c>
      <c r="X356">
        <f t="shared" si="35"/>
        <v>-6.3191404017381449E-4</v>
      </c>
    </row>
    <row r="357" spans="2:24" x14ac:dyDescent="0.15">
      <c r="B357" t="s">
        <v>405</v>
      </c>
      <c r="C357" t="s">
        <v>481</v>
      </c>
      <c r="D357" t="s">
        <v>491</v>
      </c>
      <c r="F357" t="s">
        <v>149</v>
      </c>
      <c r="G357" t="s">
        <v>150</v>
      </c>
      <c r="H357" t="s">
        <v>61</v>
      </c>
      <c r="I357" t="s">
        <v>19</v>
      </c>
      <c r="J357" t="s">
        <v>61</v>
      </c>
      <c r="K357">
        <v>6</v>
      </c>
      <c r="L357" s="6">
        <v>59</v>
      </c>
      <c r="M357" s="2">
        <v>2192035</v>
      </c>
      <c r="S357">
        <f t="shared" si="30"/>
        <v>-0.99966270912034538</v>
      </c>
      <c r="T357">
        <f t="shared" si="31"/>
        <v>-3.8415684196582327E-3</v>
      </c>
      <c r="U357">
        <f t="shared" si="32"/>
        <v>-1.1188723698009027E-3</v>
      </c>
      <c r="V357">
        <f t="shared" si="33"/>
        <v>-0.22092545871559632</v>
      </c>
      <c r="W357">
        <f t="shared" si="34"/>
        <v>-1.3099748311034575E-3</v>
      </c>
      <c r="X357">
        <f t="shared" si="35"/>
        <v>-4.9118497034259629E-4</v>
      </c>
    </row>
    <row r="358" spans="2:24" x14ac:dyDescent="0.15">
      <c r="B358" t="s">
        <v>405</v>
      </c>
      <c r="C358" t="s">
        <v>481</v>
      </c>
      <c r="D358" t="s">
        <v>492</v>
      </c>
      <c r="F358" t="s">
        <v>30</v>
      </c>
      <c r="G358" t="s">
        <v>30</v>
      </c>
      <c r="H358" t="s">
        <v>61</v>
      </c>
      <c r="I358" t="s">
        <v>19</v>
      </c>
      <c r="J358" t="s">
        <v>61</v>
      </c>
      <c r="K358">
        <v>3</v>
      </c>
      <c r="L358" s="6">
        <v>92</v>
      </c>
      <c r="M358" s="2">
        <v>2522660.75</v>
      </c>
      <c r="S358">
        <f t="shared" si="30"/>
        <v>-0.9998650836481382</v>
      </c>
      <c r="T358">
        <f t="shared" si="31"/>
        <v>-6.0272883825672275E-3</v>
      </c>
      <c r="U358">
        <f t="shared" si="32"/>
        <v>-1.3452616554769752E-3</v>
      </c>
      <c r="V358">
        <f t="shared" si="33"/>
        <v>-0.22097018348623854</v>
      </c>
      <c r="W358">
        <f t="shared" si="34"/>
        <v>-2.0553053384554246E-3</v>
      </c>
      <c r="X358">
        <f t="shared" si="35"/>
        <v>-5.905698667543921E-4</v>
      </c>
    </row>
    <row r="359" spans="2:24" x14ac:dyDescent="0.15">
      <c r="B359" t="s">
        <v>405</v>
      </c>
      <c r="C359" t="s">
        <v>481</v>
      </c>
      <c r="D359" t="s">
        <v>493</v>
      </c>
      <c r="F359" t="s">
        <v>71</v>
      </c>
      <c r="G359" t="s">
        <v>17</v>
      </c>
      <c r="H359" t="s">
        <v>61</v>
      </c>
      <c r="I359" t="s">
        <v>19</v>
      </c>
      <c r="J359" t="s">
        <v>61</v>
      </c>
      <c r="K359">
        <v>17</v>
      </c>
      <c r="L359" s="6">
        <v>43</v>
      </c>
      <c r="M359" s="2">
        <v>2451490</v>
      </c>
      <c r="S359">
        <f t="shared" si="30"/>
        <v>-0.99892066918510525</v>
      </c>
      <c r="T359">
        <f t="shared" si="31"/>
        <v>-2.7818254073387204E-3</v>
      </c>
      <c r="U359">
        <f t="shared" si="32"/>
        <v>-1.2965289259375175E-3</v>
      </c>
      <c r="V359">
        <f t="shared" si="33"/>
        <v>-0.22076146788990827</v>
      </c>
      <c r="W359">
        <f t="shared" si="34"/>
        <v>-9.4860246390250375E-4</v>
      </c>
      <c r="X359">
        <f t="shared" si="35"/>
        <v>-5.6917619848657018E-4</v>
      </c>
    </row>
    <row r="360" spans="2:24" x14ac:dyDescent="0.15">
      <c r="B360" t="s">
        <v>405</v>
      </c>
      <c r="C360" t="s">
        <v>481</v>
      </c>
      <c r="D360" t="s">
        <v>494</v>
      </c>
      <c r="F360" t="s">
        <v>114</v>
      </c>
      <c r="G360" t="s">
        <v>38</v>
      </c>
      <c r="H360" t="s">
        <v>61</v>
      </c>
      <c r="I360" t="s">
        <v>19</v>
      </c>
      <c r="J360" t="s">
        <v>61</v>
      </c>
      <c r="K360">
        <v>24</v>
      </c>
      <c r="L360" s="6">
        <v>36</v>
      </c>
      <c r="M360" s="2">
        <v>1593490</v>
      </c>
      <c r="S360">
        <f t="shared" si="30"/>
        <v>-0.99844846195358883</v>
      </c>
      <c r="T360">
        <f t="shared" si="31"/>
        <v>-2.3181878394489337E-3</v>
      </c>
      <c r="U360">
        <f t="shared" si="32"/>
        <v>-7.0903080423928295E-4</v>
      </c>
      <c r="V360">
        <f t="shared" si="33"/>
        <v>-0.22065711009174313</v>
      </c>
      <c r="W360">
        <f t="shared" si="34"/>
        <v>-7.9050205325208644E-4</v>
      </c>
      <c r="X360">
        <f t="shared" si="35"/>
        <v>-3.1126452306104522E-4</v>
      </c>
    </row>
    <row r="361" spans="2:24" x14ac:dyDescent="0.15">
      <c r="B361" t="s">
        <v>405</v>
      </c>
      <c r="C361" t="s">
        <v>481</v>
      </c>
      <c r="D361" t="s">
        <v>495</v>
      </c>
      <c r="F361" t="s">
        <v>16</v>
      </c>
      <c r="G361" t="s">
        <v>17</v>
      </c>
      <c r="H361" t="s">
        <v>61</v>
      </c>
      <c r="I361" t="s">
        <v>19</v>
      </c>
      <c r="J361" t="s">
        <v>61</v>
      </c>
      <c r="K361">
        <v>35</v>
      </c>
      <c r="L361" s="6">
        <v>27</v>
      </c>
      <c r="M361" s="2">
        <v>1537467.5</v>
      </c>
      <c r="S361">
        <f t="shared" si="30"/>
        <v>-0.99770642201834858</v>
      </c>
      <c r="T361">
        <f t="shared" si="31"/>
        <v>-1.7220823950192079E-3</v>
      </c>
      <c r="U361">
        <f t="shared" si="32"/>
        <v>-6.7067053206814155E-4</v>
      </c>
      <c r="V361">
        <f t="shared" si="33"/>
        <v>-0.22049311926605503</v>
      </c>
      <c r="W361">
        <f t="shared" si="34"/>
        <v>-5.8723009670154998E-4</v>
      </c>
      <c r="X361">
        <f t="shared" si="35"/>
        <v>-2.9442436357791414E-4</v>
      </c>
    </row>
    <row r="362" spans="2:24" x14ac:dyDescent="0.15">
      <c r="B362" t="s">
        <v>405</v>
      </c>
      <c r="C362" t="s">
        <v>481</v>
      </c>
      <c r="D362" t="s">
        <v>496</v>
      </c>
      <c r="F362" t="s">
        <v>30</v>
      </c>
      <c r="G362" t="s">
        <v>30</v>
      </c>
      <c r="H362" t="s">
        <v>61</v>
      </c>
      <c r="I362" t="s">
        <v>19</v>
      </c>
      <c r="J362" t="s">
        <v>61</v>
      </c>
      <c r="K362">
        <v>9</v>
      </c>
      <c r="L362" s="6">
        <v>59</v>
      </c>
      <c r="M362" s="2">
        <v>1382417.25</v>
      </c>
      <c r="S362">
        <f t="shared" si="30"/>
        <v>-0.99946033459255257</v>
      </c>
      <c r="T362">
        <f t="shared" si="31"/>
        <v>-3.8415684196582327E-3</v>
      </c>
      <c r="U362">
        <f t="shared" si="32"/>
        <v>-5.6450301383522588E-4</v>
      </c>
      <c r="V362">
        <f t="shared" si="33"/>
        <v>-0.22088073394495411</v>
      </c>
      <c r="W362">
        <f t="shared" si="34"/>
        <v>-1.3099748311034575E-3</v>
      </c>
      <c r="X362">
        <f t="shared" si="35"/>
        <v>-2.4781682307366417E-4</v>
      </c>
    </row>
    <row r="363" spans="2:24" x14ac:dyDescent="0.15">
      <c r="B363" t="s">
        <v>405</v>
      </c>
      <c r="C363" t="s">
        <v>481</v>
      </c>
      <c r="D363" t="s">
        <v>497</v>
      </c>
      <c r="F363" t="s">
        <v>44</v>
      </c>
      <c r="G363" t="s">
        <v>17</v>
      </c>
      <c r="H363" t="s">
        <v>61</v>
      </c>
      <c r="I363" t="s">
        <v>19</v>
      </c>
      <c r="J363" t="s">
        <v>61</v>
      </c>
      <c r="K363">
        <v>6</v>
      </c>
      <c r="L363" s="6">
        <v>19</v>
      </c>
      <c r="M363" s="2">
        <v>1334125</v>
      </c>
      <c r="S363">
        <f t="shared" si="30"/>
        <v>-0.99966270912034538</v>
      </c>
      <c r="T363">
        <f t="shared" si="31"/>
        <v>-1.1922108888594515E-3</v>
      </c>
      <c r="U363">
        <f t="shared" si="32"/>
        <v>-5.3143587377976948E-4</v>
      </c>
      <c r="V363">
        <f t="shared" si="33"/>
        <v>-0.22092545871559632</v>
      </c>
      <c r="W363">
        <f t="shared" si="34"/>
        <v>-4.0654391310107298E-4</v>
      </c>
      <c r="X363">
        <f t="shared" si="35"/>
        <v>-2.3330034858931879E-4</v>
      </c>
    </row>
    <row r="364" spans="2:24" x14ac:dyDescent="0.15">
      <c r="B364" t="s">
        <v>405</v>
      </c>
      <c r="C364" t="s">
        <v>481</v>
      </c>
      <c r="D364" t="s">
        <v>498</v>
      </c>
      <c r="F364" t="s">
        <v>144</v>
      </c>
      <c r="G364" t="s">
        <v>38</v>
      </c>
      <c r="H364" t="s">
        <v>61</v>
      </c>
      <c r="I364" t="s">
        <v>19</v>
      </c>
      <c r="J364" t="s">
        <v>61</v>
      </c>
      <c r="K364">
        <v>125</v>
      </c>
      <c r="L364" s="6">
        <v>4</v>
      </c>
      <c r="M364" s="2">
        <v>1084000</v>
      </c>
      <c r="S364">
        <f t="shared" si="30"/>
        <v>-0.99163518618456559</v>
      </c>
      <c r="T364">
        <f t="shared" si="31"/>
        <v>-1.9870181480990858E-4</v>
      </c>
      <c r="U364">
        <f t="shared" si="32"/>
        <v>-3.6016784616931392E-4</v>
      </c>
      <c r="V364">
        <f t="shared" si="33"/>
        <v>-0.21915137614678901</v>
      </c>
      <c r="W364">
        <f t="shared" si="34"/>
        <v>-6.7757318850178826E-5</v>
      </c>
      <c r="X364">
        <f t="shared" si="35"/>
        <v>-1.5811368446832881E-4</v>
      </c>
    </row>
    <row r="365" spans="2:24" x14ac:dyDescent="0.15">
      <c r="B365" t="s">
        <v>405</v>
      </c>
      <c r="C365" t="s">
        <v>481</v>
      </c>
      <c r="D365" t="s">
        <v>499</v>
      </c>
      <c r="F365" t="s">
        <v>79</v>
      </c>
      <c r="G365" t="s">
        <v>17</v>
      </c>
      <c r="H365" t="s">
        <v>61</v>
      </c>
      <c r="I365" t="s">
        <v>19</v>
      </c>
      <c r="J365" t="s">
        <v>61</v>
      </c>
      <c r="K365">
        <v>7</v>
      </c>
      <c r="L365" s="6">
        <v>48</v>
      </c>
      <c r="M365" s="2">
        <v>1338472.5</v>
      </c>
      <c r="S365">
        <f t="shared" si="30"/>
        <v>-0.99959525094441448</v>
      </c>
      <c r="T365">
        <f t="shared" si="31"/>
        <v>-3.1129950986885681E-3</v>
      </c>
      <c r="U365">
        <f t="shared" si="32"/>
        <v>-5.3441273634863089E-4</v>
      </c>
      <c r="V365">
        <f t="shared" si="33"/>
        <v>-0.2209105504587156</v>
      </c>
      <c r="W365">
        <f t="shared" si="34"/>
        <v>-1.0615313286528017E-3</v>
      </c>
      <c r="X365">
        <f t="shared" si="35"/>
        <v>-2.3460719125704897E-4</v>
      </c>
    </row>
    <row r="366" spans="2:24" x14ac:dyDescent="0.15">
      <c r="B366" t="s">
        <v>405</v>
      </c>
      <c r="C366" t="s">
        <v>481</v>
      </c>
      <c r="D366" t="s">
        <v>500</v>
      </c>
      <c r="F366" t="s">
        <v>44</v>
      </c>
      <c r="G366" t="s">
        <v>17</v>
      </c>
      <c r="H366" t="s">
        <v>61</v>
      </c>
      <c r="I366" t="s">
        <v>19</v>
      </c>
      <c r="J366" t="s">
        <v>61</v>
      </c>
      <c r="K366">
        <v>13</v>
      </c>
      <c r="L366" s="6">
        <v>27</v>
      </c>
      <c r="M366" s="2">
        <v>1240710</v>
      </c>
      <c r="S366">
        <f t="shared" si="30"/>
        <v>-0.99919050188882896</v>
      </c>
      <c r="T366">
        <f t="shared" si="31"/>
        <v>-1.7220823950192079E-3</v>
      </c>
      <c r="U366">
        <f t="shared" si="32"/>
        <v>-4.6747184459743784E-4</v>
      </c>
      <c r="V366">
        <f t="shared" si="33"/>
        <v>-0.22082110091743121</v>
      </c>
      <c r="W366">
        <f t="shared" si="34"/>
        <v>-5.8723009670154998E-4</v>
      </c>
      <c r="X366">
        <f t="shared" si="35"/>
        <v>-2.0522013977827521E-4</v>
      </c>
    </row>
    <row r="367" spans="2:24" x14ac:dyDescent="0.15">
      <c r="B367" t="s">
        <v>405</v>
      </c>
      <c r="C367" t="s">
        <v>481</v>
      </c>
      <c r="D367" t="s">
        <v>501</v>
      </c>
      <c r="F367" t="s">
        <v>287</v>
      </c>
      <c r="G367" t="s">
        <v>38</v>
      </c>
      <c r="H367" t="s">
        <v>61</v>
      </c>
      <c r="I367" t="s">
        <v>19</v>
      </c>
      <c r="J367" t="s">
        <v>61</v>
      </c>
      <c r="K367">
        <v>9</v>
      </c>
      <c r="L367" s="6">
        <v>9</v>
      </c>
      <c r="M367" s="2">
        <v>958472</v>
      </c>
      <c r="S367">
        <f t="shared" si="30"/>
        <v>-0.99946033459255257</v>
      </c>
      <c r="T367">
        <f t="shared" si="31"/>
        <v>-5.2987150615975626E-4</v>
      </c>
      <c r="U367">
        <f t="shared" si="32"/>
        <v>-2.7421509066752374E-4</v>
      </c>
      <c r="V367">
        <f t="shared" si="33"/>
        <v>-0.22088073394495411</v>
      </c>
      <c r="W367">
        <f t="shared" si="34"/>
        <v>-1.8068618360047689E-4</v>
      </c>
      <c r="X367">
        <f t="shared" si="35"/>
        <v>-1.2038042480304293E-4</v>
      </c>
    </row>
    <row r="368" spans="2:24" x14ac:dyDescent="0.15">
      <c r="B368" t="s">
        <v>405</v>
      </c>
      <c r="C368" t="s">
        <v>481</v>
      </c>
      <c r="D368" t="s">
        <v>502</v>
      </c>
      <c r="F368" t="s">
        <v>27</v>
      </c>
      <c r="G368" t="s">
        <v>17</v>
      </c>
      <c r="H368" t="s">
        <v>18</v>
      </c>
      <c r="I368" t="s">
        <v>19</v>
      </c>
      <c r="J368" t="s">
        <v>61</v>
      </c>
      <c r="K368">
        <v>6</v>
      </c>
      <c r="L368" s="6">
        <v>10</v>
      </c>
      <c r="M368" s="2">
        <v>817950</v>
      </c>
      <c r="S368">
        <f t="shared" si="30"/>
        <v>-0.99966270912034538</v>
      </c>
      <c r="T368">
        <f t="shared" si="31"/>
        <v>-5.9610544442972575E-4</v>
      </c>
      <c r="U368">
        <f t="shared" si="32"/>
        <v>-1.7799549736067138E-4</v>
      </c>
      <c r="V368">
        <f t="shared" si="33"/>
        <v>-0.22092545871559632</v>
      </c>
      <c r="W368">
        <f t="shared" si="34"/>
        <v>-2.0327195655053649E-4</v>
      </c>
      <c r="X368">
        <f t="shared" si="35"/>
        <v>-7.8140023341334732E-5</v>
      </c>
    </row>
    <row r="369" spans="2:24" x14ac:dyDescent="0.15">
      <c r="B369" t="s">
        <v>405</v>
      </c>
      <c r="C369" t="s">
        <v>481</v>
      </c>
      <c r="D369" t="s">
        <v>503</v>
      </c>
      <c r="F369" t="s">
        <v>390</v>
      </c>
      <c r="G369" t="s">
        <v>38</v>
      </c>
      <c r="H369" t="s">
        <v>61</v>
      </c>
      <c r="I369" t="s">
        <v>19</v>
      </c>
      <c r="J369" t="s">
        <v>61</v>
      </c>
      <c r="K369">
        <v>15</v>
      </c>
      <c r="L369" s="6">
        <v>64</v>
      </c>
      <c r="M369" s="2">
        <v>1342995</v>
      </c>
      <c r="S369">
        <f t="shared" si="30"/>
        <v>-0.99905558553696705</v>
      </c>
      <c r="T369">
        <f t="shared" si="31"/>
        <v>-4.1727381110080808E-3</v>
      </c>
      <c r="U369">
        <f t="shared" si="32"/>
        <v>-5.3750942662296691E-4</v>
      </c>
      <c r="V369">
        <f t="shared" si="33"/>
        <v>-0.22079128440366971</v>
      </c>
      <c r="W369">
        <f t="shared" si="34"/>
        <v>-1.4229036958537556E-3</v>
      </c>
      <c r="X369">
        <f t="shared" si="35"/>
        <v>-2.3596663828748246E-4</v>
      </c>
    </row>
    <row r="370" spans="2:24" x14ac:dyDescent="0.15">
      <c r="B370" t="s">
        <v>405</v>
      </c>
      <c r="C370" t="s">
        <v>481</v>
      </c>
      <c r="D370" t="s">
        <v>504</v>
      </c>
      <c r="F370" t="s">
        <v>30</v>
      </c>
      <c r="G370" t="s">
        <v>30</v>
      </c>
      <c r="H370" t="s">
        <v>61</v>
      </c>
      <c r="I370" t="s">
        <v>19</v>
      </c>
      <c r="J370" t="s">
        <v>61</v>
      </c>
      <c r="K370">
        <v>3</v>
      </c>
      <c r="L370" s="6">
        <v>42</v>
      </c>
      <c r="M370" s="2">
        <v>1330638.75</v>
      </c>
      <c r="S370">
        <f t="shared" si="30"/>
        <v>-0.9998650836481382</v>
      </c>
      <c r="T370">
        <f t="shared" si="31"/>
        <v>-2.7155914690687507E-3</v>
      </c>
      <c r="U370">
        <f t="shared" si="32"/>
        <v>-5.2904873470427946E-4</v>
      </c>
      <c r="V370">
        <f t="shared" si="33"/>
        <v>-0.22097018348623854</v>
      </c>
      <c r="W370">
        <f t="shared" si="34"/>
        <v>-9.2601669095244402E-4</v>
      </c>
      <c r="X370">
        <f t="shared" si="35"/>
        <v>-2.3225239453517868E-4</v>
      </c>
    </row>
    <row r="371" spans="2:24" x14ac:dyDescent="0.15">
      <c r="B371" t="s">
        <v>405</v>
      </c>
      <c r="C371" t="s">
        <v>481</v>
      </c>
      <c r="D371" t="s">
        <v>505</v>
      </c>
      <c r="F371" t="s">
        <v>506</v>
      </c>
      <c r="G371" t="s">
        <v>251</v>
      </c>
      <c r="H371" t="s">
        <v>61</v>
      </c>
      <c r="I371" t="s">
        <v>19</v>
      </c>
      <c r="J371" t="s">
        <v>61</v>
      </c>
      <c r="K371">
        <v>2</v>
      </c>
      <c r="L371" s="6">
        <v>14</v>
      </c>
      <c r="M371" s="2">
        <v>1060450</v>
      </c>
      <c r="S371">
        <f t="shared" si="30"/>
        <v>-0.9999325418240691</v>
      </c>
      <c r="T371">
        <f t="shared" si="31"/>
        <v>-8.6104119750960394E-4</v>
      </c>
      <c r="U371">
        <f t="shared" si="32"/>
        <v>-3.4404246066116305E-4</v>
      </c>
      <c r="V371">
        <f t="shared" si="33"/>
        <v>-0.22098509174311928</v>
      </c>
      <c r="W371">
        <f t="shared" si="34"/>
        <v>-2.9361504835077499E-4</v>
      </c>
      <c r="X371">
        <f t="shared" si="35"/>
        <v>-1.5103464023025057E-4</v>
      </c>
    </row>
    <row r="372" spans="2:24" x14ac:dyDescent="0.15">
      <c r="B372" t="s">
        <v>405</v>
      </c>
      <c r="C372" t="s">
        <v>481</v>
      </c>
      <c r="D372" t="s">
        <v>507</v>
      </c>
      <c r="F372" t="s">
        <v>114</v>
      </c>
      <c r="G372" t="s">
        <v>38</v>
      </c>
      <c r="H372" t="s">
        <v>18</v>
      </c>
      <c r="I372" t="s">
        <v>19</v>
      </c>
      <c r="J372" t="s">
        <v>131</v>
      </c>
      <c r="K372">
        <v>2</v>
      </c>
      <c r="L372" s="6">
        <v>31</v>
      </c>
      <c r="M372" s="2">
        <v>926302.5</v>
      </c>
      <c r="S372">
        <f t="shared" si="30"/>
        <v>-0.9999325418240691</v>
      </c>
      <c r="T372">
        <f t="shared" si="31"/>
        <v>-1.9870181480990861E-3</v>
      </c>
      <c r="U372">
        <f t="shared" si="32"/>
        <v>-2.5218767711744058E-4</v>
      </c>
      <c r="V372">
        <f t="shared" si="33"/>
        <v>-0.22098509174311928</v>
      </c>
      <c r="W372">
        <f t="shared" si="34"/>
        <v>-6.775731885017884E-4</v>
      </c>
      <c r="X372">
        <f t="shared" si="35"/>
        <v>-1.1071039025455642E-4</v>
      </c>
    </row>
    <row r="373" spans="2:24" x14ac:dyDescent="0.15">
      <c r="B373" t="s">
        <v>405</v>
      </c>
      <c r="C373" t="s">
        <v>481</v>
      </c>
      <c r="D373" t="s">
        <v>508</v>
      </c>
      <c r="F373" t="s">
        <v>30</v>
      </c>
      <c r="G373" t="s">
        <v>30</v>
      </c>
      <c r="H373" t="s">
        <v>61</v>
      </c>
      <c r="I373" t="s">
        <v>19</v>
      </c>
      <c r="J373" t="s">
        <v>61</v>
      </c>
      <c r="K373">
        <v>2</v>
      </c>
      <c r="L373" s="6">
        <v>35</v>
      </c>
      <c r="M373" s="2">
        <v>1105430</v>
      </c>
      <c r="S373">
        <f t="shared" si="30"/>
        <v>-0.9999325418240691</v>
      </c>
      <c r="T373">
        <f t="shared" si="31"/>
        <v>-2.251953901178964E-3</v>
      </c>
      <c r="U373">
        <f t="shared" si="32"/>
        <v>-3.7484160461685837E-4</v>
      </c>
      <c r="V373">
        <f t="shared" si="33"/>
        <v>-0.22098509174311928</v>
      </c>
      <c r="W373">
        <f t="shared" si="34"/>
        <v>-7.6791628030202681E-4</v>
      </c>
      <c r="X373">
        <f t="shared" si="35"/>
        <v>-1.6455546442680082E-4</v>
      </c>
    </row>
    <row r="374" spans="2:24" x14ac:dyDescent="0.15">
      <c r="B374" t="s">
        <v>405</v>
      </c>
      <c r="C374" t="s">
        <v>481</v>
      </c>
      <c r="D374" t="s">
        <v>509</v>
      </c>
      <c r="F374" t="s">
        <v>390</v>
      </c>
      <c r="G374" t="s">
        <v>38</v>
      </c>
      <c r="H374" t="s">
        <v>61</v>
      </c>
      <c r="I374" t="s">
        <v>19</v>
      </c>
      <c r="J374" t="s">
        <v>61</v>
      </c>
      <c r="K374">
        <v>7</v>
      </c>
      <c r="L374" s="6">
        <v>38</v>
      </c>
      <c r="M374" s="2">
        <v>1232930</v>
      </c>
      <c r="S374">
        <f t="shared" si="30"/>
        <v>-0.99959525094441448</v>
      </c>
      <c r="T374">
        <f t="shared" si="31"/>
        <v>-2.4506557159888727E-3</v>
      </c>
      <c r="U374">
        <f t="shared" si="32"/>
        <v>-4.6214464717691069E-4</v>
      </c>
      <c r="V374">
        <f t="shared" si="33"/>
        <v>-0.2209105504587156</v>
      </c>
      <c r="W374">
        <f t="shared" si="34"/>
        <v>-8.3567359915220571E-4</v>
      </c>
      <c r="X374">
        <f t="shared" si="35"/>
        <v>-2.0288150011066379E-4</v>
      </c>
    </row>
    <row r="375" spans="2:24" x14ac:dyDescent="0.15">
      <c r="B375" t="s">
        <v>405</v>
      </c>
      <c r="C375" t="s">
        <v>481</v>
      </c>
      <c r="D375" t="s">
        <v>510</v>
      </c>
      <c r="F375" t="s">
        <v>30</v>
      </c>
      <c r="G375" t="s">
        <v>30</v>
      </c>
      <c r="H375" t="s">
        <v>61</v>
      </c>
      <c r="I375" t="s">
        <v>19</v>
      </c>
      <c r="J375" t="s">
        <v>61</v>
      </c>
      <c r="K375">
        <v>6</v>
      </c>
      <c r="L375" s="6">
        <v>39</v>
      </c>
      <c r="M375" s="2">
        <v>985935</v>
      </c>
      <c r="S375">
        <f t="shared" si="30"/>
        <v>-0.99966270912034538</v>
      </c>
      <c r="T375">
        <f t="shared" si="31"/>
        <v>-2.5168896542588424E-3</v>
      </c>
      <c r="U375">
        <f t="shared" si="32"/>
        <v>-2.9301982367008623E-4</v>
      </c>
      <c r="V375">
        <f t="shared" si="33"/>
        <v>-0.22092545871559632</v>
      </c>
      <c r="W375">
        <f t="shared" si="34"/>
        <v>-8.5825937210226534E-4</v>
      </c>
      <c r="X375">
        <f t="shared" si="35"/>
        <v>-1.2863570259116785E-4</v>
      </c>
    </row>
    <row r="376" spans="2:24" x14ac:dyDescent="0.15">
      <c r="B376" t="s">
        <v>405</v>
      </c>
      <c r="C376" t="s">
        <v>481</v>
      </c>
      <c r="D376" t="s">
        <v>511</v>
      </c>
      <c r="F376" t="s">
        <v>30</v>
      </c>
      <c r="G376" t="s">
        <v>30</v>
      </c>
      <c r="H376" t="s">
        <v>61</v>
      </c>
      <c r="I376" t="s">
        <v>19</v>
      </c>
      <c r="J376" t="s">
        <v>61</v>
      </c>
      <c r="K376">
        <v>1</v>
      </c>
      <c r="L376" s="6">
        <v>31</v>
      </c>
      <c r="M376" s="2">
        <v>989527.5</v>
      </c>
      <c r="S376">
        <f t="shared" si="30"/>
        <v>-1</v>
      </c>
      <c r="T376">
        <f t="shared" si="31"/>
        <v>-1.9870181480990861E-3</v>
      </c>
      <c r="U376">
        <f t="shared" si="32"/>
        <v>-2.9547971528104297E-4</v>
      </c>
      <c r="V376">
        <f t="shared" si="33"/>
        <v>-0.221</v>
      </c>
      <c r="W376">
        <f t="shared" si="34"/>
        <v>-6.775731885017884E-4</v>
      </c>
      <c r="X376">
        <f t="shared" si="35"/>
        <v>-1.2971559500837786E-4</v>
      </c>
    </row>
    <row r="377" spans="2:24" x14ac:dyDescent="0.15">
      <c r="B377" t="s">
        <v>405</v>
      </c>
      <c r="C377" t="s">
        <v>406</v>
      </c>
      <c r="D377" t="s">
        <v>512</v>
      </c>
      <c r="F377" t="s">
        <v>204</v>
      </c>
      <c r="G377" t="s">
        <v>17</v>
      </c>
      <c r="I377" t="s">
        <v>19</v>
      </c>
      <c r="J377" t="s">
        <v>61</v>
      </c>
      <c r="K377">
        <v>59</v>
      </c>
      <c r="L377" s="6">
        <v>146</v>
      </c>
      <c r="M377" s="2">
        <v>11303495</v>
      </c>
      <c r="S377">
        <f t="shared" si="30"/>
        <v>-0.99608742579600651</v>
      </c>
      <c r="T377">
        <f t="shared" si="31"/>
        <v>-9.6039210491455813E-3</v>
      </c>
      <c r="U377">
        <f t="shared" si="32"/>
        <v>-7.357760057363368E-3</v>
      </c>
      <c r="V377">
        <f t="shared" si="33"/>
        <v>-0.22013532110091744</v>
      </c>
      <c r="W377">
        <f t="shared" si="34"/>
        <v>-3.2749370777586436E-3</v>
      </c>
      <c r="X377">
        <f t="shared" si="35"/>
        <v>-3.2300566651825187E-3</v>
      </c>
    </row>
    <row r="378" spans="2:24" x14ac:dyDescent="0.15">
      <c r="B378" t="s">
        <v>405</v>
      </c>
      <c r="C378" t="s">
        <v>406</v>
      </c>
      <c r="D378" t="s">
        <v>513</v>
      </c>
      <c r="E378" t="s">
        <v>25</v>
      </c>
      <c r="F378" t="s">
        <v>421</v>
      </c>
      <c r="G378" t="s">
        <v>422</v>
      </c>
      <c r="H378" t="s">
        <v>18</v>
      </c>
      <c r="I378" t="s">
        <v>19</v>
      </c>
      <c r="J378" t="s">
        <v>57</v>
      </c>
      <c r="K378">
        <v>8</v>
      </c>
      <c r="L378" s="6">
        <v>18</v>
      </c>
      <c r="M378" s="2">
        <v>4707700</v>
      </c>
      <c r="S378">
        <f t="shared" si="30"/>
        <v>-0.99952779276848358</v>
      </c>
      <c r="T378">
        <f t="shared" si="31"/>
        <v>-1.125976950589482E-3</v>
      </c>
      <c r="U378">
        <f t="shared" si="32"/>
        <v>-2.8414230251878362E-3</v>
      </c>
      <c r="V378">
        <f t="shared" si="33"/>
        <v>-0.22089564220183489</v>
      </c>
      <c r="W378">
        <f t="shared" si="34"/>
        <v>-3.8395814015101341E-4</v>
      </c>
      <c r="X378">
        <f t="shared" si="35"/>
        <v>-1.2473847080574601E-3</v>
      </c>
    </row>
    <row r="379" spans="2:24" x14ac:dyDescent="0.15">
      <c r="B379" t="s">
        <v>405</v>
      </c>
      <c r="C379" t="s">
        <v>406</v>
      </c>
      <c r="D379" t="s">
        <v>514</v>
      </c>
      <c r="E379" t="s">
        <v>15</v>
      </c>
      <c r="F379" t="s">
        <v>421</v>
      </c>
      <c r="G379" t="s">
        <v>422</v>
      </c>
      <c r="H379" t="s">
        <v>61</v>
      </c>
      <c r="I379" t="s">
        <v>19</v>
      </c>
      <c r="J379" t="s">
        <v>61</v>
      </c>
      <c r="K379">
        <v>2</v>
      </c>
      <c r="L379" s="6">
        <v>103</v>
      </c>
      <c r="M379" s="2">
        <v>5188530</v>
      </c>
      <c r="S379">
        <f t="shared" si="30"/>
        <v>-0.9999325418240691</v>
      </c>
      <c r="T379">
        <f t="shared" si="31"/>
        <v>-6.7558617035368921E-3</v>
      </c>
      <c r="U379">
        <f t="shared" si="32"/>
        <v>-3.170661628749797E-3</v>
      </c>
      <c r="V379">
        <f t="shared" si="33"/>
        <v>-0.22098509174311928</v>
      </c>
      <c r="W379">
        <f t="shared" si="34"/>
        <v>-2.3037488409060804E-3</v>
      </c>
      <c r="X379">
        <f t="shared" si="35"/>
        <v>-1.3919204550211608E-3</v>
      </c>
    </row>
    <row r="380" spans="2:24" x14ac:dyDescent="0.15">
      <c r="B380" t="s">
        <v>405</v>
      </c>
      <c r="C380" t="s">
        <v>406</v>
      </c>
      <c r="D380" t="s">
        <v>515</v>
      </c>
      <c r="E380" t="s">
        <v>15</v>
      </c>
      <c r="F380" t="s">
        <v>421</v>
      </c>
      <c r="G380" t="s">
        <v>422</v>
      </c>
      <c r="H380" t="s">
        <v>61</v>
      </c>
      <c r="I380" t="s">
        <v>19</v>
      </c>
      <c r="J380" t="s">
        <v>61</v>
      </c>
      <c r="K380">
        <v>1</v>
      </c>
      <c r="L380" s="6">
        <v>75</v>
      </c>
      <c r="M380" s="2">
        <v>4875466.25</v>
      </c>
      <c r="S380">
        <f t="shared" si="30"/>
        <v>-1</v>
      </c>
      <c r="T380">
        <f t="shared" si="31"/>
        <v>-4.9013114319777455E-3</v>
      </c>
      <c r="U380">
        <f t="shared" si="32"/>
        <v>-2.956297566865408E-3</v>
      </c>
      <c r="V380">
        <f t="shared" si="33"/>
        <v>-0.221</v>
      </c>
      <c r="W380">
        <f t="shared" si="34"/>
        <v>-1.6713471983044114E-3</v>
      </c>
      <c r="X380">
        <f t="shared" si="35"/>
        <v>-1.297814631853914E-3</v>
      </c>
    </row>
    <row r="381" spans="2:24" x14ac:dyDescent="0.15">
      <c r="B381" t="s">
        <v>405</v>
      </c>
      <c r="C381" t="s">
        <v>406</v>
      </c>
      <c r="D381" t="s">
        <v>516</v>
      </c>
      <c r="E381" t="s">
        <v>25</v>
      </c>
      <c r="F381" t="s">
        <v>416</v>
      </c>
      <c r="G381" t="s">
        <v>416</v>
      </c>
      <c r="H381" t="s">
        <v>61</v>
      </c>
      <c r="I381" t="s">
        <v>19</v>
      </c>
      <c r="J381" t="s">
        <v>61</v>
      </c>
      <c r="K381">
        <v>6</v>
      </c>
      <c r="L381" s="6">
        <v>27</v>
      </c>
      <c r="M381" s="2">
        <v>4453825</v>
      </c>
      <c r="S381">
        <f t="shared" si="30"/>
        <v>-0.99966270912034538</v>
      </c>
      <c r="T381">
        <f t="shared" si="31"/>
        <v>-1.7220823950192079E-3</v>
      </c>
      <c r="U381">
        <f t="shared" si="32"/>
        <v>-2.6675872610314967E-3</v>
      </c>
      <c r="V381">
        <f t="shared" si="33"/>
        <v>-0.22092545871559632</v>
      </c>
      <c r="W381">
        <f t="shared" si="34"/>
        <v>-5.8723009670154998E-4</v>
      </c>
      <c r="X381">
        <f t="shared" si="35"/>
        <v>-1.171070807592827E-3</v>
      </c>
    </row>
    <row r="382" spans="2:24" x14ac:dyDescent="0.15">
      <c r="B382" t="s">
        <v>405</v>
      </c>
      <c r="C382" t="s">
        <v>406</v>
      </c>
      <c r="D382" t="s">
        <v>517</v>
      </c>
      <c r="E382" t="s">
        <v>15</v>
      </c>
      <c r="F382" t="s">
        <v>518</v>
      </c>
      <c r="G382" t="s">
        <v>38</v>
      </c>
      <c r="H382" t="s">
        <v>61</v>
      </c>
      <c r="I382" t="s">
        <v>19</v>
      </c>
      <c r="J382" t="s">
        <v>61</v>
      </c>
      <c r="K382">
        <v>62</v>
      </c>
      <c r="L382" s="6">
        <v>97</v>
      </c>
      <c r="M382" s="2">
        <v>4099745</v>
      </c>
      <c r="S382">
        <f t="shared" si="30"/>
        <v>-0.99588505126821369</v>
      </c>
      <c r="T382">
        <f t="shared" si="31"/>
        <v>-6.3584580739170747E-3</v>
      </c>
      <c r="U382">
        <f t="shared" si="32"/>
        <v>-2.4251381527204121E-3</v>
      </c>
      <c r="V382">
        <f t="shared" si="33"/>
        <v>-0.22009059633027522</v>
      </c>
      <c r="W382">
        <f t="shared" si="34"/>
        <v>-2.1682342032057224E-3</v>
      </c>
      <c r="X382">
        <f t="shared" si="35"/>
        <v>-1.064635649044261E-3</v>
      </c>
    </row>
    <row r="383" spans="2:24" x14ac:dyDescent="0.15">
      <c r="B383" t="s">
        <v>405</v>
      </c>
      <c r="C383" t="s">
        <v>406</v>
      </c>
      <c r="D383" t="s">
        <v>519</v>
      </c>
      <c r="E383" t="s">
        <v>15</v>
      </c>
      <c r="F383" t="s">
        <v>16</v>
      </c>
      <c r="G383" t="s">
        <v>17</v>
      </c>
      <c r="H383" t="s">
        <v>18</v>
      </c>
      <c r="I383" t="s">
        <v>19</v>
      </c>
      <c r="J383" t="s">
        <v>28</v>
      </c>
      <c r="K383">
        <v>1</v>
      </c>
      <c r="L383" s="6">
        <v>34</v>
      </c>
      <c r="M383" s="2">
        <v>2258040</v>
      </c>
      <c r="S383">
        <f t="shared" si="30"/>
        <v>-1</v>
      </c>
      <c r="T383">
        <f t="shared" si="31"/>
        <v>-2.1857199629089948E-3</v>
      </c>
      <c r="U383">
        <f t="shared" si="32"/>
        <v>-1.164067956657187E-3</v>
      </c>
      <c r="V383">
        <f t="shared" si="33"/>
        <v>-0.221</v>
      </c>
      <c r="W383">
        <f t="shared" si="34"/>
        <v>-7.4533050735196729E-4</v>
      </c>
      <c r="X383">
        <f t="shared" si="35"/>
        <v>-5.1102583297250512E-4</v>
      </c>
    </row>
    <row r="384" spans="2:24" x14ac:dyDescent="0.15">
      <c r="B384" t="s">
        <v>405</v>
      </c>
      <c r="C384" t="s">
        <v>406</v>
      </c>
      <c r="D384" t="s">
        <v>520</v>
      </c>
      <c r="E384" t="s">
        <v>15</v>
      </c>
      <c r="F384" t="s">
        <v>144</v>
      </c>
      <c r="G384" t="s">
        <v>38</v>
      </c>
      <c r="H384" t="s">
        <v>61</v>
      </c>
      <c r="I384" t="s">
        <v>19</v>
      </c>
      <c r="J384" t="s">
        <v>61</v>
      </c>
      <c r="K384">
        <v>21</v>
      </c>
      <c r="L384" s="6">
        <v>34</v>
      </c>
      <c r="M384" s="2">
        <v>2396720</v>
      </c>
      <c r="S384">
        <f t="shared" si="30"/>
        <v>-0.99865083648138153</v>
      </c>
      <c r="T384">
        <f t="shared" si="31"/>
        <v>-2.1857199629089948E-3</v>
      </c>
      <c r="U384">
        <f t="shared" si="32"/>
        <v>-1.2590262777727012E-3</v>
      </c>
      <c r="V384">
        <f t="shared" si="33"/>
        <v>-0.22070183486238532</v>
      </c>
      <c r="W384">
        <f t="shared" si="34"/>
        <v>-7.4533050735196729E-4</v>
      </c>
      <c r="X384">
        <f t="shared" si="35"/>
        <v>-5.5271253594221586E-4</v>
      </c>
    </row>
    <row r="385" spans="2:24" x14ac:dyDescent="0.15">
      <c r="B385" t="s">
        <v>405</v>
      </c>
      <c r="C385" t="s">
        <v>406</v>
      </c>
      <c r="D385" t="s">
        <v>521</v>
      </c>
      <c r="E385" t="s">
        <v>25</v>
      </c>
      <c r="F385" t="s">
        <v>522</v>
      </c>
      <c r="G385" t="s">
        <v>441</v>
      </c>
      <c r="H385" t="s">
        <v>61</v>
      </c>
      <c r="I385" t="s">
        <v>19</v>
      </c>
      <c r="J385" t="s">
        <v>61</v>
      </c>
      <c r="K385">
        <v>78</v>
      </c>
      <c r="L385" s="6">
        <v>9</v>
      </c>
      <c r="M385" s="2">
        <v>2137630</v>
      </c>
      <c r="S385">
        <f t="shared" si="30"/>
        <v>-0.99480572045331894</v>
      </c>
      <c r="T385">
        <f t="shared" si="31"/>
        <v>-5.2987150615975626E-4</v>
      </c>
      <c r="U385">
        <f t="shared" si="32"/>
        <v>-1.0816196479932192E-3</v>
      </c>
      <c r="V385">
        <f t="shared" si="33"/>
        <v>-0.2198520642201835</v>
      </c>
      <c r="W385">
        <f t="shared" si="34"/>
        <v>-1.8068618360047689E-4</v>
      </c>
      <c r="X385">
        <f t="shared" si="35"/>
        <v>-4.7483102546902326E-4</v>
      </c>
    </row>
    <row r="386" spans="2:24" x14ac:dyDescent="0.15">
      <c r="B386" t="s">
        <v>405</v>
      </c>
      <c r="C386" t="s">
        <v>406</v>
      </c>
      <c r="D386" t="s">
        <v>523</v>
      </c>
      <c r="F386" t="s">
        <v>204</v>
      </c>
      <c r="G386" t="s">
        <v>17</v>
      </c>
      <c r="I386" t="s">
        <v>19</v>
      </c>
      <c r="J386" t="s">
        <v>61</v>
      </c>
      <c r="K386">
        <v>62</v>
      </c>
      <c r="L386" s="6">
        <v>56</v>
      </c>
      <c r="M386" s="2">
        <v>1998202.5</v>
      </c>
      <c r="S386">
        <f t="shared" ref="S386:S449" si="36">(P$4-K386)/P$6</f>
        <v>-0.99588505126821369</v>
      </c>
      <c r="T386">
        <f t="shared" ref="T386:T449" si="37">(L386-Q$5)/Q$6</f>
        <v>-3.6428666048483245E-3</v>
      </c>
      <c r="U386">
        <f t="shared" ref="U386:U449" si="38">(M386-R$5)/R$6</f>
        <v>-9.8614949139289227E-4</v>
      </c>
      <c r="V386">
        <f t="shared" ref="V386:V449" si="39">P$3*S386</f>
        <v>-0.22009059633027522</v>
      </c>
      <c r="W386">
        <f t="shared" ref="W386:W449" si="40">Q$3*T386</f>
        <v>-1.2422175122532787E-3</v>
      </c>
      <c r="X386">
        <f t="shared" ref="X386:X449" si="41">R$3*U386</f>
        <v>-4.3291962672147971E-4</v>
      </c>
    </row>
    <row r="387" spans="2:24" x14ac:dyDescent="0.15">
      <c r="B387" t="s">
        <v>405</v>
      </c>
      <c r="C387" t="s">
        <v>406</v>
      </c>
      <c r="D387" t="s">
        <v>524</v>
      </c>
      <c r="E387" t="s">
        <v>25</v>
      </c>
      <c r="F387" t="s">
        <v>525</v>
      </c>
      <c r="G387" t="s">
        <v>525</v>
      </c>
      <c r="H387" t="s">
        <v>61</v>
      </c>
      <c r="I387" t="s">
        <v>19</v>
      </c>
      <c r="J387" t="s">
        <v>61</v>
      </c>
      <c r="K387">
        <v>9</v>
      </c>
      <c r="L387" s="6">
        <v>19</v>
      </c>
      <c r="M387" s="2">
        <v>1732780</v>
      </c>
      <c r="S387">
        <f t="shared" si="36"/>
        <v>-0.99946033459255257</v>
      </c>
      <c r="T387">
        <f t="shared" si="37"/>
        <v>-1.1922108888594515E-3</v>
      </c>
      <c r="U387">
        <f t="shared" si="38"/>
        <v>-8.0440681049959433E-4</v>
      </c>
      <c r="V387">
        <f t="shared" si="39"/>
        <v>-0.22088073394495411</v>
      </c>
      <c r="W387">
        <f t="shared" si="40"/>
        <v>-4.0654391310107298E-4</v>
      </c>
      <c r="X387">
        <f t="shared" si="41"/>
        <v>-3.5313458980932189E-4</v>
      </c>
    </row>
    <row r="388" spans="2:24" x14ac:dyDescent="0.15">
      <c r="B388" t="s">
        <v>405</v>
      </c>
      <c r="C388" t="s">
        <v>406</v>
      </c>
      <c r="D388" t="s">
        <v>526</v>
      </c>
      <c r="E388" t="s">
        <v>25</v>
      </c>
      <c r="F388" t="s">
        <v>434</v>
      </c>
      <c r="G388" t="s">
        <v>150</v>
      </c>
      <c r="H388" t="s">
        <v>61</v>
      </c>
      <c r="I388" t="s">
        <v>19</v>
      </c>
      <c r="J388" t="s">
        <v>61</v>
      </c>
      <c r="K388">
        <v>35</v>
      </c>
      <c r="L388" s="6">
        <v>11</v>
      </c>
      <c r="M388" s="2">
        <v>2083550</v>
      </c>
      <c r="S388">
        <f t="shared" si="36"/>
        <v>-0.99770642201834858</v>
      </c>
      <c r="T388">
        <f t="shared" si="37"/>
        <v>-6.6233938269969535E-4</v>
      </c>
      <c r="U388">
        <f t="shared" si="38"/>
        <v>-1.0445894633528457E-3</v>
      </c>
      <c r="V388">
        <f t="shared" si="39"/>
        <v>-0.22049311926605503</v>
      </c>
      <c r="W388">
        <f t="shared" si="40"/>
        <v>-2.2585772950059612E-4</v>
      </c>
      <c r="X388">
        <f t="shared" si="41"/>
        <v>-4.585747744118993E-4</v>
      </c>
    </row>
    <row r="389" spans="2:24" x14ac:dyDescent="0.15">
      <c r="B389" t="s">
        <v>405</v>
      </c>
      <c r="C389" t="s">
        <v>406</v>
      </c>
      <c r="D389" t="s">
        <v>527</v>
      </c>
      <c r="E389" t="s">
        <v>15</v>
      </c>
      <c r="F389" t="s">
        <v>114</v>
      </c>
      <c r="G389" t="s">
        <v>38</v>
      </c>
      <c r="H389" t="s">
        <v>61</v>
      </c>
      <c r="I389" t="s">
        <v>19</v>
      </c>
      <c r="J389" t="s">
        <v>61</v>
      </c>
      <c r="K389">
        <v>1</v>
      </c>
      <c r="L389" s="6">
        <v>23</v>
      </c>
      <c r="M389" s="2">
        <v>1850982.5</v>
      </c>
      <c r="S389">
        <f t="shared" si="36"/>
        <v>-1</v>
      </c>
      <c r="T389">
        <f t="shared" si="37"/>
        <v>-1.4571466419393297E-3</v>
      </c>
      <c r="U389">
        <f t="shared" si="38"/>
        <v>-8.8534357825021846E-4</v>
      </c>
      <c r="V389">
        <f t="shared" si="39"/>
        <v>-0.221</v>
      </c>
      <c r="W389">
        <f t="shared" si="40"/>
        <v>-4.9688700490131145E-4</v>
      </c>
      <c r="X389">
        <f t="shared" si="41"/>
        <v>-3.8866583085184588E-4</v>
      </c>
    </row>
    <row r="390" spans="2:24" x14ac:dyDescent="0.15">
      <c r="B390" t="s">
        <v>405</v>
      </c>
      <c r="C390" t="s">
        <v>406</v>
      </c>
      <c r="D390" t="s">
        <v>528</v>
      </c>
      <c r="E390" t="s">
        <v>15</v>
      </c>
      <c r="F390" t="s">
        <v>30</v>
      </c>
      <c r="G390" t="s">
        <v>30</v>
      </c>
      <c r="H390" t="s">
        <v>61</v>
      </c>
      <c r="I390" t="s">
        <v>19</v>
      </c>
      <c r="J390" t="s">
        <v>61</v>
      </c>
      <c r="K390">
        <v>10</v>
      </c>
      <c r="L390" s="6">
        <v>43</v>
      </c>
      <c r="M390" s="2">
        <v>1512713.75</v>
      </c>
      <c r="S390">
        <f t="shared" si="36"/>
        <v>-0.99939287641662167</v>
      </c>
      <c r="T390">
        <f t="shared" si="37"/>
        <v>-2.7818254073387204E-3</v>
      </c>
      <c r="U390">
        <f t="shared" si="38"/>
        <v>-6.5372090312876198E-4</v>
      </c>
      <c r="V390">
        <f t="shared" si="39"/>
        <v>-0.22086582568807339</v>
      </c>
      <c r="W390">
        <f t="shared" si="40"/>
        <v>-9.4860246390250375E-4</v>
      </c>
      <c r="X390">
        <f t="shared" si="41"/>
        <v>-2.8698347647352653E-4</v>
      </c>
    </row>
    <row r="391" spans="2:24" x14ac:dyDescent="0.15">
      <c r="B391" t="s">
        <v>405</v>
      </c>
      <c r="C391" t="s">
        <v>406</v>
      </c>
      <c r="D391" t="s">
        <v>529</v>
      </c>
      <c r="E391" t="s">
        <v>25</v>
      </c>
      <c r="F391" t="s">
        <v>30</v>
      </c>
      <c r="G391" t="s">
        <v>30</v>
      </c>
      <c r="H391" t="s">
        <v>61</v>
      </c>
      <c r="I391" t="s">
        <v>19</v>
      </c>
      <c r="J391" t="s">
        <v>61</v>
      </c>
      <c r="K391">
        <v>8</v>
      </c>
      <c r="L391" s="6">
        <v>40</v>
      </c>
      <c r="M391" s="2">
        <v>1572305</v>
      </c>
      <c r="S391">
        <f t="shared" si="36"/>
        <v>-0.99952779276848358</v>
      </c>
      <c r="T391">
        <f t="shared" si="37"/>
        <v>-2.5831235925288117E-3</v>
      </c>
      <c r="U391">
        <f t="shared" si="38"/>
        <v>-6.9452480457940296E-4</v>
      </c>
      <c r="V391">
        <f t="shared" si="39"/>
        <v>-0.22089564220183489</v>
      </c>
      <c r="W391">
        <f t="shared" si="40"/>
        <v>-8.8084514505232486E-4</v>
      </c>
      <c r="X391">
        <f t="shared" si="41"/>
        <v>-3.0489638921035787E-4</v>
      </c>
    </row>
    <row r="392" spans="2:24" x14ac:dyDescent="0.15">
      <c r="B392" t="s">
        <v>405</v>
      </c>
      <c r="C392" t="s">
        <v>406</v>
      </c>
      <c r="D392" t="s">
        <v>530</v>
      </c>
      <c r="E392" t="s">
        <v>25</v>
      </c>
      <c r="F392" t="s">
        <v>44</v>
      </c>
      <c r="G392" t="s">
        <v>17</v>
      </c>
      <c r="H392" t="s">
        <v>61</v>
      </c>
      <c r="I392" t="s">
        <v>19</v>
      </c>
      <c r="J392" t="s">
        <v>61</v>
      </c>
      <c r="K392">
        <v>13</v>
      </c>
      <c r="L392" s="6">
        <v>5</v>
      </c>
      <c r="M392" s="2">
        <v>1585450</v>
      </c>
      <c r="S392">
        <f t="shared" si="36"/>
        <v>-0.99919050188882896</v>
      </c>
      <c r="T392">
        <f t="shared" si="37"/>
        <v>-2.6493575307987813E-4</v>
      </c>
      <c r="U392">
        <f t="shared" si="38"/>
        <v>-7.0352557708490795E-4</v>
      </c>
      <c r="V392">
        <f t="shared" si="39"/>
        <v>-0.22082110091743121</v>
      </c>
      <c r="W392">
        <f t="shared" si="40"/>
        <v>-9.0343091800238444E-5</v>
      </c>
      <c r="X392">
        <f t="shared" si="41"/>
        <v>-3.088477283402746E-4</v>
      </c>
    </row>
    <row r="393" spans="2:24" x14ac:dyDescent="0.15">
      <c r="B393" t="s">
        <v>405</v>
      </c>
      <c r="C393" t="s">
        <v>406</v>
      </c>
      <c r="D393" t="s">
        <v>531</v>
      </c>
      <c r="E393" t="s">
        <v>15</v>
      </c>
      <c r="F393" t="s">
        <v>79</v>
      </c>
      <c r="G393" t="s">
        <v>17</v>
      </c>
      <c r="H393" t="s">
        <v>61</v>
      </c>
      <c r="I393" t="s">
        <v>19</v>
      </c>
      <c r="J393" t="s">
        <v>61</v>
      </c>
      <c r="K393">
        <v>14</v>
      </c>
      <c r="L393" s="6">
        <v>13</v>
      </c>
      <c r="M393" s="2">
        <v>1332050</v>
      </c>
      <c r="S393">
        <f t="shared" si="36"/>
        <v>-0.99912304371289795</v>
      </c>
      <c r="T393">
        <f t="shared" si="37"/>
        <v>-7.9480725923963434E-4</v>
      </c>
      <c r="U393">
        <f t="shared" si="38"/>
        <v>-5.300150595577138E-4</v>
      </c>
      <c r="V393">
        <f t="shared" si="39"/>
        <v>-0.22080619266055046</v>
      </c>
      <c r="W393">
        <f t="shared" si="40"/>
        <v>-2.710292754007153E-4</v>
      </c>
      <c r="X393">
        <f t="shared" si="41"/>
        <v>-2.3267661114583635E-4</v>
      </c>
    </row>
    <row r="394" spans="2:24" x14ac:dyDescent="0.15">
      <c r="B394" t="s">
        <v>405</v>
      </c>
      <c r="C394" t="s">
        <v>406</v>
      </c>
      <c r="D394" t="s">
        <v>532</v>
      </c>
      <c r="E394" t="s">
        <v>15</v>
      </c>
      <c r="F394" t="s">
        <v>204</v>
      </c>
      <c r="G394" t="s">
        <v>17</v>
      </c>
      <c r="H394" t="s">
        <v>61</v>
      </c>
      <c r="I394" t="s">
        <v>19</v>
      </c>
      <c r="J394" t="s">
        <v>61</v>
      </c>
      <c r="K394">
        <v>27</v>
      </c>
      <c r="L394" s="6">
        <v>20</v>
      </c>
      <c r="M394" s="2">
        <v>1382605</v>
      </c>
      <c r="S394">
        <f t="shared" si="36"/>
        <v>-0.99824608742579601</v>
      </c>
      <c r="T394">
        <f t="shared" si="37"/>
        <v>-1.2584448271294212E-3</v>
      </c>
      <c r="U394">
        <f t="shared" si="38"/>
        <v>-5.6463157184495649E-4</v>
      </c>
      <c r="V394">
        <f t="shared" si="39"/>
        <v>-0.22061238532110092</v>
      </c>
      <c r="W394">
        <f t="shared" si="40"/>
        <v>-4.2912968605113267E-4</v>
      </c>
      <c r="X394">
        <f t="shared" si="41"/>
        <v>-2.4787326003993589E-4</v>
      </c>
    </row>
    <row r="395" spans="2:24" x14ac:dyDescent="0.15">
      <c r="B395" t="s">
        <v>405</v>
      </c>
      <c r="C395" t="s">
        <v>406</v>
      </c>
      <c r="D395" t="s">
        <v>533</v>
      </c>
      <c r="F395" t="s">
        <v>16</v>
      </c>
      <c r="G395" t="s">
        <v>17</v>
      </c>
      <c r="I395" t="s">
        <v>19</v>
      </c>
      <c r="J395" t="s">
        <v>61</v>
      </c>
      <c r="K395">
        <v>106</v>
      </c>
      <c r="L395" s="6">
        <v>19</v>
      </c>
      <c r="M395" s="2">
        <v>1390750</v>
      </c>
      <c r="S395">
        <f t="shared" si="36"/>
        <v>-0.99291689152725315</v>
      </c>
      <c r="T395">
        <f t="shared" si="37"/>
        <v>-1.1922108888594515E-3</v>
      </c>
      <c r="U395">
        <f t="shared" si="38"/>
        <v>-5.7020869562261626E-4</v>
      </c>
      <c r="V395">
        <f t="shared" si="39"/>
        <v>-0.21943463302752295</v>
      </c>
      <c r="W395">
        <f t="shared" si="40"/>
        <v>-4.0654391310107298E-4</v>
      </c>
      <c r="X395">
        <f t="shared" si="41"/>
        <v>-2.5032161737832855E-4</v>
      </c>
    </row>
    <row r="396" spans="2:24" x14ac:dyDescent="0.15">
      <c r="B396" t="s">
        <v>405</v>
      </c>
      <c r="C396" t="s">
        <v>406</v>
      </c>
      <c r="D396" t="s">
        <v>534</v>
      </c>
      <c r="F396" t="s">
        <v>16</v>
      </c>
      <c r="G396" t="s">
        <v>17</v>
      </c>
      <c r="I396" t="s">
        <v>19</v>
      </c>
      <c r="J396" t="s">
        <v>61</v>
      </c>
      <c r="K396">
        <v>6</v>
      </c>
      <c r="L396" s="6">
        <v>25</v>
      </c>
      <c r="M396" s="2">
        <v>1265770</v>
      </c>
      <c r="S396">
        <f t="shared" si="36"/>
        <v>-0.99966270912034538</v>
      </c>
      <c r="T396">
        <f t="shared" si="37"/>
        <v>-1.5896145184792687E-3</v>
      </c>
      <c r="U396">
        <f t="shared" si="38"/>
        <v>-4.846311720213979E-4</v>
      </c>
      <c r="V396">
        <f t="shared" si="39"/>
        <v>-0.22092545871559632</v>
      </c>
      <c r="W396">
        <f t="shared" si="40"/>
        <v>-5.4205855080143061E-4</v>
      </c>
      <c r="X396">
        <f t="shared" si="41"/>
        <v>-2.1275308451739367E-4</v>
      </c>
    </row>
    <row r="397" spans="2:24" x14ac:dyDescent="0.15">
      <c r="B397" t="s">
        <v>405</v>
      </c>
      <c r="C397" t="s">
        <v>406</v>
      </c>
      <c r="D397" t="s">
        <v>535</v>
      </c>
      <c r="E397" t="s">
        <v>25</v>
      </c>
      <c r="F397" t="s">
        <v>421</v>
      </c>
      <c r="G397" t="s">
        <v>422</v>
      </c>
      <c r="H397" t="s">
        <v>61</v>
      </c>
      <c r="I397" t="s">
        <v>19</v>
      </c>
      <c r="J397" t="s">
        <v>61</v>
      </c>
      <c r="K397">
        <v>1</v>
      </c>
      <c r="L397" s="6">
        <v>28</v>
      </c>
      <c r="M397" s="2">
        <v>1128945</v>
      </c>
      <c r="S397">
        <f t="shared" si="36"/>
        <v>-1</v>
      </c>
      <c r="T397">
        <f t="shared" si="37"/>
        <v>-1.7883163332891774E-3</v>
      </c>
      <c r="U397">
        <f t="shared" si="38"/>
        <v>-3.9094302458391432E-4</v>
      </c>
      <c r="V397">
        <f t="shared" si="39"/>
        <v>-0.221</v>
      </c>
      <c r="W397">
        <f t="shared" si="40"/>
        <v>-6.098158696516095E-4</v>
      </c>
      <c r="X397">
        <f t="shared" si="41"/>
        <v>-1.7162398779233838E-4</v>
      </c>
    </row>
    <row r="398" spans="2:24" x14ac:dyDescent="0.15">
      <c r="B398" t="s">
        <v>405</v>
      </c>
      <c r="C398" t="s">
        <v>406</v>
      </c>
      <c r="D398" t="s">
        <v>536</v>
      </c>
      <c r="E398" t="s">
        <v>25</v>
      </c>
      <c r="F398" t="s">
        <v>30</v>
      </c>
      <c r="G398" t="s">
        <v>30</v>
      </c>
      <c r="H398" t="s">
        <v>61</v>
      </c>
      <c r="I398" t="s">
        <v>19</v>
      </c>
      <c r="J398" t="s">
        <v>61</v>
      </c>
      <c r="K398">
        <v>34</v>
      </c>
      <c r="L398" s="6">
        <v>12</v>
      </c>
      <c r="M398" s="2">
        <v>1014300</v>
      </c>
      <c r="S398">
        <f t="shared" si="36"/>
        <v>-0.99777388019427959</v>
      </c>
      <c r="T398">
        <f t="shared" si="37"/>
        <v>-7.2857332096966485E-4</v>
      </c>
      <c r="U398">
        <f t="shared" si="38"/>
        <v>-3.1244218290315195E-4</v>
      </c>
      <c r="V398">
        <f t="shared" si="39"/>
        <v>-0.2205080275229358</v>
      </c>
      <c r="W398">
        <f t="shared" si="40"/>
        <v>-2.4844350245065573E-4</v>
      </c>
      <c r="X398">
        <f t="shared" si="41"/>
        <v>-1.3716211829448372E-4</v>
      </c>
    </row>
    <row r="399" spans="2:24" x14ac:dyDescent="0.15">
      <c r="B399" t="s">
        <v>405</v>
      </c>
      <c r="C399" t="s">
        <v>406</v>
      </c>
      <c r="D399" t="s">
        <v>537</v>
      </c>
      <c r="E399" t="s">
        <v>15</v>
      </c>
      <c r="F399" t="s">
        <v>538</v>
      </c>
      <c r="G399" t="s">
        <v>539</v>
      </c>
      <c r="H399" t="s">
        <v>61</v>
      </c>
      <c r="I399" t="s">
        <v>19</v>
      </c>
      <c r="J399" t="s">
        <v>61</v>
      </c>
      <c r="K399">
        <v>2</v>
      </c>
      <c r="L399" s="6">
        <v>39</v>
      </c>
      <c r="M399" s="2">
        <v>1381607.5</v>
      </c>
      <c r="S399">
        <f t="shared" si="36"/>
        <v>-0.9999325418240691</v>
      </c>
      <c r="T399">
        <f t="shared" si="37"/>
        <v>-2.5168896542588424E-3</v>
      </c>
      <c r="U399">
        <f t="shared" si="38"/>
        <v>-5.6394855392375137E-4</v>
      </c>
      <c r="V399">
        <f t="shared" si="39"/>
        <v>-0.22098509174311928</v>
      </c>
      <c r="W399">
        <f t="shared" si="40"/>
        <v>-8.5825937210226534E-4</v>
      </c>
      <c r="X399">
        <f t="shared" si="41"/>
        <v>-2.4757341517252685E-4</v>
      </c>
    </row>
    <row r="400" spans="2:24" x14ac:dyDescent="0.15">
      <c r="B400" t="s">
        <v>405</v>
      </c>
      <c r="C400" t="s">
        <v>406</v>
      </c>
      <c r="D400" t="s">
        <v>540</v>
      </c>
      <c r="E400" t="s">
        <v>15</v>
      </c>
      <c r="F400" t="s">
        <v>538</v>
      </c>
      <c r="G400" t="s">
        <v>539</v>
      </c>
      <c r="H400" t="s">
        <v>61</v>
      </c>
      <c r="I400" t="s">
        <v>19</v>
      </c>
      <c r="J400" t="s">
        <v>61</v>
      </c>
      <c r="K400">
        <v>9</v>
      </c>
      <c r="L400" s="6">
        <v>39</v>
      </c>
      <c r="M400" s="2">
        <v>1525135</v>
      </c>
      <c r="S400">
        <f t="shared" si="36"/>
        <v>-0.99946033459255257</v>
      </c>
      <c r="T400">
        <f t="shared" si="37"/>
        <v>-2.5168896542588424E-3</v>
      </c>
      <c r="U400">
        <f t="shared" si="38"/>
        <v>-6.6222610248091137E-4</v>
      </c>
      <c r="V400">
        <f t="shared" si="39"/>
        <v>-0.22088073394495411</v>
      </c>
      <c r="W400">
        <f t="shared" si="40"/>
        <v>-8.5825937210226534E-4</v>
      </c>
      <c r="X400">
        <f t="shared" si="41"/>
        <v>-2.907172589891201E-4</v>
      </c>
    </row>
    <row r="401" spans="2:24" x14ac:dyDescent="0.15">
      <c r="B401" t="s">
        <v>405</v>
      </c>
      <c r="C401" t="s">
        <v>406</v>
      </c>
      <c r="D401" t="s">
        <v>541</v>
      </c>
      <c r="E401" t="s">
        <v>25</v>
      </c>
      <c r="F401" t="s">
        <v>30</v>
      </c>
      <c r="G401" t="s">
        <v>30</v>
      </c>
      <c r="H401" t="s">
        <v>61</v>
      </c>
      <c r="I401" t="s">
        <v>19</v>
      </c>
      <c r="J401" t="s">
        <v>61</v>
      </c>
      <c r="K401">
        <v>63</v>
      </c>
      <c r="L401" s="6">
        <v>12</v>
      </c>
      <c r="M401" s="2">
        <v>1470322.5</v>
      </c>
      <c r="S401">
        <f t="shared" si="36"/>
        <v>-0.99581759309228279</v>
      </c>
      <c r="T401">
        <f t="shared" si="37"/>
        <v>-7.2857332096966485E-4</v>
      </c>
      <c r="U401">
        <f t="shared" si="38"/>
        <v>-6.2469435330190853E-4</v>
      </c>
      <c r="V401">
        <f t="shared" si="39"/>
        <v>-0.2200756880733945</v>
      </c>
      <c r="W401">
        <f t="shared" si="40"/>
        <v>-2.4844350245065573E-4</v>
      </c>
      <c r="X401">
        <f t="shared" si="41"/>
        <v>-2.7424082109953784E-4</v>
      </c>
    </row>
    <row r="402" spans="2:24" x14ac:dyDescent="0.15">
      <c r="B402" t="s">
        <v>405</v>
      </c>
      <c r="C402" t="s">
        <v>406</v>
      </c>
      <c r="D402" t="s">
        <v>542</v>
      </c>
      <c r="E402" t="s">
        <v>15</v>
      </c>
      <c r="F402" t="s">
        <v>144</v>
      </c>
      <c r="G402" t="s">
        <v>38</v>
      </c>
      <c r="H402" t="s">
        <v>61</v>
      </c>
      <c r="I402" t="s">
        <v>19</v>
      </c>
      <c r="J402" t="s">
        <v>61</v>
      </c>
      <c r="K402">
        <v>29</v>
      </c>
      <c r="L402" s="6">
        <v>15</v>
      </c>
      <c r="M402" s="2">
        <v>1423632.5</v>
      </c>
      <c r="S402">
        <f t="shared" si="36"/>
        <v>-0.99811117107393421</v>
      </c>
      <c r="T402">
        <f t="shared" si="37"/>
        <v>-9.2727513577957343E-4</v>
      </c>
      <c r="U402">
        <f t="shared" si="38"/>
        <v>-5.9272432148129014E-4</v>
      </c>
      <c r="V402">
        <f t="shared" si="39"/>
        <v>-0.22058256880733945</v>
      </c>
      <c r="W402">
        <f t="shared" si="40"/>
        <v>-3.1620082130083457E-4</v>
      </c>
      <c r="X402">
        <f t="shared" si="41"/>
        <v>-2.6020597713028636E-4</v>
      </c>
    </row>
    <row r="403" spans="2:24" x14ac:dyDescent="0.15">
      <c r="B403" t="s">
        <v>405</v>
      </c>
      <c r="C403" t="s">
        <v>406</v>
      </c>
      <c r="D403" t="s">
        <v>543</v>
      </c>
      <c r="E403" t="s">
        <v>25</v>
      </c>
      <c r="F403" t="s">
        <v>544</v>
      </c>
      <c r="G403" t="s">
        <v>189</v>
      </c>
      <c r="H403" t="s">
        <v>61</v>
      </c>
      <c r="I403" t="s">
        <v>19</v>
      </c>
      <c r="J403" t="s">
        <v>61</v>
      </c>
      <c r="K403">
        <v>8</v>
      </c>
      <c r="L403" s="6">
        <v>29</v>
      </c>
      <c r="M403" s="2">
        <v>1118850</v>
      </c>
      <c r="S403">
        <f t="shared" si="36"/>
        <v>-0.99952779276848358</v>
      </c>
      <c r="T403">
        <f t="shared" si="37"/>
        <v>-1.8545502715591469E-3</v>
      </c>
      <c r="U403">
        <f t="shared" si="38"/>
        <v>-3.8403067780239488E-4</v>
      </c>
      <c r="V403">
        <f t="shared" si="39"/>
        <v>-0.22089564220183489</v>
      </c>
      <c r="W403">
        <f t="shared" si="40"/>
        <v>-6.3240164260166913E-4</v>
      </c>
      <c r="X403">
        <f t="shared" si="41"/>
        <v>-1.6858946755525135E-4</v>
      </c>
    </row>
    <row r="404" spans="2:24" x14ac:dyDescent="0.15">
      <c r="B404" t="s">
        <v>405</v>
      </c>
      <c r="C404" t="s">
        <v>406</v>
      </c>
      <c r="D404" t="s">
        <v>545</v>
      </c>
      <c r="E404" t="s">
        <v>15</v>
      </c>
      <c r="F404" t="s">
        <v>16</v>
      </c>
      <c r="G404" t="s">
        <v>17</v>
      </c>
      <c r="H404" t="s">
        <v>18</v>
      </c>
      <c r="I404" t="s">
        <v>19</v>
      </c>
      <c r="J404" t="s">
        <v>28</v>
      </c>
      <c r="K404">
        <v>17</v>
      </c>
      <c r="L404" s="6">
        <v>29</v>
      </c>
      <c r="M404" s="2">
        <v>788650</v>
      </c>
      <c r="S404">
        <f t="shared" si="36"/>
        <v>-0.99892066918510525</v>
      </c>
      <c r="T404">
        <f t="shared" si="37"/>
        <v>-1.8545502715591469E-3</v>
      </c>
      <c r="U404">
        <f t="shared" si="38"/>
        <v>-1.5793291581549858E-4</v>
      </c>
      <c r="V404">
        <f t="shared" si="39"/>
        <v>-0.22076146788990827</v>
      </c>
      <c r="W404">
        <f t="shared" si="40"/>
        <v>-6.3240164260166913E-4</v>
      </c>
      <c r="X404">
        <f t="shared" si="41"/>
        <v>-6.933255004300388E-5</v>
      </c>
    </row>
    <row r="405" spans="2:24" x14ac:dyDescent="0.15">
      <c r="B405" t="s">
        <v>405</v>
      </c>
      <c r="C405" t="s">
        <v>406</v>
      </c>
      <c r="D405" t="s">
        <v>546</v>
      </c>
      <c r="E405" t="s">
        <v>25</v>
      </c>
      <c r="F405" t="s">
        <v>144</v>
      </c>
      <c r="G405" t="s">
        <v>38</v>
      </c>
      <c r="H405" t="s">
        <v>61</v>
      </c>
      <c r="I405" t="s">
        <v>19</v>
      </c>
      <c r="J405" t="s">
        <v>61</v>
      </c>
      <c r="K405">
        <v>16</v>
      </c>
      <c r="L405" s="6">
        <v>12</v>
      </c>
      <c r="M405" s="2">
        <v>923800</v>
      </c>
      <c r="S405">
        <f t="shared" si="36"/>
        <v>-0.99898812736103615</v>
      </c>
      <c r="T405">
        <f t="shared" si="37"/>
        <v>-7.2857332096966485E-4</v>
      </c>
      <c r="U405">
        <f t="shared" si="38"/>
        <v>-2.5047414092915402E-4</v>
      </c>
      <c r="V405">
        <f t="shared" si="39"/>
        <v>-0.22077637614678899</v>
      </c>
      <c r="W405">
        <f t="shared" si="40"/>
        <v>-2.4844350245065573E-4</v>
      </c>
      <c r="X405">
        <f t="shared" si="41"/>
        <v>-1.0995814786789861E-4</v>
      </c>
    </row>
    <row r="406" spans="2:24" x14ac:dyDescent="0.15">
      <c r="B406" t="s">
        <v>405</v>
      </c>
      <c r="C406" t="s">
        <v>406</v>
      </c>
      <c r="D406" t="s">
        <v>547</v>
      </c>
      <c r="E406" t="s">
        <v>15</v>
      </c>
      <c r="F406" t="s">
        <v>544</v>
      </c>
      <c r="G406" t="s">
        <v>189</v>
      </c>
      <c r="H406" t="s">
        <v>61</v>
      </c>
      <c r="I406" t="s">
        <v>19</v>
      </c>
      <c r="J406" t="s">
        <v>61</v>
      </c>
      <c r="K406">
        <v>6</v>
      </c>
      <c r="L406" s="6">
        <v>12</v>
      </c>
      <c r="M406" s="2">
        <v>849460</v>
      </c>
      <c r="S406">
        <f t="shared" si="36"/>
        <v>-0.99966270912034538</v>
      </c>
      <c r="T406">
        <f t="shared" si="37"/>
        <v>-7.2857332096966485E-4</v>
      </c>
      <c r="U406">
        <f t="shared" si="38"/>
        <v>-1.9957133164355176E-4</v>
      </c>
      <c r="V406">
        <f t="shared" si="39"/>
        <v>-0.22092545871559632</v>
      </c>
      <c r="W406">
        <f t="shared" si="40"/>
        <v>-2.4844350245065573E-4</v>
      </c>
      <c r="X406">
        <f t="shared" si="41"/>
        <v>-8.7611814591519223E-5</v>
      </c>
    </row>
    <row r="407" spans="2:24" x14ac:dyDescent="0.15">
      <c r="B407" t="s">
        <v>405</v>
      </c>
      <c r="C407" t="s">
        <v>406</v>
      </c>
      <c r="D407" t="s">
        <v>548</v>
      </c>
      <c r="E407" t="s">
        <v>25</v>
      </c>
      <c r="F407" t="s">
        <v>44</v>
      </c>
      <c r="G407" t="s">
        <v>17</v>
      </c>
      <c r="H407" t="s">
        <v>61</v>
      </c>
      <c r="I407" t="s">
        <v>19</v>
      </c>
      <c r="J407" t="s">
        <v>61</v>
      </c>
      <c r="K407">
        <v>2</v>
      </c>
      <c r="L407" s="6">
        <v>53</v>
      </c>
      <c r="M407" s="2">
        <v>820492.5</v>
      </c>
      <c r="S407">
        <f t="shared" si="36"/>
        <v>-0.9999325418240691</v>
      </c>
      <c r="T407">
        <f t="shared" si="37"/>
        <v>-3.4441647900384158E-3</v>
      </c>
      <c r="U407">
        <f t="shared" si="38"/>
        <v>-1.7973642273878067E-4</v>
      </c>
      <c r="V407">
        <f t="shared" si="39"/>
        <v>-0.22098509174311928</v>
      </c>
      <c r="W407">
        <f t="shared" si="40"/>
        <v>-1.1744601934031E-3</v>
      </c>
      <c r="X407">
        <f t="shared" si="41"/>
        <v>-7.8904289582324715E-5</v>
      </c>
    </row>
    <row r="408" spans="2:24" x14ac:dyDescent="0.15">
      <c r="B408" t="s">
        <v>549</v>
      </c>
      <c r="C408" t="s">
        <v>550</v>
      </c>
      <c r="D408" t="s">
        <v>551</v>
      </c>
      <c r="E408" t="s">
        <v>25</v>
      </c>
      <c r="F408" t="s">
        <v>552</v>
      </c>
      <c r="G408" t="s">
        <v>553</v>
      </c>
      <c r="H408" t="s">
        <v>18</v>
      </c>
      <c r="I408" t="s">
        <v>41</v>
      </c>
      <c r="J408" t="s">
        <v>22</v>
      </c>
      <c r="K408">
        <v>44</v>
      </c>
      <c r="L408" s="6">
        <v>26</v>
      </c>
      <c r="M408" s="2">
        <v>2882350</v>
      </c>
      <c r="S408">
        <f t="shared" si="36"/>
        <v>-0.99709929843497036</v>
      </c>
      <c r="T408">
        <f t="shared" si="37"/>
        <v>-1.6558484567492384E-3</v>
      </c>
      <c r="U408">
        <f t="shared" si="38"/>
        <v>-1.5915515841133931E-3</v>
      </c>
      <c r="V408">
        <f t="shared" si="39"/>
        <v>-0.22035894495412844</v>
      </c>
      <c r="W408">
        <f t="shared" si="40"/>
        <v>-5.6464432375149035E-4</v>
      </c>
      <c r="X408">
        <f t="shared" si="41"/>
        <v>-6.9869114542577958E-4</v>
      </c>
    </row>
    <row r="409" spans="2:24" x14ac:dyDescent="0.15">
      <c r="B409" t="s">
        <v>549</v>
      </c>
      <c r="C409" t="s">
        <v>550</v>
      </c>
      <c r="D409" t="s">
        <v>554</v>
      </c>
      <c r="E409" t="s">
        <v>25</v>
      </c>
      <c r="F409" t="s">
        <v>525</v>
      </c>
      <c r="G409" t="s">
        <v>525</v>
      </c>
      <c r="H409" t="s">
        <v>18</v>
      </c>
      <c r="I409" t="s">
        <v>19</v>
      </c>
      <c r="J409" t="s">
        <v>292</v>
      </c>
      <c r="K409">
        <v>15</v>
      </c>
      <c r="L409" s="6">
        <v>12</v>
      </c>
      <c r="M409" s="2">
        <v>3557000</v>
      </c>
      <c r="S409">
        <f t="shared" si="36"/>
        <v>-0.99905558553696705</v>
      </c>
      <c r="T409">
        <f t="shared" si="37"/>
        <v>-7.2857332096966485E-4</v>
      </c>
      <c r="U409">
        <f t="shared" si="38"/>
        <v>-2.0535045069615446E-3</v>
      </c>
      <c r="V409">
        <f t="shared" si="39"/>
        <v>-0.22079128440366971</v>
      </c>
      <c r="W409">
        <f t="shared" si="40"/>
        <v>-2.4844350245065573E-4</v>
      </c>
      <c r="X409">
        <f t="shared" si="41"/>
        <v>-9.0148847855611811E-4</v>
      </c>
    </row>
    <row r="410" spans="2:24" x14ac:dyDescent="0.15">
      <c r="B410" t="s">
        <v>549</v>
      </c>
      <c r="C410" t="s">
        <v>550</v>
      </c>
      <c r="D410" t="s">
        <v>555</v>
      </c>
      <c r="E410" t="s">
        <v>25</v>
      </c>
      <c r="F410" t="s">
        <v>552</v>
      </c>
      <c r="G410" t="s">
        <v>553</v>
      </c>
      <c r="H410" t="s">
        <v>61</v>
      </c>
      <c r="I410" t="s">
        <v>19</v>
      </c>
      <c r="J410" t="s">
        <v>61</v>
      </c>
      <c r="K410">
        <v>10</v>
      </c>
      <c r="L410" s="6">
        <v>24</v>
      </c>
      <c r="M410" s="2">
        <v>1667400</v>
      </c>
      <c r="S410">
        <f t="shared" si="36"/>
        <v>-0.99939287641662167</v>
      </c>
      <c r="T410">
        <f t="shared" si="37"/>
        <v>-1.5233805802092992E-3</v>
      </c>
      <c r="U410">
        <f t="shared" si="38"/>
        <v>-7.596391797342906E-4</v>
      </c>
      <c r="V410">
        <f t="shared" si="39"/>
        <v>-0.22086582568807339</v>
      </c>
      <c r="W410">
        <f t="shared" si="40"/>
        <v>-5.1947277785137109E-4</v>
      </c>
      <c r="X410">
        <f t="shared" si="41"/>
        <v>-3.3348159990335356E-4</v>
      </c>
    </row>
    <row r="411" spans="2:24" x14ac:dyDescent="0.15">
      <c r="B411" t="s">
        <v>549</v>
      </c>
      <c r="C411" t="s">
        <v>550</v>
      </c>
      <c r="D411" t="s">
        <v>556</v>
      </c>
      <c r="E411" t="s">
        <v>25</v>
      </c>
      <c r="F411" t="s">
        <v>525</v>
      </c>
      <c r="G411" t="s">
        <v>525</v>
      </c>
      <c r="H411" t="s">
        <v>18</v>
      </c>
      <c r="I411" t="s">
        <v>19</v>
      </c>
      <c r="J411" t="s">
        <v>557</v>
      </c>
      <c r="K411">
        <v>3</v>
      </c>
      <c r="L411" s="6">
        <v>20</v>
      </c>
      <c r="M411" s="2">
        <v>1803670</v>
      </c>
      <c r="S411">
        <f t="shared" si="36"/>
        <v>-0.9998650836481382</v>
      </c>
      <c r="T411">
        <f t="shared" si="37"/>
        <v>-1.2584448271294212E-3</v>
      </c>
      <c r="U411">
        <f t="shared" si="38"/>
        <v>-8.5294730216298339E-4</v>
      </c>
      <c r="V411">
        <f t="shared" si="39"/>
        <v>-0.22097018348623854</v>
      </c>
      <c r="W411">
        <f t="shared" si="40"/>
        <v>-4.2912968605113267E-4</v>
      </c>
      <c r="X411">
        <f t="shared" si="41"/>
        <v>-3.7444386564954973E-4</v>
      </c>
    </row>
    <row r="412" spans="2:24" x14ac:dyDescent="0.15">
      <c r="B412" t="s">
        <v>549</v>
      </c>
      <c r="C412" t="s">
        <v>550</v>
      </c>
      <c r="D412" t="s">
        <v>558</v>
      </c>
      <c r="E412" t="s">
        <v>25</v>
      </c>
      <c r="F412" t="s">
        <v>525</v>
      </c>
      <c r="G412" t="s">
        <v>525</v>
      </c>
      <c r="H412" t="s">
        <v>61</v>
      </c>
      <c r="I412" t="s">
        <v>19</v>
      </c>
      <c r="J412" t="s">
        <v>61</v>
      </c>
      <c r="K412">
        <v>1</v>
      </c>
      <c r="L412" s="6">
        <v>28</v>
      </c>
      <c r="M412" s="2">
        <v>1783204.5</v>
      </c>
      <c r="S412">
        <f t="shared" si="36"/>
        <v>-1</v>
      </c>
      <c r="T412">
        <f t="shared" si="37"/>
        <v>-1.7883163332891774E-3</v>
      </c>
      <c r="U412">
        <f t="shared" si="38"/>
        <v>-8.3893396555504026E-4</v>
      </c>
      <c r="V412">
        <f t="shared" si="39"/>
        <v>-0.221</v>
      </c>
      <c r="W412">
        <f t="shared" si="40"/>
        <v>-6.098158696516095E-4</v>
      </c>
      <c r="X412">
        <f t="shared" si="41"/>
        <v>-3.6829201087866265E-4</v>
      </c>
    </row>
    <row r="413" spans="2:24" x14ac:dyDescent="0.15">
      <c r="B413" t="s">
        <v>549</v>
      </c>
      <c r="C413" t="s">
        <v>550</v>
      </c>
      <c r="D413" t="s">
        <v>559</v>
      </c>
      <c r="E413" t="s">
        <v>25</v>
      </c>
      <c r="F413" t="s">
        <v>525</v>
      </c>
      <c r="G413" t="s">
        <v>525</v>
      </c>
      <c r="H413" t="s">
        <v>18</v>
      </c>
      <c r="I413" t="s">
        <v>19</v>
      </c>
      <c r="J413" t="s">
        <v>292</v>
      </c>
      <c r="K413">
        <v>3</v>
      </c>
      <c r="L413" s="6">
        <v>17</v>
      </c>
      <c r="M413" s="2">
        <v>1639330</v>
      </c>
      <c r="S413">
        <f t="shared" si="36"/>
        <v>-0.9998650836481382</v>
      </c>
      <c r="T413">
        <f t="shared" si="37"/>
        <v>-1.0597430123195125E-3</v>
      </c>
      <c r="U413">
        <f t="shared" si="38"/>
        <v>-7.4041881577616771E-4</v>
      </c>
      <c r="V413">
        <f t="shared" si="39"/>
        <v>-0.22097018348623854</v>
      </c>
      <c r="W413">
        <f t="shared" si="40"/>
        <v>-3.6137236720095378E-4</v>
      </c>
      <c r="X413">
        <f t="shared" si="41"/>
        <v>-3.2504386012573763E-4</v>
      </c>
    </row>
    <row r="414" spans="2:24" x14ac:dyDescent="0.15">
      <c r="B414" t="s">
        <v>549</v>
      </c>
      <c r="C414" t="s">
        <v>550</v>
      </c>
      <c r="D414" t="s">
        <v>560</v>
      </c>
      <c r="E414" t="s">
        <v>25</v>
      </c>
      <c r="F414" t="s">
        <v>525</v>
      </c>
      <c r="G414" t="s">
        <v>525</v>
      </c>
      <c r="H414" t="s">
        <v>61</v>
      </c>
      <c r="I414" t="s">
        <v>19</v>
      </c>
      <c r="J414" t="s">
        <v>61</v>
      </c>
      <c r="K414">
        <v>49</v>
      </c>
      <c r="L414" s="6">
        <v>16</v>
      </c>
      <c r="M414" s="2">
        <v>918600</v>
      </c>
      <c r="S414">
        <f t="shared" si="36"/>
        <v>-0.99676200755531574</v>
      </c>
      <c r="T414">
        <f t="shared" si="37"/>
        <v>-9.9350907404954303E-4</v>
      </c>
      <c r="U414">
        <f t="shared" si="38"/>
        <v>-2.4691354625219503E-4</v>
      </c>
      <c r="V414">
        <f t="shared" si="39"/>
        <v>-0.22028440366972479</v>
      </c>
      <c r="W414">
        <f t="shared" si="40"/>
        <v>-3.387865942508942E-4</v>
      </c>
      <c r="X414">
        <f t="shared" si="41"/>
        <v>-1.0839504680471362E-4</v>
      </c>
    </row>
    <row r="415" spans="2:24" x14ac:dyDescent="0.15">
      <c r="B415" t="s">
        <v>561</v>
      </c>
      <c r="C415" t="s">
        <v>562</v>
      </c>
      <c r="D415" t="s">
        <v>563</v>
      </c>
      <c r="E415" t="s">
        <v>15</v>
      </c>
      <c r="F415" t="s">
        <v>114</v>
      </c>
      <c r="G415" t="s">
        <v>38</v>
      </c>
      <c r="H415" t="s">
        <v>18</v>
      </c>
      <c r="I415" t="s">
        <v>19</v>
      </c>
      <c r="J415" t="s">
        <v>557</v>
      </c>
      <c r="K415">
        <v>2</v>
      </c>
      <c r="L415" s="6">
        <v>142</v>
      </c>
      <c r="M415" s="2">
        <v>30799635</v>
      </c>
      <c r="S415">
        <f t="shared" si="36"/>
        <v>-0.9999325418240691</v>
      </c>
      <c r="T415">
        <f t="shared" si="37"/>
        <v>-9.3389852960657042E-3</v>
      </c>
      <c r="U415">
        <f t="shared" si="38"/>
        <v>-2.0707347039141708E-2</v>
      </c>
      <c r="V415">
        <f t="shared" si="39"/>
        <v>-0.22098509174311928</v>
      </c>
      <c r="W415">
        <f t="shared" si="40"/>
        <v>-3.1845939859584055E-3</v>
      </c>
      <c r="X415">
        <f t="shared" si="41"/>
        <v>-9.0905253501832092E-3</v>
      </c>
    </row>
    <row r="416" spans="2:24" x14ac:dyDescent="0.15">
      <c r="B416" t="s">
        <v>561</v>
      </c>
      <c r="C416" t="s">
        <v>562</v>
      </c>
      <c r="D416" t="s">
        <v>564</v>
      </c>
      <c r="E416" t="s">
        <v>15</v>
      </c>
      <c r="F416" t="s">
        <v>27</v>
      </c>
      <c r="G416" t="s">
        <v>17</v>
      </c>
      <c r="H416" t="s">
        <v>18</v>
      </c>
      <c r="I416" t="s">
        <v>19</v>
      </c>
      <c r="J416" t="s">
        <v>557</v>
      </c>
      <c r="K416">
        <v>6</v>
      </c>
      <c r="L416" s="6">
        <v>57</v>
      </c>
      <c r="M416" s="2">
        <v>12639907.5</v>
      </c>
      <c r="S416">
        <f t="shared" si="36"/>
        <v>-0.99966270912034538</v>
      </c>
      <c r="T416">
        <f t="shared" si="37"/>
        <v>-3.7091005431182937E-3</v>
      </c>
      <c r="U416">
        <f t="shared" si="38"/>
        <v>-8.2728414484636494E-3</v>
      </c>
      <c r="V416">
        <f t="shared" si="39"/>
        <v>-0.22092545871559632</v>
      </c>
      <c r="W416">
        <f t="shared" si="40"/>
        <v>-1.2648032852033383E-3</v>
      </c>
      <c r="X416">
        <f t="shared" si="41"/>
        <v>-3.6317773958755421E-3</v>
      </c>
    </row>
    <row r="417" spans="2:24" x14ac:dyDescent="0.15">
      <c r="B417" t="s">
        <v>561</v>
      </c>
      <c r="C417" t="s">
        <v>562</v>
      </c>
      <c r="D417" t="s">
        <v>565</v>
      </c>
      <c r="E417" t="s">
        <v>15</v>
      </c>
      <c r="F417" t="s">
        <v>103</v>
      </c>
      <c r="G417" t="s">
        <v>103</v>
      </c>
      <c r="H417" t="s">
        <v>18</v>
      </c>
      <c r="I417" t="s">
        <v>86</v>
      </c>
      <c r="J417" t="s">
        <v>557</v>
      </c>
      <c r="K417">
        <v>31</v>
      </c>
      <c r="L417" s="6">
        <v>30</v>
      </c>
      <c r="M417" s="2">
        <v>11092700</v>
      </c>
      <c r="S417">
        <f t="shared" si="36"/>
        <v>-0.9979762547220723</v>
      </c>
      <c r="T417">
        <f t="shared" si="37"/>
        <v>-1.9207842098291164E-3</v>
      </c>
      <c r="U417">
        <f t="shared" si="38"/>
        <v>-7.2134224506461434E-3</v>
      </c>
      <c r="V417">
        <f t="shared" si="39"/>
        <v>-0.22055275229357799</v>
      </c>
      <c r="W417">
        <f t="shared" si="40"/>
        <v>-6.5498741555172877E-4</v>
      </c>
      <c r="X417">
        <f t="shared" si="41"/>
        <v>-3.1666924558336569E-3</v>
      </c>
    </row>
    <row r="418" spans="2:24" x14ac:dyDescent="0.15">
      <c r="B418" t="s">
        <v>561</v>
      </c>
      <c r="C418" t="s">
        <v>562</v>
      </c>
      <c r="D418" t="s">
        <v>566</v>
      </c>
      <c r="E418" t="s">
        <v>15</v>
      </c>
      <c r="F418" t="s">
        <v>30</v>
      </c>
      <c r="G418" t="s">
        <v>30</v>
      </c>
      <c r="H418" t="s">
        <v>18</v>
      </c>
      <c r="I418" t="s">
        <v>19</v>
      </c>
      <c r="J418" t="s">
        <v>557</v>
      </c>
      <c r="K418">
        <v>2</v>
      </c>
      <c r="L418" s="6">
        <v>56</v>
      </c>
      <c r="M418" s="2">
        <v>7308931.25</v>
      </c>
      <c r="S418">
        <f t="shared" si="36"/>
        <v>-0.9999325418240691</v>
      </c>
      <c r="T418">
        <f t="shared" si="37"/>
        <v>-3.6428666048483245E-3</v>
      </c>
      <c r="U418">
        <f t="shared" si="38"/>
        <v>-4.6225634371665665E-3</v>
      </c>
      <c r="V418">
        <f t="shared" si="39"/>
        <v>-0.22098509174311928</v>
      </c>
      <c r="W418">
        <f t="shared" si="40"/>
        <v>-1.2422175122532787E-3</v>
      </c>
      <c r="X418">
        <f t="shared" si="41"/>
        <v>-2.0293053489161229E-3</v>
      </c>
    </row>
    <row r="419" spans="2:24" x14ac:dyDescent="0.15">
      <c r="B419" t="s">
        <v>561</v>
      </c>
      <c r="C419" t="s">
        <v>562</v>
      </c>
      <c r="D419" t="s">
        <v>567</v>
      </c>
      <c r="E419" t="s">
        <v>15</v>
      </c>
      <c r="F419" t="s">
        <v>506</v>
      </c>
      <c r="G419" t="s">
        <v>251</v>
      </c>
      <c r="H419" t="s">
        <v>18</v>
      </c>
      <c r="I419" t="s">
        <v>19</v>
      </c>
      <c r="J419" t="s">
        <v>557</v>
      </c>
      <c r="K419">
        <v>6</v>
      </c>
      <c r="L419" s="6">
        <v>34</v>
      </c>
      <c r="M419" s="2">
        <v>5803520</v>
      </c>
      <c r="S419">
        <f t="shared" si="36"/>
        <v>-0.99966270912034538</v>
      </c>
      <c r="T419">
        <f t="shared" si="37"/>
        <v>-2.1857199629089948E-3</v>
      </c>
      <c r="U419">
        <f t="shared" si="38"/>
        <v>-3.5917635749772993E-3</v>
      </c>
      <c r="V419">
        <f t="shared" si="39"/>
        <v>-0.22092545871559632</v>
      </c>
      <c r="W419">
        <f t="shared" si="40"/>
        <v>-7.4533050735196729E-4</v>
      </c>
      <c r="X419">
        <f t="shared" si="41"/>
        <v>-1.5767842094150345E-3</v>
      </c>
    </row>
    <row r="420" spans="2:24" x14ac:dyDescent="0.15">
      <c r="B420" t="s">
        <v>561</v>
      </c>
      <c r="C420" t="s">
        <v>562</v>
      </c>
      <c r="D420" t="s">
        <v>568</v>
      </c>
      <c r="E420" t="s">
        <v>15</v>
      </c>
      <c r="F420" t="s">
        <v>440</v>
      </c>
      <c r="G420" t="s">
        <v>441</v>
      </c>
      <c r="H420" t="s">
        <v>18</v>
      </c>
      <c r="I420" t="s">
        <v>86</v>
      </c>
      <c r="J420" t="s">
        <v>557</v>
      </c>
      <c r="K420">
        <v>2</v>
      </c>
      <c r="L420" s="6">
        <v>17</v>
      </c>
      <c r="M420" s="2">
        <v>3700200</v>
      </c>
      <c r="S420">
        <f t="shared" si="36"/>
        <v>-0.9999325418240691</v>
      </c>
      <c r="T420">
        <f t="shared" si="37"/>
        <v>-1.0597430123195125E-3</v>
      </c>
      <c r="U420">
        <f t="shared" si="38"/>
        <v>-2.1515578065270306E-3</v>
      </c>
      <c r="V420">
        <f t="shared" si="39"/>
        <v>-0.22098509174311928</v>
      </c>
      <c r="W420">
        <f t="shared" si="40"/>
        <v>-3.6137236720095378E-4</v>
      </c>
      <c r="X420">
        <f t="shared" si="41"/>
        <v>-9.4453387706536641E-4</v>
      </c>
    </row>
    <row r="421" spans="2:24" x14ac:dyDescent="0.15">
      <c r="B421" t="s">
        <v>561</v>
      </c>
      <c r="C421" t="s">
        <v>569</v>
      </c>
      <c r="D421" t="s">
        <v>570</v>
      </c>
      <c r="E421" t="s">
        <v>25</v>
      </c>
      <c r="F421" t="s">
        <v>114</v>
      </c>
      <c r="G421" t="s">
        <v>38</v>
      </c>
      <c r="H421" t="s">
        <v>18</v>
      </c>
      <c r="I421" t="s">
        <v>19</v>
      </c>
      <c r="J421" t="s">
        <v>69</v>
      </c>
      <c r="K421">
        <v>6</v>
      </c>
      <c r="L421" s="6">
        <v>8</v>
      </c>
      <c r="M421" s="2">
        <v>4007360</v>
      </c>
      <c r="S421">
        <f t="shared" si="36"/>
        <v>-0.99966270912034538</v>
      </c>
      <c r="T421">
        <f t="shared" si="37"/>
        <v>-4.6363756788978672E-4</v>
      </c>
      <c r="U421">
        <f t="shared" si="38"/>
        <v>-2.3618793951760164E-3</v>
      </c>
      <c r="V421">
        <f t="shared" si="39"/>
        <v>-0.22092545871559632</v>
      </c>
      <c r="W421">
        <f t="shared" si="40"/>
        <v>-1.5810041065041728E-4</v>
      </c>
      <c r="X421">
        <f t="shared" si="41"/>
        <v>-1.0368650544822712E-3</v>
      </c>
    </row>
    <row r="422" spans="2:24" x14ac:dyDescent="0.15">
      <c r="B422" t="s">
        <v>561</v>
      </c>
      <c r="C422" t="s">
        <v>569</v>
      </c>
      <c r="D422" t="s">
        <v>571</v>
      </c>
      <c r="E422" t="s">
        <v>25</v>
      </c>
      <c r="F422" t="s">
        <v>114</v>
      </c>
      <c r="G422" t="s">
        <v>38</v>
      </c>
      <c r="H422" t="s">
        <v>18</v>
      </c>
      <c r="I422" t="s">
        <v>41</v>
      </c>
      <c r="J422" t="s">
        <v>91</v>
      </c>
      <c r="K422">
        <v>9</v>
      </c>
      <c r="L422" s="6">
        <v>45</v>
      </c>
      <c r="M422" s="2">
        <v>1883000</v>
      </c>
      <c r="S422">
        <f t="shared" si="36"/>
        <v>-0.99946033459255257</v>
      </c>
      <c r="T422">
        <f t="shared" si="37"/>
        <v>-2.9142932838786594E-3</v>
      </c>
      <c r="U422">
        <f t="shared" si="38"/>
        <v>-9.072669128789751E-4</v>
      </c>
      <c r="V422">
        <f t="shared" si="39"/>
        <v>-0.22088073394495411</v>
      </c>
      <c r="W422">
        <f t="shared" si="40"/>
        <v>-9.9377400980262291E-4</v>
      </c>
      <c r="X422">
        <f t="shared" si="41"/>
        <v>-3.9829017475387005E-4</v>
      </c>
    </row>
    <row r="423" spans="2:24" x14ac:dyDescent="0.15">
      <c r="B423" t="s">
        <v>561</v>
      </c>
      <c r="C423" t="s">
        <v>569</v>
      </c>
      <c r="D423" t="s">
        <v>572</v>
      </c>
      <c r="E423" t="s">
        <v>25</v>
      </c>
      <c r="F423" t="s">
        <v>298</v>
      </c>
      <c r="G423" t="s">
        <v>38</v>
      </c>
      <c r="H423" t="s">
        <v>18</v>
      </c>
      <c r="I423" t="s">
        <v>19</v>
      </c>
      <c r="J423" t="s">
        <v>69</v>
      </c>
      <c r="K423">
        <v>52</v>
      </c>
      <c r="L423" s="6">
        <v>4</v>
      </c>
      <c r="M423" s="2">
        <v>1995200</v>
      </c>
      <c r="S423">
        <f t="shared" si="36"/>
        <v>-0.99655963302752293</v>
      </c>
      <c r="T423">
        <f t="shared" si="37"/>
        <v>-1.9870181480990858E-4</v>
      </c>
      <c r="U423">
        <f t="shared" si="38"/>
        <v>-9.8409359033182109E-4</v>
      </c>
      <c r="V423">
        <f t="shared" si="39"/>
        <v>-0.22023967889908258</v>
      </c>
      <c r="W423">
        <f t="shared" si="40"/>
        <v>-6.7757318850178826E-5</v>
      </c>
      <c r="X423">
        <f t="shared" si="41"/>
        <v>-4.3201708615566944E-4</v>
      </c>
    </row>
    <row r="424" spans="2:24" x14ac:dyDescent="0.15">
      <c r="B424" t="s">
        <v>561</v>
      </c>
      <c r="C424" t="s">
        <v>569</v>
      </c>
      <c r="D424" t="s">
        <v>573</v>
      </c>
      <c r="E424" t="s">
        <v>15</v>
      </c>
      <c r="F424" t="s">
        <v>37</v>
      </c>
      <c r="G424" t="s">
        <v>38</v>
      </c>
      <c r="H424" t="s">
        <v>61</v>
      </c>
      <c r="I424" t="s">
        <v>19</v>
      </c>
      <c r="J424" t="s">
        <v>61</v>
      </c>
      <c r="K424">
        <v>111</v>
      </c>
      <c r="L424" s="6">
        <v>2</v>
      </c>
      <c r="M424" s="2">
        <v>836000</v>
      </c>
      <c r="S424">
        <f t="shared" si="36"/>
        <v>-0.99257960064759854</v>
      </c>
      <c r="T424">
        <f t="shared" si="37"/>
        <v>-6.6233938269969533E-5</v>
      </c>
      <c r="U424">
        <f t="shared" si="38"/>
        <v>-1.9035486926819253E-4</v>
      </c>
      <c r="V424">
        <f t="shared" si="39"/>
        <v>-0.21936009174311927</v>
      </c>
      <c r="W424">
        <f t="shared" si="40"/>
        <v>-2.2585772950059611E-5</v>
      </c>
      <c r="X424">
        <f t="shared" si="41"/>
        <v>-8.3565787608736521E-5</v>
      </c>
    </row>
    <row r="425" spans="2:24" x14ac:dyDescent="0.15">
      <c r="B425" t="s">
        <v>561</v>
      </c>
      <c r="C425" t="s">
        <v>569</v>
      </c>
      <c r="D425" t="s">
        <v>574</v>
      </c>
      <c r="E425" t="s">
        <v>15</v>
      </c>
      <c r="F425" t="s">
        <v>27</v>
      </c>
      <c r="G425" t="s">
        <v>17</v>
      </c>
      <c r="H425" t="s">
        <v>18</v>
      </c>
      <c r="I425" t="s">
        <v>19</v>
      </c>
      <c r="J425" t="s">
        <v>557</v>
      </c>
      <c r="K425">
        <v>108</v>
      </c>
      <c r="L425" s="6">
        <v>3</v>
      </c>
      <c r="M425" s="2">
        <v>1175600</v>
      </c>
      <c r="S425">
        <f t="shared" si="36"/>
        <v>-0.99278197517539124</v>
      </c>
      <c r="T425">
        <f t="shared" si="37"/>
        <v>-1.3246787653993907E-4</v>
      </c>
      <c r="U425">
        <f t="shared" si="38"/>
        <v>-4.2288909086343778E-4</v>
      </c>
      <c r="V425">
        <f t="shared" si="39"/>
        <v>-0.21940481651376145</v>
      </c>
      <c r="W425">
        <f t="shared" si="40"/>
        <v>-4.5171545900119222E-5</v>
      </c>
      <c r="X425">
        <f t="shared" si="41"/>
        <v>-1.8564831088904919E-4</v>
      </c>
    </row>
    <row r="426" spans="2:24" x14ac:dyDescent="0.15">
      <c r="B426" t="s">
        <v>561</v>
      </c>
      <c r="C426" t="s">
        <v>569</v>
      </c>
      <c r="D426" t="s">
        <v>575</v>
      </c>
      <c r="E426" t="s">
        <v>25</v>
      </c>
      <c r="F426" t="s">
        <v>178</v>
      </c>
      <c r="G426" t="s">
        <v>17</v>
      </c>
      <c r="H426" t="s">
        <v>18</v>
      </c>
      <c r="I426" t="s">
        <v>19</v>
      </c>
      <c r="J426" t="s">
        <v>292</v>
      </c>
      <c r="K426">
        <v>20</v>
      </c>
      <c r="L426" s="6">
        <v>34</v>
      </c>
      <c r="M426" s="2">
        <v>949330</v>
      </c>
      <c r="S426">
        <f t="shared" si="36"/>
        <v>-0.99871829465731243</v>
      </c>
      <c r="T426">
        <f t="shared" si="37"/>
        <v>-2.1857199629089948E-3</v>
      </c>
      <c r="U426">
        <f t="shared" si="38"/>
        <v>-2.6795529133353158E-4</v>
      </c>
      <c r="V426">
        <f t="shared" si="39"/>
        <v>-0.22071674311926606</v>
      </c>
      <c r="W426">
        <f t="shared" si="40"/>
        <v>-7.4533050735196729E-4</v>
      </c>
      <c r="X426">
        <f t="shared" si="41"/>
        <v>-1.1763237289542037E-4</v>
      </c>
    </row>
    <row r="427" spans="2:24" x14ac:dyDescent="0.15">
      <c r="B427" t="s">
        <v>561</v>
      </c>
      <c r="C427" t="s">
        <v>569</v>
      </c>
      <c r="D427" t="s">
        <v>576</v>
      </c>
      <c r="E427" t="s">
        <v>15</v>
      </c>
      <c r="F427" t="s">
        <v>49</v>
      </c>
      <c r="G427" t="s">
        <v>17</v>
      </c>
      <c r="H427" t="s">
        <v>61</v>
      </c>
      <c r="I427" t="s">
        <v>19</v>
      </c>
      <c r="J427" t="s">
        <v>61</v>
      </c>
      <c r="K427">
        <v>7</v>
      </c>
      <c r="L427" s="6">
        <v>5</v>
      </c>
      <c r="M427" s="2">
        <v>580000</v>
      </c>
      <c r="S427">
        <f t="shared" si="36"/>
        <v>-0.99959525094441448</v>
      </c>
      <c r="T427">
        <f t="shared" si="37"/>
        <v>-2.6493575307987813E-4</v>
      </c>
      <c r="U427">
        <f t="shared" si="38"/>
        <v>-1.5064054402518833E-5</v>
      </c>
      <c r="V427">
        <f t="shared" si="39"/>
        <v>-0.2209105504587156</v>
      </c>
      <c r="W427">
        <f t="shared" si="40"/>
        <v>-9.0343091800238444E-5</v>
      </c>
      <c r="X427">
        <f t="shared" si="41"/>
        <v>-6.6131198827057675E-6</v>
      </c>
    </row>
    <row r="428" spans="2:24" x14ac:dyDescent="0.15">
      <c r="B428" t="s">
        <v>561</v>
      </c>
      <c r="C428" t="s">
        <v>562</v>
      </c>
      <c r="D428" t="s">
        <v>577</v>
      </c>
      <c r="F428" t="s">
        <v>506</v>
      </c>
      <c r="G428" t="s">
        <v>251</v>
      </c>
      <c r="H428" t="s">
        <v>18</v>
      </c>
      <c r="I428" t="s">
        <v>19</v>
      </c>
      <c r="J428" t="s">
        <v>557</v>
      </c>
      <c r="K428">
        <v>2</v>
      </c>
      <c r="L428" s="6">
        <v>18</v>
      </c>
      <c r="M428" s="2">
        <v>4966850</v>
      </c>
      <c r="S428">
        <f t="shared" si="36"/>
        <v>-0.9999325418240691</v>
      </c>
      <c r="T428">
        <f t="shared" si="37"/>
        <v>-1.125976950589482E-3</v>
      </c>
      <c r="U428">
        <f t="shared" si="38"/>
        <v>-3.0188707387520525E-3</v>
      </c>
      <c r="V428">
        <f t="shared" si="39"/>
        <v>-0.22098509174311928</v>
      </c>
      <c r="W428">
        <f t="shared" si="40"/>
        <v>-3.8395814015101341E-4</v>
      </c>
      <c r="X428">
        <f t="shared" si="41"/>
        <v>-1.3252842543121511E-3</v>
      </c>
    </row>
    <row r="429" spans="2:24" x14ac:dyDescent="0.15">
      <c r="B429" t="s">
        <v>561</v>
      </c>
      <c r="C429" t="s">
        <v>562</v>
      </c>
      <c r="D429" t="s">
        <v>578</v>
      </c>
      <c r="F429" t="s">
        <v>30</v>
      </c>
      <c r="G429" t="s">
        <v>30</v>
      </c>
      <c r="H429" t="s">
        <v>61</v>
      </c>
      <c r="I429" t="s">
        <v>19</v>
      </c>
      <c r="J429" t="s">
        <v>61</v>
      </c>
      <c r="K429">
        <v>248</v>
      </c>
      <c r="L429" s="6">
        <v>6</v>
      </c>
      <c r="M429" s="2">
        <v>2553800</v>
      </c>
      <c r="S429">
        <f t="shared" si="36"/>
        <v>-0.98333783054506207</v>
      </c>
      <c r="T429">
        <f t="shared" si="37"/>
        <v>-3.3116969134984768E-4</v>
      </c>
      <c r="U429">
        <f t="shared" si="38"/>
        <v>-1.3665836262066857E-3</v>
      </c>
      <c r="V429">
        <f t="shared" si="39"/>
        <v>-0.21731766055045873</v>
      </c>
      <c r="W429">
        <f t="shared" si="40"/>
        <v>-1.1292886475029806E-4</v>
      </c>
      <c r="X429">
        <f t="shared" si="41"/>
        <v>-5.9993021190473501E-4</v>
      </c>
    </row>
    <row r="430" spans="2:24" x14ac:dyDescent="0.15">
      <c r="B430" t="s">
        <v>561</v>
      </c>
      <c r="C430" t="s">
        <v>562</v>
      </c>
      <c r="D430" t="s">
        <v>579</v>
      </c>
      <c r="F430" t="s">
        <v>506</v>
      </c>
      <c r="G430" t="s">
        <v>251</v>
      </c>
      <c r="H430" t="s">
        <v>61</v>
      </c>
      <c r="I430" t="s">
        <v>19</v>
      </c>
      <c r="J430" t="s">
        <v>61</v>
      </c>
      <c r="K430">
        <v>21</v>
      </c>
      <c r="L430" s="6">
        <v>12</v>
      </c>
      <c r="M430" s="2">
        <v>1123455</v>
      </c>
      <c r="S430">
        <f t="shared" si="36"/>
        <v>-0.99865083648138153</v>
      </c>
      <c r="T430">
        <f t="shared" si="37"/>
        <v>-7.2857332096966485E-4</v>
      </c>
      <c r="U430">
        <f t="shared" si="38"/>
        <v>-3.871838582807403E-4</v>
      </c>
      <c r="V430">
        <f t="shared" si="39"/>
        <v>-0.22070183486238532</v>
      </c>
      <c r="W430">
        <f t="shared" si="40"/>
        <v>-2.4844350245065573E-4</v>
      </c>
      <c r="X430">
        <f t="shared" si="41"/>
        <v>-1.6997371378524499E-4</v>
      </c>
    </row>
    <row r="431" spans="2:24" x14ac:dyDescent="0.15">
      <c r="B431" t="s">
        <v>561</v>
      </c>
      <c r="C431" t="s">
        <v>562</v>
      </c>
      <c r="D431" t="s">
        <v>580</v>
      </c>
      <c r="E431" t="s">
        <v>25</v>
      </c>
      <c r="F431" t="s">
        <v>44</v>
      </c>
      <c r="G431" t="s">
        <v>17</v>
      </c>
      <c r="H431" t="s">
        <v>61</v>
      </c>
      <c r="I431" t="s">
        <v>19</v>
      </c>
      <c r="J431" t="s">
        <v>61</v>
      </c>
      <c r="K431">
        <v>163</v>
      </c>
      <c r="L431" s="6">
        <v>4</v>
      </c>
      <c r="M431" s="2">
        <v>1107000</v>
      </c>
      <c r="S431">
        <f t="shared" si="36"/>
        <v>-0.98907177549919045</v>
      </c>
      <c r="T431">
        <f t="shared" si="37"/>
        <v>-1.9870181480990858E-4</v>
      </c>
      <c r="U431">
        <f t="shared" si="38"/>
        <v>-3.759166303174018E-4</v>
      </c>
      <c r="V431">
        <f t="shared" si="39"/>
        <v>-0.2185848623853211</v>
      </c>
      <c r="W431">
        <f t="shared" si="40"/>
        <v>-6.7757318850178826E-5</v>
      </c>
      <c r="X431">
        <f t="shared" si="41"/>
        <v>-1.650274007093394E-4</v>
      </c>
    </row>
    <row r="432" spans="2:24" x14ac:dyDescent="0.15">
      <c r="B432" t="s">
        <v>561</v>
      </c>
      <c r="C432" t="s">
        <v>562</v>
      </c>
      <c r="D432" t="s">
        <v>581</v>
      </c>
      <c r="E432" t="s">
        <v>25</v>
      </c>
      <c r="F432" t="s">
        <v>49</v>
      </c>
      <c r="G432" t="s">
        <v>17</v>
      </c>
      <c r="H432" t="s">
        <v>61</v>
      </c>
      <c r="I432" t="s">
        <v>19</v>
      </c>
      <c r="J432" t="s">
        <v>61</v>
      </c>
      <c r="K432">
        <v>13</v>
      </c>
      <c r="L432" s="6">
        <v>19</v>
      </c>
      <c r="M432" s="2">
        <v>940515</v>
      </c>
      <c r="S432">
        <f t="shared" si="36"/>
        <v>-0.99919050188882896</v>
      </c>
      <c r="T432">
        <f t="shared" si="37"/>
        <v>-1.1922108888594515E-3</v>
      </c>
      <c r="U432">
        <f t="shared" si="38"/>
        <v>-2.6191939862634054E-4</v>
      </c>
      <c r="V432">
        <f t="shared" si="39"/>
        <v>-0.22082110091743121</v>
      </c>
      <c r="W432">
        <f t="shared" si="40"/>
        <v>-4.0654391310107298E-4</v>
      </c>
      <c r="X432">
        <f t="shared" si="41"/>
        <v>-1.149826159969635E-4</v>
      </c>
    </row>
    <row r="433" spans="2:24" x14ac:dyDescent="0.15">
      <c r="B433" t="s">
        <v>561</v>
      </c>
      <c r="C433" t="s">
        <v>582</v>
      </c>
      <c r="D433" t="s">
        <v>583</v>
      </c>
      <c r="E433" t="s">
        <v>25</v>
      </c>
      <c r="F433" t="s">
        <v>27</v>
      </c>
      <c r="G433" t="s">
        <v>17</v>
      </c>
      <c r="H433" t="s">
        <v>18</v>
      </c>
      <c r="I433" t="s">
        <v>19</v>
      </c>
      <c r="J433" t="s">
        <v>66</v>
      </c>
      <c r="K433">
        <v>7</v>
      </c>
      <c r="L433" s="6">
        <v>85</v>
      </c>
      <c r="M433" s="2">
        <v>11289782.5</v>
      </c>
      <c r="S433">
        <f t="shared" si="36"/>
        <v>-0.99959525094441448</v>
      </c>
      <c r="T433">
        <f t="shared" si="37"/>
        <v>-5.5636508146774408E-3</v>
      </c>
      <c r="U433">
        <f t="shared" si="38"/>
        <v>-7.348370700727253E-3</v>
      </c>
      <c r="V433">
        <f t="shared" si="39"/>
        <v>-0.2209105504587156</v>
      </c>
      <c r="W433">
        <f t="shared" si="40"/>
        <v>-1.8972049278050075E-3</v>
      </c>
      <c r="X433">
        <f t="shared" si="41"/>
        <v>-3.225934737619264E-3</v>
      </c>
    </row>
    <row r="434" spans="2:24" x14ac:dyDescent="0.15">
      <c r="B434" t="s">
        <v>561</v>
      </c>
      <c r="C434" t="s">
        <v>582</v>
      </c>
      <c r="D434" t="s">
        <v>584</v>
      </c>
      <c r="E434" t="s">
        <v>25</v>
      </c>
      <c r="F434" t="s">
        <v>27</v>
      </c>
      <c r="G434" t="s">
        <v>17</v>
      </c>
      <c r="H434" t="s">
        <v>18</v>
      </c>
      <c r="I434" t="s">
        <v>19</v>
      </c>
      <c r="J434" t="s">
        <v>66</v>
      </c>
      <c r="K434">
        <v>50</v>
      </c>
      <c r="L434" s="6">
        <v>24</v>
      </c>
      <c r="M434" s="2">
        <v>3584500</v>
      </c>
      <c r="S434">
        <f t="shared" si="36"/>
        <v>-0.99669454937938473</v>
      </c>
      <c r="T434">
        <f t="shared" si="37"/>
        <v>-1.5233805802092992E-3</v>
      </c>
      <c r="U434">
        <f t="shared" si="38"/>
        <v>-2.0723345749646929E-3</v>
      </c>
      <c r="V434">
        <f t="shared" si="39"/>
        <v>-0.22026949541284402</v>
      </c>
      <c r="W434">
        <f t="shared" si="40"/>
        <v>-5.1947277785137109E-4</v>
      </c>
      <c r="X434">
        <f t="shared" si="41"/>
        <v>-9.0975487840950023E-4</v>
      </c>
    </row>
    <row r="435" spans="2:24" x14ac:dyDescent="0.15">
      <c r="B435" t="s">
        <v>561</v>
      </c>
      <c r="C435" t="s">
        <v>582</v>
      </c>
      <c r="D435" t="s">
        <v>585</v>
      </c>
      <c r="E435" t="s">
        <v>25</v>
      </c>
      <c r="F435" t="s">
        <v>44</v>
      </c>
      <c r="G435" t="s">
        <v>17</v>
      </c>
      <c r="H435" t="s">
        <v>18</v>
      </c>
      <c r="I435" t="s">
        <v>19</v>
      </c>
      <c r="J435" t="s">
        <v>557</v>
      </c>
      <c r="K435">
        <v>21</v>
      </c>
      <c r="L435" s="6">
        <v>14</v>
      </c>
      <c r="M435" s="2">
        <v>1610700</v>
      </c>
      <c r="S435">
        <f t="shared" si="36"/>
        <v>-0.99865083648138153</v>
      </c>
      <c r="T435">
        <f t="shared" si="37"/>
        <v>-8.6104119750960394E-4</v>
      </c>
      <c r="U435">
        <f t="shared" si="38"/>
        <v>-7.2081500316052618E-4</v>
      </c>
      <c r="V435">
        <f t="shared" si="39"/>
        <v>-0.22070183486238532</v>
      </c>
      <c r="W435">
        <f t="shared" si="40"/>
        <v>-2.9361504835077499E-4</v>
      </c>
      <c r="X435">
        <f t="shared" si="41"/>
        <v>-3.1643778638747102E-4</v>
      </c>
    </row>
    <row r="436" spans="2:24" x14ac:dyDescent="0.15">
      <c r="B436" t="s">
        <v>561</v>
      </c>
      <c r="C436" t="s">
        <v>582</v>
      </c>
      <c r="D436" t="s">
        <v>586</v>
      </c>
      <c r="E436" t="s">
        <v>15</v>
      </c>
      <c r="F436" t="s">
        <v>587</v>
      </c>
      <c r="G436" t="s">
        <v>17</v>
      </c>
      <c r="H436" t="s">
        <v>18</v>
      </c>
      <c r="I436" t="s">
        <v>19</v>
      </c>
      <c r="J436" t="s">
        <v>91</v>
      </c>
      <c r="K436">
        <v>3</v>
      </c>
      <c r="L436" s="6">
        <v>12</v>
      </c>
      <c r="M436" s="2">
        <v>1130950</v>
      </c>
      <c r="S436">
        <f t="shared" si="36"/>
        <v>-0.9998650836481382</v>
      </c>
      <c r="T436">
        <f t="shared" si="37"/>
        <v>-7.2857332096966485E-4</v>
      </c>
      <c r="U436">
        <f t="shared" si="38"/>
        <v>-3.9231590772378022E-4</v>
      </c>
      <c r="V436">
        <f t="shared" si="39"/>
        <v>-0.22097018348623854</v>
      </c>
      <c r="W436">
        <f t="shared" si="40"/>
        <v>-2.4844350245065573E-4</v>
      </c>
      <c r="X436">
        <f t="shared" si="41"/>
        <v>-1.7222668349073952E-4</v>
      </c>
    </row>
    <row r="437" spans="2:24" x14ac:dyDescent="0.15">
      <c r="B437" t="s">
        <v>561</v>
      </c>
      <c r="C437" t="s">
        <v>582</v>
      </c>
      <c r="D437" t="s">
        <v>588</v>
      </c>
      <c r="E437" t="s">
        <v>15</v>
      </c>
      <c r="F437" t="s">
        <v>589</v>
      </c>
      <c r="G437" t="s">
        <v>17</v>
      </c>
      <c r="H437" t="s">
        <v>18</v>
      </c>
      <c r="I437" t="s">
        <v>19</v>
      </c>
      <c r="J437" t="s">
        <v>45</v>
      </c>
      <c r="K437">
        <v>3</v>
      </c>
      <c r="L437" s="6">
        <v>20</v>
      </c>
      <c r="M437" s="2">
        <v>1595908.25</v>
      </c>
      <c r="S437">
        <f t="shared" si="36"/>
        <v>-0.9998650836481382</v>
      </c>
      <c r="T437">
        <f t="shared" si="37"/>
        <v>-1.2584448271294212E-3</v>
      </c>
      <c r="U437">
        <f t="shared" si="38"/>
        <v>-7.1068665194650533E-4</v>
      </c>
      <c r="V437">
        <f t="shared" si="39"/>
        <v>-0.22097018348623854</v>
      </c>
      <c r="W437">
        <f t="shared" si="40"/>
        <v>-4.2912968605113267E-4</v>
      </c>
      <c r="X437">
        <f t="shared" si="41"/>
        <v>-3.1199144020451587E-4</v>
      </c>
    </row>
    <row r="438" spans="2:24" x14ac:dyDescent="0.15">
      <c r="B438" t="s">
        <v>561</v>
      </c>
      <c r="C438" t="s">
        <v>582</v>
      </c>
      <c r="D438" t="s">
        <v>590</v>
      </c>
      <c r="E438" t="s">
        <v>15</v>
      </c>
      <c r="F438" t="s">
        <v>44</v>
      </c>
      <c r="G438" t="s">
        <v>17</v>
      </c>
      <c r="H438" t="s">
        <v>18</v>
      </c>
      <c r="I438" t="s">
        <v>19</v>
      </c>
      <c r="J438" t="s">
        <v>591</v>
      </c>
      <c r="K438">
        <v>1</v>
      </c>
      <c r="L438" s="6">
        <v>36</v>
      </c>
      <c r="M438" s="2">
        <v>924393.88</v>
      </c>
      <c r="S438">
        <f t="shared" si="36"/>
        <v>-1</v>
      </c>
      <c r="T438">
        <f t="shared" si="37"/>
        <v>-2.3181878394489337E-3</v>
      </c>
      <c r="U438">
        <f t="shared" si="38"/>
        <v>-2.5088078823045257E-4</v>
      </c>
      <c r="V438">
        <f t="shared" si="39"/>
        <v>-0.221</v>
      </c>
      <c r="W438">
        <f t="shared" si="40"/>
        <v>-7.9050205325208644E-4</v>
      </c>
      <c r="X438">
        <f t="shared" si="41"/>
        <v>-1.1013666603316868E-4</v>
      </c>
    </row>
    <row r="439" spans="2:24" x14ac:dyDescent="0.15">
      <c r="B439" t="s">
        <v>561</v>
      </c>
      <c r="C439" t="s">
        <v>582</v>
      </c>
      <c r="D439" t="s">
        <v>592</v>
      </c>
      <c r="E439" t="s">
        <v>25</v>
      </c>
      <c r="F439" t="s">
        <v>37</v>
      </c>
      <c r="G439" t="s">
        <v>38</v>
      </c>
      <c r="H439" t="s">
        <v>18</v>
      </c>
      <c r="I439" t="s">
        <v>19</v>
      </c>
      <c r="J439" t="s">
        <v>557</v>
      </c>
      <c r="K439">
        <v>3</v>
      </c>
      <c r="L439" s="6">
        <v>4</v>
      </c>
      <c r="M439" s="2">
        <v>850960</v>
      </c>
      <c r="S439">
        <f t="shared" si="36"/>
        <v>-0.9998650836481382</v>
      </c>
      <c r="T439">
        <f t="shared" si="37"/>
        <v>-1.9870181480990858E-4</v>
      </c>
      <c r="U439">
        <f t="shared" si="38"/>
        <v>-2.0059842626190532E-4</v>
      </c>
      <c r="V439">
        <f t="shared" si="39"/>
        <v>-0.22097018348623854</v>
      </c>
      <c r="W439">
        <f t="shared" si="40"/>
        <v>-6.7757318850178826E-5</v>
      </c>
      <c r="X439">
        <f t="shared" si="41"/>
        <v>-8.8062709128976431E-5</v>
      </c>
    </row>
    <row r="440" spans="2:24" x14ac:dyDescent="0.15">
      <c r="B440" t="s">
        <v>561</v>
      </c>
      <c r="C440" t="s">
        <v>582</v>
      </c>
      <c r="D440" t="s">
        <v>593</v>
      </c>
      <c r="E440" t="s">
        <v>25</v>
      </c>
      <c r="F440" t="s">
        <v>180</v>
      </c>
      <c r="G440" t="s">
        <v>17</v>
      </c>
      <c r="H440" t="s">
        <v>18</v>
      </c>
      <c r="I440" t="s">
        <v>19</v>
      </c>
      <c r="J440" t="s">
        <v>69</v>
      </c>
      <c r="K440">
        <v>42</v>
      </c>
      <c r="L440" s="6">
        <v>3</v>
      </c>
      <c r="M440" s="2">
        <v>563260</v>
      </c>
      <c r="S440">
        <f t="shared" si="36"/>
        <v>-0.99723421478683216</v>
      </c>
      <c r="T440">
        <f t="shared" si="37"/>
        <v>-1.3246787653993907E-4</v>
      </c>
      <c r="U440">
        <f t="shared" si="38"/>
        <v>-3.6016784616931392E-6</v>
      </c>
      <c r="V440">
        <f t="shared" si="39"/>
        <v>-0.22038876146788991</v>
      </c>
      <c r="W440">
        <f t="shared" si="40"/>
        <v>-4.5171545900119222E-5</v>
      </c>
      <c r="X440">
        <f t="shared" si="41"/>
        <v>-1.5811368446832882E-6</v>
      </c>
    </row>
    <row r="441" spans="2:24" x14ac:dyDescent="0.15">
      <c r="B441" t="s">
        <v>561</v>
      </c>
      <c r="C441" t="s">
        <v>594</v>
      </c>
      <c r="D441" t="s">
        <v>595</v>
      </c>
      <c r="E441" t="s">
        <v>25</v>
      </c>
      <c r="F441" t="s">
        <v>30</v>
      </c>
      <c r="G441" t="s">
        <v>30</v>
      </c>
      <c r="H441" t="s">
        <v>18</v>
      </c>
      <c r="I441" t="s">
        <v>19</v>
      </c>
      <c r="J441" t="s">
        <v>557</v>
      </c>
      <c r="K441">
        <v>2</v>
      </c>
      <c r="L441" s="6">
        <v>63</v>
      </c>
      <c r="M441" s="2">
        <v>5395977</v>
      </c>
      <c r="S441">
        <f t="shared" si="36"/>
        <v>-0.9999325418240691</v>
      </c>
      <c r="T441">
        <f t="shared" si="37"/>
        <v>-4.1065041727381107E-3</v>
      </c>
      <c r="U441">
        <f t="shared" si="38"/>
        <v>-3.3127067602788571E-3</v>
      </c>
      <c r="V441">
        <f t="shared" si="39"/>
        <v>-0.22098509174311928</v>
      </c>
      <c r="W441">
        <f t="shared" si="40"/>
        <v>-1.4003179229036958E-3</v>
      </c>
      <c r="X441">
        <f t="shared" si="41"/>
        <v>-1.4542782677624182E-3</v>
      </c>
    </row>
    <row r="442" spans="2:24" x14ac:dyDescent="0.15">
      <c r="B442" t="s">
        <v>561</v>
      </c>
      <c r="C442" t="s">
        <v>594</v>
      </c>
      <c r="D442" t="s">
        <v>596</v>
      </c>
      <c r="E442" t="s">
        <v>15</v>
      </c>
      <c r="F442" t="s">
        <v>44</v>
      </c>
      <c r="G442" t="s">
        <v>17</v>
      </c>
      <c r="H442" t="s">
        <v>18</v>
      </c>
      <c r="I442" t="s">
        <v>19</v>
      </c>
      <c r="J442" t="s">
        <v>69</v>
      </c>
      <c r="K442">
        <v>23</v>
      </c>
      <c r="L442" s="6">
        <v>25</v>
      </c>
      <c r="M442" s="2">
        <v>5126000</v>
      </c>
      <c r="S442">
        <f t="shared" si="36"/>
        <v>-0.99851592012951973</v>
      </c>
      <c r="T442">
        <f t="shared" si="37"/>
        <v>-1.5896145184792687E-3</v>
      </c>
      <c r="U442">
        <f t="shared" si="38"/>
        <v>-3.1278454777593648E-3</v>
      </c>
      <c r="V442">
        <f t="shared" si="39"/>
        <v>-0.22067201834862385</v>
      </c>
      <c r="W442">
        <f t="shared" si="40"/>
        <v>-5.4205855080143061E-4</v>
      </c>
      <c r="X442">
        <f t="shared" si="41"/>
        <v>-1.3731241647363611E-3</v>
      </c>
    </row>
    <row r="443" spans="2:24" x14ac:dyDescent="0.15">
      <c r="B443" t="s">
        <v>561</v>
      </c>
      <c r="C443" t="s">
        <v>594</v>
      </c>
      <c r="D443" t="s">
        <v>597</v>
      </c>
      <c r="E443" t="s">
        <v>15</v>
      </c>
      <c r="F443" t="s">
        <v>51</v>
      </c>
      <c r="G443" t="s">
        <v>17</v>
      </c>
      <c r="H443" t="s">
        <v>18</v>
      </c>
      <c r="I443" t="s">
        <v>19</v>
      </c>
      <c r="J443" t="s">
        <v>69</v>
      </c>
      <c r="K443">
        <v>13</v>
      </c>
      <c r="L443" s="6">
        <v>27</v>
      </c>
      <c r="M443" s="2">
        <v>6290760</v>
      </c>
      <c r="S443">
        <f t="shared" si="36"/>
        <v>-0.99919050188882896</v>
      </c>
      <c r="T443">
        <f t="shared" si="37"/>
        <v>-1.7220823950192079E-3</v>
      </c>
      <c r="U443">
        <f t="shared" si="38"/>
        <v>-3.9253912962083576E-3</v>
      </c>
      <c r="V443">
        <f t="shared" si="39"/>
        <v>-0.22082110091743121</v>
      </c>
      <c r="W443">
        <f t="shared" si="40"/>
        <v>-5.8723009670154998E-4</v>
      </c>
      <c r="X443">
        <f t="shared" si="41"/>
        <v>-1.7232467790354691E-3</v>
      </c>
    </row>
    <row r="444" spans="2:24" x14ac:dyDescent="0.15">
      <c r="B444" t="s">
        <v>561</v>
      </c>
      <c r="C444" t="s">
        <v>594</v>
      </c>
      <c r="D444" t="s">
        <v>598</v>
      </c>
      <c r="E444" t="s">
        <v>15</v>
      </c>
      <c r="F444" t="s">
        <v>218</v>
      </c>
      <c r="G444" t="s">
        <v>38</v>
      </c>
      <c r="H444" t="s">
        <v>18</v>
      </c>
      <c r="I444" t="s">
        <v>86</v>
      </c>
      <c r="J444" t="s">
        <v>557</v>
      </c>
      <c r="K444">
        <v>6</v>
      </c>
      <c r="L444" s="6">
        <v>43</v>
      </c>
      <c r="M444" s="2">
        <v>4963547.5</v>
      </c>
      <c r="S444">
        <f t="shared" si="36"/>
        <v>-0.99966270912034538</v>
      </c>
      <c r="T444">
        <f t="shared" si="37"/>
        <v>-2.7818254073387204E-3</v>
      </c>
      <c r="U444">
        <f t="shared" si="38"/>
        <v>-3.0166094187673107E-3</v>
      </c>
      <c r="V444">
        <f t="shared" si="39"/>
        <v>-0.22092545871559632</v>
      </c>
      <c r="W444">
        <f t="shared" si="40"/>
        <v>-9.4860246390250375E-4</v>
      </c>
      <c r="X444">
        <f t="shared" si="41"/>
        <v>-1.3242915348388494E-3</v>
      </c>
    </row>
    <row r="445" spans="2:24" x14ac:dyDescent="0.15">
      <c r="B445" t="s">
        <v>561</v>
      </c>
      <c r="C445" t="s">
        <v>594</v>
      </c>
      <c r="D445" t="s">
        <v>599</v>
      </c>
      <c r="E445" t="s">
        <v>15</v>
      </c>
      <c r="F445" t="s">
        <v>600</v>
      </c>
      <c r="G445" t="s">
        <v>150</v>
      </c>
      <c r="H445" t="s">
        <v>18</v>
      </c>
      <c r="I445" t="s">
        <v>19</v>
      </c>
      <c r="J445" t="s">
        <v>557</v>
      </c>
      <c r="K445">
        <v>2</v>
      </c>
      <c r="L445" s="6">
        <v>50</v>
      </c>
      <c r="M445" s="2">
        <v>5032855</v>
      </c>
      <c r="S445">
        <f t="shared" si="36"/>
        <v>-0.9999325418240691</v>
      </c>
      <c r="T445">
        <f t="shared" si="37"/>
        <v>-3.2454629752285071E-3</v>
      </c>
      <c r="U445">
        <f t="shared" si="38"/>
        <v>-3.064066325608337E-3</v>
      </c>
      <c r="V445">
        <f t="shared" si="39"/>
        <v>-0.22098509174311928</v>
      </c>
      <c r="W445">
        <f t="shared" si="40"/>
        <v>-1.106702874552921E-3</v>
      </c>
      <c r="X445">
        <f t="shared" si="41"/>
        <v>-1.34512511694206E-3</v>
      </c>
    </row>
    <row r="446" spans="2:24" x14ac:dyDescent="0.15">
      <c r="B446" t="s">
        <v>561</v>
      </c>
      <c r="C446" t="s">
        <v>594</v>
      </c>
      <c r="D446" t="s">
        <v>601</v>
      </c>
      <c r="E446" t="s">
        <v>15</v>
      </c>
      <c r="F446" t="s">
        <v>37</v>
      </c>
      <c r="G446" t="s">
        <v>38</v>
      </c>
      <c r="H446" t="s">
        <v>18</v>
      </c>
      <c r="I446" t="s">
        <v>41</v>
      </c>
      <c r="J446" t="s">
        <v>557</v>
      </c>
      <c r="K446">
        <v>101</v>
      </c>
      <c r="L446" s="6">
        <v>41</v>
      </c>
      <c r="M446" s="2">
        <v>4756362.5</v>
      </c>
      <c r="S446">
        <f t="shared" si="36"/>
        <v>-0.99325418240690777</v>
      </c>
      <c r="T446">
        <f t="shared" si="37"/>
        <v>-2.6493575307987814E-3</v>
      </c>
      <c r="U446">
        <f t="shared" si="38"/>
        <v>-2.8747436864315894E-3</v>
      </c>
      <c r="V446">
        <f t="shared" si="39"/>
        <v>-0.21950917431192662</v>
      </c>
      <c r="W446">
        <f t="shared" si="40"/>
        <v>-9.0343091800238449E-4</v>
      </c>
      <c r="X446">
        <f t="shared" si="41"/>
        <v>-1.2620124783434678E-3</v>
      </c>
    </row>
    <row r="447" spans="2:24" x14ac:dyDescent="0.15">
      <c r="B447" t="s">
        <v>561</v>
      </c>
      <c r="C447" t="s">
        <v>594</v>
      </c>
      <c r="D447" t="s">
        <v>602</v>
      </c>
      <c r="E447" t="s">
        <v>15</v>
      </c>
      <c r="F447" t="s">
        <v>37</v>
      </c>
      <c r="G447" t="s">
        <v>38</v>
      </c>
      <c r="H447" t="s">
        <v>18</v>
      </c>
      <c r="I447" t="s">
        <v>41</v>
      </c>
      <c r="J447" t="s">
        <v>557</v>
      </c>
      <c r="K447">
        <v>7</v>
      </c>
      <c r="L447" s="6">
        <v>49</v>
      </c>
      <c r="M447" s="2">
        <v>4502792.5</v>
      </c>
      <c r="S447">
        <f t="shared" si="36"/>
        <v>-0.99959525094441448</v>
      </c>
      <c r="T447">
        <f t="shared" si="37"/>
        <v>-3.1792290369585374E-3</v>
      </c>
      <c r="U447">
        <f t="shared" si="38"/>
        <v>-2.7011167648476487E-3</v>
      </c>
      <c r="V447">
        <f t="shared" si="39"/>
        <v>-0.2209105504587156</v>
      </c>
      <c r="W447">
        <f t="shared" si="40"/>
        <v>-1.0841171016028612E-3</v>
      </c>
      <c r="X447">
        <f t="shared" si="41"/>
        <v>-1.1857902597681178E-3</v>
      </c>
    </row>
    <row r="448" spans="2:24" x14ac:dyDescent="0.15">
      <c r="B448" t="s">
        <v>561</v>
      </c>
      <c r="C448" t="s">
        <v>594</v>
      </c>
      <c r="D448" t="s">
        <v>603</v>
      </c>
      <c r="E448" t="s">
        <v>25</v>
      </c>
      <c r="F448" t="s">
        <v>30</v>
      </c>
      <c r="G448" t="s">
        <v>30</v>
      </c>
      <c r="H448" t="s">
        <v>18</v>
      </c>
      <c r="I448" t="s">
        <v>86</v>
      </c>
      <c r="J448" t="s">
        <v>557</v>
      </c>
      <c r="K448">
        <v>2</v>
      </c>
      <c r="L448" s="6">
        <v>50</v>
      </c>
      <c r="M448" s="2">
        <v>4588826</v>
      </c>
      <c r="S448">
        <f t="shared" si="36"/>
        <v>-0.9999325418240691</v>
      </c>
      <c r="T448">
        <f t="shared" si="37"/>
        <v>-3.2454629752285071E-3</v>
      </c>
      <c r="U448">
        <f t="shared" si="38"/>
        <v>-2.7600264614130623E-3</v>
      </c>
      <c r="V448">
        <f t="shared" si="39"/>
        <v>-0.22098509174311928</v>
      </c>
      <c r="W448">
        <f t="shared" si="40"/>
        <v>-1.106702874552921E-3</v>
      </c>
      <c r="X448">
        <f t="shared" si="41"/>
        <v>-1.2116516165603343E-3</v>
      </c>
    </row>
    <row r="449" spans="2:24" x14ac:dyDescent="0.15">
      <c r="B449" t="s">
        <v>561</v>
      </c>
      <c r="C449" t="s">
        <v>594</v>
      </c>
      <c r="D449" t="s">
        <v>604</v>
      </c>
      <c r="E449" t="s">
        <v>15</v>
      </c>
      <c r="F449" t="s">
        <v>114</v>
      </c>
      <c r="G449" t="s">
        <v>38</v>
      </c>
      <c r="H449" t="s">
        <v>18</v>
      </c>
      <c r="I449" t="s">
        <v>19</v>
      </c>
      <c r="J449" t="s">
        <v>557</v>
      </c>
      <c r="K449">
        <v>6</v>
      </c>
      <c r="L449" s="6">
        <v>67</v>
      </c>
      <c r="M449" s="2">
        <v>3853617.5</v>
      </c>
      <c r="S449">
        <f t="shared" si="36"/>
        <v>-0.99966270912034538</v>
      </c>
      <c r="T449">
        <f t="shared" si="37"/>
        <v>-4.3714399258179895E-3</v>
      </c>
      <c r="U449">
        <f t="shared" si="38"/>
        <v>-2.2566073322678685E-3</v>
      </c>
      <c r="V449">
        <f t="shared" si="39"/>
        <v>-0.22092545871559632</v>
      </c>
      <c r="W449">
        <f t="shared" si="40"/>
        <v>-1.4906610147039346E-3</v>
      </c>
      <c r="X449">
        <f t="shared" si="41"/>
        <v>-9.9065061886559422E-4</v>
      </c>
    </row>
    <row r="450" spans="2:24" x14ac:dyDescent="0.15">
      <c r="B450" t="s">
        <v>561</v>
      </c>
      <c r="C450" t="s">
        <v>594</v>
      </c>
      <c r="D450" t="s">
        <v>605</v>
      </c>
      <c r="E450" t="s">
        <v>25</v>
      </c>
      <c r="F450" t="s">
        <v>114</v>
      </c>
      <c r="G450" t="s">
        <v>38</v>
      </c>
      <c r="H450" t="s">
        <v>18</v>
      </c>
      <c r="I450" t="s">
        <v>86</v>
      </c>
      <c r="J450" t="s">
        <v>557</v>
      </c>
      <c r="K450">
        <v>16</v>
      </c>
      <c r="L450" s="6">
        <v>40</v>
      </c>
      <c r="M450" s="2">
        <v>3464010</v>
      </c>
      <c r="S450">
        <f t="shared" ref="S450:S513" si="42">(P$4-K450)/P$6</f>
        <v>-0.99898812736103615</v>
      </c>
      <c r="T450">
        <f t="shared" ref="T450:T513" si="43">(L450-Q$5)/Q$6</f>
        <v>-2.5831235925288117E-3</v>
      </c>
      <c r="U450">
        <f t="shared" ref="U450:U513" si="44">(M450-R$5)/R$6</f>
        <v>-1.9898314879210795E-3</v>
      </c>
      <c r="V450">
        <f t="shared" ref="V450:V513" si="45">P$3*S450</f>
        <v>-0.22077637614678899</v>
      </c>
      <c r="W450">
        <f t="shared" ref="W450:W513" si="46">Q$3*T450</f>
        <v>-8.8084514505232486E-4</v>
      </c>
      <c r="X450">
        <f t="shared" ref="X450:X513" si="47">R$3*U450</f>
        <v>-8.7353602319735393E-4</v>
      </c>
    </row>
    <row r="451" spans="2:24" x14ac:dyDescent="0.15">
      <c r="B451" t="s">
        <v>561</v>
      </c>
      <c r="C451" t="s">
        <v>594</v>
      </c>
      <c r="D451" t="s">
        <v>606</v>
      </c>
      <c r="E451" t="s">
        <v>25</v>
      </c>
      <c r="F451" t="s">
        <v>30</v>
      </c>
      <c r="G451" t="s">
        <v>30</v>
      </c>
      <c r="H451" t="s">
        <v>18</v>
      </c>
      <c r="I451" t="s">
        <v>19</v>
      </c>
      <c r="J451" t="s">
        <v>69</v>
      </c>
      <c r="K451">
        <v>197</v>
      </c>
      <c r="L451" s="6">
        <v>4</v>
      </c>
      <c r="M451" s="2">
        <v>2282000</v>
      </c>
      <c r="S451">
        <f t="shared" si="42"/>
        <v>-0.98677819751753915</v>
      </c>
      <c r="T451">
        <f t="shared" si="43"/>
        <v>-1.9870181480990858E-4</v>
      </c>
      <c r="U451">
        <f t="shared" si="44"/>
        <v>-1.1804740813610212E-3</v>
      </c>
      <c r="V451">
        <f t="shared" si="45"/>
        <v>-0.21807798165137615</v>
      </c>
      <c r="W451">
        <f t="shared" si="46"/>
        <v>-6.7757318850178826E-5</v>
      </c>
      <c r="X451">
        <f t="shared" si="47"/>
        <v>-5.1822812171748833E-4</v>
      </c>
    </row>
    <row r="452" spans="2:24" x14ac:dyDescent="0.15">
      <c r="B452" t="s">
        <v>561</v>
      </c>
      <c r="C452" t="s">
        <v>594</v>
      </c>
      <c r="D452" t="s">
        <v>607</v>
      </c>
      <c r="E452" t="s">
        <v>25</v>
      </c>
      <c r="F452" t="s">
        <v>30</v>
      </c>
      <c r="G452" t="s">
        <v>30</v>
      </c>
      <c r="H452" t="s">
        <v>18</v>
      </c>
      <c r="I452" t="s">
        <v>19</v>
      </c>
      <c r="J452" t="s">
        <v>69</v>
      </c>
      <c r="K452">
        <v>1</v>
      </c>
      <c r="L452" s="6">
        <v>8</v>
      </c>
      <c r="M452" s="2">
        <v>1753515</v>
      </c>
      <c r="S452">
        <f t="shared" si="42"/>
        <v>-1</v>
      </c>
      <c r="T452">
        <f t="shared" si="43"/>
        <v>-4.6363756788978672E-4</v>
      </c>
      <c r="U452">
        <f t="shared" si="44"/>
        <v>-8.1860468177396824E-4</v>
      </c>
      <c r="V452">
        <f t="shared" si="45"/>
        <v>-0.221</v>
      </c>
      <c r="W452">
        <f t="shared" si="46"/>
        <v>-1.5810041065041728E-4</v>
      </c>
      <c r="X452">
        <f t="shared" si="47"/>
        <v>-3.5936745529877208E-4</v>
      </c>
    </row>
    <row r="453" spans="2:24" x14ac:dyDescent="0.15">
      <c r="B453" t="s">
        <v>561</v>
      </c>
      <c r="C453" t="s">
        <v>594</v>
      </c>
      <c r="D453" t="s">
        <v>608</v>
      </c>
      <c r="E453" t="s">
        <v>15</v>
      </c>
      <c r="F453" t="s">
        <v>114</v>
      </c>
      <c r="G453" t="s">
        <v>38</v>
      </c>
      <c r="H453" t="s">
        <v>18</v>
      </c>
      <c r="I453" t="s">
        <v>19</v>
      </c>
      <c r="J453" t="s">
        <v>557</v>
      </c>
      <c r="K453">
        <v>3</v>
      </c>
      <c r="L453" s="6">
        <v>60</v>
      </c>
      <c r="M453" s="2">
        <v>3050091.25</v>
      </c>
      <c r="S453">
        <f t="shared" si="42"/>
        <v>-0.9998650836481382</v>
      </c>
      <c r="T453">
        <f t="shared" si="43"/>
        <v>-3.907802357928202E-3</v>
      </c>
      <c r="U453">
        <f t="shared" si="44"/>
        <v>-1.7064090075473255E-3</v>
      </c>
      <c r="V453">
        <f t="shared" si="45"/>
        <v>-0.22097018348623854</v>
      </c>
      <c r="W453">
        <f t="shared" si="46"/>
        <v>-1.3325606040535171E-3</v>
      </c>
      <c r="X453">
        <f t="shared" si="47"/>
        <v>-7.4911355431327587E-4</v>
      </c>
    </row>
    <row r="454" spans="2:24" x14ac:dyDescent="0.15">
      <c r="B454" t="s">
        <v>561</v>
      </c>
      <c r="C454" t="s">
        <v>594</v>
      </c>
      <c r="D454" t="s">
        <v>609</v>
      </c>
      <c r="E454" t="s">
        <v>25</v>
      </c>
      <c r="F454" t="s">
        <v>40</v>
      </c>
      <c r="G454" t="s">
        <v>38</v>
      </c>
      <c r="H454" t="s">
        <v>18</v>
      </c>
      <c r="I454" t="s">
        <v>19</v>
      </c>
      <c r="J454" t="s">
        <v>557</v>
      </c>
      <c r="K454">
        <v>27</v>
      </c>
      <c r="L454" s="6">
        <v>8</v>
      </c>
      <c r="M454" s="2">
        <v>2191335</v>
      </c>
      <c r="S454">
        <f t="shared" si="42"/>
        <v>-0.99824608742579601</v>
      </c>
      <c r="T454">
        <f t="shared" si="43"/>
        <v>-4.6363756788978672E-4</v>
      </c>
      <c r="U454">
        <f t="shared" si="44"/>
        <v>-1.1183930589790045E-3</v>
      </c>
      <c r="V454">
        <f t="shared" si="45"/>
        <v>-0.22061238532110092</v>
      </c>
      <c r="W454">
        <f t="shared" si="46"/>
        <v>-1.5810041065041728E-4</v>
      </c>
      <c r="X454">
        <f t="shared" si="47"/>
        <v>-4.9097455289178295E-4</v>
      </c>
    </row>
    <row r="455" spans="2:24" x14ac:dyDescent="0.15">
      <c r="B455" t="s">
        <v>561</v>
      </c>
      <c r="C455" t="s">
        <v>594</v>
      </c>
      <c r="D455" t="s">
        <v>610</v>
      </c>
      <c r="E455" t="s">
        <v>15</v>
      </c>
      <c r="F455" t="s">
        <v>434</v>
      </c>
      <c r="G455" t="s">
        <v>150</v>
      </c>
      <c r="H455" t="s">
        <v>18</v>
      </c>
      <c r="I455" t="s">
        <v>19</v>
      </c>
      <c r="J455" t="s">
        <v>557</v>
      </c>
      <c r="K455">
        <v>22</v>
      </c>
      <c r="L455" s="6">
        <v>31</v>
      </c>
      <c r="M455" s="2">
        <v>2754070</v>
      </c>
      <c r="S455">
        <f t="shared" si="42"/>
        <v>-0.99858337830545063</v>
      </c>
      <c r="T455">
        <f t="shared" si="43"/>
        <v>-1.9870181480990861E-3</v>
      </c>
      <c r="U455">
        <f t="shared" si="44"/>
        <v>-1.503714452351797E-3</v>
      </c>
      <c r="V455">
        <f t="shared" si="45"/>
        <v>-0.2206869266055046</v>
      </c>
      <c r="W455">
        <f t="shared" si="46"/>
        <v>-6.775731885017884E-4</v>
      </c>
      <c r="X455">
        <f t="shared" si="47"/>
        <v>-6.6013064458243895E-4</v>
      </c>
    </row>
    <row r="456" spans="2:24" x14ac:dyDescent="0.15">
      <c r="B456" t="s">
        <v>561</v>
      </c>
      <c r="C456" t="s">
        <v>594</v>
      </c>
      <c r="D456" t="s">
        <v>611</v>
      </c>
      <c r="E456" t="s">
        <v>25</v>
      </c>
      <c r="F456" t="s">
        <v>612</v>
      </c>
      <c r="G456" t="s">
        <v>38</v>
      </c>
      <c r="H456" t="s">
        <v>18</v>
      </c>
      <c r="I456" t="s">
        <v>19</v>
      </c>
      <c r="J456" t="s">
        <v>69</v>
      </c>
      <c r="K456">
        <v>122</v>
      </c>
      <c r="L456" s="6">
        <v>5</v>
      </c>
      <c r="M456" s="2">
        <v>1479250</v>
      </c>
      <c r="S456">
        <f t="shared" si="42"/>
        <v>-0.99183756071235829</v>
      </c>
      <c r="T456">
        <f t="shared" si="43"/>
        <v>-2.6493575307987813E-4</v>
      </c>
      <c r="U456">
        <f t="shared" si="44"/>
        <v>-6.3080727810547609E-4</v>
      </c>
      <c r="V456">
        <f t="shared" si="45"/>
        <v>-0.21919610091743119</v>
      </c>
      <c r="W456">
        <f t="shared" si="46"/>
        <v>-9.0343091800238444E-5</v>
      </c>
      <c r="X456">
        <f t="shared" si="47"/>
        <v>-2.7692439508830399E-4</v>
      </c>
    </row>
    <row r="457" spans="2:24" x14ac:dyDescent="0.15">
      <c r="B457" t="s">
        <v>561</v>
      </c>
      <c r="C457" t="s">
        <v>594</v>
      </c>
      <c r="D457" t="s">
        <v>613</v>
      </c>
      <c r="E457" t="s">
        <v>15</v>
      </c>
      <c r="F457" t="s">
        <v>114</v>
      </c>
      <c r="G457" t="s">
        <v>38</v>
      </c>
      <c r="H457" t="s">
        <v>18</v>
      </c>
      <c r="I457" t="s">
        <v>19</v>
      </c>
      <c r="J457" t="s">
        <v>557</v>
      </c>
      <c r="K457">
        <v>6</v>
      </c>
      <c r="L457" s="6">
        <v>22</v>
      </c>
      <c r="M457" s="2">
        <v>2513098.75</v>
      </c>
      <c r="S457">
        <f t="shared" si="42"/>
        <v>-0.99966270912034538</v>
      </c>
      <c r="T457">
        <f t="shared" si="43"/>
        <v>-1.3909127036693602E-3</v>
      </c>
      <c r="U457">
        <f t="shared" si="44"/>
        <v>-1.3387142696498439E-3</v>
      </c>
      <c r="V457">
        <f t="shared" si="45"/>
        <v>-0.22092545871559632</v>
      </c>
      <c r="W457">
        <f t="shared" si="46"/>
        <v>-4.7430123195125188E-4</v>
      </c>
      <c r="X457">
        <f t="shared" si="47"/>
        <v>-5.8769556437628144E-4</v>
      </c>
    </row>
    <row r="458" spans="2:24" x14ac:dyDescent="0.15">
      <c r="B458" t="s">
        <v>561</v>
      </c>
      <c r="C458" t="s">
        <v>594</v>
      </c>
      <c r="D458" t="s">
        <v>614</v>
      </c>
      <c r="E458" t="s">
        <v>15</v>
      </c>
      <c r="F458" t="s">
        <v>434</v>
      </c>
      <c r="G458" t="s">
        <v>150</v>
      </c>
      <c r="H458" t="s">
        <v>18</v>
      </c>
      <c r="I458" t="s">
        <v>86</v>
      </c>
      <c r="J458" t="s">
        <v>557</v>
      </c>
      <c r="K458">
        <v>7</v>
      </c>
      <c r="L458" s="6">
        <v>37</v>
      </c>
      <c r="M458" s="2">
        <v>2114022.5</v>
      </c>
      <c r="S458">
        <f t="shared" si="42"/>
        <v>-0.99959525094441448</v>
      </c>
      <c r="T458">
        <f t="shared" si="43"/>
        <v>-2.384421777718903E-3</v>
      </c>
      <c r="U458">
        <f t="shared" si="44"/>
        <v>-1.0654548905246982E-3</v>
      </c>
      <c r="V458">
        <f t="shared" si="45"/>
        <v>-0.2209105504587156</v>
      </c>
      <c r="W458">
        <f t="shared" si="46"/>
        <v>-8.1308782620214597E-4</v>
      </c>
      <c r="X458">
        <f t="shared" si="47"/>
        <v>-4.6773469694034255E-4</v>
      </c>
    </row>
    <row r="459" spans="2:24" x14ac:dyDescent="0.15">
      <c r="B459" t="s">
        <v>561</v>
      </c>
      <c r="C459" t="s">
        <v>594</v>
      </c>
      <c r="D459" t="s">
        <v>615</v>
      </c>
      <c r="E459" t="s">
        <v>15</v>
      </c>
      <c r="F459" t="s">
        <v>228</v>
      </c>
      <c r="G459" t="s">
        <v>17</v>
      </c>
      <c r="H459" t="s">
        <v>18</v>
      </c>
      <c r="I459" t="s">
        <v>19</v>
      </c>
      <c r="J459" t="s">
        <v>557</v>
      </c>
      <c r="K459">
        <v>22</v>
      </c>
      <c r="L459" s="6">
        <v>17</v>
      </c>
      <c r="M459" s="2">
        <v>2206880</v>
      </c>
      <c r="S459">
        <f t="shared" si="42"/>
        <v>-0.99858337830545063</v>
      </c>
      <c r="T459">
        <f t="shared" si="43"/>
        <v>-1.0597430123195125E-3</v>
      </c>
      <c r="U459">
        <f t="shared" si="44"/>
        <v>-1.1290371828738752E-3</v>
      </c>
      <c r="V459">
        <f t="shared" si="45"/>
        <v>-0.2206869266055046</v>
      </c>
      <c r="W459">
        <f t="shared" si="46"/>
        <v>-3.6137236720095378E-4</v>
      </c>
      <c r="X459">
        <f t="shared" si="47"/>
        <v>-4.9564732328163117E-4</v>
      </c>
    </row>
    <row r="460" spans="2:24" x14ac:dyDescent="0.15">
      <c r="B460" t="s">
        <v>561</v>
      </c>
      <c r="C460" t="s">
        <v>594</v>
      </c>
      <c r="D460" t="s">
        <v>616</v>
      </c>
      <c r="E460" t="s">
        <v>15</v>
      </c>
      <c r="F460" t="s">
        <v>298</v>
      </c>
      <c r="G460" t="s">
        <v>38</v>
      </c>
      <c r="H460" t="s">
        <v>18</v>
      </c>
      <c r="I460" t="s">
        <v>19</v>
      </c>
      <c r="J460" t="s">
        <v>69</v>
      </c>
      <c r="K460">
        <v>190</v>
      </c>
      <c r="L460" s="6">
        <v>4</v>
      </c>
      <c r="M460" s="2">
        <v>1096250</v>
      </c>
      <c r="S460">
        <f t="shared" si="42"/>
        <v>-0.98725040474905557</v>
      </c>
      <c r="T460">
        <f t="shared" si="43"/>
        <v>-1.9870181480990858E-4</v>
      </c>
      <c r="U460">
        <f t="shared" si="44"/>
        <v>-3.685557855525346E-4</v>
      </c>
      <c r="V460">
        <f t="shared" si="45"/>
        <v>-0.21818233944954127</v>
      </c>
      <c r="W460">
        <f t="shared" si="46"/>
        <v>-6.7757318850178826E-5</v>
      </c>
      <c r="X460">
        <f t="shared" si="47"/>
        <v>-1.617959898575627E-4</v>
      </c>
    </row>
    <row r="461" spans="2:24" x14ac:dyDescent="0.15">
      <c r="B461" t="s">
        <v>561</v>
      </c>
      <c r="C461" t="s">
        <v>594</v>
      </c>
      <c r="D461" t="s">
        <v>617</v>
      </c>
      <c r="E461" t="s">
        <v>15</v>
      </c>
      <c r="F461" t="s">
        <v>30</v>
      </c>
      <c r="G461" t="s">
        <v>30</v>
      </c>
      <c r="H461" t="s">
        <v>18</v>
      </c>
      <c r="I461" t="s">
        <v>19</v>
      </c>
      <c r="J461" t="s">
        <v>557</v>
      </c>
      <c r="K461">
        <v>17</v>
      </c>
      <c r="L461" s="6">
        <v>28</v>
      </c>
      <c r="M461" s="2">
        <v>1415750</v>
      </c>
      <c r="S461">
        <f t="shared" si="42"/>
        <v>-0.99892066918510525</v>
      </c>
      <c r="T461">
        <f t="shared" si="43"/>
        <v>-1.7883163332891774E-3</v>
      </c>
      <c r="U461">
        <f t="shared" si="44"/>
        <v>-5.8732693926184223E-4</v>
      </c>
      <c r="V461">
        <f t="shared" si="45"/>
        <v>-0.22076146788990827</v>
      </c>
      <c r="W461">
        <f t="shared" si="46"/>
        <v>-6.098158696516095E-4</v>
      </c>
      <c r="X461">
        <f t="shared" si="47"/>
        <v>-2.5783652633594873E-4</v>
      </c>
    </row>
    <row r="462" spans="2:24" x14ac:dyDescent="0.15">
      <c r="B462" t="s">
        <v>561</v>
      </c>
      <c r="C462" t="s">
        <v>594</v>
      </c>
      <c r="D462" t="s">
        <v>618</v>
      </c>
      <c r="E462" t="s">
        <v>15</v>
      </c>
      <c r="F462" t="s">
        <v>79</v>
      </c>
      <c r="G462" t="s">
        <v>17</v>
      </c>
      <c r="H462" t="s">
        <v>18</v>
      </c>
      <c r="I462" t="s">
        <v>19</v>
      </c>
      <c r="J462" t="s">
        <v>557</v>
      </c>
      <c r="K462">
        <v>6</v>
      </c>
      <c r="L462" s="6">
        <v>16</v>
      </c>
      <c r="M462" s="2">
        <v>1312395</v>
      </c>
      <c r="S462">
        <f t="shared" si="42"/>
        <v>-0.99966270912034538</v>
      </c>
      <c r="T462">
        <f t="shared" si="43"/>
        <v>-9.9350907404954303E-4</v>
      </c>
      <c r="U462">
        <f t="shared" si="44"/>
        <v>-5.1655669640855435E-4</v>
      </c>
      <c r="V462">
        <f t="shared" si="45"/>
        <v>-0.22092545871559632</v>
      </c>
      <c r="W462">
        <f t="shared" si="46"/>
        <v>-3.387865942508942E-4</v>
      </c>
      <c r="X462">
        <f t="shared" si="47"/>
        <v>-2.2676838972335536E-4</v>
      </c>
    </row>
    <row r="463" spans="2:24" x14ac:dyDescent="0.15">
      <c r="B463" t="s">
        <v>561</v>
      </c>
      <c r="C463" t="s">
        <v>594</v>
      </c>
      <c r="D463" t="s">
        <v>619</v>
      </c>
      <c r="E463" t="s">
        <v>15</v>
      </c>
      <c r="F463" t="s">
        <v>27</v>
      </c>
      <c r="G463" t="s">
        <v>17</v>
      </c>
      <c r="H463" t="s">
        <v>18</v>
      </c>
      <c r="I463" t="s">
        <v>19</v>
      </c>
      <c r="J463" t="s">
        <v>557</v>
      </c>
      <c r="K463">
        <v>3</v>
      </c>
      <c r="L463" s="6">
        <v>14</v>
      </c>
      <c r="M463" s="2">
        <v>1763700</v>
      </c>
      <c r="S463">
        <f t="shared" si="42"/>
        <v>-0.9998650836481382</v>
      </c>
      <c r="T463">
        <f t="shared" si="43"/>
        <v>-8.6104119750960394E-4</v>
      </c>
      <c r="U463">
        <f t="shared" si="44"/>
        <v>-8.2557865423258888E-4</v>
      </c>
      <c r="V463">
        <f t="shared" si="45"/>
        <v>-0.22097018348623854</v>
      </c>
      <c r="W463">
        <f t="shared" si="46"/>
        <v>-2.9361504835077499E-4</v>
      </c>
      <c r="X463">
        <f t="shared" si="47"/>
        <v>-3.6242902920810652E-4</v>
      </c>
    </row>
    <row r="464" spans="2:24" x14ac:dyDescent="0.15">
      <c r="B464" t="s">
        <v>561</v>
      </c>
      <c r="C464" t="s">
        <v>594</v>
      </c>
      <c r="D464" t="s">
        <v>620</v>
      </c>
      <c r="E464" t="s">
        <v>25</v>
      </c>
      <c r="F464" t="s">
        <v>114</v>
      </c>
      <c r="G464" t="s">
        <v>38</v>
      </c>
      <c r="H464" t="s">
        <v>18</v>
      </c>
      <c r="I464" t="s">
        <v>19</v>
      </c>
      <c r="J464" t="s">
        <v>557</v>
      </c>
      <c r="K464">
        <v>8</v>
      </c>
      <c r="L464" s="6">
        <v>37</v>
      </c>
      <c r="M464" s="2">
        <v>1726803.75</v>
      </c>
      <c r="S464">
        <f t="shared" si="42"/>
        <v>-0.99952779276848358</v>
      </c>
      <c r="T464">
        <f t="shared" si="43"/>
        <v>-2.384421777718903E-3</v>
      </c>
      <c r="U464">
        <f t="shared" si="44"/>
        <v>-8.0031469435763735E-4</v>
      </c>
      <c r="V464">
        <f t="shared" si="45"/>
        <v>-0.22089564220183489</v>
      </c>
      <c r="W464">
        <f t="shared" si="46"/>
        <v>-8.1308782620214597E-4</v>
      </c>
      <c r="X464">
        <f t="shared" si="47"/>
        <v>-3.5133815082300283E-4</v>
      </c>
    </row>
    <row r="465" spans="2:24" x14ac:dyDescent="0.15">
      <c r="B465" t="s">
        <v>561</v>
      </c>
      <c r="C465" t="s">
        <v>594</v>
      </c>
      <c r="D465" t="s">
        <v>621</v>
      </c>
      <c r="E465" t="s">
        <v>15</v>
      </c>
      <c r="F465" t="s">
        <v>114</v>
      </c>
      <c r="G465" t="s">
        <v>38</v>
      </c>
      <c r="H465" t="s">
        <v>18</v>
      </c>
      <c r="I465" t="s">
        <v>19</v>
      </c>
      <c r="J465" t="s">
        <v>557</v>
      </c>
      <c r="K465">
        <v>14</v>
      </c>
      <c r="L465" s="6">
        <v>19</v>
      </c>
      <c r="M465" s="2">
        <v>1117995</v>
      </c>
      <c r="S465">
        <f t="shared" si="42"/>
        <v>-0.99912304371289795</v>
      </c>
      <c r="T465">
        <f t="shared" si="43"/>
        <v>-1.1922108888594515E-3</v>
      </c>
      <c r="U465">
        <f t="shared" si="44"/>
        <v>-3.8344523386993335E-4</v>
      </c>
      <c r="V465">
        <f t="shared" si="45"/>
        <v>-0.22080619266055046</v>
      </c>
      <c r="W465">
        <f t="shared" si="46"/>
        <v>-4.0654391310107298E-4</v>
      </c>
      <c r="X465">
        <f t="shared" si="47"/>
        <v>-1.6833245766890073E-4</v>
      </c>
    </row>
    <row r="466" spans="2:24" x14ac:dyDescent="0.15">
      <c r="B466" t="s">
        <v>561</v>
      </c>
      <c r="C466" t="s">
        <v>594</v>
      </c>
      <c r="D466" t="s">
        <v>622</v>
      </c>
      <c r="E466" t="s">
        <v>15</v>
      </c>
      <c r="F466" t="s">
        <v>44</v>
      </c>
      <c r="G466" t="s">
        <v>17</v>
      </c>
      <c r="H466" t="s">
        <v>18</v>
      </c>
      <c r="I466" t="s">
        <v>19</v>
      </c>
      <c r="J466" t="s">
        <v>557</v>
      </c>
      <c r="K466">
        <v>8</v>
      </c>
      <c r="L466" s="6">
        <v>13</v>
      </c>
      <c r="M466" s="2">
        <v>1406100</v>
      </c>
      <c r="S466">
        <f t="shared" si="42"/>
        <v>-0.99952779276848358</v>
      </c>
      <c r="T466">
        <f t="shared" si="43"/>
        <v>-7.9480725923963434E-4</v>
      </c>
      <c r="U466">
        <f t="shared" si="44"/>
        <v>-5.8071929721710102E-4</v>
      </c>
      <c r="V466">
        <f t="shared" si="45"/>
        <v>-0.22089564220183489</v>
      </c>
      <c r="W466">
        <f t="shared" si="46"/>
        <v>-2.710292754007153E-4</v>
      </c>
      <c r="X466">
        <f t="shared" si="47"/>
        <v>-2.5493577147830737E-4</v>
      </c>
    </row>
    <row r="467" spans="2:24" x14ac:dyDescent="0.15">
      <c r="B467" t="s">
        <v>561</v>
      </c>
      <c r="C467" t="s">
        <v>594</v>
      </c>
      <c r="D467" t="s">
        <v>623</v>
      </c>
      <c r="E467" t="s">
        <v>15</v>
      </c>
      <c r="F467" t="s">
        <v>30</v>
      </c>
      <c r="G467" t="s">
        <v>30</v>
      </c>
      <c r="H467" t="s">
        <v>18</v>
      </c>
      <c r="I467" t="s">
        <v>19</v>
      </c>
      <c r="J467" t="s">
        <v>557</v>
      </c>
      <c r="K467">
        <v>1</v>
      </c>
      <c r="L467" s="6">
        <v>15</v>
      </c>
      <c r="M467" s="2">
        <v>1429001.25</v>
      </c>
      <c r="S467">
        <f t="shared" si="42"/>
        <v>-1</v>
      </c>
      <c r="T467">
        <f t="shared" si="43"/>
        <v>-9.2727513577957343E-4</v>
      </c>
      <c r="U467">
        <f t="shared" si="44"/>
        <v>-5.9640046430281394E-4</v>
      </c>
      <c r="V467">
        <f t="shared" si="45"/>
        <v>-0.221</v>
      </c>
      <c r="W467">
        <f t="shared" si="46"/>
        <v>-3.1620082130083457E-4</v>
      </c>
      <c r="X467">
        <f t="shared" si="47"/>
        <v>-2.6181980382893532E-4</v>
      </c>
    </row>
    <row r="468" spans="2:24" x14ac:dyDescent="0.15">
      <c r="B468" t="s">
        <v>561</v>
      </c>
      <c r="C468" t="s">
        <v>594</v>
      </c>
      <c r="D468" t="s">
        <v>624</v>
      </c>
      <c r="E468" t="s">
        <v>25</v>
      </c>
      <c r="F468" t="s">
        <v>40</v>
      </c>
      <c r="G468" t="s">
        <v>38</v>
      </c>
      <c r="H468" t="s">
        <v>18</v>
      </c>
      <c r="I468" t="s">
        <v>19</v>
      </c>
      <c r="J468" t="s">
        <v>557</v>
      </c>
      <c r="K468">
        <v>16</v>
      </c>
      <c r="L468" s="6">
        <v>14</v>
      </c>
      <c r="M468" s="2">
        <v>1493905</v>
      </c>
      <c r="S468">
        <f t="shared" si="42"/>
        <v>-0.99898812736103615</v>
      </c>
      <c r="T468">
        <f t="shared" si="43"/>
        <v>-8.6104119750960394E-4</v>
      </c>
      <c r="U468">
        <f t="shared" si="44"/>
        <v>-6.4084199252679031E-4</v>
      </c>
      <c r="V468">
        <f t="shared" si="45"/>
        <v>-0.22077637614678899</v>
      </c>
      <c r="W468">
        <f t="shared" si="46"/>
        <v>-2.9361504835077499E-4</v>
      </c>
      <c r="X468">
        <f t="shared" si="47"/>
        <v>-2.8132963471926096E-4</v>
      </c>
    </row>
    <row r="469" spans="2:24" x14ac:dyDescent="0.15">
      <c r="B469" t="s">
        <v>561</v>
      </c>
      <c r="C469" t="s">
        <v>594</v>
      </c>
      <c r="D469" t="s">
        <v>625</v>
      </c>
      <c r="E469" t="s">
        <v>15</v>
      </c>
      <c r="F469" t="s">
        <v>144</v>
      </c>
      <c r="G469" t="s">
        <v>38</v>
      </c>
      <c r="H469" t="s">
        <v>18</v>
      </c>
      <c r="I469" t="s">
        <v>19</v>
      </c>
      <c r="J469" t="s">
        <v>557</v>
      </c>
      <c r="K469">
        <v>45</v>
      </c>
      <c r="L469" s="6">
        <v>26</v>
      </c>
      <c r="M469" s="2">
        <v>1384135</v>
      </c>
      <c r="S469">
        <f t="shared" si="42"/>
        <v>-0.99703184025903935</v>
      </c>
      <c r="T469">
        <f t="shared" si="43"/>
        <v>-1.6558484567492384E-3</v>
      </c>
      <c r="U469">
        <f t="shared" si="44"/>
        <v>-5.6567920835567703E-4</v>
      </c>
      <c r="V469">
        <f t="shared" si="45"/>
        <v>-0.2203440366972477</v>
      </c>
      <c r="W469">
        <f t="shared" si="46"/>
        <v>-5.6464432375149035E-4</v>
      </c>
      <c r="X469">
        <f t="shared" si="47"/>
        <v>-2.4833317246814219E-4</v>
      </c>
    </row>
    <row r="470" spans="2:24" x14ac:dyDescent="0.15">
      <c r="B470" t="s">
        <v>561</v>
      </c>
      <c r="C470" t="s">
        <v>594</v>
      </c>
      <c r="D470" t="s">
        <v>626</v>
      </c>
      <c r="E470" t="s">
        <v>15</v>
      </c>
      <c r="F470" t="s">
        <v>390</v>
      </c>
      <c r="G470" t="s">
        <v>38</v>
      </c>
      <c r="H470" t="s">
        <v>18</v>
      </c>
      <c r="I470" t="s">
        <v>41</v>
      </c>
      <c r="J470" t="s">
        <v>557</v>
      </c>
      <c r="K470">
        <v>3</v>
      </c>
      <c r="L470" s="6">
        <v>9</v>
      </c>
      <c r="M470" s="2">
        <v>1315557.5</v>
      </c>
      <c r="S470">
        <f t="shared" si="42"/>
        <v>-0.9998650836481382</v>
      </c>
      <c r="T470">
        <f t="shared" si="43"/>
        <v>-5.2987150615975626E-4</v>
      </c>
      <c r="U470">
        <f t="shared" si="44"/>
        <v>-5.1872215422891642E-4</v>
      </c>
      <c r="V470">
        <f t="shared" si="45"/>
        <v>-0.22097018348623854</v>
      </c>
      <c r="W470">
        <f t="shared" si="46"/>
        <v>-1.8068618360047689E-4</v>
      </c>
      <c r="X470">
        <f t="shared" si="47"/>
        <v>-2.2771902570649431E-4</v>
      </c>
    </row>
    <row r="471" spans="2:24" x14ac:dyDescent="0.15">
      <c r="B471" t="s">
        <v>561</v>
      </c>
      <c r="C471" t="s">
        <v>594</v>
      </c>
      <c r="D471" t="s">
        <v>627</v>
      </c>
      <c r="E471" t="s">
        <v>15</v>
      </c>
      <c r="F471" t="s">
        <v>27</v>
      </c>
      <c r="G471" t="s">
        <v>17</v>
      </c>
      <c r="H471" t="s">
        <v>18</v>
      </c>
      <c r="I471" t="s">
        <v>19</v>
      </c>
      <c r="J471" t="s">
        <v>557</v>
      </c>
      <c r="K471">
        <v>116</v>
      </c>
      <c r="L471" s="6">
        <v>3</v>
      </c>
      <c r="M471" s="2">
        <v>1112400</v>
      </c>
      <c r="S471">
        <f t="shared" si="42"/>
        <v>-0.99224230976794392</v>
      </c>
      <c r="T471">
        <f t="shared" si="43"/>
        <v>-1.3246787653993907E-4</v>
      </c>
      <c r="U471">
        <f t="shared" si="44"/>
        <v>-3.7961417094347456E-4</v>
      </c>
      <c r="V471">
        <f t="shared" si="45"/>
        <v>-0.21928555045871562</v>
      </c>
      <c r="W471">
        <f t="shared" si="46"/>
        <v>-4.5171545900119222E-5</v>
      </c>
      <c r="X471">
        <f t="shared" si="47"/>
        <v>-1.6665062104418533E-4</v>
      </c>
    </row>
    <row r="472" spans="2:24" x14ac:dyDescent="0.15">
      <c r="B472" t="s">
        <v>561</v>
      </c>
      <c r="C472" t="s">
        <v>594</v>
      </c>
      <c r="D472" t="s">
        <v>628</v>
      </c>
      <c r="E472" t="s">
        <v>25</v>
      </c>
      <c r="F472" t="s">
        <v>30</v>
      </c>
      <c r="G472" t="s">
        <v>30</v>
      </c>
      <c r="H472" t="s">
        <v>18</v>
      </c>
      <c r="I472" t="s">
        <v>19</v>
      </c>
      <c r="J472" t="s">
        <v>557</v>
      </c>
      <c r="K472">
        <v>6</v>
      </c>
      <c r="L472" s="6">
        <v>35</v>
      </c>
      <c r="M472" s="2">
        <v>845815</v>
      </c>
      <c r="S472">
        <f t="shared" si="42"/>
        <v>-0.99966270912034538</v>
      </c>
      <c r="T472">
        <f t="shared" si="43"/>
        <v>-2.251953901178964E-3</v>
      </c>
      <c r="U472">
        <f t="shared" si="44"/>
        <v>-1.9707549172095262E-4</v>
      </c>
      <c r="V472">
        <f t="shared" si="45"/>
        <v>-0.22092545871559632</v>
      </c>
      <c r="W472">
        <f t="shared" si="46"/>
        <v>-7.6791628030202681E-4</v>
      </c>
      <c r="X472">
        <f t="shared" si="47"/>
        <v>-8.6516140865498204E-5</v>
      </c>
    </row>
    <row r="473" spans="2:24" x14ac:dyDescent="0.15">
      <c r="B473" t="s">
        <v>561</v>
      </c>
      <c r="C473" t="s">
        <v>594</v>
      </c>
      <c r="D473" t="s">
        <v>629</v>
      </c>
      <c r="E473" t="s">
        <v>25</v>
      </c>
      <c r="F473" t="s">
        <v>30</v>
      </c>
      <c r="G473" t="s">
        <v>30</v>
      </c>
      <c r="H473" t="s">
        <v>18</v>
      </c>
      <c r="I473" t="s">
        <v>19</v>
      </c>
      <c r="J473" t="s">
        <v>557</v>
      </c>
      <c r="K473">
        <v>8</v>
      </c>
      <c r="L473" s="6">
        <v>28</v>
      </c>
      <c r="M473" s="2">
        <v>944965</v>
      </c>
      <c r="S473">
        <f t="shared" si="42"/>
        <v>-0.99952779276848358</v>
      </c>
      <c r="T473">
        <f t="shared" si="43"/>
        <v>-1.7883163332891774E-3</v>
      </c>
      <c r="U473">
        <f t="shared" si="44"/>
        <v>-2.6496644599412271E-4</v>
      </c>
      <c r="V473">
        <f t="shared" si="45"/>
        <v>-0.22089564220183489</v>
      </c>
      <c r="W473">
        <f t="shared" si="46"/>
        <v>-6.098158696516095E-4</v>
      </c>
      <c r="X473">
        <f t="shared" si="47"/>
        <v>-1.1632026979141987E-4</v>
      </c>
    </row>
    <row r="474" spans="2:24" x14ac:dyDescent="0.15">
      <c r="B474" t="s">
        <v>561</v>
      </c>
      <c r="C474" t="s">
        <v>594</v>
      </c>
      <c r="D474" t="s">
        <v>630</v>
      </c>
      <c r="E474" t="s">
        <v>15</v>
      </c>
      <c r="F474" t="s">
        <v>44</v>
      </c>
      <c r="G474" t="s">
        <v>17</v>
      </c>
      <c r="H474" t="s">
        <v>18</v>
      </c>
      <c r="I474" t="s">
        <v>86</v>
      </c>
      <c r="J474" t="s">
        <v>557</v>
      </c>
      <c r="K474">
        <v>7</v>
      </c>
      <c r="L474" s="6">
        <v>14</v>
      </c>
      <c r="M474" s="2">
        <v>1407680</v>
      </c>
      <c r="S474">
        <f t="shared" si="42"/>
        <v>-0.99959525094441448</v>
      </c>
      <c r="T474">
        <f t="shared" si="43"/>
        <v>-8.6104119750960394E-4</v>
      </c>
      <c r="U474">
        <f t="shared" si="44"/>
        <v>-5.8180117021510011E-4</v>
      </c>
      <c r="V474">
        <f t="shared" si="45"/>
        <v>-0.2209105504587156</v>
      </c>
      <c r="W474">
        <f t="shared" si="46"/>
        <v>-2.9361504835077499E-4</v>
      </c>
      <c r="X474">
        <f t="shared" si="47"/>
        <v>-2.5541071372442897E-4</v>
      </c>
    </row>
    <row r="475" spans="2:24" x14ac:dyDescent="0.15">
      <c r="B475" t="s">
        <v>561</v>
      </c>
      <c r="C475" t="s">
        <v>594</v>
      </c>
      <c r="D475" t="s">
        <v>631</v>
      </c>
      <c r="E475" t="s">
        <v>15</v>
      </c>
      <c r="F475" t="s">
        <v>612</v>
      </c>
      <c r="G475" t="s">
        <v>38</v>
      </c>
      <c r="H475" t="s">
        <v>18</v>
      </c>
      <c r="I475" t="s">
        <v>19</v>
      </c>
      <c r="J475" t="s">
        <v>69</v>
      </c>
      <c r="K475">
        <v>10</v>
      </c>
      <c r="L475" s="6">
        <v>8</v>
      </c>
      <c r="M475" s="2">
        <v>713190</v>
      </c>
      <c r="S475">
        <f t="shared" si="42"/>
        <v>-0.99939287641662167</v>
      </c>
      <c r="T475">
        <f t="shared" si="43"/>
        <v>-4.6363756788978672E-4</v>
      </c>
      <c r="U475">
        <f t="shared" si="44"/>
        <v>-1.0626320921485899E-4</v>
      </c>
      <c r="V475">
        <f t="shared" si="45"/>
        <v>-0.22086582568807339</v>
      </c>
      <c r="W475">
        <f t="shared" si="46"/>
        <v>-1.5810041065041728E-4</v>
      </c>
      <c r="X475">
        <f t="shared" si="47"/>
        <v>-4.6649548845323099E-5</v>
      </c>
    </row>
    <row r="476" spans="2:24" x14ac:dyDescent="0.15">
      <c r="B476" t="s">
        <v>561</v>
      </c>
      <c r="C476" t="s">
        <v>594</v>
      </c>
      <c r="D476" t="s">
        <v>632</v>
      </c>
      <c r="E476" t="s">
        <v>15</v>
      </c>
      <c r="F476" t="s">
        <v>40</v>
      </c>
      <c r="G476" t="s">
        <v>38</v>
      </c>
      <c r="H476" t="s">
        <v>18</v>
      </c>
      <c r="I476" t="s">
        <v>19</v>
      </c>
      <c r="J476" t="s">
        <v>557</v>
      </c>
      <c r="K476">
        <v>9</v>
      </c>
      <c r="L476" s="6">
        <v>20</v>
      </c>
      <c r="M476" s="2">
        <v>881462.5</v>
      </c>
      <c r="S476">
        <f t="shared" si="42"/>
        <v>-0.99946033459255257</v>
      </c>
      <c r="T476">
        <f t="shared" si="43"/>
        <v>-1.2584448271294212E-3</v>
      </c>
      <c r="U476">
        <f t="shared" si="44"/>
        <v>-2.214843953261249E-4</v>
      </c>
      <c r="V476">
        <f t="shared" si="45"/>
        <v>-0.22088073394495411</v>
      </c>
      <c r="W476">
        <f t="shared" si="46"/>
        <v>-4.2912968605113267E-4</v>
      </c>
      <c r="X476">
        <f t="shared" si="47"/>
        <v>-9.7231649548168837E-5</v>
      </c>
    </row>
    <row r="477" spans="2:24" x14ac:dyDescent="0.15">
      <c r="B477" t="s">
        <v>561</v>
      </c>
      <c r="C477" t="s">
        <v>594</v>
      </c>
      <c r="D477" t="s">
        <v>633</v>
      </c>
      <c r="E477" t="s">
        <v>25</v>
      </c>
      <c r="F477" t="s">
        <v>30</v>
      </c>
      <c r="G477" t="s">
        <v>30</v>
      </c>
      <c r="H477" t="s">
        <v>18</v>
      </c>
      <c r="I477" t="s">
        <v>19</v>
      </c>
      <c r="J477" t="s">
        <v>557</v>
      </c>
      <c r="K477">
        <v>2</v>
      </c>
      <c r="L477" s="6">
        <v>54</v>
      </c>
      <c r="M477" s="2">
        <v>743320</v>
      </c>
      <c r="S477">
        <f t="shared" si="42"/>
        <v>-0.9999325418240691</v>
      </c>
      <c r="T477">
        <f t="shared" si="43"/>
        <v>-3.510398728308385E-3</v>
      </c>
      <c r="U477">
        <f t="shared" si="44"/>
        <v>-1.2689411644885409E-4</v>
      </c>
      <c r="V477">
        <f t="shared" si="45"/>
        <v>-0.22098509174311928</v>
      </c>
      <c r="W477">
        <f t="shared" si="46"/>
        <v>-1.1970459663531595E-3</v>
      </c>
      <c r="X477">
        <f t="shared" si="47"/>
        <v>-5.570651712104695E-5</v>
      </c>
    </row>
    <row r="478" spans="2:24" x14ac:dyDescent="0.15">
      <c r="B478" t="s">
        <v>561</v>
      </c>
      <c r="C478" t="s">
        <v>594</v>
      </c>
      <c r="D478" t="s">
        <v>634</v>
      </c>
      <c r="E478" t="s">
        <v>15</v>
      </c>
      <c r="F478" t="s">
        <v>30</v>
      </c>
      <c r="G478" t="s">
        <v>30</v>
      </c>
      <c r="H478" t="s">
        <v>18</v>
      </c>
      <c r="I478" t="s">
        <v>19</v>
      </c>
      <c r="J478" t="s">
        <v>557</v>
      </c>
      <c r="K478">
        <v>17</v>
      </c>
      <c r="L478" s="6">
        <v>22</v>
      </c>
      <c r="M478" s="2">
        <v>839720</v>
      </c>
      <c r="S478">
        <f t="shared" si="42"/>
        <v>-0.99892066918510525</v>
      </c>
      <c r="T478">
        <f t="shared" si="43"/>
        <v>-1.3909127036693602E-3</v>
      </c>
      <c r="U478">
        <f t="shared" si="44"/>
        <v>-1.9290206392170935E-4</v>
      </c>
      <c r="V478">
        <f t="shared" si="45"/>
        <v>-0.22076146788990827</v>
      </c>
      <c r="W478">
        <f t="shared" si="46"/>
        <v>-4.7430123195125188E-4</v>
      </c>
      <c r="X478">
        <f t="shared" si="47"/>
        <v>-8.4684006061630409E-5</v>
      </c>
    </row>
    <row r="479" spans="2:24" x14ac:dyDescent="0.15">
      <c r="B479" t="s">
        <v>561</v>
      </c>
      <c r="C479" t="s">
        <v>635</v>
      </c>
      <c r="D479" t="s">
        <v>636</v>
      </c>
      <c r="E479" t="s">
        <v>25</v>
      </c>
      <c r="F479" t="s">
        <v>30</v>
      </c>
      <c r="G479" t="s">
        <v>30</v>
      </c>
      <c r="H479" t="s">
        <v>18</v>
      </c>
      <c r="I479" t="s">
        <v>41</v>
      </c>
      <c r="J479" t="s">
        <v>637</v>
      </c>
      <c r="K479">
        <v>8</v>
      </c>
      <c r="L479" s="6">
        <v>46</v>
      </c>
      <c r="M479" s="2">
        <v>8793022.6799999997</v>
      </c>
      <c r="S479">
        <f t="shared" si="42"/>
        <v>-0.99952779276848358</v>
      </c>
      <c r="T479">
        <f t="shared" si="43"/>
        <v>-2.9805272221486291E-3</v>
      </c>
      <c r="U479">
        <f t="shared" si="44"/>
        <v>-5.6387649844316561E-3</v>
      </c>
      <c r="V479">
        <f t="shared" si="45"/>
        <v>-0.22089564220183489</v>
      </c>
      <c r="W479">
        <f t="shared" si="46"/>
        <v>-1.0163597827526826E-3</v>
      </c>
      <c r="X479">
        <f t="shared" si="47"/>
        <v>-2.4754178281654968E-3</v>
      </c>
    </row>
    <row r="480" spans="2:24" x14ac:dyDescent="0.15">
      <c r="B480" t="s">
        <v>561</v>
      </c>
      <c r="C480" t="s">
        <v>635</v>
      </c>
      <c r="D480" t="s">
        <v>638</v>
      </c>
      <c r="E480" t="s">
        <v>15</v>
      </c>
      <c r="F480" t="s">
        <v>114</v>
      </c>
      <c r="G480" t="s">
        <v>38</v>
      </c>
      <c r="H480" t="s">
        <v>18</v>
      </c>
      <c r="I480" t="s">
        <v>19</v>
      </c>
      <c r="J480" t="s">
        <v>292</v>
      </c>
      <c r="K480">
        <v>13</v>
      </c>
      <c r="L480" s="6">
        <v>38</v>
      </c>
      <c r="M480" s="2">
        <v>3899775</v>
      </c>
      <c r="S480">
        <f t="shared" si="42"/>
        <v>-0.99919050188882896</v>
      </c>
      <c r="T480">
        <f t="shared" si="43"/>
        <v>-2.4506557159888727E-3</v>
      </c>
      <c r="U480">
        <f t="shared" si="44"/>
        <v>-2.2882127454989716E-3</v>
      </c>
      <c r="V480">
        <f t="shared" si="45"/>
        <v>-0.22082110091743121</v>
      </c>
      <c r="W480">
        <f t="shared" si="46"/>
        <v>-8.3567359915220571E-4</v>
      </c>
      <c r="X480">
        <f t="shared" si="47"/>
        <v>-1.0045253952740486E-3</v>
      </c>
    </row>
    <row r="481" spans="2:24" x14ac:dyDescent="0.15">
      <c r="B481" t="s">
        <v>561</v>
      </c>
      <c r="C481" t="s">
        <v>635</v>
      </c>
      <c r="D481" t="s">
        <v>639</v>
      </c>
      <c r="E481" t="s">
        <v>15</v>
      </c>
      <c r="F481" t="s">
        <v>144</v>
      </c>
      <c r="G481" t="s">
        <v>38</v>
      </c>
      <c r="H481" t="s">
        <v>18</v>
      </c>
      <c r="I481" t="s">
        <v>19</v>
      </c>
      <c r="J481" t="s">
        <v>637</v>
      </c>
      <c r="K481">
        <v>9</v>
      </c>
      <c r="L481" s="6">
        <v>60</v>
      </c>
      <c r="M481" s="2">
        <v>3643871.25</v>
      </c>
      <c r="S481">
        <f t="shared" si="42"/>
        <v>-0.99946033459255257</v>
      </c>
      <c r="T481">
        <f t="shared" si="43"/>
        <v>-3.907802357928202E-3</v>
      </c>
      <c r="U481">
        <f t="shared" si="44"/>
        <v>-2.1129878358713086E-3</v>
      </c>
      <c r="V481">
        <f t="shared" si="45"/>
        <v>-0.22088073394495411</v>
      </c>
      <c r="W481">
        <f t="shared" si="46"/>
        <v>-1.3325606040535171E-3</v>
      </c>
      <c r="X481">
        <f t="shared" si="47"/>
        <v>-9.2760165994750443E-4</v>
      </c>
    </row>
    <row r="482" spans="2:24" x14ac:dyDescent="0.15">
      <c r="B482" t="s">
        <v>561</v>
      </c>
      <c r="C482" t="s">
        <v>635</v>
      </c>
      <c r="D482" t="s">
        <v>640</v>
      </c>
      <c r="E482" t="s">
        <v>15</v>
      </c>
      <c r="F482" t="s">
        <v>49</v>
      </c>
      <c r="G482" t="s">
        <v>17</v>
      </c>
      <c r="H482" t="s">
        <v>61</v>
      </c>
      <c r="I482" t="s">
        <v>19</v>
      </c>
      <c r="J482" t="s">
        <v>61</v>
      </c>
      <c r="K482">
        <v>116</v>
      </c>
      <c r="L482" s="6">
        <v>7</v>
      </c>
      <c r="M482" s="2">
        <v>2202400</v>
      </c>
      <c r="S482">
        <f t="shared" si="42"/>
        <v>-0.99224230976794392</v>
      </c>
      <c r="T482">
        <f t="shared" si="43"/>
        <v>-3.9740362961981717E-4</v>
      </c>
      <c r="U482">
        <f t="shared" si="44"/>
        <v>-1.1259695936137258E-3</v>
      </c>
      <c r="V482">
        <f t="shared" si="45"/>
        <v>-0.21928555045871562</v>
      </c>
      <c r="W482">
        <f t="shared" si="46"/>
        <v>-1.3551463770035765E-4</v>
      </c>
      <c r="X482">
        <f t="shared" si="47"/>
        <v>-4.9430065159642561E-4</v>
      </c>
    </row>
    <row r="483" spans="2:24" x14ac:dyDescent="0.15">
      <c r="B483" t="s">
        <v>561</v>
      </c>
      <c r="C483" t="s">
        <v>635</v>
      </c>
      <c r="D483" t="s">
        <v>641</v>
      </c>
      <c r="E483" t="s">
        <v>15</v>
      </c>
      <c r="F483" t="s">
        <v>199</v>
      </c>
      <c r="G483" t="s">
        <v>17</v>
      </c>
      <c r="H483" t="s">
        <v>18</v>
      </c>
      <c r="I483" t="s">
        <v>19</v>
      </c>
      <c r="J483" t="s">
        <v>591</v>
      </c>
      <c r="K483">
        <v>1</v>
      </c>
      <c r="L483" s="6">
        <v>24</v>
      </c>
      <c r="M483" s="2">
        <v>3096225</v>
      </c>
      <c r="S483">
        <f t="shared" si="42"/>
        <v>-1</v>
      </c>
      <c r="T483">
        <f t="shared" si="43"/>
        <v>-1.5233805802092992E-3</v>
      </c>
      <c r="U483">
        <f t="shared" si="44"/>
        <v>-1.7379981584469712E-3</v>
      </c>
      <c r="V483">
        <f t="shared" si="45"/>
        <v>-0.221</v>
      </c>
      <c r="W483">
        <f t="shared" si="46"/>
        <v>-5.1947277785137109E-4</v>
      </c>
      <c r="X483">
        <f t="shared" si="47"/>
        <v>-7.6298119155822038E-4</v>
      </c>
    </row>
    <row r="484" spans="2:24" x14ac:dyDescent="0.15">
      <c r="B484" t="s">
        <v>561</v>
      </c>
      <c r="C484" t="s">
        <v>635</v>
      </c>
      <c r="D484" t="s">
        <v>642</v>
      </c>
      <c r="E484" t="s">
        <v>25</v>
      </c>
      <c r="F484" t="s">
        <v>144</v>
      </c>
      <c r="G484" t="s">
        <v>38</v>
      </c>
      <c r="H484" t="s">
        <v>18</v>
      </c>
      <c r="I484" t="s">
        <v>19</v>
      </c>
      <c r="J484" t="s">
        <v>637</v>
      </c>
      <c r="K484">
        <v>20</v>
      </c>
      <c r="L484" s="6">
        <v>20</v>
      </c>
      <c r="M484" s="2">
        <v>2508700</v>
      </c>
      <c r="S484">
        <f t="shared" si="42"/>
        <v>-0.99871829465731243</v>
      </c>
      <c r="T484">
        <f t="shared" si="43"/>
        <v>-1.2584448271294212E-3</v>
      </c>
      <c r="U484">
        <f t="shared" si="44"/>
        <v>-1.3357023146815222E-3</v>
      </c>
      <c r="V484">
        <f t="shared" si="45"/>
        <v>-0.22071674311926606</v>
      </c>
      <c r="W484">
        <f t="shared" si="46"/>
        <v>-4.2912968605113267E-4</v>
      </c>
      <c r="X484">
        <f t="shared" si="47"/>
        <v>-5.8637331614518821E-4</v>
      </c>
    </row>
    <row r="485" spans="2:24" x14ac:dyDescent="0.15">
      <c r="B485" t="s">
        <v>561</v>
      </c>
      <c r="C485" t="s">
        <v>635</v>
      </c>
      <c r="D485" t="s">
        <v>643</v>
      </c>
      <c r="E485" t="s">
        <v>25</v>
      </c>
      <c r="F485" t="s">
        <v>44</v>
      </c>
      <c r="G485" t="s">
        <v>17</v>
      </c>
      <c r="H485" t="s">
        <v>18</v>
      </c>
      <c r="I485" t="s">
        <v>19</v>
      </c>
      <c r="J485" t="s">
        <v>292</v>
      </c>
      <c r="K485">
        <v>1</v>
      </c>
      <c r="L485" s="6">
        <v>69</v>
      </c>
      <c r="M485" s="2">
        <v>2478360</v>
      </c>
      <c r="S485">
        <f t="shared" si="42"/>
        <v>-1</v>
      </c>
      <c r="T485">
        <f t="shared" si="43"/>
        <v>-4.5039078023579281E-3</v>
      </c>
      <c r="U485">
        <f t="shared" si="44"/>
        <v>-1.3149276142009575E-3</v>
      </c>
      <c r="V485">
        <f t="shared" si="45"/>
        <v>-0.221</v>
      </c>
      <c r="W485">
        <f t="shared" si="46"/>
        <v>-1.5358325606040536E-3</v>
      </c>
      <c r="X485">
        <f t="shared" si="47"/>
        <v>-5.7725322263422032E-4</v>
      </c>
    </row>
    <row r="486" spans="2:24" x14ac:dyDescent="0.15">
      <c r="B486" t="s">
        <v>561</v>
      </c>
      <c r="C486" t="s">
        <v>635</v>
      </c>
      <c r="D486" t="s">
        <v>644</v>
      </c>
      <c r="E486" t="s">
        <v>15</v>
      </c>
      <c r="F486" t="s">
        <v>114</v>
      </c>
      <c r="G486" t="s">
        <v>38</v>
      </c>
      <c r="H486" t="s">
        <v>18</v>
      </c>
      <c r="I486" t="s">
        <v>19</v>
      </c>
      <c r="J486" t="s">
        <v>292</v>
      </c>
      <c r="K486">
        <v>6</v>
      </c>
      <c r="L486" s="6">
        <v>20</v>
      </c>
      <c r="M486" s="2">
        <v>2953170</v>
      </c>
      <c r="S486">
        <f t="shared" si="42"/>
        <v>-0.99966270912034538</v>
      </c>
      <c r="T486">
        <f t="shared" si="43"/>
        <v>-1.2584448271294212E-3</v>
      </c>
      <c r="U486">
        <f t="shared" si="44"/>
        <v>-1.6400441446945925E-3</v>
      </c>
      <c r="V486">
        <f t="shared" si="45"/>
        <v>-0.22092545871559632</v>
      </c>
      <c r="W486">
        <f t="shared" si="46"/>
        <v>-4.2912968605113267E-4</v>
      </c>
      <c r="X486">
        <f t="shared" si="47"/>
        <v>-7.1997937952092612E-4</v>
      </c>
    </row>
    <row r="487" spans="2:24" x14ac:dyDescent="0.15">
      <c r="B487" t="s">
        <v>561</v>
      </c>
      <c r="C487" t="s">
        <v>635</v>
      </c>
      <c r="D487" t="s">
        <v>645</v>
      </c>
      <c r="E487" t="s">
        <v>25</v>
      </c>
      <c r="F487" t="s">
        <v>49</v>
      </c>
      <c r="G487" t="s">
        <v>17</v>
      </c>
      <c r="H487" t="s">
        <v>18</v>
      </c>
      <c r="I487" t="s">
        <v>19</v>
      </c>
      <c r="J487" t="s">
        <v>12</v>
      </c>
      <c r="K487">
        <v>174</v>
      </c>
      <c r="L487" s="6">
        <v>20</v>
      </c>
      <c r="M487" s="2">
        <v>2565950</v>
      </c>
      <c r="S487">
        <f t="shared" si="42"/>
        <v>-0.98832973556395032</v>
      </c>
      <c r="T487">
        <f t="shared" si="43"/>
        <v>-1.2584448271294212E-3</v>
      </c>
      <c r="U487">
        <f t="shared" si="44"/>
        <v>-1.3749030926153494E-3</v>
      </c>
      <c r="V487">
        <f t="shared" si="45"/>
        <v>-0.21842087155963302</v>
      </c>
      <c r="W487">
        <f t="shared" si="46"/>
        <v>-4.2912968605113267E-4</v>
      </c>
      <c r="X487">
        <f t="shared" si="47"/>
        <v>-6.0358245765813835E-4</v>
      </c>
    </row>
    <row r="488" spans="2:24" x14ac:dyDescent="0.15">
      <c r="B488" t="s">
        <v>561</v>
      </c>
      <c r="C488" t="s">
        <v>635</v>
      </c>
      <c r="D488" t="s">
        <v>646</v>
      </c>
      <c r="E488" t="s">
        <v>15</v>
      </c>
      <c r="F488" t="s">
        <v>281</v>
      </c>
      <c r="G488" t="s">
        <v>17</v>
      </c>
      <c r="H488" t="s">
        <v>18</v>
      </c>
      <c r="I488" t="s">
        <v>19</v>
      </c>
      <c r="J488" t="s">
        <v>591</v>
      </c>
      <c r="K488">
        <v>10</v>
      </c>
      <c r="L488" s="6">
        <v>12</v>
      </c>
      <c r="M488" s="2">
        <v>2385200</v>
      </c>
      <c r="S488">
        <f t="shared" si="42"/>
        <v>-0.99939287641662167</v>
      </c>
      <c r="T488">
        <f t="shared" si="43"/>
        <v>-7.2857332096966485E-4</v>
      </c>
      <c r="U488">
        <f t="shared" si="44"/>
        <v>-1.2511381911037461E-3</v>
      </c>
      <c r="V488">
        <f t="shared" si="45"/>
        <v>-0.22086582568807339</v>
      </c>
      <c r="W488">
        <f t="shared" si="46"/>
        <v>-2.4844350245065573E-4</v>
      </c>
      <c r="X488">
        <f t="shared" si="47"/>
        <v>-5.492496658945445E-4</v>
      </c>
    </row>
    <row r="489" spans="2:24" x14ac:dyDescent="0.15">
      <c r="B489" t="s">
        <v>561</v>
      </c>
      <c r="C489" t="s">
        <v>635</v>
      </c>
      <c r="D489" t="s">
        <v>647</v>
      </c>
      <c r="E489" t="s">
        <v>25</v>
      </c>
      <c r="F489" t="s">
        <v>204</v>
      </c>
      <c r="G489" t="s">
        <v>17</v>
      </c>
      <c r="H489" t="s">
        <v>18</v>
      </c>
      <c r="I489" t="s">
        <v>19</v>
      </c>
      <c r="J489" t="s">
        <v>637</v>
      </c>
      <c r="K489">
        <v>30</v>
      </c>
      <c r="L489" s="6">
        <v>32</v>
      </c>
      <c r="M489" s="2">
        <v>2935900</v>
      </c>
      <c r="S489">
        <f t="shared" si="42"/>
        <v>-0.9980437128980032</v>
      </c>
      <c r="T489">
        <f t="shared" si="43"/>
        <v>-2.0532520863690553E-3</v>
      </c>
      <c r="U489">
        <f t="shared" si="44"/>
        <v>-1.6282188619886151E-3</v>
      </c>
      <c r="V489">
        <f t="shared" si="45"/>
        <v>-0.22056766055045871</v>
      </c>
      <c r="W489">
        <f t="shared" si="46"/>
        <v>-7.0015896145184792E-4</v>
      </c>
      <c r="X489">
        <f t="shared" si="47"/>
        <v>-7.1478808041300205E-4</v>
      </c>
    </row>
    <row r="490" spans="2:24" x14ac:dyDescent="0.15">
      <c r="B490" t="s">
        <v>561</v>
      </c>
      <c r="C490" t="s">
        <v>635</v>
      </c>
      <c r="D490" t="s">
        <v>648</v>
      </c>
      <c r="E490" t="s">
        <v>15</v>
      </c>
      <c r="F490" t="s">
        <v>47</v>
      </c>
      <c r="G490" t="s">
        <v>17</v>
      </c>
      <c r="H490" t="s">
        <v>18</v>
      </c>
      <c r="I490" t="s">
        <v>19</v>
      </c>
      <c r="J490" t="s">
        <v>292</v>
      </c>
      <c r="K490">
        <v>7</v>
      </c>
      <c r="L490" s="6">
        <v>46</v>
      </c>
      <c r="M490" s="2">
        <v>1926037.5</v>
      </c>
      <c r="S490">
        <f t="shared" si="42"/>
        <v>-0.99959525094441448</v>
      </c>
      <c r="T490">
        <f t="shared" si="43"/>
        <v>-2.9805272221486291E-3</v>
      </c>
      <c r="U490">
        <f t="shared" si="44"/>
        <v>-9.3673596930390261E-4</v>
      </c>
      <c r="V490">
        <f t="shared" si="45"/>
        <v>-0.2209105504587156</v>
      </c>
      <c r="W490">
        <f t="shared" si="46"/>
        <v>-1.0163597827526826E-3</v>
      </c>
      <c r="X490">
        <f t="shared" si="47"/>
        <v>-4.1122709052441323E-4</v>
      </c>
    </row>
    <row r="491" spans="2:24" x14ac:dyDescent="0.15">
      <c r="B491" t="s">
        <v>561</v>
      </c>
      <c r="C491" t="s">
        <v>635</v>
      </c>
      <c r="D491" t="s">
        <v>649</v>
      </c>
      <c r="E491" t="s">
        <v>15</v>
      </c>
      <c r="F491" t="s">
        <v>650</v>
      </c>
      <c r="G491" t="s">
        <v>251</v>
      </c>
      <c r="H491" t="s">
        <v>18</v>
      </c>
      <c r="I491" t="s">
        <v>19</v>
      </c>
      <c r="J491" t="s">
        <v>591</v>
      </c>
      <c r="K491">
        <v>9</v>
      </c>
      <c r="L491" s="6">
        <v>27</v>
      </c>
      <c r="M491" s="2">
        <v>2084250</v>
      </c>
      <c r="S491">
        <f t="shared" si="42"/>
        <v>-0.99946033459255257</v>
      </c>
      <c r="T491">
        <f t="shared" si="43"/>
        <v>-1.7220823950192079E-3</v>
      </c>
      <c r="U491">
        <f t="shared" si="44"/>
        <v>-1.045068774174744E-3</v>
      </c>
      <c r="V491">
        <f t="shared" si="45"/>
        <v>-0.22088073394495411</v>
      </c>
      <c r="W491">
        <f t="shared" si="46"/>
        <v>-5.8723009670154998E-4</v>
      </c>
      <c r="X491">
        <f t="shared" si="47"/>
        <v>-4.5878519186271259E-4</v>
      </c>
    </row>
    <row r="492" spans="2:24" x14ac:dyDescent="0.15">
      <c r="B492" t="s">
        <v>561</v>
      </c>
      <c r="C492" t="s">
        <v>635</v>
      </c>
      <c r="D492" t="s">
        <v>651</v>
      </c>
      <c r="E492" t="s">
        <v>15</v>
      </c>
      <c r="F492" t="s">
        <v>103</v>
      </c>
      <c r="G492" t="s">
        <v>103</v>
      </c>
      <c r="H492" t="s">
        <v>18</v>
      </c>
      <c r="I492" t="s">
        <v>19</v>
      </c>
      <c r="J492" t="s">
        <v>292</v>
      </c>
      <c r="K492">
        <v>17</v>
      </c>
      <c r="L492" s="6">
        <v>15</v>
      </c>
      <c r="M492" s="2">
        <v>2025760</v>
      </c>
      <c r="S492">
        <f t="shared" si="42"/>
        <v>-0.99892066918510525</v>
      </c>
      <c r="T492">
        <f t="shared" si="43"/>
        <v>-9.2727513577957343E-4</v>
      </c>
      <c r="U492">
        <f t="shared" si="44"/>
        <v>-1.0050189313564109E-3</v>
      </c>
      <c r="V492">
        <f t="shared" si="45"/>
        <v>-0.22076146788990827</v>
      </c>
      <c r="W492">
        <f t="shared" si="46"/>
        <v>-3.1620082130083457E-4</v>
      </c>
      <c r="X492">
        <f t="shared" si="47"/>
        <v>-4.4120331086546438E-4</v>
      </c>
    </row>
    <row r="493" spans="2:24" x14ac:dyDescent="0.15">
      <c r="B493" t="s">
        <v>561</v>
      </c>
      <c r="C493" t="s">
        <v>635</v>
      </c>
      <c r="D493" t="s">
        <v>652</v>
      </c>
      <c r="E493" t="s">
        <v>15</v>
      </c>
      <c r="F493" t="s">
        <v>16</v>
      </c>
      <c r="G493" t="s">
        <v>17</v>
      </c>
      <c r="H493" t="s">
        <v>18</v>
      </c>
      <c r="I493" t="s">
        <v>19</v>
      </c>
      <c r="J493" t="s">
        <v>591</v>
      </c>
      <c r="K493">
        <v>8</v>
      </c>
      <c r="L493" s="6">
        <v>6</v>
      </c>
      <c r="M493" s="2">
        <v>2097000</v>
      </c>
      <c r="S493">
        <f t="shared" si="42"/>
        <v>-0.99952779276848358</v>
      </c>
      <c r="T493">
        <f t="shared" si="43"/>
        <v>-3.3116969134984768E-4</v>
      </c>
      <c r="U493">
        <f t="shared" si="44"/>
        <v>-1.0537990784307493E-3</v>
      </c>
      <c r="V493">
        <f t="shared" si="45"/>
        <v>-0.22089564220183489</v>
      </c>
      <c r="W493">
        <f t="shared" si="46"/>
        <v>-1.1292886475029806E-4</v>
      </c>
      <c r="X493">
        <f t="shared" si="47"/>
        <v>-4.6261779543109894E-4</v>
      </c>
    </row>
    <row r="494" spans="2:24" x14ac:dyDescent="0.15">
      <c r="B494" t="s">
        <v>561</v>
      </c>
      <c r="C494" t="s">
        <v>635</v>
      </c>
      <c r="D494" t="s">
        <v>653</v>
      </c>
      <c r="E494" t="s">
        <v>25</v>
      </c>
      <c r="F494" t="s">
        <v>144</v>
      </c>
      <c r="G494" t="s">
        <v>38</v>
      </c>
      <c r="H494" t="s">
        <v>18</v>
      </c>
      <c r="I494" t="s">
        <v>19</v>
      </c>
      <c r="J494" t="s">
        <v>557</v>
      </c>
      <c r="K494">
        <v>248</v>
      </c>
      <c r="L494" s="6">
        <v>5</v>
      </c>
      <c r="M494" s="2">
        <v>1463230</v>
      </c>
      <c r="S494">
        <f t="shared" si="42"/>
        <v>-0.98333783054506207</v>
      </c>
      <c r="T494">
        <f t="shared" si="43"/>
        <v>-2.6493575307987813E-4</v>
      </c>
      <c r="U494">
        <f t="shared" si="44"/>
        <v>-6.1983790758146011E-4</v>
      </c>
      <c r="V494">
        <f t="shared" si="45"/>
        <v>-0.21731766055045873</v>
      </c>
      <c r="W494">
        <f t="shared" si="46"/>
        <v>-9.0343091800238444E-5</v>
      </c>
      <c r="X494">
        <f t="shared" si="47"/>
        <v>-2.7210884142826101E-4</v>
      </c>
    </row>
    <row r="495" spans="2:24" x14ac:dyDescent="0.15">
      <c r="B495" t="s">
        <v>561</v>
      </c>
      <c r="C495" t="s">
        <v>635</v>
      </c>
      <c r="D495" t="s">
        <v>654</v>
      </c>
      <c r="E495" t="s">
        <v>15</v>
      </c>
      <c r="F495" t="s">
        <v>612</v>
      </c>
      <c r="G495" t="s">
        <v>38</v>
      </c>
      <c r="H495" t="s">
        <v>18</v>
      </c>
      <c r="I495" t="s">
        <v>19</v>
      </c>
      <c r="J495" t="s">
        <v>69</v>
      </c>
      <c r="K495">
        <v>79</v>
      </c>
      <c r="L495" s="6">
        <v>6</v>
      </c>
      <c r="M495" s="2">
        <v>1342200</v>
      </c>
      <c r="S495">
        <f t="shared" si="42"/>
        <v>-0.99473826227738804</v>
      </c>
      <c r="T495">
        <f t="shared" si="43"/>
        <v>-3.3116969134984768E-4</v>
      </c>
      <c r="U495">
        <f t="shared" si="44"/>
        <v>-5.3696506647523952E-4</v>
      </c>
      <c r="V495">
        <f t="shared" si="45"/>
        <v>-0.21983715596330275</v>
      </c>
      <c r="W495">
        <f t="shared" si="46"/>
        <v>-1.1292886475029806E-4</v>
      </c>
      <c r="X495">
        <f t="shared" si="47"/>
        <v>-2.3572766418263015E-4</v>
      </c>
    </row>
    <row r="496" spans="2:24" x14ac:dyDescent="0.15">
      <c r="B496" t="s">
        <v>561</v>
      </c>
      <c r="C496" t="s">
        <v>635</v>
      </c>
      <c r="D496" t="s">
        <v>655</v>
      </c>
      <c r="E496" t="s">
        <v>15</v>
      </c>
      <c r="F496" t="s">
        <v>30</v>
      </c>
      <c r="G496" t="s">
        <v>30</v>
      </c>
      <c r="H496" t="s">
        <v>18</v>
      </c>
      <c r="I496" t="s">
        <v>19</v>
      </c>
      <c r="J496" t="s">
        <v>292</v>
      </c>
      <c r="K496">
        <v>15</v>
      </c>
      <c r="L496" s="6">
        <v>23</v>
      </c>
      <c r="M496" s="2">
        <v>1714860</v>
      </c>
      <c r="S496">
        <f t="shared" si="42"/>
        <v>-0.99905558553696705</v>
      </c>
      <c r="T496">
        <f t="shared" si="43"/>
        <v>-1.4571466419393297E-3</v>
      </c>
      <c r="U496">
        <f t="shared" si="44"/>
        <v>-7.9213645345899716E-4</v>
      </c>
      <c r="V496">
        <f t="shared" si="45"/>
        <v>-0.22079128440366971</v>
      </c>
      <c r="W496">
        <f t="shared" si="46"/>
        <v>-4.9688700490131145E-4</v>
      </c>
      <c r="X496">
        <f t="shared" si="47"/>
        <v>-3.4774790306849973E-4</v>
      </c>
    </row>
    <row r="497" spans="2:24" x14ac:dyDescent="0.15">
      <c r="B497" t="s">
        <v>561</v>
      </c>
      <c r="C497" t="s">
        <v>635</v>
      </c>
      <c r="D497" t="s">
        <v>656</v>
      </c>
      <c r="E497" t="s">
        <v>15</v>
      </c>
      <c r="F497" t="s">
        <v>204</v>
      </c>
      <c r="G497" t="s">
        <v>17</v>
      </c>
      <c r="H497" t="s">
        <v>18</v>
      </c>
      <c r="I497" t="s">
        <v>19</v>
      </c>
      <c r="J497" t="s">
        <v>591</v>
      </c>
      <c r="K497">
        <v>55</v>
      </c>
      <c r="L497" s="6">
        <v>7</v>
      </c>
      <c r="M497" s="2">
        <v>2127900</v>
      </c>
      <c r="S497">
        <f t="shared" si="42"/>
        <v>-0.99635725849973011</v>
      </c>
      <c r="T497">
        <f t="shared" si="43"/>
        <v>-3.9740362961981717E-4</v>
      </c>
      <c r="U497">
        <f t="shared" si="44"/>
        <v>-1.0749572275688326E-3</v>
      </c>
      <c r="V497">
        <f t="shared" si="45"/>
        <v>-0.22019495412844037</v>
      </c>
      <c r="W497">
        <f t="shared" si="46"/>
        <v>-1.3551463770035765E-4</v>
      </c>
      <c r="X497">
        <f t="shared" si="47"/>
        <v>-4.7190622290271752E-4</v>
      </c>
    </row>
    <row r="498" spans="2:24" x14ac:dyDescent="0.15">
      <c r="B498" t="s">
        <v>561</v>
      </c>
      <c r="C498" t="s">
        <v>635</v>
      </c>
      <c r="D498" t="s">
        <v>657</v>
      </c>
      <c r="E498" t="s">
        <v>15</v>
      </c>
      <c r="F498" t="s">
        <v>658</v>
      </c>
      <c r="G498" t="s">
        <v>17</v>
      </c>
      <c r="H498" t="s">
        <v>18</v>
      </c>
      <c r="I498" t="s">
        <v>19</v>
      </c>
      <c r="J498" t="s">
        <v>292</v>
      </c>
      <c r="K498">
        <v>15</v>
      </c>
      <c r="L498" s="6">
        <v>60</v>
      </c>
      <c r="M498" s="2">
        <v>2040457.5</v>
      </c>
      <c r="S498">
        <f t="shared" si="42"/>
        <v>-0.99905558553696705</v>
      </c>
      <c r="T498">
        <f t="shared" si="43"/>
        <v>-3.907802357928202E-3</v>
      </c>
      <c r="U498">
        <f t="shared" si="44"/>
        <v>-1.015082746791912E-3</v>
      </c>
      <c r="V498">
        <f t="shared" si="45"/>
        <v>-0.22079128440366971</v>
      </c>
      <c r="W498">
        <f t="shared" si="46"/>
        <v>-1.3325606040535171E-3</v>
      </c>
      <c r="X498">
        <f t="shared" si="47"/>
        <v>-4.4562132584164939E-4</v>
      </c>
    </row>
    <row r="499" spans="2:24" x14ac:dyDescent="0.15">
      <c r="B499" t="s">
        <v>561</v>
      </c>
      <c r="C499" t="s">
        <v>635</v>
      </c>
      <c r="D499" t="s">
        <v>659</v>
      </c>
      <c r="E499" t="s">
        <v>25</v>
      </c>
      <c r="F499" t="s">
        <v>660</v>
      </c>
      <c r="G499" t="s">
        <v>38</v>
      </c>
      <c r="H499" t="s">
        <v>18</v>
      </c>
      <c r="I499" t="s">
        <v>19</v>
      </c>
      <c r="J499" t="s">
        <v>292</v>
      </c>
      <c r="K499">
        <v>36</v>
      </c>
      <c r="L499" s="6">
        <v>15</v>
      </c>
      <c r="M499" s="2">
        <v>1803910</v>
      </c>
      <c r="S499">
        <f t="shared" si="42"/>
        <v>-0.99763896384241768</v>
      </c>
      <c r="T499">
        <f t="shared" si="43"/>
        <v>-9.2727513577957343E-4</v>
      </c>
      <c r="U499">
        <f t="shared" si="44"/>
        <v>-8.5311163730191993E-4</v>
      </c>
      <c r="V499">
        <f t="shared" si="45"/>
        <v>-0.22047821100917431</v>
      </c>
      <c r="W499">
        <f t="shared" si="46"/>
        <v>-3.1620082130083457E-4</v>
      </c>
      <c r="X499">
        <f t="shared" si="47"/>
        <v>-3.7451600877554288E-4</v>
      </c>
    </row>
    <row r="500" spans="2:24" x14ac:dyDescent="0.15">
      <c r="B500" t="s">
        <v>561</v>
      </c>
      <c r="C500" t="s">
        <v>635</v>
      </c>
      <c r="D500" t="s">
        <v>661</v>
      </c>
      <c r="E500" t="s">
        <v>15</v>
      </c>
      <c r="F500" t="s">
        <v>662</v>
      </c>
      <c r="G500" t="s">
        <v>251</v>
      </c>
      <c r="H500" t="s">
        <v>18</v>
      </c>
      <c r="I500" t="s">
        <v>19</v>
      </c>
      <c r="J500" t="s">
        <v>292</v>
      </c>
      <c r="K500">
        <v>1</v>
      </c>
      <c r="L500" s="6">
        <v>29</v>
      </c>
      <c r="M500" s="2">
        <v>2359750</v>
      </c>
      <c r="S500">
        <f t="shared" si="42"/>
        <v>-1</v>
      </c>
      <c r="T500">
        <f t="shared" si="43"/>
        <v>-1.8545502715591469E-3</v>
      </c>
      <c r="U500">
        <f t="shared" si="44"/>
        <v>-1.233711819079014E-3</v>
      </c>
      <c r="V500">
        <f t="shared" si="45"/>
        <v>-0.221</v>
      </c>
      <c r="W500">
        <f t="shared" si="46"/>
        <v>-6.3240164260166913E-4</v>
      </c>
      <c r="X500">
        <f t="shared" si="47"/>
        <v>-5.415994885756871E-4</v>
      </c>
    </row>
    <row r="501" spans="2:24" x14ac:dyDescent="0.15">
      <c r="B501" t="s">
        <v>561</v>
      </c>
      <c r="C501" t="s">
        <v>635</v>
      </c>
      <c r="D501" t="s">
        <v>663</v>
      </c>
      <c r="E501" t="s">
        <v>25</v>
      </c>
      <c r="F501" t="s">
        <v>587</v>
      </c>
      <c r="G501" t="s">
        <v>17</v>
      </c>
      <c r="H501" t="s">
        <v>18</v>
      </c>
      <c r="I501" t="s">
        <v>19</v>
      </c>
      <c r="J501" t="s">
        <v>591</v>
      </c>
      <c r="K501">
        <v>16</v>
      </c>
      <c r="L501" s="6">
        <v>34</v>
      </c>
      <c r="M501" s="2">
        <v>1651600</v>
      </c>
      <c r="S501">
        <f t="shared" si="42"/>
        <v>-0.99898812736103615</v>
      </c>
      <c r="T501">
        <f t="shared" si="43"/>
        <v>-2.1857199629089948E-3</v>
      </c>
      <c r="U501">
        <f t="shared" si="44"/>
        <v>-7.4882044975429975E-4</v>
      </c>
      <c r="V501">
        <f t="shared" si="45"/>
        <v>-0.22077637614678899</v>
      </c>
      <c r="W501">
        <f t="shared" si="46"/>
        <v>-7.4533050735196729E-4</v>
      </c>
      <c r="X501">
        <f t="shared" si="47"/>
        <v>-3.2873217744213757E-4</v>
      </c>
    </row>
    <row r="502" spans="2:24" x14ac:dyDescent="0.15">
      <c r="B502" t="s">
        <v>561</v>
      </c>
      <c r="C502" t="s">
        <v>635</v>
      </c>
      <c r="D502" t="s">
        <v>664</v>
      </c>
      <c r="E502" t="s">
        <v>15</v>
      </c>
      <c r="F502" t="s">
        <v>665</v>
      </c>
      <c r="G502" t="s">
        <v>441</v>
      </c>
      <c r="H502" t="s">
        <v>18</v>
      </c>
      <c r="I502" t="s">
        <v>19</v>
      </c>
      <c r="J502" t="s">
        <v>292</v>
      </c>
      <c r="K502">
        <v>3</v>
      </c>
      <c r="L502" s="6">
        <v>26</v>
      </c>
      <c r="M502" s="2">
        <v>1919100</v>
      </c>
      <c r="S502">
        <f t="shared" si="42"/>
        <v>-0.9998650836481382</v>
      </c>
      <c r="T502">
        <f t="shared" si="43"/>
        <v>-1.6558484567492384E-3</v>
      </c>
      <c r="U502">
        <f t="shared" si="44"/>
        <v>-9.3198565669401739E-4</v>
      </c>
      <c r="V502">
        <f t="shared" si="45"/>
        <v>-0.22097018348623854</v>
      </c>
      <c r="W502">
        <f t="shared" si="46"/>
        <v>-5.6464432375149035E-4</v>
      </c>
      <c r="X502">
        <f t="shared" si="47"/>
        <v>-4.0914170328867363E-4</v>
      </c>
    </row>
    <row r="503" spans="2:24" x14ac:dyDescent="0.15">
      <c r="B503" t="s">
        <v>561</v>
      </c>
      <c r="C503" t="s">
        <v>635</v>
      </c>
      <c r="D503" t="s">
        <v>666</v>
      </c>
      <c r="E503" t="s">
        <v>15</v>
      </c>
      <c r="F503" t="s">
        <v>114</v>
      </c>
      <c r="G503" t="s">
        <v>38</v>
      </c>
      <c r="H503" t="s">
        <v>18</v>
      </c>
      <c r="I503" t="s">
        <v>19</v>
      </c>
      <c r="J503" t="s">
        <v>91</v>
      </c>
      <c r="K503">
        <v>7</v>
      </c>
      <c r="L503" s="6">
        <v>45</v>
      </c>
      <c r="M503" s="2">
        <v>1534722.5</v>
      </c>
      <c r="S503">
        <f t="shared" si="42"/>
        <v>-0.99959525094441448</v>
      </c>
      <c r="T503">
        <f t="shared" si="43"/>
        <v>-2.9142932838786594E-3</v>
      </c>
      <c r="U503">
        <f t="shared" si="44"/>
        <v>-6.6879094891655454E-4</v>
      </c>
      <c r="V503">
        <f t="shared" si="45"/>
        <v>-0.2209105504587156</v>
      </c>
      <c r="W503">
        <f t="shared" si="46"/>
        <v>-9.9377400980262291E-4</v>
      </c>
      <c r="X503">
        <f t="shared" si="47"/>
        <v>-2.9359922657436747E-4</v>
      </c>
    </row>
    <row r="504" spans="2:24" x14ac:dyDescent="0.15">
      <c r="B504" t="s">
        <v>561</v>
      </c>
      <c r="C504" t="s">
        <v>635</v>
      </c>
      <c r="D504" t="s">
        <v>667</v>
      </c>
      <c r="E504" t="s">
        <v>15</v>
      </c>
      <c r="F504" t="s">
        <v>44</v>
      </c>
      <c r="G504" t="s">
        <v>17</v>
      </c>
      <c r="H504" t="s">
        <v>18</v>
      </c>
      <c r="I504" t="s">
        <v>19</v>
      </c>
      <c r="J504" t="s">
        <v>292</v>
      </c>
      <c r="K504">
        <v>6</v>
      </c>
      <c r="L504" s="6">
        <v>56</v>
      </c>
      <c r="M504" s="2">
        <v>2222100</v>
      </c>
      <c r="S504">
        <f t="shared" si="42"/>
        <v>-0.99966270912034538</v>
      </c>
      <c r="T504">
        <f t="shared" si="43"/>
        <v>-3.6428666048483245E-3</v>
      </c>
      <c r="U504">
        <f t="shared" si="44"/>
        <v>-1.1394587696014358E-3</v>
      </c>
      <c r="V504">
        <f t="shared" si="45"/>
        <v>-0.22092545871559632</v>
      </c>
      <c r="W504">
        <f t="shared" si="46"/>
        <v>-1.2422175122532787E-3</v>
      </c>
      <c r="X504">
        <f t="shared" si="47"/>
        <v>-5.0022239985503031E-4</v>
      </c>
    </row>
    <row r="505" spans="2:24" x14ac:dyDescent="0.15">
      <c r="B505" t="s">
        <v>561</v>
      </c>
      <c r="C505" t="s">
        <v>635</v>
      </c>
      <c r="D505" t="s">
        <v>668</v>
      </c>
      <c r="E505" t="s">
        <v>25</v>
      </c>
      <c r="F505" t="s">
        <v>103</v>
      </c>
      <c r="G505" t="s">
        <v>103</v>
      </c>
      <c r="H505" t="s">
        <v>18</v>
      </c>
      <c r="I505" t="s">
        <v>19</v>
      </c>
      <c r="J505" t="s">
        <v>292</v>
      </c>
      <c r="K505">
        <v>7</v>
      </c>
      <c r="L505" s="6">
        <v>46</v>
      </c>
      <c r="M505" s="2">
        <v>1439260</v>
      </c>
      <c r="S505">
        <f t="shared" si="42"/>
        <v>-0.99959525094441448</v>
      </c>
      <c r="T505">
        <f t="shared" si="43"/>
        <v>-2.9805272221486291E-3</v>
      </c>
      <c r="U505">
        <f t="shared" si="44"/>
        <v>-6.0342493558017028E-4</v>
      </c>
      <c r="V505">
        <f t="shared" si="45"/>
        <v>-0.2209105504587156</v>
      </c>
      <c r="W505">
        <f t="shared" si="46"/>
        <v>-1.0163597827526826E-3</v>
      </c>
      <c r="X505">
        <f t="shared" si="47"/>
        <v>-2.6490354671969478E-4</v>
      </c>
    </row>
    <row r="506" spans="2:24" x14ac:dyDescent="0.15">
      <c r="B506" t="s">
        <v>561</v>
      </c>
      <c r="C506" t="s">
        <v>635</v>
      </c>
      <c r="D506" t="s">
        <v>669</v>
      </c>
      <c r="E506" t="s">
        <v>25</v>
      </c>
      <c r="F506" t="s">
        <v>30</v>
      </c>
      <c r="G506" t="s">
        <v>30</v>
      </c>
      <c r="H506" t="s">
        <v>18</v>
      </c>
      <c r="I506" t="s">
        <v>19</v>
      </c>
      <c r="J506" t="s">
        <v>292</v>
      </c>
      <c r="K506">
        <v>7</v>
      </c>
      <c r="L506" s="6">
        <v>16</v>
      </c>
      <c r="M506" s="2">
        <v>1245165</v>
      </c>
      <c r="S506">
        <f t="shared" si="42"/>
        <v>-0.99959525094441448</v>
      </c>
      <c r="T506">
        <f t="shared" si="43"/>
        <v>-9.9350907404954303E-4</v>
      </c>
      <c r="U506">
        <f t="shared" si="44"/>
        <v>-4.7052231561394786E-4</v>
      </c>
      <c r="V506">
        <f t="shared" si="45"/>
        <v>-0.2209105504587156</v>
      </c>
      <c r="W506">
        <f t="shared" si="46"/>
        <v>-3.387865942508942E-4</v>
      </c>
      <c r="X506">
        <f t="shared" si="47"/>
        <v>-2.0655929655452311E-4</v>
      </c>
    </row>
    <row r="507" spans="2:24" x14ac:dyDescent="0.15">
      <c r="B507" t="s">
        <v>561</v>
      </c>
      <c r="C507" t="s">
        <v>635</v>
      </c>
      <c r="D507" t="s">
        <v>670</v>
      </c>
      <c r="E507" t="s">
        <v>15</v>
      </c>
      <c r="F507" t="s">
        <v>16</v>
      </c>
      <c r="G507" t="s">
        <v>17</v>
      </c>
      <c r="H507" t="s">
        <v>18</v>
      </c>
      <c r="I507" t="s">
        <v>19</v>
      </c>
      <c r="J507" t="s">
        <v>292</v>
      </c>
      <c r="K507">
        <v>8</v>
      </c>
      <c r="L507" s="6">
        <v>34</v>
      </c>
      <c r="M507" s="2">
        <v>1645500</v>
      </c>
      <c r="S507">
        <f t="shared" si="42"/>
        <v>-0.99952779276848358</v>
      </c>
      <c r="T507">
        <f t="shared" si="43"/>
        <v>-2.1857199629089948E-3</v>
      </c>
      <c r="U507">
        <f t="shared" si="44"/>
        <v>-7.4464359830632865E-4</v>
      </c>
      <c r="V507">
        <f t="shared" si="45"/>
        <v>-0.22089564220183489</v>
      </c>
      <c r="W507">
        <f t="shared" si="46"/>
        <v>-7.4533050735196729E-4</v>
      </c>
      <c r="X507">
        <f t="shared" si="47"/>
        <v>-3.268985396564783E-4</v>
      </c>
    </row>
    <row r="508" spans="2:24" x14ac:dyDescent="0.15">
      <c r="B508" t="s">
        <v>561</v>
      </c>
      <c r="C508" t="s">
        <v>635</v>
      </c>
      <c r="D508" t="s">
        <v>671</v>
      </c>
      <c r="E508" t="s">
        <v>25</v>
      </c>
      <c r="F508" t="s">
        <v>144</v>
      </c>
      <c r="G508" t="s">
        <v>38</v>
      </c>
      <c r="H508" t="s">
        <v>18</v>
      </c>
      <c r="I508" t="s">
        <v>19</v>
      </c>
      <c r="J508" t="s">
        <v>637</v>
      </c>
      <c r="K508">
        <v>17</v>
      </c>
      <c r="L508" s="6">
        <v>15</v>
      </c>
      <c r="M508" s="2">
        <v>1158750</v>
      </c>
      <c r="S508">
        <f t="shared" si="42"/>
        <v>-0.99892066918510525</v>
      </c>
      <c r="T508">
        <f t="shared" si="43"/>
        <v>-9.2727513577957343E-4</v>
      </c>
      <c r="U508">
        <f t="shared" si="44"/>
        <v>-4.1135139465059948E-4</v>
      </c>
      <c r="V508">
        <f t="shared" si="45"/>
        <v>-0.22076146788990827</v>
      </c>
      <c r="W508">
        <f t="shared" si="46"/>
        <v>-3.1620082130083457E-4</v>
      </c>
      <c r="X508">
        <f t="shared" si="47"/>
        <v>-1.8058326225161317E-4</v>
      </c>
    </row>
    <row r="509" spans="2:24" x14ac:dyDescent="0.15">
      <c r="B509" t="s">
        <v>561</v>
      </c>
      <c r="C509" t="s">
        <v>635</v>
      </c>
      <c r="D509" t="s">
        <v>672</v>
      </c>
      <c r="E509" t="s">
        <v>15</v>
      </c>
      <c r="F509" t="s">
        <v>16</v>
      </c>
      <c r="G509" t="s">
        <v>17</v>
      </c>
      <c r="H509" t="s">
        <v>18</v>
      </c>
      <c r="I509" t="s">
        <v>19</v>
      </c>
      <c r="J509" t="s">
        <v>292</v>
      </c>
      <c r="K509">
        <v>3</v>
      </c>
      <c r="L509" s="6">
        <v>46</v>
      </c>
      <c r="M509" s="2">
        <v>1419885</v>
      </c>
      <c r="S509">
        <f t="shared" si="42"/>
        <v>-0.9998650836481382</v>
      </c>
      <c r="T509">
        <f t="shared" si="43"/>
        <v>-2.9805272221486291E-3</v>
      </c>
      <c r="U509">
        <f t="shared" si="44"/>
        <v>-5.9015829675977021E-4</v>
      </c>
      <c r="V509">
        <f t="shared" si="45"/>
        <v>-0.22097018348623854</v>
      </c>
      <c r="W509">
        <f t="shared" si="46"/>
        <v>-1.0163597827526826E-3</v>
      </c>
      <c r="X509">
        <f t="shared" si="47"/>
        <v>-2.590794922775391E-4</v>
      </c>
    </row>
    <row r="510" spans="2:24" x14ac:dyDescent="0.15">
      <c r="B510" t="s">
        <v>561</v>
      </c>
      <c r="C510" t="s">
        <v>635</v>
      </c>
      <c r="D510" t="s">
        <v>673</v>
      </c>
      <c r="E510" t="s">
        <v>25</v>
      </c>
      <c r="F510" t="s">
        <v>199</v>
      </c>
      <c r="G510" t="s">
        <v>17</v>
      </c>
      <c r="H510" t="s">
        <v>18</v>
      </c>
      <c r="I510" t="s">
        <v>19</v>
      </c>
      <c r="J510" t="s">
        <v>591</v>
      </c>
      <c r="K510">
        <v>31</v>
      </c>
      <c r="L510" s="6">
        <v>20</v>
      </c>
      <c r="M510" s="2">
        <v>1457650</v>
      </c>
      <c r="S510">
        <f t="shared" si="42"/>
        <v>-0.9979762547220723</v>
      </c>
      <c r="T510">
        <f t="shared" si="43"/>
        <v>-1.2584448271294212E-3</v>
      </c>
      <c r="U510">
        <f t="shared" si="44"/>
        <v>-6.1601711560118494E-4</v>
      </c>
      <c r="V510">
        <f t="shared" si="45"/>
        <v>-0.22055275229357799</v>
      </c>
      <c r="W510">
        <f t="shared" si="46"/>
        <v>-4.2912968605113267E-4</v>
      </c>
      <c r="X510">
        <f t="shared" si="47"/>
        <v>-2.7043151374892021E-4</v>
      </c>
    </row>
    <row r="511" spans="2:24" x14ac:dyDescent="0.15">
      <c r="B511" t="s">
        <v>561</v>
      </c>
      <c r="C511" t="s">
        <v>635</v>
      </c>
      <c r="D511" t="s">
        <v>674</v>
      </c>
      <c r="E511" t="s">
        <v>25</v>
      </c>
      <c r="F511" t="s">
        <v>27</v>
      </c>
      <c r="G511" t="s">
        <v>17</v>
      </c>
      <c r="H511" t="s">
        <v>18</v>
      </c>
      <c r="I511" t="s">
        <v>19</v>
      </c>
      <c r="J511" t="s">
        <v>292</v>
      </c>
      <c r="K511">
        <v>127</v>
      </c>
      <c r="L511" s="6">
        <v>17</v>
      </c>
      <c r="M511" s="2">
        <v>1218675</v>
      </c>
      <c r="S511">
        <f t="shared" si="42"/>
        <v>-0.99150026983270367</v>
      </c>
      <c r="T511">
        <f t="shared" si="43"/>
        <v>-1.0597430123195125E-3</v>
      </c>
      <c r="U511">
        <f t="shared" si="44"/>
        <v>-4.5238382465382406E-4</v>
      </c>
      <c r="V511">
        <f t="shared" si="45"/>
        <v>-0.21912155963302751</v>
      </c>
      <c r="W511">
        <f t="shared" si="46"/>
        <v>-3.6137236720095378E-4</v>
      </c>
      <c r="X511">
        <f t="shared" si="47"/>
        <v>-1.9859649902302876E-4</v>
      </c>
    </row>
    <row r="512" spans="2:24" x14ac:dyDescent="0.15">
      <c r="B512" t="s">
        <v>561</v>
      </c>
      <c r="C512" t="s">
        <v>635</v>
      </c>
      <c r="D512" t="s">
        <v>675</v>
      </c>
      <c r="E512" t="s">
        <v>25</v>
      </c>
      <c r="F512" t="s">
        <v>68</v>
      </c>
      <c r="G512" t="s">
        <v>17</v>
      </c>
      <c r="H512" t="s">
        <v>18</v>
      </c>
      <c r="I512" t="s">
        <v>19</v>
      </c>
      <c r="J512" t="s">
        <v>292</v>
      </c>
      <c r="K512">
        <v>174</v>
      </c>
      <c r="L512" s="6">
        <v>4</v>
      </c>
      <c r="M512" s="2">
        <v>1016750</v>
      </c>
      <c r="S512">
        <f t="shared" si="42"/>
        <v>-0.98832973556395032</v>
      </c>
      <c r="T512">
        <f t="shared" si="43"/>
        <v>-1.9870181480990858E-4</v>
      </c>
      <c r="U512">
        <f t="shared" si="44"/>
        <v>-3.1411977077979613E-4</v>
      </c>
      <c r="V512">
        <f t="shared" si="45"/>
        <v>-0.21842087155963302</v>
      </c>
      <c r="W512">
        <f t="shared" si="46"/>
        <v>-6.7757318850178826E-5</v>
      </c>
      <c r="X512">
        <f t="shared" si="47"/>
        <v>-1.3789857937233051E-4</v>
      </c>
    </row>
    <row r="513" spans="2:24" x14ac:dyDescent="0.15">
      <c r="B513" t="s">
        <v>561</v>
      </c>
      <c r="C513" t="s">
        <v>635</v>
      </c>
      <c r="D513" t="s">
        <v>676</v>
      </c>
      <c r="E513" t="s">
        <v>15</v>
      </c>
      <c r="F513" t="s">
        <v>30</v>
      </c>
      <c r="G513" t="s">
        <v>30</v>
      </c>
      <c r="H513" t="s">
        <v>18</v>
      </c>
      <c r="I513" t="s">
        <v>19</v>
      </c>
      <c r="J513" t="s">
        <v>292</v>
      </c>
      <c r="K513">
        <v>8</v>
      </c>
      <c r="L513" s="6">
        <v>18</v>
      </c>
      <c r="M513" s="2">
        <v>1130800</v>
      </c>
      <c r="S513">
        <f t="shared" si="42"/>
        <v>-0.99952779276848358</v>
      </c>
      <c r="T513">
        <f t="shared" si="43"/>
        <v>-1.125976950589482E-3</v>
      </c>
      <c r="U513">
        <f t="shared" si="44"/>
        <v>-3.9221319826194487E-4</v>
      </c>
      <c r="V513">
        <f t="shared" si="45"/>
        <v>-0.22089564220183489</v>
      </c>
      <c r="W513">
        <f t="shared" si="46"/>
        <v>-3.8395814015101341E-4</v>
      </c>
      <c r="X513">
        <f t="shared" si="47"/>
        <v>-1.7218159403699379E-4</v>
      </c>
    </row>
    <row r="514" spans="2:24" x14ac:dyDescent="0.15">
      <c r="B514" t="s">
        <v>561</v>
      </c>
      <c r="C514" t="s">
        <v>635</v>
      </c>
      <c r="D514" t="s">
        <v>677</v>
      </c>
      <c r="E514" t="s">
        <v>25</v>
      </c>
      <c r="F514" t="s">
        <v>44</v>
      </c>
      <c r="G514" t="s">
        <v>17</v>
      </c>
      <c r="H514" t="s">
        <v>18</v>
      </c>
      <c r="I514" t="s">
        <v>19</v>
      </c>
      <c r="J514" t="s">
        <v>292</v>
      </c>
      <c r="K514">
        <v>8</v>
      </c>
      <c r="L514" s="6">
        <v>12</v>
      </c>
      <c r="M514" s="2">
        <v>909850</v>
      </c>
      <c r="S514">
        <f t="shared" ref="S514:S527" si="48">(P$4-K514)/P$6</f>
        <v>-0.99952779276848358</v>
      </c>
      <c r="T514">
        <f t="shared" ref="T514:T527" si="49">(L514-Q$5)/Q$6</f>
        <v>-7.2857332096966485E-4</v>
      </c>
      <c r="U514">
        <f t="shared" ref="U514:U527" si="50">(M514-R$5)/R$6</f>
        <v>-2.4092216097846596E-4</v>
      </c>
      <c r="V514">
        <f t="shared" ref="V514:V527" si="51">P$3*S514</f>
        <v>-0.22089564220183489</v>
      </c>
      <c r="W514">
        <f t="shared" ref="W514:W527" si="52">Q$3*T514</f>
        <v>-2.4844350245065573E-4</v>
      </c>
      <c r="X514">
        <f t="shared" ref="X514:X527" si="53">R$3*U514</f>
        <v>-1.0576482866954656E-4</v>
      </c>
    </row>
    <row r="515" spans="2:24" x14ac:dyDescent="0.15">
      <c r="B515" t="s">
        <v>561</v>
      </c>
      <c r="C515" t="s">
        <v>635</v>
      </c>
      <c r="D515" t="s">
        <v>678</v>
      </c>
      <c r="E515" t="s">
        <v>25</v>
      </c>
      <c r="F515" t="s">
        <v>47</v>
      </c>
      <c r="G515" t="s">
        <v>17</v>
      </c>
      <c r="H515" t="s">
        <v>18</v>
      </c>
      <c r="I515" t="s">
        <v>19</v>
      </c>
      <c r="J515" t="s">
        <v>637</v>
      </c>
      <c r="K515">
        <v>16</v>
      </c>
      <c r="L515" s="6">
        <v>4</v>
      </c>
      <c r="M515" s="2">
        <v>993000</v>
      </c>
      <c r="S515">
        <f t="shared" si="48"/>
        <v>-0.99898812736103615</v>
      </c>
      <c r="T515">
        <f t="shared" si="49"/>
        <v>-1.9870181480990858E-4</v>
      </c>
      <c r="U515">
        <f t="shared" si="50"/>
        <v>-2.9785743932253148E-4</v>
      </c>
      <c r="V515">
        <f t="shared" si="51"/>
        <v>-0.22077637614678899</v>
      </c>
      <c r="W515">
        <f t="shared" si="52"/>
        <v>-6.7757318850178826E-5</v>
      </c>
      <c r="X515">
        <f t="shared" si="53"/>
        <v>-1.3075941586259131E-4</v>
      </c>
    </row>
    <row r="516" spans="2:24" x14ac:dyDescent="0.15">
      <c r="B516" t="s">
        <v>561</v>
      </c>
      <c r="C516" t="s">
        <v>635</v>
      </c>
      <c r="D516" t="s">
        <v>679</v>
      </c>
      <c r="E516" t="s">
        <v>15</v>
      </c>
      <c r="F516" t="s">
        <v>40</v>
      </c>
      <c r="G516" t="s">
        <v>38</v>
      </c>
      <c r="H516" t="s">
        <v>18</v>
      </c>
      <c r="I516" t="s">
        <v>19</v>
      </c>
      <c r="J516" t="s">
        <v>292</v>
      </c>
      <c r="K516">
        <v>2</v>
      </c>
      <c r="L516" s="6">
        <v>21</v>
      </c>
      <c r="M516" s="2">
        <v>1031200</v>
      </c>
      <c r="S516">
        <f t="shared" si="48"/>
        <v>-0.9999325418240691</v>
      </c>
      <c r="T516">
        <f t="shared" si="49"/>
        <v>-1.3246787653993907E-3</v>
      </c>
      <c r="U516">
        <f t="shared" si="50"/>
        <v>-3.2401411560326873E-4</v>
      </c>
      <c r="V516">
        <f t="shared" si="51"/>
        <v>-0.22098509174311928</v>
      </c>
      <c r="W516">
        <f t="shared" si="52"/>
        <v>-4.5171545900119225E-4</v>
      </c>
      <c r="X516">
        <f t="shared" si="53"/>
        <v>-1.4224219674983498E-4</v>
      </c>
    </row>
    <row r="517" spans="2:24" x14ac:dyDescent="0.15">
      <c r="B517" t="s">
        <v>561</v>
      </c>
      <c r="C517" t="s">
        <v>635</v>
      </c>
      <c r="D517" t="s">
        <v>680</v>
      </c>
      <c r="E517" t="s">
        <v>25</v>
      </c>
      <c r="F517" t="s">
        <v>30</v>
      </c>
      <c r="G517" t="s">
        <v>30</v>
      </c>
      <c r="H517" t="s">
        <v>18</v>
      </c>
      <c r="I517" t="s">
        <v>19</v>
      </c>
      <c r="J517" t="s">
        <v>292</v>
      </c>
      <c r="K517">
        <v>20</v>
      </c>
      <c r="L517" s="6">
        <v>40</v>
      </c>
      <c r="M517" s="2">
        <v>1437332.5</v>
      </c>
      <c r="S517">
        <f t="shared" si="48"/>
        <v>-0.99871829465731243</v>
      </c>
      <c r="T517">
        <f t="shared" si="49"/>
        <v>-2.5831235925288117E-3</v>
      </c>
      <c r="U517">
        <f t="shared" si="50"/>
        <v>-6.0210511899558598E-4</v>
      </c>
      <c r="V517">
        <f t="shared" si="51"/>
        <v>-0.22071674311926606</v>
      </c>
      <c r="W517">
        <f t="shared" si="52"/>
        <v>-8.8084514505232486E-4</v>
      </c>
      <c r="X517">
        <f t="shared" si="53"/>
        <v>-2.6432414723906222E-4</v>
      </c>
    </row>
    <row r="518" spans="2:24" x14ac:dyDescent="0.15">
      <c r="B518" t="s">
        <v>561</v>
      </c>
      <c r="C518" t="s">
        <v>635</v>
      </c>
      <c r="D518" t="s">
        <v>681</v>
      </c>
      <c r="E518" t="s">
        <v>15</v>
      </c>
      <c r="F518" t="s">
        <v>30</v>
      </c>
      <c r="G518" t="s">
        <v>30</v>
      </c>
      <c r="H518" t="s">
        <v>18</v>
      </c>
      <c r="I518" t="s">
        <v>19</v>
      </c>
      <c r="J518" t="s">
        <v>557</v>
      </c>
      <c r="K518">
        <v>8</v>
      </c>
      <c r="L518" s="6">
        <v>16</v>
      </c>
      <c r="M518" s="2">
        <v>933565</v>
      </c>
      <c r="S518">
        <f t="shared" si="48"/>
        <v>-0.99952779276848358</v>
      </c>
      <c r="T518">
        <f t="shared" si="49"/>
        <v>-9.9350907404954303E-4</v>
      </c>
      <c r="U518">
        <f t="shared" si="50"/>
        <v>-2.5716052689463571E-4</v>
      </c>
      <c r="V518">
        <f t="shared" si="51"/>
        <v>-0.22089564220183489</v>
      </c>
      <c r="W518">
        <f t="shared" si="52"/>
        <v>-3.387865942508942E-4</v>
      </c>
      <c r="X518">
        <f t="shared" si="53"/>
        <v>-1.1289347130674507E-4</v>
      </c>
    </row>
    <row r="519" spans="2:24" x14ac:dyDescent="0.15">
      <c r="B519" t="s">
        <v>561</v>
      </c>
      <c r="C519" t="s">
        <v>635</v>
      </c>
      <c r="D519" t="s">
        <v>682</v>
      </c>
      <c r="E519" t="s">
        <v>25</v>
      </c>
      <c r="F519" t="s">
        <v>16</v>
      </c>
      <c r="G519" t="s">
        <v>17</v>
      </c>
      <c r="H519" t="s">
        <v>18</v>
      </c>
      <c r="I519" t="s">
        <v>19</v>
      </c>
      <c r="J519" t="s">
        <v>591</v>
      </c>
      <c r="K519">
        <v>44</v>
      </c>
      <c r="L519" s="6">
        <v>12</v>
      </c>
      <c r="M519" s="2">
        <v>703790</v>
      </c>
      <c r="S519">
        <f t="shared" si="48"/>
        <v>-0.99709929843497036</v>
      </c>
      <c r="T519">
        <f t="shared" si="49"/>
        <v>-7.2857332096966485E-4</v>
      </c>
      <c r="U519">
        <f t="shared" si="50"/>
        <v>-9.9826749606510032E-5</v>
      </c>
      <c r="V519">
        <f t="shared" si="51"/>
        <v>-0.22035894495412844</v>
      </c>
      <c r="W519">
        <f t="shared" si="52"/>
        <v>-2.4844350245065573E-4</v>
      </c>
      <c r="X519">
        <f t="shared" si="53"/>
        <v>-4.3823943077257906E-5</v>
      </c>
    </row>
    <row r="520" spans="2:24" x14ac:dyDescent="0.15">
      <c r="B520" t="s">
        <v>561</v>
      </c>
      <c r="C520" t="s">
        <v>635</v>
      </c>
      <c r="D520" t="s">
        <v>683</v>
      </c>
      <c r="E520" t="s">
        <v>25</v>
      </c>
      <c r="F520" t="s">
        <v>47</v>
      </c>
      <c r="G520" t="s">
        <v>17</v>
      </c>
      <c r="H520" t="s">
        <v>18</v>
      </c>
      <c r="I520" t="s">
        <v>19</v>
      </c>
      <c r="J520" t="s">
        <v>637</v>
      </c>
      <c r="K520">
        <v>9</v>
      </c>
      <c r="L520" s="6">
        <v>20</v>
      </c>
      <c r="M520" s="2">
        <v>904730</v>
      </c>
      <c r="S520">
        <f t="shared" si="48"/>
        <v>-0.99946033459255257</v>
      </c>
      <c r="T520">
        <f t="shared" si="49"/>
        <v>-1.2584448271294212E-3</v>
      </c>
      <c r="U520">
        <f t="shared" si="50"/>
        <v>-2.3741634468115249E-4</v>
      </c>
      <c r="V520">
        <f t="shared" si="51"/>
        <v>-0.22088073394495411</v>
      </c>
      <c r="W520">
        <f t="shared" si="52"/>
        <v>-4.2912968605113267E-4</v>
      </c>
      <c r="X520">
        <f t="shared" si="53"/>
        <v>-1.0422577531502595E-4</v>
      </c>
    </row>
    <row r="521" spans="2:24" x14ac:dyDescent="0.15">
      <c r="B521" t="s">
        <v>561</v>
      </c>
      <c r="C521" t="s">
        <v>635</v>
      </c>
      <c r="D521" t="s">
        <v>684</v>
      </c>
      <c r="E521" t="s">
        <v>25</v>
      </c>
      <c r="F521" t="s">
        <v>30</v>
      </c>
      <c r="G521" t="s">
        <v>30</v>
      </c>
      <c r="H521" t="s">
        <v>18</v>
      </c>
      <c r="I521" t="s">
        <v>19</v>
      </c>
      <c r="J521" t="s">
        <v>591</v>
      </c>
      <c r="K521">
        <v>16</v>
      </c>
      <c r="L521" s="6">
        <v>7</v>
      </c>
      <c r="M521" s="2">
        <v>881750</v>
      </c>
      <c r="S521">
        <f t="shared" si="48"/>
        <v>-0.99898812736103615</v>
      </c>
      <c r="T521">
        <f t="shared" si="49"/>
        <v>-3.9740362961981717E-4</v>
      </c>
      <c r="U521">
        <f t="shared" si="50"/>
        <v>-2.21681255127976E-4</v>
      </c>
      <c r="V521">
        <f t="shared" si="51"/>
        <v>-0.22077637614678899</v>
      </c>
      <c r="W521">
        <f t="shared" si="52"/>
        <v>-1.3551463770035765E-4</v>
      </c>
      <c r="X521">
        <f t="shared" si="53"/>
        <v>-9.7318071001181462E-5</v>
      </c>
    </row>
    <row r="522" spans="2:24" x14ac:dyDescent="0.15">
      <c r="B522" t="s">
        <v>561</v>
      </c>
      <c r="C522" t="s">
        <v>635</v>
      </c>
      <c r="D522" t="s">
        <v>685</v>
      </c>
      <c r="E522" t="s">
        <v>25</v>
      </c>
      <c r="F522" t="s">
        <v>660</v>
      </c>
      <c r="G522" t="s">
        <v>38</v>
      </c>
      <c r="H522" t="s">
        <v>61</v>
      </c>
      <c r="I522" t="s">
        <v>19</v>
      </c>
      <c r="J522" t="s">
        <v>557</v>
      </c>
      <c r="K522">
        <v>115</v>
      </c>
      <c r="L522" s="6">
        <v>8</v>
      </c>
      <c r="M522" s="2">
        <v>878230</v>
      </c>
      <c r="S522">
        <f t="shared" si="48"/>
        <v>-0.99230976794387482</v>
      </c>
      <c r="T522">
        <f t="shared" si="49"/>
        <v>-4.6363756788978672E-4</v>
      </c>
      <c r="U522">
        <f t="shared" si="50"/>
        <v>-2.1927100642357299E-4</v>
      </c>
      <c r="V522">
        <f t="shared" si="51"/>
        <v>-0.21930045871559634</v>
      </c>
      <c r="W522">
        <f t="shared" si="52"/>
        <v>-1.5810041065041728E-4</v>
      </c>
      <c r="X522">
        <f t="shared" si="53"/>
        <v>-9.6259971819948544E-5</v>
      </c>
    </row>
    <row r="523" spans="2:24" x14ac:dyDescent="0.15">
      <c r="B523" t="s">
        <v>561</v>
      </c>
      <c r="C523" t="s">
        <v>635</v>
      </c>
      <c r="D523" t="s">
        <v>686</v>
      </c>
      <c r="E523" t="s">
        <v>15</v>
      </c>
      <c r="F523" t="s">
        <v>103</v>
      </c>
      <c r="G523" t="s">
        <v>103</v>
      </c>
      <c r="H523" t="s">
        <v>61</v>
      </c>
      <c r="I523" t="s">
        <v>19</v>
      </c>
      <c r="J523" t="s">
        <v>557</v>
      </c>
      <c r="K523">
        <v>13</v>
      </c>
      <c r="L523" s="6">
        <v>14</v>
      </c>
      <c r="M523" s="2">
        <v>857200</v>
      </c>
      <c r="S523">
        <f t="shared" si="48"/>
        <v>-0.99919050188882896</v>
      </c>
      <c r="T523">
        <f t="shared" si="49"/>
        <v>-8.6104119750960394E-4</v>
      </c>
      <c r="U523">
        <f t="shared" si="50"/>
        <v>-2.0487113987425614E-4</v>
      </c>
      <c r="V523">
        <f t="shared" si="51"/>
        <v>-0.22082110091743121</v>
      </c>
      <c r="W523">
        <f t="shared" si="52"/>
        <v>-2.9361504835077499E-4</v>
      </c>
      <c r="X523">
        <f t="shared" si="53"/>
        <v>-8.993843040479845E-5</v>
      </c>
    </row>
    <row r="524" spans="2:24" x14ac:dyDescent="0.15">
      <c r="B524" t="s">
        <v>561</v>
      </c>
      <c r="C524" t="s">
        <v>635</v>
      </c>
      <c r="D524" t="s">
        <v>687</v>
      </c>
      <c r="E524" t="s">
        <v>15</v>
      </c>
      <c r="F524" t="s">
        <v>16</v>
      </c>
      <c r="G524" t="s">
        <v>17</v>
      </c>
      <c r="H524" t="s">
        <v>18</v>
      </c>
      <c r="I524" t="s">
        <v>19</v>
      </c>
      <c r="J524" t="s">
        <v>124</v>
      </c>
      <c r="K524">
        <v>6</v>
      </c>
      <c r="L524" s="6">
        <v>13</v>
      </c>
      <c r="M524" s="2">
        <v>1372912.5</v>
      </c>
      <c r="S524">
        <f t="shared" si="48"/>
        <v>-0.99966270912034538</v>
      </c>
      <c r="T524">
        <f t="shared" si="49"/>
        <v>-7.9480725923963434E-4</v>
      </c>
      <c r="U524">
        <f t="shared" si="50"/>
        <v>-5.5799482878602855E-4</v>
      </c>
      <c r="V524">
        <f t="shared" si="51"/>
        <v>-0.22092545871559632</v>
      </c>
      <c r="W524">
        <f t="shared" si="52"/>
        <v>-2.710292754007153E-4</v>
      </c>
      <c r="X524">
        <f t="shared" si="53"/>
        <v>-2.4495972983706654E-4</v>
      </c>
    </row>
    <row r="525" spans="2:24" x14ac:dyDescent="0.15">
      <c r="B525" t="s">
        <v>561</v>
      </c>
      <c r="C525" t="s">
        <v>635</v>
      </c>
      <c r="D525" t="s">
        <v>688</v>
      </c>
      <c r="E525" t="s">
        <v>15</v>
      </c>
      <c r="F525" t="s">
        <v>30</v>
      </c>
      <c r="G525" t="s">
        <v>30</v>
      </c>
      <c r="H525" t="s">
        <v>18</v>
      </c>
      <c r="I525" t="s">
        <v>19</v>
      </c>
      <c r="J525" t="s">
        <v>292</v>
      </c>
      <c r="K525">
        <v>10</v>
      </c>
      <c r="L525" s="6">
        <v>16</v>
      </c>
      <c r="M525" s="2">
        <v>812660</v>
      </c>
      <c r="S525">
        <f t="shared" si="48"/>
        <v>-0.99939287641662167</v>
      </c>
      <c r="T525">
        <f t="shared" si="49"/>
        <v>-9.9350907404954303E-4</v>
      </c>
      <c r="U525">
        <f t="shared" si="50"/>
        <v>-1.7437327700661119E-4</v>
      </c>
      <c r="V525">
        <f t="shared" si="51"/>
        <v>-0.22086582568807339</v>
      </c>
      <c r="W525">
        <f t="shared" si="52"/>
        <v>-3.387865942508942E-4</v>
      </c>
      <c r="X525">
        <f t="shared" si="53"/>
        <v>-7.6549868605902308E-5</v>
      </c>
    </row>
    <row r="526" spans="2:24" x14ac:dyDescent="0.15">
      <c r="B526" t="s">
        <v>561</v>
      </c>
      <c r="C526" t="s">
        <v>635</v>
      </c>
      <c r="D526" t="s">
        <v>689</v>
      </c>
      <c r="E526" t="s">
        <v>15</v>
      </c>
      <c r="F526" t="s">
        <v>16</v>
      </c>
      <c r="G526" t="s">
        <v>17</v>
      </c>
      <c r="H526" t="s">
        <v>18</v>
      </c>
      <c r="I526" t="s">
        <v>19</v>
      </c>
      <c r="J526" t="s">
        <v>292</v>
      </c>
      <c r="K526">
        <v>7</v>
      </c>
      <c r="L526" s="6">
        <v>21</v>
      </c>
      <c r="M526" s="2">
        <v>953950</v>
      </c>
      <c r="S526">
        <f t="shared" si="48"/>
        <v>-0.99959525094441448</v>
      </c>
      <c r="T526">
        <f t="shared" si="49"/>
        <v>-1.3246787653993907E-3</v>
      </c>
      <c r="U526">
        <f t="shared" si="50"/>
        <v>-2.7111874275806056E-4</v>
      </c>
      <c r="V526">
        <f t="shared" si="51"/>
        <v>-0.2209105504587156</v>
      </c>
      <c r="W526">
        <f t="shared" si="52"/>
        <v>-4.5171545900119225E-4</v>
      </c>
      <c r="X526">
        <f t="shared" si="53"/>
        <v>-1.1902112807078859E-4</v>
      </c>
    </row>
    <row r="527" spans="2:24" x14ac:dyDescent="0.15">
      <c r="B527" t="s">
        <v>561</v>
      </c>
      <c r="C527" t="s">
        <v>635</v>
      </c>
      <c r="D527" t="s">
        <v>690</v>
      </c>
      <c r="E527" t="s">
        <v>25</v>
      </c>
      <c r="F527" t="s">
        <v>204</v>
      </c>
      <c r="G527" t="s">
        <v>17</v>
      </c>
      <c r="H527" t="s">
        <v>61</v>
      </c>
      <c r="I527" t="s">
        <v>19</v>
      </c>
      <c r="J527" t="s">
        <v>557</v>
      </c>
      <c r="K527">
        <v>343</v>
      </c>
      <c r="L527" s="6">
        <v>1</v>
      </c>
      <c r="M527" s="2">
        <v>558000</v>
      </c>
      <c r="S527">
        <f t="shared" si="48"/>
        <v>-0.97692930383162435</v>
      </c>
      <c r="T527">
        <f t="shared" si="49"/>
        <v>0</v>
      </c>
      <c r="U527">
        <f t="shared" si="50"/>
        <v>0</v>
      </c>
      <c r="V527">
        <f t="shared" si="51"/>
        <v>-0.21590137614678898</v>
      </c>
      <c r="W527">
        <f t="shared" si="52"/>
        <v>0</v>
      </c>
      <c r="X527">
        <f t="shared" si="53"/>
        <v>0</v>
      </c>
    </row>
    <row r="528" spans="2:24" x14ac:dyDescent="0.15">
      <c r="K528">
        <f>SUM(K2:K527)</f>
        <v>14825</v>
      </c>
      <c r="L528">
        <f>SUM(L2:L527)</f>
        <v>15099</v>
      </c>
      <c r="M528">
        <f>SUM(M2:M527)</f>
        <v>1460988201.0700002</v>
      </c>
    </row>
    <row r="529" spans="11:13" x14ac:dyDescent="0.15">
      <c r="K529">
        <f>K528/526</f>
        <v>28.184410646387832</v>
      </c>
      <c r="L529">
        <f>L528/526</f>
        <v>28.70532319391635</v>
      </c>
      <c r="M529">
        <f>M528/526</f>
        <v>2777544.1084980993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3"/>
  <sheetViews>
    <sheetView tabSelected="1" workbookViewId="0">
      <selection activeCell="H10" sqref="H10"/>
    </sheetView>
  </sheetViews>
  <sheetFormatPr defaultRowHeight="13.5" x14ac:dyDescent="0.15"/>
  <cols>
    <col min="1" max="1" width="20.5" customWidth="1"/>
    <col min="5" max="5" width="10" customWidth="1"/>
    <col min="6" max="6" width="12" customWidth="1"/>
    <col min="7" max="7" width="14.875" customWidth="1"/>
    <col min="8" max="8" width="24.625" customWidth="1"/>
    <col min="9" max="9" width="11.75" customWidth="1"/>
    <col min="12" max="12" width="11.375" customWidth="1"/>
    <col min="43" max="43" width="9" style="1"/>
  </cols>
  <sheetData>
    <row r="1" spans="1:47" ht="22.5" customHeight="1" x14ac:dyDescent="0.15">
      <c r="A1" s="28" t="s">
        <v>1233</v>
      </c>
      <c r="B1" s="11"/>
      <c r="C1" s="12"/>
      <c r="D1" s="12"/>
      <c r="E1" s="12"/>
      <c r="F1" s="12"/>
      <c r="G1" s="13"/>
      <c r="H1" s="4" t="s">
        <v>1258</v>
      </c>
      <c r="I1" s="40" t="s">
        <v>1240</v>
      </c>
      <c r="J1" s="40"/>
      <c r="K1" s="40"/>
      <c r="L1" s="40"/>
      <c r="N1" s="40" t="s">
        <v>1241</v>
      </c>
      <c r="O1" s="40"/>
      <c r="P1" s="40"/>
      <c r="Q1" s="40"/>
      <c r="S1" s="42" t="s">
        <v>1242</v>
      </c>
      <c r="T1" s="42"/>
      <c r="U1" s="42"/>
      <c r="V1" s="42"/>
      <c r="X1" s="42" t="s">
        <v>1243</v>
      </c>
      <c r="Y1" s="42"/>
      <c r="Z1" s="42"/>
      <c r="AA1" s="42"/>
      <c r="AC1" s="43" t="s">
        <v>1244</v>
      </c>
      <c r="AD1" s="44"/>
      <c r="AE1" s="44"/>
      <c r="AF1" s="44"/>
      <c r="AH1" s="37" t="s">
        <v>1245</v>
      </c>
      <c r="AI1" s="38"/>
      <c r="AJ1" s="38"/>
      <c r="AK1" s="38"/>
      <c r="AM1" s="37" t="s">
        <v>1246</v>
      </c>
      <c r="AN1" s="38"/>
      <c r="AO1" s="38"/>
      <c r="AP1" s="39"/>
      <c r="AQ1" s="25"/>
      <c r="AR1" s="40" t="s">
        <v>1247</v>
      </c>
      <c r="AS1" s="40"/>
      <c r="AT1" s="40"/>
      <c r="AU1" s="40"/>
    </row>
    <row r="2" spans="1:47" x14ac:dyDescent="0.15">
      <c r="A2" s="15" t="s">
        <v>1237</v>
      </c>
      <c r="B2" s="46">
        <v>8</v>
      </c>
      <c r="C2" s="46"/>
      <c r="D2" s="46"/>
      <c r="E2" s="46"/>
      <c r="F2" s="46"/>
      <c r="G2" s="46"/>
      <c r="I2" s="16" t="s">
        <v>706</v>
      </c>
      <c r="J2" s="17" t="s">
        <v>10</v>
      </c>
      <c r="K2" s="17" t="s">
        <v>9</v>
      </c>
      <c r="L2" s="17" t="s">
        <v>11</v>
      </c>
      <c r="N2" s="16" t="s">
        <v>706</v>
      </c>
      <c r="O2" s="17" t="s">
        <v>10</v>
      </c>
      <c r="P2" s="17" t="s">
        <v>9</v>
      </c>
      <c r="Q2" s="17" t="s">
        <v>11</v>
      </c>
      <c r="S2" s="16" t="s">
        <v>706</v>
      </c>
      <c r="T2" s="17" t="s">
        <v>10</v>
      </c>
      <c r="U2" s="17" t="s">
        <v>9</v>
      </c>
      <c r="V2" s="17" t="s">
        <v>11</v>
      </c>
      <c r="X2" s="16" t="s">
        <v>706</v>
      </c>
      <c r="Y2" s="17" t="s">
        <v>10</v>
      </c>
      <c r="Z2" s="17" t="s">
        <v>9</v>
      </c>
      <c r="AA2" s="17" t="s">
        <v>11</v>
      </c>
      <c r="AC2" s="16" t="s">
        <v>706</v>
      </c>
      <c r="AD2" s="17" t="s">
        <v>10</v>
      </c>
      <c r="AE2" s="17" t="s">
        <v>9</v>
      </c>
      <c r="AF2" s="17" t="s">
        <v>11</v>
      </c>
      <c r="AH2" s="16" t="s">
        <v>706</v>
      </c>
      <c r="AI2" s="17" t="s">
        <v>10</v>
      </c>
      <c r="AJ2" s="17" t="s">
        <v>9</v>
      </c>
      <c r="AK2" s="17" t="s">
        <v>11</v>
      </c>
      <c r="AM2" s="16" t="s">
        <v>706</v>
      </c>
      <c r="AN2" s="17" t="s">
        <v>10</v>
      </c>
      <c r="AO2" s="17" t="s">
        <v>9</v>
      </c>
      <c r="AP2" s="17" t="s">
        <v>11</v>
      </c>
      <c r="AQ2" s="26"/>
      <c r="AR2" s="16" t="s">
        <v>706</v>
      </c>
      <c r="AS2" s="17" t="s">
        <v>10</v>
      </c>
      <c r="AT2" s="17" t="s">
        <v>9</v>
      </c>
      <c r="AU2" s="17" t="s">
        <v>11</v>
      </c>
    </row>
    <row r="3" spans="1:47" ht="31.5" customHeight="1" x14ac:dyDescent="0.15">
      <c r="A3" s="41" t="s">
        <v>1238</v>
      </c>
      <c r="B3" s="45" t="s">
        <v>1239</v>
      </c>
      <c r="C3" s="45"/>
      <c r="D3" s="45"/>
      <c r="E3" s="45"/>
      <c r="F3" s="45"/>
      <c r="G3" s="45"/>
      <c r="I3" s="18" t="s">
        <v>707</v>
      </c>
      <c r="J3" s="19">
        <v>15</v>
      </c>
      <c r="K3" s="20">
        <v>25</v>
      </c>
      <c r="L3" s="21">
        <v>1906060</v>
      </c>
      <c r="N3" s="16" t="s">
        <v>871</v>
      </c>
      <c r="O3" s="14">
        <v>1</v>
      </c>
      <c r="P3" s="23">
        <v>131</v>
      </c>
      <c r="Q3" s="22">
        <v>71214772.5</v>
      </c>
      <c r="S3" s="18" t="s">
        <v>709</v>
      </c>
      <c r="T3" s="19">
        <v>168</v>
      </c>
      <c r="U3" s="20">
        <v>10</v>
      </c>
      <c r="V3" s="21">
        <v>1546000</v>
      </c>
      <c r="X3" s="18" t="s">
        <v>740</v>
      </c>
      <c r="Y3" s="19">
        <v>1</v>
      </c>
      <c r="Z3" s="20">
        <v>132</v>
      </c>
      <c r="AA3" s="21">
        <v>16330915</v>
      </c>
      <c r="AC3" s="18" t="s">
        <v>712</v>
      </c>
      <c r="AD3" s="19">
        <v>2</v>
      </c>
      <c r="AE3" s="20">
        <v>84</v>
      </c>
      <c r="AF3" s="21">
        <v>21015660</v>
      </c>
      <c r="AH3" s="18" t="s">
        <v>992</v>
      </c>
      <c r="AI3" s="19">
        <v>1</v>
      </c>
      <c r="AJ3" s="20">
        <v>352</v>
      </c>
      <c r="AK3" s="21">
        <v>7553962.5</v>
      </c>
      <c r="AM3" s="18" t="s">
        <v>780</v>
      </c>
      <c r="AN3" s="19">
        <v>319</v>
      </c>
      <c r="AO3" s="20">
        <v>2</v>
      </c>
      <c r="AP3" s="21">
        <v>880600</v>
      </c>
      <c r="AQ3" s="24"/>
      <c r="AR3" s="18" t="s">
        <v>721</v>
      </c>
      <c r="AS3" s="19">
        <v>34</v>
      </c>
      <c r="AT3" s="20">
        <v>25</v>
      </c>
      <c r="AU3" s="21">
        <v>8760500</v>
      </c>
    </row>
    <row r="4" spans="1:47" ht="12" customHeight="1" x14ac:dyDescent="0.15">
      <c r="A4" s="41"/>
      <c r="B4" s="45"/>
      <c r="C4" s="45"/>
      <c r="D4" s="45"/>
      <c r="E4" s="45"/>
      <c r="F4" s="45"/>
      <c r="G4" s="45"/>
      <c r="I4" s="18" t="s">
        <v>708</v>
      </c>
      <c r="J4" s="19">
        <v>6</v>
      </c>
      <c r="K4" s="20">
        <v>43</v>
      </c>
      <c r="L4" s="21">
        <v>1593900</v>
      </c>
      <c r="S4" s="18" t="s">
        <v>775</v>
      </c>
      <c r="T4" s="19">
        <v>94</v>
      </c>
      <c r="U4" s="20">
        <v>12</v>
      </c>
      <c r="V4" s="21">
        <v>1364150</v>
      </c>
      <c r="X4" s="18" t="s">
        <v>916</v>
      </c>
      <c r="Y4" s="19">
        <v>1</v>
      </c>
      <c r="Z4" s="20">
        <v>207</v>
      </c>
      <c r="AA4" s="21">
        <v>13016810</v>
      </c>
      <c r="AC4" s="18" t="s">
        <v>1120</v>
      </c>
      <c r="AD4" s="19">
        <v>2</v>
      </c>
      <c r="AE4" s="20">
        <v>142</v>
      </c>
      <c r="AF4" s="21">
        <v>30799635</v>
      </c>
      <c r="AM4" s="18" t="s">
        <v>911</v>
      </c>
      <c r="AN4" s="19">
        <v>282</v>
      </c>
      <c r="AO4" s="20">
        <v>15</v>
      </c>
      <c r="AP4" s="21">
        <v>1961295.08</v>
      </c>
      <c r="AQ4" s="24"/>
      <c r="AR4" s="18" t="s">
        <v>750</v>
      </c>
      <c r="AS4" s="19">
        <v>1</v>
      </c>
      <c r="AT4" s="20">
        <v>46</v>
      </c>
      <c r="AU4" s="21">
        <v>9214855</v>
      </c>
    </row>
    <row r="5" spans="1:47" ht="33.75" x14ac:dyDescent="0.15">
      <c r="A5" s="41" t="s">
        <v>1259</v>
      </c>
      <c r="B5" s="41"/>
      <c r="C5" s="41"/>
      <c r="D5" s="41"/>
      <c r="E5" s="41"/>
      <c r="F5" s="41"/>
      <c r="G5" s="41"/>
      <c r="I5" s="18" t="s">
        <v>710</v>
      </c>
      <c r="J5" s="19">
        <v>3</v>
      </c>
      <c r="K5" s="20">
        <v>6</v>
      </c>
      <c r="L5" s="21">
        <v>1136087.5</v>
      </c>
      <c r="S5" s="18" t="s">
        <v>783</v>
      </c>
      <c r="T5" s="19">
        <v>94</v>
      </c>
      <c r="U5" s="20">
        <v>15</v>
      </c>
      <c r="V5" s="21">
        <v>807015</v>
      </c>
      <c r="X5" s="18" t="s">
        <v>974</v>
      </c>
      <c r="Y5" s="19">
        <v>1</v>
      </c>
      <c r="Z5" s="20">
        <v>202</v>
      </c>
      <c r="AA5" s="21">
        <v>18656132.5</v>
      </c>
      <c r="AC5" s="29" t="s">
        <v>1263</v>
      </c>
      <c r="AD5">
        <f>SUM(AD3:AD4)</f>
        <v>4</v>
      </c>
      <c r="AE5">
        <f t="shared" ref="AE5:AF5" si="0">SUM(AE3:AE4)</f>
        <v>226</v>
      </c>
      <c r="AF5">
        <f t="shared" si="0"/>
        <v>51815295</v>
      </c>
      <c r="AM5" s="18" t="s">
        <v>925</v>
      </c>
      <c r="AN5" s="19">
        <v>342</v>
      </c>
      <c r="AO5" s="20">
        <v>1</v>
      </c>
      <c r="AP5" s="21">
        <v>750000</v>
      </c>
      <c r="AQ5" s="24"/>
      <c r="AR5" s="18" t="s">
        <v>751</v>
      </c>
      <c r="AS5" s="19">
        <v>7</v>
      </c>
      <c r="AT5" s="20">
        <v>63</v>
      </c>
      <c r="AU5" s="21">
        <v>8362330</v>
      </c>
    </row>
    <row r="6" spans="1:47" ht="33.75" x14ac:dyDescent="0.15">
      <c r="A6" s="15" t="s">
        <v>1248</v>
      </c>
      <c r="B6" s="15" t="s">
        <v>1249</v>
      </c>
      <c r="C6" s="15" t="s">
        <v>1250</v>
      </c>
      <c r="D6" s="15" t="s">
        <v>1251</v>
      </c>
      <c r="E6" s="15" t="s">
        <v>1252</v>
      </c>
      <c r="F6" s="15" t="s">
        <v>1253</v>
      </c>
      <c r="G6" s="15" t="s">
        <v>1254</v>
      </c>
      <c r="I6" s="18" t="s">
        <v>711</v>
      </c>
      <c r="J6" s="19">
        <v>8</v>
      </c>
      <c r="K6" s="20">
        <v>41</v>
      </c>
      <c r="L6" s="21">
        <v>944880</v>
      </c>
      <c r="S6" s="18" t="s">
        <v>796</v>
      </c>
      <c r="T6" s="19">
        <v>80</v>
      </c>
      <c r="U6" s="20">
        <v>11</v>
      </c>
      <c r="V6" s="21">
        <v>1052100</v>
      </c>
      <c r="X6" s="18" t="s">
        <v>1019</v>
      </c>
      <c r="Y6" s="19">
        <v>1</v>
      </c>
      <c r="Z6" s="20">
        <v>156</v>
      </c>
      <c r="AA6" s="21">
        <v>9086531.9299999997</v>
      </c>
      <c r="AC6" s="29" t="s">
        <v>1265</v>
      </c>
      <c r="AD6">
        <f>AD5/2</f>
        <v>2</v>
      </c>
      <c r="AE6">
        <f t="shared" ref="AE6:AF6" si="1">AE5/2</f>
        <v>113</v>
      </c>
      <c r="AF6">
        <f t="shared" si="1"/>
        <v>25907647.5</v>
      </c>
      <c r="AM6" s="18" t="s">
        <v>1006</v>
      </c>
      <c r="AN6" s="19">
        <v>246</v>
      </c>
      <c r="AO6" s="20">
        <v>1</v>
      </c>
      <c r="AP6" s="21">
        <v>1207850</v>
      </c>
      <c r="AQ6" s="24"/>
      <c r="AR6" s="18" t="s">
        <v>752</v>
      </c>
      <c r="AS6" s="19">
        <v>3</v>
      </c>
      <c r="AT6" s="20">
        <v>86</v>
      </c>
      <c r="AU6" s="21">
        <v>7104650</v>
      </c>
    </row>
    <row r="7" spans="1:47" ht="33.75" x14ac:dyDescent="0.15">
      <c r="A7" s="9">
        <v>1</v>
      </c>
      <c r="B7" s="9">
        <v>359</v>
      </c>
      <c r="C7" s="9">
        <v>14.401114206128133</v>
      </c>
      <c r="D7" s="9">
        <v>20.250696378830085</v>
      </c>
      <c r="E7" s="9">
        <v>1795409.2649860724</v>
      </c>
      <c r="F7" s="30" t="s">
        <v>1255</v>
      </c>
      <c r="G7" s="27" t="s">
        <v>1268</v>
      </c>
      <c r="I7" s="18" t="s">
        <v>713</v>
      </c>
      <c r="J7" s="19">
        <v>9</v>
      </c>
      <c r="K7" s="20">
        <v>36</v>
      </c>
      <c r="L7" s="21">
        <v>3599135</v>
      </c>
      <c r="S7" s="18" t="s">
        <v>799</v>
      </c>
      <c r="T7" s="19">
        <v>83</v>
      </c>
      <c r="U7" s="20">
        <v>8</v>
      </c>
      <c r="V7" s="21">
        <v>815000</v>
      </c>
      <c r="X7" s="18" t="s">
        <v>1053</v>
      </c>
      <c r="Y7" s="19">
        <v>3</v>
      </c>
      <c r="Z7" s="20">
        <v>177</v>
      </c>
      <c r="AA7" s="21">
        <v>7046222.25</v>
      </c>
      <c r="AM7" s="18" t="s">
        <v>1029</v>
      </c>
      <c r="AN7" s="19">
        <v>240</v>
      </c>
      <c r="AO7" s="20">
        <v>2</v>
      </c>
      <c r="AP7" s="21">
        <v>3464000</v>
      </c>
      <c r="AQ7" s="24"/>
      <c r="AR7" s="18" t="s">
        <v>753</v>
      </c>
      <c r="AS7" s="19">
        <v>8</v>
      </c>
      <c r="AT7" s="20">
        <v>41</v>
      </c>
      <c r="AU7" s="21">
        <v>6825145</v>
      </c>
    </row>
    <row r="8" spans="1:47" ht="33.75" x14ac:dyDescent="0.15">
      <c r="A8" s="9">
        <v>2</v>
      </c>
      <c r="B8" s="9">
        <v>1</v>
      </c>
      <c r="C8" s="9">
        <v>1</v>
      </c>
      <c r="D8" s="9">
        <v>131</v>
      </c>
      <c r="E8" s="9">
        <v>71214772.5</v>
      </c>
      <c r="F8" s="31" t="s">
        <v>1262</v>
      </c>
      <c r="G8" s="27" t="s">
        <v>1269</v>
      </c>
      <c r="I8" s="18" t="s">
        <v>714</v>
      </c>
      <c r="J8" s="19">
        <v>15</v>
      </c>
      <c r="K8" s="20">
        <v>31</v>
      </c>
      <c r="L8" s="21">
        <v>2134387.5</v>
      </c>
      <c r="S8" s="18" t="s">
        <v>816</v>
      </c>
      <c r="T8" s="19">
        <v>69</v>
      </c>
      <c r="U8" s="20">
        <v>7</v>
      </c>
      <c r="V8" s="21">
        <v>2430100</v>
      </c>
      <c r="X8" s="18" t="s">
        <v>1056</v>
      </c>
      <c r="Y8" s="19">
        <v>1</v>
      </c>
      <c r="Z8" s="20">
        <v>189</v>
      </c>
      <c r="AA8" s="21">
        <v>2811471.25</v>
      </c>
      <c r="AM8" s="18" t="s">
        <v>1052</v>
      </c>
      <c r="AN8" s="19">
        <v>211</v>
      </c>
      <c r="AO8" s="20">
        <v>8</v>
      </c>
      <c r="AP8" s="21">
        <v>1027100</v>
      </c>
      <c r="AQ8" s="24"/>
      <c r="AR8" s="18" t="s">
        <v>754</v>
      </c>
      <c r="AS8" s="19">
        <v>3</v>
      </c>
      <c r="AT8" s="20">
        <v>54</v>
      </c>
      <c r="AU8" s="21">
        <v>6217825</v>
      </c>
    </row>
    <row r="9" spans="1:47" ht="33.75" x14ac:dyDescent="0.15">
      <c r="A9" s="9">
        <v>3</v>
      </c>
      <c r="B9" s="9">
        <v>55</v>
      </c>
      <c r="C9" s="9">
        <v>108.94545454545455</v>
      </c>
      <c r="D9" s="9">
        <v>10.218181818181819</v>
      </c>
      <c r="E9" s="9">
        <v>1590048.6363636365</v>
      </c>
      <c r="F9" s="32" t="s">
        <v>1256</v>
      </c>
      <c r="G9" s="27" t="s">
        <v>1270</v>
      </c>
      <c r="I9" s="18" t="s">
        <v>715</v>
      </c>
      <c r="J9" s="19">
        <v>2</v>
      </c>
      <c r="K9" s="20">
        <v>38</v>
      </c>
      <c r="L9" s="21">
        <v>2392305</v>
      </c>
      <c r="S9" s="18" t="s">
        <v>817</v>
      </c>
      <c r="T9" s="19">
        <v>97</v>
      </c>
      <c r="U9" s="20">
        <v>9</v>
      </c>
      <c r="V9" s="21">
        <v>922635</v>
      </c>
      <c r="X9" s="18" t="s">
        <v>1061</v>
      </c>
      <c r="Y9" s="19">
        <v>2</v>
      </c>
      <c r="Z9" s="20">
        <v>146</v>
      </c>
      <c r="AA9" s="21">
        <v>2660201.25</v>
      </c>
      <c r="AM9" s="18" t="s">
        <v>1134</v>
      </c>
      <c r="AN9" s="19">
        <v>248</v>
      </c>
      <c r="AO9" s="20">
        <v>6</v>
      </c>
      <c r="AP9" s="21">
        <v>2553800</v>
      </c>
      <c r="AQ9" s="24"/>
      <c r="AR9" s="18" t="s">
        <v>755</v>
      </c>
      <c r="AS9" s="19">
        <v>6</v>
      </c>
      <c r="AT9" s="20">
        <v>87</v>
      </c>
      <c r="AU9" s="21">
        <v>4106445</v>
      </c>
    </row>
    <row r="10" spans="1:47" ht="33.75" x14ac:dyDescent="0.15">
      <c r="A10" s="9">
        <v>4</v>
      </c>
      <c r="B10" s="9">
        <v>8</v>
      </c>
      <c r="C10" s="9">
        <v>8.625</v>
      </c>
      <c r="D10" s="9">
        <v>169.375</v>
      </c>
      <c r="E10" s="9">
        <v>10113972.397500001</v>
      </c>
      <c r="F10" s="31" t="s">
        <v>1262</v>
      </c>
      <c r="G10" s="27" t="s">
        <v>1269</v>
      </c>
      <c r="I10" s="18" t="s">
        <v>716</v>
      </c>
      <c r="J10" s="19">
        <v>3</v>
      </c>
      <c r="K10" s="20">
        <v>19</v>
      </c>
      <c r="L10" s="21">
        <v>1120447.5</v>
      </c>
      <c r="S10" s="18" t="s">
        <v>820</v>
      </c>
      <c r="T10" s="19">
        <v>105</v>
      </c>
      <c r="U10" s="20">
        <v>5</v>
      </c>
      <c r="V10" s="21">
        <v>1734000</v>
      </c>
      <c r="X10" s="18" t="s">
        <v>1082</v>
      </c>
      <c r="Y10" s="19">
        <v>59</v>
      </c>
      <c r="Z10" s="20">
        <v>146</v>
      </c>
      <c r="AA10" s="21">
        <v>11303495</v>
      </c>
      <c r="AM10" s="18" t="s">
        <v>1156</v>
      </c>
      <c r="AN10" s="19">
        <v>197</v>
      </c>
      <c r="AO10" s="20">
        <v>4</v>
      </c>
      <c r="AP10" s="21">
        <v>2282000</v>
      </c>
      <c r="AQ10" s="24"/>
      <c r="AR10" s="18" t="s">
        <v>756</v>
      </c>
      <c r="AS10" s="19">
        <v>3</v>
      </c>
      <c r="AT10" s="20">
        <v>46</v>
      </c>
      <c r="AU10" s="21">
        <v>3034320</v>
      </c>
    </row>
    <row r="11" spans="1:47" ht="33.75" x14ac:dyDescent="0.15">
      <c r="A11" s="9">
        <v>5</v>
      </c>
      <c r="B11" s="9">
        <v>2</v>
      </c>
      <c r="C11" s="9">
        <v>2</v>
      </c>
      <c r="D11" s="9">
        <v>113</v>
      </c>
      <c r="E11" s="9">
        <v>25907647.5</v>
      </c>
      <c r="F11" s="31" t="s">
        <v>1262</v>
      </c>
      <c r="G11" s="27" t="s">
        <v>1269</v>
      </c>
      <c r="I11" s="18" t="s">
        <v>717</v>
      </c>
      <c r="J11" s="19">
        <v>58</v>
      </c>
      <c r="K11" s="20">
        <v>18</v>
      </c>
      <c r="L11" s="21">
        <v>975260</v>
      </c>
      <c r="S11" s="18" t="s">
        <v>823</v>
      </c>
      <c r="T11" s="19">
        <v>82</v>
      </c>
      <c r="U11" s="20">
        <v>5</v>
      </c>
      <c r="V11" s="21">
        <v>981050</v>
      </c>
      <c r="X11" s="29" t="s">
        <v>1263</v>
      </c>
      <c r="Y11">
        <f>SUM(Y3:Y10)</f>
        <v>69</v>
      </c>
      <c r="Z11">
        <f t="shared" ref="Z11:AA11" si="2">SUM(Z3:Z10)</f>
        <v>1355</v>
      </c>
      <c r="AA11">
        <f t="shared" si="2"/>
        <v>80911779.180000007</v>
      </c>
      <c r="AM11" s="18" t="s">
        <v>1165</v>
      </c>
      <c r="AN11" s="19">
        <v>190</v>
      </c>
      <c r="AO11" s="20">
        <v>4</v>
      </c>
      <c r="AP11" s="21">
        <v>1096250</v>
      </c>
      <c r="AQ11" s="24"/>
      <c r="AR11" s="18" t="s">
        <v>757</v>
      </c>
      <c r="AS11" s="19">
        <v>1</v>
      </c>
      <c r="AT11" s="20">
        <v>51</v>
      </c>
      <c r="AU11" s="21">
        <v>3556060</v>
      </c>
    </row>
    <row r="12" spans="1:47" ht="33.75" x14ac:dyDescent="0.15">
      <c r="A12" s="9">
        <v>6</v>
      </c>
      <c r="B12" s="9">
        <v>1</v>
      </c>
      <c r="C12" s="9">
        <v>1</v>
      </c>
      <c r="D12" s="9">
        <v>352</v>
      </c>
      <c r="E12" s="9">
        <v>7553962.5</v>
      </c>
      <c r="F12" s="31" t="s">
        <v>1262</v>
      </c>
      <c r="G12" s="27" t="s">
        <v>1269</v>
      </c>
      <c r="I12" s="18" t="s">
        <v>718</v>
      </c>
      <c r="J12" s="19">
        <v>15</v>
      </c>
      <c r="K12" s="20">
        <v>8</v>
      </c>
      <c r="L12" s="21">
        <v>722050</v>
      </c>
      <c r="S12" s="18" t="s">
        <v>827</v>
      </c>
      <c r="T12" s="19">
        <v>64</v>
      </c>
      <c r="U12" s="20">
        <v>13</v>
      </c>
      <c r="V12" s="21">
        <v>1424300</v>
      </c>
      <c r="X12" s="29" t="s">
        <v>1265</v>
      </c>
      <c r="Y12">
        <f>Y11/8</f>
        <v>8.625</v>
      </c>
      <c r="Z12">
        <f t="shared" ref="Z12:AA12" si="3">Z11/8</f>
        <v>169.375</v>
      </c>
      <c r="AA12">
        <f t="shared" si="3"/>
        <v>10113972.397500001</v>
      </c>
      <c r="AM12" s="18" t="s">
        <v>1199</v>
      </c>
      <c r="AN12" s="19">
        <v>248</v>
      </c>
      <c r="AO12" s="20">
        <v>5</v>
      </c>
      <c r="AP12" s="21">
        <v>1463230</v>
      </c>
      <c r="AQ12" s="24"/>
      <c r="AR12" s="18" t="s">
        <v>759</v>
      </c>
      <c r="AS12" s="19">
        <v>6</v>
      </c>
      <c r="AT12" s="20">
        <v>52</v>
      </c>
      <c r="AU12" s="21">
        <v>3144127.5</v>
      </c>
    </row>
    <row r="13" spans="1:47" ht="33.75" x14ac:dyDescent="0.15">
      <c r="A13" s="9">
        <v>7</v>
      </c>
      <c r="B13" s="9">
        <v>11</v>
      </c>
      <c r="C13" s="9">
        <v>260.54545454545456</v>
      </c>
      <c r="D13" s="9">
        <v>4.4545454545454541</v>
      </c>
      <c r="E13" s="9">
        <v>1567647.7345454544</v>
      </c>
      <c r="F13" s="32" t="s">
        <v>1266</v>
      </c>
      <c r="G13" s="27" t="s">
        <v>1270</v>
      </c>
      <c r="I13" s="18" t="s">
        <v>719</v>
      </c>
      <c r="J13" s="19">
        <v>22</v>
      </c>
      <c r="K13" s="20">
        <v>13</v>
      </c>
      <c r="L13" s="21">
        <v>912500</v>
      </c>
      <c r="S13" s="18" t="s">
        <v>832</v>
      </c>
      <c r="T13" s="19">
        <v>70</v>
      </c>
      <c r="U13" s="20">
        <v>9</v>
      </c>
      <c r="V13" s="21">
        <v>750360</v>
      </c>
      <c r="AM13" s="18" t="s">
        <v>1232</v>
      </c>
      <c r="AN13" s="19">
        <v>343</v>
      </c>
      <c r="AO13" s="20">
        <v>1</v>
      </c>
      <c r="AP13" s="21">
        <v>558000</v>
      </c>
      <c r="AQ13" s="24"/>
      <c r="AR13" s="18" t="s">
        <v>767</v>
      </c>
      <c r="AS13" s="19">
        <v>14</v>
      </c>
      <c r="AT13" s="20">
        <v>41</v>
      </c>
      <c r="AU13" s="21">
        <v>3646885</v>
      </c>
    </row>
    <row r="14" spans="1:47" ht="33.75" x14ac:dyDescent="0.15">
      <c r="A14" s="9">
        <v>8</v>
      </c>
      <c r="B14" s="9">
        <v>89</v>
      </c>
      <c r="C14" s="9">
        <v>8.1123595505617985</v>
      </c>
      <c r="D14" s="9">
        <v>57.91011235955056</v>
      </c>
      <c r="E14" s="9">
        <v>5620715.3447191007</v>
      </c>
      <c r="F14" s="31" t="s">
        <v>1267</v>
      </c>
      <c r="G14" s="27" t="s">
        <v>1269</v>
      </c>
      <c r="I14" s="18" t="s">
        <v>720</v>
      </c>
      <c r="J14" s="19">
        <v>6</v>
      </c>
      <c r="K14" s="20">
        <v>32</v>
      </c>
      <c r="L14" s="21">
        <v>1344730</v>
      </c>
      <c r="S14" s="18" t="s">
        <v>835</v>
      </c>
      <c r="T14" s="19">
        <v>113</v>
      </c>
      <c r="U14" s="20">
        <v>2</v>
      </c>
      <c r="V14" s="21">
        <v>889500</v>
      </c>
      <c r="AM14" s="29" t="s">
        <v>1263</v>
      </c>
      <c r="AN14">
        <f>SUM(AN3:AN13)</f>
        <v>2866</v>
      </c>
      <c r="AO14">
        <f t="shared" ref="AO14:AP14" si="4">SUM(AO3:AO13)</f>
        <v>49</v>
      </c>
      <c r="AP14">
        <f t="shared" si="4"/>
        <v>17244125.079999998</v>
      </c>
      <c r="AR14" s="18" t="s">
        <v>782</v>
      </c>
      <c r="AS14" s="19">
        <v>1</v>
      </c>
      <c r="AT14" s="20">
        <v>62</v>
      </c>
      <c r="AU14" s="21">
        <v>1761728.75</v>
      </c>
    </row>
    <row r="15" spans="1:47" ht="33.75" x14ac:dyDescent="0.15">
      <c r="A15" s="9" t="s">
        <v>1257</v>
      </c>
      <c r="B15" s="9">
        <v>527</v>
      </c>
      <c r="C15" s="9">
        <v>28.18</v>
      </c>
      <c r="D15" s="9">
        <v>28.7</v>
      </c>
      <c r="E15" s="9">
        <v>2777544.1084980993</v>
      </c>
      <c r="F15" s="9"/>
      <c r="G15" s="9"/>
      <c r="I15" s="18" t="s">
        <v>722</v>
      </c>
      <c r="J15" s="19">
        <v>22</v>
      </c>
      <c r="K15" s="20">
        <v>10</v>
      </c>
      <c r="L15" s="21">
        <v>1562950</v>
      </c>
      <c r="S15" s="18" t="s">
        <v>841</v>
      </c>
      <c r="T15" s="19">
        <v>66</v>
      </c>
      <c r="U15" s="20">
        <v>12</v>
      </c>
      <c r="V15" s="21">
        <v>1096495</v>
      </c>
      <c r="AM15" s="29" t="s">
        <v>1265</v>
      </c>
      <c r="AN15">
        <f>AN14/11</f>
        <v>260.54545454545456</v>
      </c>
      <c r="AO15">
        <f t="shared" ref="AO15:AP15" si="5">AO14/11</f>
        <v>4.4545454545454541</v>
      </c>
      <c r="AP15">
        <f t="shared" si="5"/>
        <v>1567647.7345454544</v>
      </c>
      <c r="AR15" s="18" t="s">
        <v>784</v>
      </c>
      <c r="AS15" s="19">
        <v>2</v>
      </c>
      <c r="AT15" s="20">
        <v>74</v>
      </c>
      <c r="AU15" s="21">
        <v>11308225</v>
      </c>
    </row>
    <row r="16" spans="1:47" ht="33.75" x14ac:dyDescent="0.15">
      <c r="I16" s="18" t="s">
        <v>723</v>
      </c>
      <c r="J16" s="19">
        <v>42</v>
      </c>
      <c r="K16" s="20">
        <v>19</v>
      </c>
      <c r="L16" s="21">
        <v>1197302.5</v>
      </c>
      <c r="S16" s="18" t="s">
        <v>845</v>
      </c>
      <c r="T16" s="19">
        <v>79</v>
      </c>
      <c r="U16" s="20">
        <v>14</v>
      </c>
      <c r="V16" s="21">
        <v>2193500</v>
      </c>
      <c r="AR16" s="18" t="s">
        <v>810</v>
      </c>
      <c r="AS16" s="19">
        <v>6</v>
      </c>
      <c r="AT16" s="20">
        <v>49</v>
      </c>
      <c r="AU16" s="21">
        <v>4519262.5</v>
      </c>
    </row>
    <row r="17" spans="9:47" ht="33.75" x14ac:dyDescent="0.15">
      <c r="I17" s="18" t="s">
        <v>724</v>
      </c>
      <c r="J17" s="19">
        <v>31</v>
      </c>
      <c r="K17" s="20">
        <v>4</v>
      </c>
      <c r="L17" s="21">
        <v>1016900</v>
      </c>
      <c r="S17" s="18" t="s">
        <v>849</v>
      </c>
      <c r="T17" s="19">
        <v>78</v>
      </c>
      <c r="U17" s="20">
        <v>7</v>
      </c>
      <c r="V17" s="21">
        <v>1477240</v>
      </c>
      <c r="AR17" s="18" t="s">
        <v>839</v>
      </c>
      <c r="AS17" s="19">
        <v>7</v>
      </c>
      <c r="AT17" s="20">
        <v>58</v>
      </c>
      <c r="AU17" s="21">
        <v>3988323.75</v>
      </c>
    </row>
    <row r="18" spans="9:47" ht="33.75" x14ac:dyDescent="0.15">
      <c r="I18" s="18" t="s">
        <v>725</v>
      </c>
      <c r="J18" s="19">
        <v>3</v>
      </c>
      <c r="K18" s="20">
        <v>4</v>
      </c>
      <c r="L18" s="21">
        <v>1747010</v>
      </c>
      <c r="S18" s="18" t="s">
        <v>853</v>
      </c>
      <c r="T18" s="19">
        <v>106</v>
      </c>
      <c r="U18" s="20">
        <v>6</v>
      </c>
      <c r="V18" s="21">
        <v>798900</v>
      </c>
      <c r="AR18" s="18" t="s">
        <v>858</v>
      </c>
      <c r="AS18" s="19">
        <v>8</v>
      </c>
      <c r="AT18" s="20">
        <v>29</v>
      </c>
      <c r="AU18" s="21">
        <v>6204100</v>
      </c>
    </row>
    <row r="19" spans="9:47" ht="33.75" x14ac:dyDescent="0.15">
      <c r="I19" s="18" t="s">
        <v>726</v>
      </c>
      <c r="J19" s="19">
        <v>3</v>
      </c>
      <c r="K19" s="20">
        <v>45</v>
      </c>
      <c r="L19" s="21">
        <v>1291520</v>
      </c>
      <c r="S19" s="18" t="s">
        <v>863</v>
      </c>
      <c r="T19" s="19">
        <v>162</v>
      </c>
      <c r="U19" s="20">
        <v>5</v>
      </c>
      <c r="V19" s="21">
        <v>1183450</v>
      </c>
      <c r="AR19" s="18" t="s">
        <v>859</v>
      </c>
      <c r="AS19" s="19">
        <v>9</v>
      </c>
      <c r="AT19" s="20">
        <v>45</v>
      </c>
      <c r="AU19" s="21">
        <v>5666400</v>
      </c>
    </row>
    <row r="20" spans="9:47" ht="22.5" x14ac:dyDescent="0.15">
      <c r="I20" s="18" t="s">
        <v>727</v>
      </c>
      <c r="J20" s="19">
        <v>21</v>
      </c>
      <c r="K20" s="20">
        <v>25</v>
      </c>
      <c r="L20" s="21">
        <v>1673500</v>
      </c>
      <c r="S20" s="18" t="s">
        <v>870</v>
      </c>
      <c r="T20" s="19">
        <v>64</v>
      </c>
      <c r="U20" s="20">
        <v>4</v>
      </c>
      <c r="V20" s="21">
        <v>1520400</v>
      </c>
      <c r="AR20" s="18" t="s">
        <v>860</v>
      </c>
      <c r="AS20" s="19">
        <v>10</v>
      </c>
      <c r="AT20" s="20">
        <v>43</v>
      </c>
      <c r="AU20" s="21">
        <v>2863450</v>
      </c>
    </row>
    <row r="21" spans="9:47" ht="33.75" x14ac:dyDescent="0.15">
      <c r="I21" s="18" t="s">
        <v>728</v>
      </c>
      <c r="J21" s="19">
        <v>6</v>
      </c>
      <c r="K21" s="20">
        <v>28</v>
      </c>
      <c r="L21" s="21">
        <v>1578050</v>
      </c>
      <c r="S21" s="18" t="s">
        <v>874</v>
      </c>
      <c r="T21" s="19">
        <v>113</v>
      </c>
      <c r="U21" s="20">
        <v>18</v>
      </c>
      <c r="V21" s="21">
        <v>5841490</v>
      </c>
      <c r="AR21" s="18" t="s">
        <v>866</v>
      </c>
      <c r="AS21" s="19">
        <v>8</v>
      </c>
      <c r="AT21" s="20">
        <v>46</v>
      </c>
      <c r="AU21" s="21">
        <v>5044800</v>
      </c>
    </row>
    <row r="22" spans="9:47" ht="33.75" x14ac:dyDescent="0.15">
      <c r="I22" s="18" t="s">
        <v>729</v>
      </c>
      <c r="J22" s="19">
        <v>1</v>
      </c>
      <c r="K22" s="20">
        <v>22</v>
      </c>
      <c r="L22" s="21">
        <v>1461380</v>
      </c>
      <c r="S22" s="18" t="s">
        <v>878</v>
      </c>
      <c r="T22" s="19">
        <v>126</v>
      </c>
      <c r="U22" s="20">
        <v>2</v>
      </c>
      <c r="V22" s="21">
        <v>1199200</v>
      </c>
      <c r="AR22" s="18" t="s">
        <v>872</v>
      </c>
      <c r="AS22" s="19">
        <v>3</v>
      </c>
      <c r="AT22" s="20">
        <v>31</v>
      </c>
      <c r="AU22" s="21">
        <v>9706600</v>
      </c>
    </row>
    <row r="23" spans="9:47" ht="22.5" x14ac:dyDescent="0.15">
      <c r="I23" s="18" t="s">
        <v>730</v>
      </c>
      <c r="J23" s="19">
        <v>20</v>
      </c>
      <c r="K23" s="20">
        <v>30</v>
      </c>
      <c r="L23" s="21">
        <v>1443150</v>
      </c>
      <c r="S23" s="18" t="s">
        <v>895</v>
      </c>
      <c r="T23" s="19">
        <v>112</v>
      </c>
      <c r="U23" s="20">
        <v>21</v>
      </c>
      <c r="V23" s="21">
        <v>1034952.5</v>
      </c>
      <c r="AR23" s="18" t="s">
        <v>873</v>
      </c>
      <c r="AS23" s="19">
        <v>8</v>
      </c>
      <c r="AT23" s="20">
        <v>38</v>
      </c>
      <c r="AU23" s="21">
        <v>8032950</v>
      </c>
    </row>
    <row r="24" spans="9:47" ht="33.75" x14ac:dyDescent="0.15">
      <c r="I24" s="18" t="s">
        <v>731</v>
      </c>
      <c r="J24" s="19">
        <v>9</v>
      </c>
      <c r="K24" s="20">
        <v>25</v>
      </c>
      <c r="L24" s="21">
        <v>848722.5</v>
      </c>
      <c r="S24" s="18" t="s">
        <v>897</v>
      </c>
      <c r="T24" s="19">
        <v>84</v>
      </c>
      <c r="U24" s="20">
        <v>3</v>
      </c>
      <c r="V24" s="21">
        <v>1007145</v>
      </c>
      <c r="AR24" s="18" t="s">
        <v>889</v>
      </c>
      <c r="AS24" s="19">
        <v>1</v>
      </c>
      <c r="AT24" s="20">
        <v>56</v>
      </c>
      <c r="AU24" s="21">
        <v>988660</v>
      </c>
    </row>
    <row r="25" spans="9:47" ht="33.75" x14ac:dyDescent="0.15">
      <c r="I25" s="18" t="s">
        <v>732</v>
      </c>
      <c r="J25" s="19">
        <v>8</v>
      </c>
      <c r="K25" s="20">
        <v>15</v>
      </c>
      <c r="L25" s="21">
        <v>1173570</v>
      </c>
      <c r="S25" s="18" t="s">
        <v>900</v>
      </c>
      <c r="T25" s="19">
        <v>63</v>
      </c>
      <c r="U25" s="20">
        <v>15</v>
      </c>
      <c r="V25" s="21">
        <v>1211260</v>
      </c>
      <c r="AR25" s="18" t="s">
        <v>893</v>
      </c>
      <c r="AS25" s="19">
        <v>2</v>
      </c>
      <c r="AT25" s="20">
        <v>42</v>
      </c>
      <c r="AU25" s="21">
        <v>6669687.5</v>
      </c>
    </row>
    <row r="26" spans="9:47" ht="33.75" x14ac:dyDescent="0.15">
      <c r="I26" s="18" t="s">
        <v>733</v>
      </c>
      <c r="J26" s="19">
        <v>6</v>
      </c>
      <c r="K26" s="20">
        <v>29</v>
      </c>
      <c r="L26" s="21">
        <v>761310</v>
      </c>
      <c r="S26" s="18" t="s">
        <v>901</v>
      </c>
      <c r="T26" s="19">
        <v>62</v>
      </c>
      <c r="U26" s="20">
        <v>5</v>
      </c>
      <c r="V26" s="21">
        <v>885750</v>
      </c>
      <c r="AR26" s="18" t="s">
        <v>903</v>
      </c>
      <c r="AS26" s="19">
        <v>3</v>
      </c>
      <c r="AT26" s="20">
        <v>58</v>
      </c>
      <c r="AU26" s="21">
        <v>1195518.75</v>
      </c>
    </row>
    <row r="27" spans="9:47" ht="33.75" x14ac:dyDescent="0.15">
      <c r="I27" s="18" t="s">
        <v>734</v>
      </c>
      <c r="J27" s="19">
        <v>38</v>
      </c>
      <c r="K27" s="20">
        <v>13</v>
      </c>
      <c r="L27" s="21">
        <v>927900</v>
      </c>
      <c r="S27" s="18" t="s">
        <v>902</v>
      </c>
      <c r="T27" s="19">
        <v>142</v>
      </c>
      <c r="U27" s="20">
        <v>8</v>
      </c>
      <c r="V27" s="21">
        <v>821100</v>
      </c>
      <c r="AR27" s="18" t="s">
        <v>906</v>
      </c>
      <c r="AS27" s="19">
        <v>2</v>
      </c>
      <c r="AT27" s="20">
        <v>76</v>
      </c>
      <c r="AU27" s="21">
        <v>10092500</v>
      </c>
    </row>
    <row r="28" spans="9:47" ht="33.75" x14ac:dyDescent="0.15">
      <c r="I28" s="18" t="s">
        <v>735</v>
      </c>
      <c r="J28" s="19">
        <v>22</v>
      </c>
      <c r="K28" s="20">
        <v>20</v>
      </c>
      <c r="L28" s="21">
        <v>883205</v>
      </c>
      <c r="S28" s="18" t="s">
        <v>909</v>
      </c>
      <c r="T28" s="19">
        <v>66</v>
      </c>
      <c r="U28" s="20">
        <v>26</v>
      </c>
      <c r="V28" s="21">
        <v>3610300</v>
      </c>
      <c r="AR28" s="18" t="s">
        <v>907</v>
      </c>
      <c r="AS28" s="19">
        <v>6</v>
      </c>
      <c r="AT28" s="20">
        <v>66</v>
      </c>
      <c r="AU28" s="21">
        <v>6028200</v>
      </c>
    </row>
    <row r="29" spans="9:47" ht="33.75" x14ac:dyDescent="0.15">
      <c r="I29" s="18" t="s">
        <v>736</v>
      </c>
      <c r="J29" s="19">
        <v>16</v>
      </c>
      <c r="K29" s="20">
        <v>13</v>
      </c>
      <c r="L29" s="21">
        <v>615140</v>
      </c>
      <c r="S29" s="18" t="s">
        <v>912</v>
      </c>
      <c r="T29" s="19">
        <v>108</v>
      </c>
      <c r="U29" s="20">
        <v>13</v>
      </c>
      <c r="V29" s="21">
        <v>1760000</v>
      </c>
      <c r="AR29" s="18" t="s">
        <v>927</v>
      </c>
      <c r="AS29" s="19">
        <v>10</v>
      </c>
      <c r="AT29" s="20">
        <v>52</v>
      </c>
      <c r="AU29" s="21">
        <v>1551047.5</v>
      </c>
    </row>
    <row r="30" spans="9:47" ht="33.75" x14ac:dyDescent="0.15">
      <c r="I30" s="18" t="s">
        <v>737</v>
      </c>
      <c r="J30" s="19">
        <v>37</v>
      </c>
      <c r="K30" s="20">
        <v>14</v>
      </c>
      <c r="L30" s="21">
        <v>1095420</v>
      </c>
      <c r="S30" s="18" t="s">
        <v>917</v>
      </c>
      <c r="T30" s="19">
        <v>156</v>
      </c>
      <c r="U30" s="20">
        <v>34</v>
      </c>
      <c r="V30" s="21">
        <v>3294125</v>
      </c>
      <c r="AR30" s="18" t="s">
        <v>928</v>
      </c>
      <c r="AS30" s="19">
        <v>2</v>
      </c>
      <c r="AT30" s="20">
        <v>43</v>
      </c>
      <c r="AU30" s="21">
        <v>2951311.25</v>
      </c>
    </row>
    <row r="31" spans="9:47" ht="33.75" x14ac:dyDescent="0.15">
      <c r="I31" s="18" t="s">
        <v>738</v>
      </c>
      <c r="J31" s="19">
        <v>8</v>
      </c>
      <c r="K31" s="20">
        <v>28</v>
      </c>
      <c r="L31" s="21">
        <v>1007060</v>
      </c>
      <c r="S31" s="18" t="s">
        <v>930</v>
      </c>
      <c r="T31" s="19">
        <v>162</v>
      </c>
      <c r="U31" s="20">
        <v>15</v>
      </c>
      <c r="V31" s="21">
        <v>1826275</v>
      </c>
      <c r="AR31" s="18" t="s">
        <v>933</v>
      </c>
      <c r="AS31" s="19">
        <v>1</v>
      </c>
      <c r="AT31" s="20">
        <v>24</v>
      </c>
      <c r="AU31" s="21">
        <v>12169440</v>
      </c>
    </row>
    <row r="32" spans="9:47" ht="33.75" x14ac:dyDescent="0.15">
      <c r="I32" s="18" t="s">
        <v>739</v>
      </c>
      <c r="J32" s="19">
        <v>10</v>
      </c>
      <c r="K32" s="20">
        <v>15</v>
      </c>
      <c r="L32" s="21">
        <v>1321500</v>
      </c>
      <c r="S32" s="18" t="s">
        <v>957</v>
      </c>
      <c r="T32" s="19">
        <v>71</v>
      </c>
      <c r="U32" s="20">
        <v>4</v>
      </c>
      <c r="V32" s="21">
        <v>693200</v>
      </c>
      <c r="AR32" s="18" t="s">
        <v>934</v>
      </c>
      <c r="AS32" s="19">
        <v>3</v>
      </c>
      <c r="AT32" s="20">
        <v>29</v>
      </c>
      <c r="AU32" s="21">
        <v>9738570</v>
      </c>
    </row>
    <row r="33" spans="9:47" ht="33.75" x14ac:dyDescent="0.15">
      <c r="I33" s="18" t="s">
        <v>741</v>
      </c>
      <c r="J33" s="19">
        <v>9</v>
      </c>
      <c r="K33" s="20">
        <v>18</v>
      </c>
      <c r="L33" s="21">
        <v>1149150</v>
      </c>
      <c r="S33" s="18" t="s">
        <v>958</v>
      </c>
      <c r="T33" s="19">
        <v>100</v>
      </c>
      <c r="U33" s="20">
        <v>6</v>
      </c>
      <c r="V33" s="21">
        <v>849750</v>
      </c>
      <c r="AR33" s="18" t="s">
        <v>935</v>
      </c>
      <c r="AS33" s="19">
        <v>1</v>
      </c>
      <c r="AT33" s="20">
        <v>55</v>
      </c>
      <c r="AU33" s="21">
        <v>5410835</v>
      </c>
    </row>
    <row r="34" spans="9:47" ht="22.5" x14ac:dyDescent="0.15">
      <c r="I34" s="18" t="s">
        <v>742</v>
      </c>
      <c r="J34" s="19">
        <v>58</v>
      </c>
      <c r="K34" s="20">
        <v>15</v>
      </c>
      <c r="L34" s="21">
        <v>3931000</v>
      </c>
      <c r="S34" s="18" t="s">
        <v>963</v>
      </c>
      <c r="T34" s="19">
        <v>134</v>
      </c>
      <c r="U34" s="20">
        <v>2</v>
      </c>
      <c r="V34" s="21">
        <v>1033600</v>
      </c>
      <c r="AR34" s="18" t="s">
        <v>948</v>
      </c>
      <c r="AS34" s="19">
        <v>7</v>
      </c>
      <c r="AT34" s="20">
        <v>54</v>
      </c>
      <c r="AU34" s="21">
        <v>1336160</v>
      </c>
    </row>
    <row r="35" spans="9:47" ht="33.75" x14ac:dyDescent="0.15">
      <c r="I35" s="18" t="s">
        <v>743</v>
      </c>
      <c r="J35" s="19">
        <v>38</v>
      </c>
      <c r="K35" s="20">
        <v>20</v>
      </c>
      <c r="L35" s="21">
        <v>2820020</v>
      </c>
      <c r="S35" s="18" t="s">
        <v>989</v>
      </c>
      <c r="T35" s="19">
        <v>178</v>
      </c>
      <c r="U35" s="20">
        <v>2</v>
      </c>
      <c r="V35" s="21">
        <v>823800</v>
      </c>
      <c r="AR35" s="18" t="s">
        <v>951</v>
      </c>
      <c r="AS35" s="19">
        <v>6</v>
      </c>
      <c r="AT35" s="20">
        <v>51</v>
      </c>
      <c r="AU35" s="21">
        <v>1303095</v>
      </c>
    </row>
    <row r="36" spans="9:47" ht="33.75" x14ac:dyDescent="0.15">
      <c r="I36" s="18" t="s">
        <v>744</v>
      </c>
      <c r="J36" s="19">
        <v>3</v>
      </c>
      <c r="K36" s="20">
        <v>7</v>
      </c>
      <c r="L36" s="21">
        <v>2486200</v>
      </c>
      <c r="S36" s="18" t="s">
        <v>996</v>
      </c>
      <c r="T36" s="19">
        <v>181</v>
      </c>
      <c r="U36" s="20">
        <v>9</v>
      </c>
      <c r="V36" s="21">
        <v>3708300</v>
      </c>
      <c r="AR36" s="18" t="s">
        <v>956</v>
      </c>
      <c r="AS36" s="19">
        <v>3</v>
      </c>
      <c r="AT36" s="20">
        <v>56</v>
      </c>
      <c r="AU36" s="21">
        <v>1100070</v>
      </c>
    </row>
    <row r="37" spans="9:47" ht="33.75" x14ac:dyDescent="0.15">
      <c r="I37" s="18" t="s">
        <v>745</v>
      </c>
      <c r="J37" s="19">
        <v>27</v>
      </c>
      <c r="K37" s="20">
        <v>7</v>
      </c>
      <c r="L37" s="21">
        <v>2082400</v>
      </c>
      <c r="S37" s="18" t="s">
        <v>997</v>
      </c>
      <c r="T37" s="19">
        <v>97</v>
      </c>
      <c r="U37" s="20">
        <v>10</v>
      </c>
      <c r="V37" s="21">
        <v>4281187.5</v>
      </c>
      <c r="AR37" s="18" t="s">
        <v>975</v>
      </c>
      <c r="AS37" s="19">
        <v>1</v>
      </c>
      <c r="AT37" s="20">
        <v>74</v>
      </c>
      <c r="AU37" s="21">
        <v>15282962.5</v>
      </c>
    </row>
    <row r="38" spans="9:47" ht="33.75" x14ac:dyDescent="0.15">
      <c r="I38" s="18" t="s">
        <v>746</v>
      </c>
      <c r="J38" s="19">
        <v>27</v>
      </c>
      <c r="K38" s="20">
        <v>7</v>
      </c>
      <c r="L38" s="21">
        <v>1216827.5</v>
      </c>
      <c r="S38" s="18" t="s">
        <v>1038</v>
      </c>
      <c r="T38" s="19">
        <v>129</v>
      </c>
      <c r="U38" s="20">
        <v>15</v>
      </c>
      <c r="V38" s="21">
        <v>1834700</v>
      </c>
      <c r="AR38" s="18" t="s">
        <v>976</v>
      </c>
      <c r="AS38" s="19">
        <v>7</v>
      </c>
      <c r="AT38" s="20">
        <v>80</v>
      </c>
      <c r="AU38" s="21">
        <v>9151932.5</v>
      </c>
    </row>
    <row r="39" spans="9:47" ht="33.75" x14ac:dyDescent="0.15">
      <c r="I39" s="18" t="s">
        <v>747</v>
      </c>
      <c r="J39" s="19">
        <v>3</v>
      </c>
      <c r="K39" s="20">
        <v>10</v>
      </c>
      <c r="L39" s="21">
        <v>1107000</v>
      </c>
      <c r="S39" s="18" t="s">
        <v>1039</v>
      </c>
      <c r="T39" s="19">
        <v>73</v>
      </c>
      <c r="U39" s="20">
        <v>17</v>
      </c>
      <c r="V39" s="21">
        <v>1245675</v>
      </c>
      <c r="AR39" s="18" t="s">
        <v>977</v>
      </c>
      <c r="AS39" s="19">
        <v>13</v>
      </c>
      <c r="AT39" s="20">
        <v>64</v>
      </c>
      <c r="AU39" s="21">
        <v>7065345</v>
      </c>
    </row>
    <row r="40" spans="9:47" ht="33.75" x14ac:dyDescent="0.15">
      <c r="I40" s="18" t="s">
        <v>748</v>
      </c>
      <c r="J40" s="19">
        <v>36</v>
      </c>
      <c r="K40" s="20">
        <v>9</v>
      </c>
      <c r="L40" s="21">
        <v>1684400</v>
      </c>
      <c r="S40" s="18" t="s">
        <v>1044</v>
      </c>
      <c r="T40" s="19">
        <v>100</v>
      </c>
      <c r="U40" s="20">
        <v>16</v>
      </c>
      <c r="V40" s="21">
        <v>949150</v>
      </c>
      <c r="AR40" s="18" t="s">
        <v>978</v>
      </c>
      <c r="AS40" s="19">
        <v>6</v>
      </c>
      <c r="AT40" s="20">
        <v>64</v>
      </c>
      <c r="AU40" s="21">
        <v>7046990</v>
      </c>
    </row>
    <row r="41" spans="9:47" ht="33.75" x14ac:dyDescent="0.15">
      <c r="I41" s="18" t="s">
        <v>749</v>
      </c>
      <c r="J41" s="19">
        <v>8</v>
      </c>
      <c r="K41" s="20">
        <v>27</v>
      </c>
      <c r="L41" s="21">
        <v>2106517.5</v>
      </c>
      <c r="S41" s="18" t="s">
        <v>1046</v>
      </c>
      <c r="T41" s="19">
        <v>183</v>
      </c>
      <c r="U41" s="20">
        <v>3</v>
      </c>
      <c r="V41" s="21">
        <v>782000</v>
      </c>
      <c r="AR41" s="18" t="s">
        <v>979</v>
      </c>
      <c r="AS41" s="19">
        <v>3</v>
      </c>
      <c r="AT41" s="20">
        <v>55</v>
      </c>
      <c r="AU41" s="21">
        <v>4960501.25</v>
      </c>
    </row>
    <row r="42" spans="9:47" ht="22.5" x14ac:dyDescent="0.15">
      <c r="I42" s="18" t="s">
        <v>758</v>
      </c>
      <c r="J42" s="19">
        <v>43</v>
      </c>
      <c r="K42" s="20">
        <v>27</v>
      </c>
      <c r="L42" s="21">
        <v>3528750</v>
      </c>
      <c r="S42" s="18" t="s">
        <v>1069</v>
      </c>
      <c r="T42" s="19">
        <v>125</v>
      </c>
      <c r="U42" s="20">
        <v>4</v>
      </c>
      <c r="V42" s="21">
        <v>1084000</v>
      </c>
      <c r="AR42" s="18" t="s">
        <v>980</v>
      </c>
      <c r="AS42" s="19">
        <v>3</v>
      </c>
      <c r="AT42" s="20">
        <v>63</v>
      </c>
      <c r="AU42" s="21">
        <v>4554715</v>
      </c>
    </row>
    <row r="43" spans="9:47" ht="33.75" x14ac:dyDescent="0.15">
      <c r="I43" s="18" t="s">
        <v>760</v>
      </c>
      <c r="J43" s="19">
        <v>8</v>
      </c>
      <c r="K43" s="20">
        <v>37</v>
      </c>
      <c r="L43" s="21">
        <v>3007550</v>
      </c>
      <c r="S43" s="18" t="s">
        <v>1090</v>
      </c>
      <c r="T43" s="19">
        <v>78</v>
      </c>
      <c r="U43" s="20">
        <v>9</v>
      </c>
      <c r="V43" s="21">
        <v>2137630</v>
      </c>
      <c r="AR43" s="18" t="s">
        <v>981</v>
      </c>
      <c r="AS43" s="19">
        <v>2</v>
      </c>
      <c r="AT43" s="20">
        <v>77</v>
      </c>
      <c r="AU43" s="21">
        <v>4624515</v>
      </c>
    </row>
    <row r="44" spans="9:47" ht="33.75" x14ac:dyDescent="0.15">
      <c r="I44" s="18" t="s">
        <v>761</v>
      </c>
      <c r="J44" s="19">
        <v>1</v>
      </c>
      <c r="K44" s="20">
        <v>17</v>
      </c>
      <c r="L44" s="21">
        <v>2486100</v>
      </c>
      <c r="S44" s="18" t="s">
        <v>1100</v>
      </c>
      <c r="T44" s="19">
        <v>106</v>
      </c>
      <c r="U44" s="20">
        <v>19</v>
      </c>
      <c r="V44" s="21">
        <v>1390750</v>
      </c>
      <c r="AR44" s="18" t="s">
        <v>982</v>
      </c>
      <c r="AS44" s="19">
        <v>17</v>
      </c>
      <c r="AT44" s="20">
        <v>58</v>
      </c>
      <c r="AU44" s="21">
        <v>3216166.25</v>
      </c>
    </row>
    <row r="45" spans="9:47" ht="33.75" x14ac:dyDescent="0.15">
      <c r="I45" s="18" t="s">
        <v>762</v>
      </c>
      <c r="J45" s="19">
        <v>3</v>
      </c>
      <c r="K45" s="20">
        <v>11</v>
      </c>
      <c r="L45" s="21">
        <v>2144500</v>
      </c>
      <c r="S45" s="18" t="s">
        <v>1106</v>
      </c>
      <c r="T45" s="19">
        <v>63</v>
      </c>
      <c r="U45" s="20">
        <v>12</v>
      </c>
      <c r="V45" s="21">
        <v>1470322.5</v>
      </c>
      <c r="AR45" s="18" t="s">
        <v>987</v>
      </c>
      <c r="AS45" s="19">
        <v>8</v>
      </c>
      <c r="AT45" s="20">
        <v>63</v>
      </c>
      <c r="AU45" s="21">
        <v>1784720</v>
      </c>
    </row>
    <row r="46" spans="9:47" ht="33.75" x14ac:dyDescent="0.15">
      <c r="I46" s="18" t="s">
        <v>763</v>
      </c>
      <c r="J46" s="19">
        <v>9</v>
      </c>
      <c r="K46" s="20">
        <v>8</v>
      </c>
      <c r="L46" s="21">
        <v>2825300</v>
      </c>
      <c r="S46" s="18" t="s">
        <v>1129</v>
      </c>
      <c r="T46" s="19">
        <v>111</v>
      </c>
      <c r="U46" s="20">
        <v>2</v>
      </c>
      <c r="V46" s="21">
        <v>836000</v>
      </c>
      <c r="AR46" s="18" t="s">
        <v>991</v>
      </c>
      <c r="AS46" s="19">
        <v>3</v>
      </c>
      <c r="AT46" s="20">
        <v>36</v>
      </c>
      <c r="AU46" s="21">
        <v>9704402</v>
      </c>
    </row>
    <row r="47" spans="9:47" ht="33.75" x14ac:dyDescent="0.15">
      <c r="I47" s="18" t="s">
        <v>764</v>
      </c>
      <c r="J47" s="19">
        <v>2</v>
      </c>
      <c r="K47" s="20">
        <v>20</v>
      </c>
      <c r="L47" s="21">
        <v>1917575</v>
      </c>
      <c r="S47" s="18" t="s">
        <v>1130</v>
      </c>
      <c r="T47" s="19">
        <v>108</v>
      </c>
      <c r="U47" s="20">
        <v>3</v>
      </c>
      <c r="V47" s="21">
        <v>1175600</v>
      </c>
      <c r="AR47" s="18" t="s">
        <v>993</v>
      </c>
      <c r="AS47" s="19">
        <v>14</v>
      </c>
      <c r="AT47" s="20">
        <v>50</v>
      </c>
      <c r="AU47" s="21">
        <v>8795612.5</v>
      </c>
    </row>
    <row r="48" spans="9:47" ht="33.75" x14ac:dyDescent="0.15">
      <c r="I48" s="18" t="s">
        <v>765</v>
      </c>
      <c r="J48" s="19">
        <v>16</v>
      </c>
      <c r="K48" s="20">
        <v>13</v>
      </c>
      <c r="L48" s="21">
        <v>1966350</v>
      </c>
      <c r="S48" s="18" t="s">
        <v>1136</v>
      </c>
      <c r="T48" s="19">
        <v>163</v>
      </c>
      <c r="U48" s="20">
        <v>4</v>
      </c>
      <c r="V48" s="21">
        <v>1107000</v>
      </c>
      <c r="AR48" s="18" t="s">
        <v>994</v>
      </c>
      <c r="AS48" s="19">
        <v>2</v>
      </c>
      <c r="AT48" s="20">
        <v>57</v>
      </c>
      <c r="AU48" s="21">
        <v>6522855</v>
      </c>
    </row>
    <row r="49" spans="9:47" ht="33.75" x14ac:dyDescent="0.15">
      <c r="I49" s="18" t="s">
        <v>766</v>
      </c>
      <c r="J49" s="19">
        <v>3</v>
      </c>
      <c r="K49" s="20">
        <v>10</v>
      </c>
      <c r="L49" s="21">
        <v>2074350</v>
      </c>
      <c r="S49" s="18" t="s">
        <v>1151</v>
      </c>
      <c r="T49" s="19">
        <v>101</v>
      </c>
      <c r="U49" s="20">
        <v>41</v>
      </c>
      <c r="V49" s="21">
        <v>4756362.5</v>
      </c>
      <c r="AR49" s="18" t="s">
        <v>995</v>
      </c>
      <c r="AS49" s="19">
        <v>3</v>
      </c>
      <c r="AT49" s="20">
        <v>83</v>
      </c>
      <c r="AU49" s="21">
        <v>5683045</v>
      </c>
    </row>
    <row r="50" spans="9:47" ht="33.75" x14ac:dyDescent="0.15">
      <c r="I50" s="18" t="s">
        <v>768</v>
      </c>
      <c r="J50" s="19">
        <v>13</v>
      </c>
      <c r="K50" s="20">
        <v>23</v>
      </c>
      <c r="L50" s="21">
        <v>2108672.5</v>
      </c>
      <c r="S50" s="18" t="s">
        <v>1161</v>
      </c>
      <c r="T50" s="19">
        <v>122</v>
      </c>
      <c r="U50" s="20">
        <v>5</v>
      </c>
      <c r="V50" s="21">
        <v>1479250</v>
      </c>
      <c r="AR50" s="18" t="s">
        <v>1002</v>
      </c>
      <c r="AS50" s="19">
        <v>3</v>
      </c>
      <c r="AT50" s="20">
        <v>56</v>
      </c>
      <c r="AU50" s="21">
        <v>2293132.5</v>
      </c>
    </row>
    <row r="51" spans="9:47" ht="33.75" x14ac:dyDescent="0.15">
      <c r="I51" s="18" t="s">
        <v>769</v>
      </c>
      <c r="J51" s="19">
        <v>17</v>
      </c>
      <c r="K51" s="20">
        <v>24</v>
      </c>
      <c r="L51" s="21">
        <v>1698565</v>
      </c>
      <c r="S51" s="18" t="s">
        <v>1176</v>
      </c>
      <c r="T51" s="19">
        <v>116</v>
      </c>
      <c r="U51" s="20">
        <v>3</v>
      </c>
      <c r="V51" s="21">
        <v>1112400</v>
      </c>
      <c r="AR51" s="18" t="s">
        <v>1014</v>
      </c>
      <c r="AS51" s="19">
        <v>10</v>
      </c>
      <c r="AT51" s="20">
        <v>52</v>
      </c>
      <c r="AU51" s="21">
        <v>13222400</v>
      </c>
    </row>
    <row r="52" spans="9:47" ht="33.75" x14ac:dyDescent="0.15">
      <c r="I52" s="18" t="s">
        <v>770</v>
      </c>
      <c r="J52" s="19">
        <v>1</v>
      </c>
      <c r="K52" s="20">
        <v>11</v>
      </c>
      <c r="L52" s="21">
        <v>1338830</v>
      </c>
      <c r="S52" s="18" t="s">
        <v>1187</v>
      </c>
      <c r="T52" s="19">
        <v>116</v>
      </c>
      <c r="U52" s="20">
        <v>7</v>
      </c>
      <c r="V52" s="21">
        <v>2202400</v>
      </c>
      <c r="AR52" s="18" t="s">
        <v>1015</v>
      </c>
      <c r="AS52" s="19">
        <v>8</v>
      </c>
      <c r="AT52" s="20">
        <v>55</v>
      </c>
      <c r="AU52" s="21">
        <v>12396760</v>
      </c>
    </row>
    <row r="53" spans="9:47" ht="33.75" x14ac:dyDescent="0.15">
      <c r="I53" s="18" t="s">
        <v>771</v>
      </c>
      <c r="J53" s="19">
        <v>10</v>
      </c>
      <c r="K53" s="20">
        <v>25</v>
      </c>
      <c r="L53" s="21">
        <v>1641315</v>
      </c>
      <c r="S53" s="18" t="s">
        <v>1192</v>
      </c>
      <c r="T53" s="19">
        <v>174</v>
      </c>
      <c r="U53" s="20">
        <v>20</v>
      </c>
      <c r="V53" s="21">
        <v>2565950</v>
      </c>
      <c r="AR53" s="18" t="s">
        <v>1016</v>
      </c>
      <c r="AS53" s="19">
        <v>2</v>
      </c>
      <c r="AT53" s="20">
        <v>39</v>
      </c>
      <c r="AU53" s="21">
        <v>11515650</v>
      </c>
    </row>
    <row r="54" spans="9:47" ht="33.75" x14ac:dyDescent="0.15">
      <c r="I54" s="18" t="s">
        <v>772</v>
      </c>
      <c r="J54" s="19">
        <v>13</v>
      </c>
      <c r="K54" s="20">
        <v>25</v>
      </c>
      <c r="L54" s="21">
        <v>1485950</v>
      </c>
      <c r="S54" s="18" t="s">
        <v>1200</v>
      </c>
      <c r="T54" s="19">
        <v>79</v>
      </c>
      <c r="U54" s="20">
        <v>6</v>
      </c>
      <c r="V54" s="21">
        <v>1342200</v>
      </c>
      <c r="AR54" s="18" t="s">
        <v>1017</v>
      </c>
      <c r="AS54" s="19">
        <v>49</v>
      </c>
      <c r="AT54" s="20">
        <v>38</v>
      </c>
      <c r="AU54" s="21">
        <v>10182840</v>
      </c>
    </row>
    <row r="55" spans="9:47" ht="33.75" x14ac:dyDescent="0.15">
      <c r="I55" s="18" t="s">
        <v>773</v>
      </c>
      <c r="J55" s="19">
        <v>41</v>
      </c>
      <c r="K55" s="20">
        <v>13</v>
      </c>
      <c r="L55" s="21">
        <v>1243350</v>
      </c>
      <c r="S55" s="18" t="s">
        <v>1216</v>
      </c>
      <c r="T55" s="19">
        <v>127</v>
      </c>
      <c r="U55" s="20">
        <v>17</v>
      </c>
      <c r="V55" s="21">
        <v>1218675</v>
      </c>
      <c r="AR55" s="18" t="s">
        <v>1018</v>
      </c>
      <c r="AS55" s="19">
        <v>2</v>
      </c>
      <c r="AT55" s="20">
        <v>73</v>
      </c>
      <c r="AU55" s="21">
        <v>9772790</v>
      </c>
    </row>
    <row r="56" spans="9:47" ht="33.75" x14ac:dyDescent="0.15">
      <c r="I56" s="18" t="s">
        <v>774</v>
      </c>
      <c r="J56" s="19">
        <v>6</v>
      </c>
      <c r="K56" s="20">
        <v>25</v>
      </c>
      <c r="L56" s="21">
        <v>1552170</v>
      </c>
      <c r="S56" s="18" t="s">
        <v>1217</v>
      </c>
      <c r="T56" s="19">
        <v>174</v>
      </c>
      <c r="U56" s="20">
        <v>4</v>
      </c>
      <c r="V56" s="21">
        <v>1016750</v>
      </c>
      <c r="AR56" s="18" t="s">
        <v>1020</v>
      </c>
      <c r="AS56" s="19">
        <v>31</v>
      </c>
      <c r="AT56" s="20">
        <v>54</v>
      </c>
      <c r="AU56" s="21">
        <v>7910750</v>
      </c>
    </row>
    <row r="57" spans="9:47" ht="33.75" x14ac:dyDescent="0.15">
      <c r="I57" s="18" t="s">
        <v>776</v>
      </c>
      <c r="J57" s="19">
        <v>6</v>
      </c>
      <c r="K57" s="20">
        <v>17</v>
      </c>
      <c r="L57" s="21">
        <v>1019102.5</v>
      </c>
      <c r="S57" s="18" t="s">
        <v>1227</v>
      </c>
      <c r="T57" s="19">
        <v>115</v>
      </c>
      <c r="U57" s="20">
        <v>8</v>
      </c>
      <c r="V57" s="21">
        <v>878230</v>
      </c>
      <c r="AR57" s="18" t="s">
        <v>1021</v>
      </c>
      <c r="AS57" s="19">
        <v>6</v>
      </c>
      <c r="AT57" s="20">
        <v>87</v>
      </c>
      <c r="AU57" s="21">
        <v>5031082.5</v>
      </c>
    </row>
    <row r="58" spans="9:47" ht="33.75" x14ac:dyDescent="0.15">
      <c r="I58" s="18" t="s">
        <v>777</v>
      </c>
      <c r="J58" s="19">
        <v>23</v>
      </c>
      <c r="K58" s="20">
        <v>18</v>
      </c>
      <c r="L58" s="21">
        <v>977470</v>
      </c>
      <c r="S58" s="29" t="s">
        <v>1263</v>
      </c>
      <c r="T58">
        <f>SUM(T3:T57)</f>
        <v>5992</v>
      </c>
      <c r="U58">
        <f t="shared" ref="U58:V58" si="6">SUM(U3:U57)</f>
        <v>562</v>
      </c>
      <c r="V58">
        <f t="shared" si="6"/>
        <v>87452675</v>
      </c>
      <c r="AR58" s="18" t="s">
        <v>1023</v>
      </c>
      <c r="AS58" s="19">
        <v>13</v>
      </c>
      <c r="AT58" s="20">
        <v>43</v>
      </c>
      <c r="AU58" s="21">
        <v>3949337.5</v>
      </c>
    </row>
    <row r="59" spans="9:47" ht="33.75" x14ac:dyDescent="0.15">
      <c r="I59" s="18" t="s">
        <v>778</v>
      </c>
      <c r="J59" s="19">
        <v>7</v>
      </c>
      <c r="K59" s="20">
        <v>12</v>
      </c>
      <c r="L59" s="21">
        <v>941400</v>
      </c>
      <c r="S59" s="29" t="s">
        <v>1264</v>
      </c>
      <c r="T59">
        <f>T58/55</f>
        <v>108.94545454545455</v>
      </c>
      <c r="U59">
        <f t="shared" ref="U59:V59" si="7">U58/55</f>
        <v>10.218181818181819</v>
      </c>
      <c r="V59">
        <f t="shared" si="7"/>
        <v>1590048.6363636365</v>
      </c>
      <c r="AR59" s="18" t="s">
        <v>1024</v>
      </c>
      <c r="AS59" s="19">
        <v>2</v>
      </c>
      <c r="AT59" s="20">
        <v>110</v>
      </c>
      <c r="AU59" s="21">
        <v>3963070</v>
      </c>
    </row>
    <row r="60" spans="9:47" ht="33.75" x14ac:dyDescent="0.15">
      <c r="I60" s="18" t="s">
        <v>779</v>
      </c>
      <c r="J60" s="19">
        <v>24</v>
      </c>
      <c r="K60" s="20">
        <v>34</v>
      </c>
      <c r="L60" s="21">
        <v>1325700</v>
      </c>
      <c r="AR60" s="18" t="s">
        <v>1025</v>
      </c>
      <c r="AS60" s="19">
        <v>1</v>
      </c>
      <c r="AT60" s="20">
        <v>83</v>
      </c>
      <c r="AU60" s="21">
        <v>4189170</v>
      </c>
    </row>
    <row r="61" spans="9:47" ht="33.75" x14ac:dyDescent="0.15">
      <c r="I61" s="18" t="s">
        <v>781</v>
      </c>
      <c r="J61" s="19">
        <v>9</v>
      </c>
      <c r="K61" s="20">
        <v>4</v>
      </c>
      <c r="L61" s="21">
        <v>873700</v>
      </c>
      <c r="AR61" s="18" t="s">
        <v>1026</v>
      </c>
      <c r="AS61" s="19">
        <v>17</v>
      </c>
      <c r="AT61" s="20">
        <v>47</v>
      </c>
      <c r="AU61" s="21">
        <v>4089800</v>
      </c>
    </row>
    <row r="62" spans="9:47" ht="33.75" x14ac:dyDescent="0.15">
      <c r="I62" s="18" t="s">
        <v>785</v>
      </c>
      <c r="J62" s="19">
        <v>20</v>
      </c>
      <c r="K62" s="20">
        <v>8</v>
      </c>
      <c r="L62" s="21">
        <v>3632850</v>
      </c>
      <c r="AR62" s="18" t="s">
        <v>1034</v>
      </c>
      <c r="AS62" s="19">
        <v>6</v>
      </c>
      <c r="AT62" s="20">
        <v>66</v>
      </c>
      <c r="AU62" s="21">
        <v>1841367.5</v>
      </c>
    </row>
    <row r="63" spans="9:47" ht="33.75" x14ac:dyDescent="0.15">
      <c r="I63" s="18" t="s">
        <v>786</v>
      </c>
      <c r="J63" s="19">
        <v>14</v>
      </c>
      <c r="K63" s="20">
        <v>16</v>
      </c>
      <c r="L63" s="21">
        <v>3137700</v>
      </c>
      <c r="AR63" s="18" t="s">
        <v>1054</v>
      </c>
      <c r="AS63" s="19">
        <v>3</v>
      </c>
      <c r="AT63" s="20">
        <v>83</v>
      </c>
      <c r="AU63" s="21">
        <v>9144386.25</v>
      </c>
    </row>
    <row r="64" spans="9:47" ht="22.5" x14ac:dyDescent="0.15">
      <c r="I64" s="18" t="s">
        <v>787</v>
      </c>
      <c r="J64" s="19">
        <v>2</v>
      </c>
      <c r="K64" s="20">
        <v>23</v>
      </c>
      <c r="L64" s="21">
        <v>2489737.5</v>
      </c>
      <c r="AR64" s="18" t="s">
        <v>1055</v>
      </c>
      <c r="AS64" s="19">
        <v>9</v>
      </c>
      <c r="AT64" s="20">
        <v>68</v>
      </c>
      <c r="AU64" s="21">
        <v>4877066.25</v>
      </c>
    </row>
    <row r="65" spans="9:47" ht="22.5" x14ac:dyDescent="0.15">
      <c r="I65" s="18" t="s">
        <v>788</v>
      </c>
      <c r="J65" s="19">
        <v>6</v>
      </c>
      <c r="K65" s="20">
        <v>9</v>
      </c>
      <c r="L65" s="21">
        <v>2578485</v>
      </c>
      <c r="AR65" s="18" t="s">
        <v>1062</v>
      </c>
      <c r="AS65" s="19">
        <v>6</v>
      </c>
      <c r="AT65" s="20">
        <v>59</v>
      </c>
      <c r="AU65" s="21">
        <v>2192035</v>
      </c>
    </row>
    <row r="66" spans="9:47" ht="22.5" x14ac:dyDescent="0.15">
      <c r="I66" s="18" t="s">
        <v>789</v>
      </c>
      <c r="J66" s="19">
        <v>1</v>
      </c>
      <c r="K66" s="20">
        <v>16</v>
      </c>
      <c r="L66" s="21">
        <v>2541500</v>
      </c>
      <c r="AR66" s="18" t="s">
        <v>1063</v>
      </c>
      <c r="AS66" s="19">
        <v>3</v>
      </c>
      <c r="AT66" s="20">
        <v>92</v>
      </c>
      <c r="AU66" s="21">
        <v>2522660.75</v>
      </c>
    </row>
    <row r="67" spans="9:47" ht="33.75" x14ac:dyDescent="0.15">
      <c r="I67" s="18" t="s">
        <v>790</v>
      </c>
      <c r="J67" s="19">
        <v>21</v>
      </c>
      <c r="K67" s="20">
        <v>7</v>
      </c>
      <c r="L67" s="21">
        <v>1550400</v>
      </c>
      <c r="AR67" s="18" t="s">
        <v>1067</v>
      </c>
      <c r="AS67" s="19">
        <v>9</v>
      </c>
      <c r="AT67" s="20">
        <v>59</v>
      </c>
      <c r="AU67" s="21">
        <v>1382417.25</v>
      </c>
    </row>
    <row r="68" spans="9:47" ht="45" x14ac:dyDescent="0.15">
      <c r="I68" s="18" t="s">
        <v>791</v>
      </c>
      <c r="J68" s="19">
        <v>7</v>
      </c>
      <c r="K68" s="20">
        <v>5</v>
      </c>
      <c r="L68" s="21">
        <v>2027200</v>
      </c>
      <c r="AR68" s="18" t="s">
        <v>1074</v>
      </c>
      <c r="AS68" s="19">
        <v>15</v>
      </c>
      <c r="AT68" s="20">
        <v>64</v>
      </c>
      <c r="AU68" s="21">
        <v>1342995</v>
      </c>
    </row>
    <row r="69" spans="9:47" ht="33.75" x14ac:dyDescent="0.15">
      <c r="I69" s="18" t="s">
        <v>792</v>
      </c>
      <c r="J69" s="19">
        <v>22</v>
      </c>
      <c r="K69" s="20">
        <v>13</v>
      </c>
      <c r="L69" s="21">
        <v>1450100</v>
      </c>
      <c r="AR69" s="18" t="s">
        <v>1084</v>
      </c>
      <c r="AS69" s="19">
        <v>2</v>
      </c>
      <c r="AT69" s="20">
        <v>103</v>
      </c>
      <c r="AU69" s="21">
        <v>5188530</v>
      </c>
    </row>
    <row r="70" spans="9:47" ht="33.75" x14ac:dyDescent="0.15">
      <c r="I70" s="18" t="s">
        <v>793</v>
      </c>
      <c r="J70" s="19">
        <v>14</v>
      </c>
      <c r="K70" s="20">
        <v>9</v>
      </c>
      <c r="L70" s="21">
        <v>1186262.5</v>
      </c>
      <c r="AR70" s="18" t="s">
        <v>1085</v>
      </c>
      <c r="AS70" s="19">
        <v>1</v>
      </c>
      <c r="AT70" s="20">
        <v>75</v>
      </c>
      <c r="AU70" s="21">
        <v>4875466.25</v>
      </c>
    </row>
    <row r="71" spans="9:47" ht="33.75" x14ac:dyDescent="0.15">
      <c r="I71" s="18" t="s">
        <v>794</v>
      </c>
      <c r="J71" s="19">
        <v>17</v>
      </c>
      <c r="K71" s="20">
        <v>7</v>
      </c>
      <c r="L71" s="21">
        <v>1439000</v>
      </c>
      <c r="AR71" s="18" t="s">
        <v>1087</v>
      </c>
      <c r="AS71" s="19">
        <v>62</v>
      </c>
      <c r="AT71" s="20">
        <v>97</v>
      </c>
      <c r="AU71" s="21">
        <v>4099745</v>
      </c>
    </row>
    <row r="72" spans="9:47" ht="33.75" x14ac:dyDescent="0.15">
      <c r="I72" s="18" t="s">
        <v>795</v>
      </c>
      <c r="J72" s="19">
        <v>3</v>
      </c>
      <c r="K72" s="20">
        <v>14</v>
      </c>
      <c r="L72" s="21">
        <v>1122250</v>
      </c>
      <c r="AR72" s="18" t="s">
        <v>1091</v>
      </c>
      <c r="AS72" s="19">
        <v>62</v>
      </c>
      <c r="AT72" s="20">
        <v>56</v>
      </c>
      <c r="AU72" s="21">
        <v>1998202.5</v>
      </c>
    </row>
    <row r="73" spans="9:47" ht="33.75" x14ac:dyDescent="0.15">
      <c r="I73" s="18" t="s">
        <v>797</v>
      </c>
      <c r="J73" s="19">
        <v>2</v>
      </c>
      <c r="K73" s="20">
        <v>16</v>
      </c>
      <c r="L73" s="21">
        <v>974700</v>
      </c>
      <c r="AR73" s="18" t="s">
        <v>1112</v>
      </c>
      <c r="AS73" s="19">
        <v>2</v>
      </c>
      <c r="AT73" s="20">
        <v>53</v>
      </c>
      <c r="AU73" s="21">
        <v>820492.5</v>
      </c>
    </row>
    <row r="74" spans="9:47" ht="33.75" x14ac:dyDescent="0.15">
      <c r="I74" s="18" t="s">
        <v>798</v>
      </c>
      <c r="J74" s="19">
        <v>41</v>
      </c>
      <c r="K74" s="20">
        <v>14</v>
      </c>
      <c r="L74" s="21">
        <v>899800</v>
      </c>
      <c r="AR74" s="18" t="s">
        <v>1121</v>
      </c>
      <c r="AS74" s="19">
        <v>6</v>
      </c>
      <c r="AT74" s="20">
        <v>57</v>
      </c>
      <c r="AU74" s="21">
        <v>12639907.5</v>
      </c>
    </row>
    <row r="75" spans="9:47" ht="33.75" x14ac:dyDescent="0.15">
      <c r="I75" s="18" t="s">
        <v>800</v>
      </c>
      <c r="J75" s="19">
        <v>7</v>
      </c>
      <c r="K75" s="20">
        <v>26</v>
      </c>
      <c r="L75" s="21">
        <v>853578.75</v>
      </c>
      <c r="AR75" s="18" t="s">
        <v>1122</v>
      </c>
      <c r="AS75" s="19">
        <v>31</v>
      </c>
      <c r="AT75" s="20">
        <v>30</v>
      </c>
      <c r="AU75" s="21">
        <v>11092700</v>
      </c>
    </row>
    <row r="76" spans="9:47" ht="33.75" x14ac:dyDescent="0.15">
      <c r="I76" s="18" t="s">
        <v>801</v>
      </c>
      <c r="J76" s="19">
        <v>34</v>
      </c>
      <c r="K76" s="20">
        <v>14</v>
      </c>
      <c r="L76" s="21">
        <v>757550</v>
      </c>
      <c r="AR76" s="18" t="s">
        <v>1123</v>
      </c>
      <c r="AS76" s="19">
        <v>2</v>
      </c>
      <c r="AT76" s="20">
        <v>56</v>
      </c>
      <c r="AU76" s="21">
        <v>7308931.25</v>
      </c>
    </row>
    <row r="77" spans="9:47" ht="33.75" x14ac:dyDescent="0.15">
      <c r="I77" s="18" t="s">
        <v>802</v>
      </c>
      <c r="J77" s="19">
        <v>17</v>
      </c>
      <c r="K77" s="20">
        <v>11</v>
      </c>
      <c r="L77" s="21">
        <v>1015350</v>
      </c>
      <c r="AR77" s="18" t="s">
        <v>1124</v>
      </c>
      <c r="AS77" s="19">
        <v>6</v>
      </c>
      <c r="AT77" s="20">
        <v>34</v>
      </c>
      <c r="AU77" s="21">
        <v>5803520</v>
      </c>
    </row>
    <row r="78" spans="9:47" ht="22.5" x14ac:dyDescent="0.15">
      <c r="I78" s="18" t="s">
        <v>803</v>
      </c>
      <c r="J78" s="19">
        <v>6</v>
      </c>
      <c r="K78" s="20">
        <v>25</v>
      </c>
      <c r="L78" s="21">
        <v>2524710</v>
      </c>
      <c r="AR78" s="18" t="s">
        <v>1138</v>
      </c>
      <c r="AS78" s="19">
        <v>7</v>
      </c>
      <c r="AT78" s="20">
        <v>85</v>
      </c>
      <c r="AU78" s="21">
        <v>11289782.5</v>
      </c>
    </row>
    <row r="79" spans="9:47" ht="33.75" x14ac:dyDescent="0.15">
      <c r="I79" s="18" t="s">
        <v>804</v>
      </c>
      <c r="J79" s="19">
        <v>10</v>
      </c>
      <c r="K79" s="20">
        <v>18</v>
      </c>
      <c r="L79" s="21">
        <v>1069250</v>
      </c>
      <c r="AR79" s="18" t="s">
        <v>1146</v>
      </c>
      <c r="AS79" s="19">
        <v>2</v>
      </c>
      <c r="AT79" s="20">
        <v>63</v>
      </c>
      <c r="AU79" s="21">
        <v>5395977</v>
      </c>
    </row>
    <row r="80" spans="9:47" ht="22.5" x14ac:dyDescent="0.15">
      <c r="I80" s="18" t="s">
        <v>805</v>
      </c>
      <c r="J80" s="19">
        <v>34</v>
      </c>
      <c r="K80" s="20">
        <v>12</v>
      </c>
      <c r="L80" s="21">
        <v>1056500</v>
      </c>
      <c r="AR80" s="18" t="s">
        <v>1149</v>
      </c>
      <c r="AS80" s="19">
        <v>6</v>
      </c>
      <c r="AT80" s="20">
        <v>43</v>
      </c>
      <c r="AU80" s="21">
        <v>4963547.5</v>
      </c>
    </row>
    <row r="81" spans="9:47" ht="33.75" x14ac:dyDescent="0.15">
      <c r="I81" s="18" t="s">
        <v>806</v>
      </c>
      <c r="J81" s="19">
        <v>1</v>
      </c>
      <c r="K81" s="20">
        <v>7</v>
      </c>
      <c r="L81" s="21">
        <v>816850</v>
      </c>
      <c r="AR81" s="18" t="s">
        <v>1150</v>
      </c>
      <c r="AS81" s="19">
        <v>2</v>
      </c>
      <c r="AT81" s="20">
        <v>50</v>
      </c>
      <c r="AU81" s="21">
        <v>5032855</v>
      </c>
    </row>
    <row r="82" spans="9:47" ht="45" x14ac:dyDescent="0.15">
      <c r="I82" s="18" t="s">
        <v>807</v>
      </c>
      <c r="J82" s="19">
        <v>8</v>
      </c>
      <c r="K82" s="20">
        <v>20</v>
      </c>
      <c r="L82" s="21">
        <v>2968300</v>
      </c>
      <c r="AR82" s="18" t="s">
        <v>1152</v>
      </c>
      <c r="AS82" s="19">
        <v>7</v>
      </c>
      <c r="AT82" s="20">
        <v>49</v>
      </c>
      <c r="AU82" s="21">
        <v>4502792.5</v>
      </c>
    </row>
    <row r="83" spans="9:47" ht="33.75" x14ac:dyDescent="0.15">
      <c r="I83" s="18" t="s">
        <v>808</v>
      </c>
      <c r="J83" s="19">
        <v>22</v>
      </c>
      <c r="K83" s="20">
        <v>17</v>
      </c>
      <c r="L83" s="21">
        <v>1425900</v>
      </c>
      <c r="AR83" s="18" t="s">
        <v>1153</v>
      </c>
      <c r="AS83" s="19">
        <v>2</v>
      </c>
      <c r="AT83" s="20">
        <v>50</v>
      </c>
      <c r="AU83" s="21">
        <v>4588826</v>
      </c>
    </row>
    <row r="84" spans="9:47" ht="33.75" x14ac:dyDescent="0.15">
      <c r="I84" s="18" t="s">
        <v>809</v>
      </c>
      <c r="J84" s="19">
        <v>17</v>
      </c>
      <c r="K84" s="20">
        <v>14</v>
      </c>
      <c r="L84" s="21">
        <v>1999450</v>
      </c>
      <c r="AR84" s="18" t="s">
        <v>1154</v>
      </c>
      <c r="AS84" s="19">
        <v>6</v>
      </c>
      <c r="AT84" s="20">
        <v>67</v>
      </c>
      <c r="AU84" s="21">
        <v>3853617.5</v>
      </c>
    </row>
    <row r="85" spans="9:47" ht="45" x14ac:dyDescent="0.15">
      <c r="I85" s="18" t="s">
        <v>811</v>
      </c>
      <c r="J85" s="19">
        <v>15</v>
      </c>
      <c r="K85" s="20">
        <v>17</v>
      </c>
      <c r="L85" s="21">
        <v>814040</v>
      </c>
      <c r="AR85" s="18" t="s">
        <v>1158</v>
      </c>
      <c r="AS85" s="19">
        <v>3</v>
      </c>
      <c r="AT85" s="20">
        <v>60</v>
      </c>
      <c r="AU85" s="21">
        <v>3050091.25</v>
      </c>
    </row>
    <row r="86" spans="9:47" ht="33.75" x14ac:dyDescent="0.15">
      <c r="I86" s="18" t="s">
        <v>812</v>
      </c>
      <c r="J86" s="19">
        <v>3</v>
      </c>
      <c r="K86" s="20">
        <v>13</v>
      </c>
      <c r="L86" s="21">
        <v>692540</v>
      </c>
      <c r="AR86" s="18" t="s">
        <v>1182</v>
      </c>
      <c r="AS86" s="19">
        <v>2</v>
      </c>
      <c r="AT86" s="20">
        <v>54</v>
      </c>
      <c r="AU86" s="21">
        <v>743320</v>
      </c>
    </row>
    <row r="87" spans="9:47" ht="33.75" x14ac:dyDescent="0.15">
      <c r="I87" s="18" t="s">
        <v>813</v>
      </c>
      <c r="J87" s="19">
        <v>7</v>
      </c>
      <c r="K87" s="20">
        <v>15</v>
      </c>
      <c r="L87" s="21">
        <v>7799800</v>
      </c>
      <c r="AR87" s="18" t="s">
        <v>1184</v>
      </c>
      <c r="AS87" s="19">
        <v>8</v>
      </c>
      <c r="AT87" s="20">
        <v>46</v>
      </c>
      <c r="AU87" s="21">
        <v>8793022.6799999997</v>
      </c>
    </row>
    <row r="88" spans="9:47" ht="33.75" x14ac:dyDescent="0.15">
      <c r="I88" s="18" t="s">
        <v>814</v>
      </c>
      <c r="J88" s="19">
        <v>31</v>
      </c>
      <c r="K88" s="20">
        <v>12</v>
      </c>
      <c r="L88" s="21">
        <v>6091167.5</v>
      </c>
      <c r="AR88" s="18" t="s">
        <v>1186</v>
      </c>
      <c r="AS88" s="19">
        <v>9</v>
      </c>
      <c r="AT88" s="20">
        <v>60</v>
      </c>
      <c r="AU88" s="21">
        <v>3643871.25</v>
      </c>
    </row>
    <row r="89" spans="9:47" ht="33.75" x14ac:dyDescent="0.15">
      <c r="I89" s="18" t="s">
        <v>815</v>
      </c>
      <c r="J89" s="19">
        <v>6</v>
      </c>
      <c r="K89" s="20">
        <v>8</v>
      </c>
      <c r="L89" s="21">
        <v>4245200</v>
      </c>
      <c r="AR89" s="18" t="s">
        <v>1190</v>
      </c>
      <c r="AS89" s="19">
        <v>1</v>
      </c>
      <c r="AT89" s="20">
        <v>69</v>
      </c>
      <c r="AU89" s="21">
        <v>2478360</v>
      </c>
    </row>
    <row r="90" spans="9:47" ht="33.75" x14ac:dyDescent="0.15">
      <c r="I90" s="18" t="s">
        <v>818</v>
      </c>
      <c r="J90" s="19">
        <v>14</v>
      </c>
      <c r="K90" s="20">
        <v>17</v>
      </c>
      <c r="L90" s="21">
        <v>1606142.5</v>
      </c>
      <c r="AR90" s="18" t="s">
        <v>1203</v>
      </c>
      <c r="AS90" s="19">
        <v>15</v>
      </c>
      <c r="AT90" s="20">
        <v>60</v>
      </c>
      <c r="AU90" s="21">
        <v>2040457.5</v>
      </c>
    </row>
    <row r="91" spans="9:47" ht="22.5" x14ac:dyDescent="0.15">
      <c r="I91" s="18" t="s">
        <v>819</v>
      </c>
      <c r="J91" s="19">
        <v>8</v>
      </c>
      <c r="K91" s="20">
        <v>13</v>
      </c>
      <c r="L91" s="21">
        <v>1578550</v>
      </c>
      <c r="AR91" s="18" t="s">
        <v>1209</v>
      </c>
      <c r="AS91" s="19">
        <v>6</v>
      </c>
      <c r="AT91" s="20">
        <v>56</v>
      </c>
      <c r="AU91" s="21">
        <v>2222100</v>
      </c>
    </row>
    <row r="92" spans="9:47" ht="33.75" x14ac:dyDescent="0.15">
      <c r="I92" s="18" t="s">
        <v>821</v>
      </c>
      <c r="J92" s="19">
        <v>13</v>
      </c>
      <c r="K92" s="20">
        <v>21</v>
      </c>
      <c r="L92" s="21">
        <v>1261100</v>
      </c>
      <c r="AR92" s="29" t="s">
        <v>1263</v>
      </c>
      <c r="AS92">
        <f>SUM(AS3:AS91)</f>
        <v>722</v>
      </c>
      <c r="AT92">
        <f t="shared" ref="AT92:AU92" si="8">SUM(AT3:AT91)</f>
        <v>5154</v>
      </c>
      <c r="AU92">
        <f t="shared" si="8"/>
        <v>500243665.68000001</v>
      </c>
    </row>
    <row r="93" spans="9:47" ht="33.75" x14ac:dyDescent="0.15">
      <c r="I93" s="18" t="s">
        <v>822</v>
      </c>
      <c r="J93" s="19">
        <v>3</v>
      </c>
      <c r="K93" s="20">
        <v>15</v>
      </c>
      <c r="L93" s="21">
        <v>1324450</v>
      </c>
      <c r="AR93" s="29" t="s">
        <v>1265</v>
      </c>
      <c r="AS93">
        <f>AS92/89</f>
        <v>8.1123595505617985</v>
      </c>
      <c r="AT93">
        <f t="shared" ref="AT93:AU93" si="9">AT92/89</f>
        <v>57.91011235955056</v>
      </c>
      <c r="AU93">
        <f t="shared" si="9"/>
        <v>5620715.3447191007</v>
      </c>
    </row>
    <row r="94" spans="9:47" ht="22.5" x14ac:dyDescent="0.15">
      <c r="I94" s="18" t="s">
        <v>824</v>
      </c>
      <c r="J94" s="19">
        <v>20</v>
      </c>
      <c r="K94" s="20">
        <v>18</v>
      </c>
      <c r="L94" s="21">
        <v>1319000</v>
      </c>
    </row>
    <row r="95" spans="9:47" ht="22.5" x14ac:dyDescent="0.15">
      <c r="I95" s="18" t="s">
        <v>825</v>
      </c>
      <c r="J95" s="19">
        <v>22</v>
      </c>
      <c r="K95" s="20">
        <v>26</v>
      </c>
      <c r="L95" s="21">
        <v>1110235</v>
      </c>
    </row>
    <row r="96" spans="9:47" ht="22.5" x14ac:dyDescent="0.15">
      <c r="I96" s="18" t="s">
        <v>826</v>
      </c>
      <c r="J96" s="19">
        <v>20</v>
      </c>
      <c r="K96" s="20">
        <v>23</v>
      </c>
      <c r="L96" s="21">
        <v>1088570</v>
      </c>
    </row>
    <row r="97" spans="9:12" ht="22.5" x14ac:dyDescent="0.15">
      <c r="I97" s="18" t="s">
        <v>828</v>
      </c>
      <c r="J97" s="19">
        <v>9</v>
      </c>
      <c r="K97" s="20">
        <v>23</v>
      </c>
      <c r="L97" s="21">
        <v>975512.5</v>
      </c>
    </row>
    <row r="98" spans="9:12" ht="22.5" x14ac:dyDescent="0.15">
      <c r="I98" s="18" t="s">
        <v>829</v>
      </c>
      <c r="J98" s="19">
        <v>31</v>
      </c>
      <c r="K98" s="20">
        <v>5</v>
      </c>
      <c r="L98" s="21">
        <v>708707.5</v>
      </c>
    </row>
    <row r="99" spans="9:12" ht="22.5" x14ac:dyDescent="0.15">
      <c r="I99" s="18" t="s">
        <v>830</v>
      </c>
      <c r="J99" s="19">
        <v>17</v>
      </c>
      <c r="K99" s="20">
        <v>10</v>
      </c>
      <c r="L99" s="21">
        <v>1104150</v>
      </c>
    </row>
    <row r="100" spans="9:12" ht="22.5" x14ac:dyDescent="0.15">
      <c r="I100" s="18" t="s">
        <v>831</v>
      </c>
      <c r="J100" s="19">
        <v>3</v>
      </c>
      <c r="K100" s="20">
        <v>35</v>
      </c>
      <c r="L100" s="21">
        <v>941295</v>
      </c>
    </row>
    <row r="101" spans="9:12" ht="22.5" x14ac:dyDescent="0.15">
      <c r="I101" s="18" t="s">
        <v>833</v>
      </c>
      <c r="J101" s="19">
        <v>6</v>
      </c>
      <c r="K101" s="20">
        <v>14</v>
      </c>
      <c r="L101" s="21">
        <v>663150</v>
      </c>
    </row>
    <row r="102" spans="9:12" ht="22.5" x14ac:dyDescent="0.15">
      <c r="I102" s="18" t="s">
        <v>834</v>
      </c>
      <c r="J102" s="19">
        <v>9</v>
      </c>
      <c r="K102" s="20">
        <v>19</v>
      </c>
      <c r="L102" s="21">
        <v>672367.5</v>
      </c>
    </row>
    <row r="103" spans="9:12" ht="22.5" x14ac:dyDescent="0.15">
      <c r="I103" s="18" t="s">
        <v>836</v>
      </c>
      <c r="J103" s="19">
        <v>1</v>
      </c>
      <c r="K103" s="20">
        <v>31</v>
      </c>
      <c r="L103" s="21">
        <v>5396300</v>
      </c>
    </row>
    <row r="104" spans="9:12" ht="22.5" x14ac:dyDescent="0.15">
      <c r="I104" s="18" t="s">
        <v>837</v>
      </c>
      <c r="J104" s="19">
        <v>22</v>
      </c>
      <c r="K104" s="20">
        <v>10</v>
      </c>
      <c r="L104" s="21">
        <v>1293600</v>
      </c>
    </row>
    <row r="105" spans="9:12" ht="22.5" x14ac:dyDescent="0.15">
      <c r="I105" s="18" t="s">
        <v>838</v>
      </c>
      <c r="J105" s="19">
        <v>1</v>
      </c>
      <c r="K105" s="20">
        <v>26</v>
      </c>
      <c r="L105" s="21">
        <v>3234800</v>
      </c>
    </row>
    <row r="106" spans="9:12" ht="33.75" x14ac:dyDescent="0.15">
      <c r="I106" s="18" t="s">
        <v>840</v>
      </c>
      <c r="J106" s="19">
        <v>2</v>
      </c>
      <c r="K106" s="20">
        <v>9</v>
      </c>
      <c r="L106" s="21">
        <v>1827822.5</v>
      </c>
    </row>
    <row r="107" spans="9:12" ht="33.75" x14ac:dyDescent="0.15">
      <c r="I107" s="18" t="s">
        <v>842</v>
      </c>
      <c r="J107" s="19">
        <v>7</v>
      </c>
      <c r="K107" s="20">
        <v>14</v>
      </c>
      <c r="L107" s="21">
        <v>962850</v>
      </c>
    </row>
    <row r="108" spans="9:12" ht="22.5" x14ac:dyDescent="0.15">
      <c r="I108" s="18" t="s">
        <v>843</v>
      </c>
      <c r="J108" s="19">
        <v>34</v>
      </c>
      <c r="K108" s="20">
        <v>12</v>
      </c>
      <c r="L108" s="21">
        <v>734800</v>
      </c>
    </row>
    <row r="109" spans="9:12" ht="33.75" x14ac:dyDescent="0.15">
      <c r="I109" s="18" t="s">
        <v>844</v>
      </c>
      <c r="J109" s="19">
        <v>7</v>
      </c>
      <c r="K109" s="20">
        <v>22</v>
      </c>
      <c r="L109" s="21">
        <v>6899900</v>
      </c>
    </row>
    <row r="110" spans="9:12" ht="22.5" x14ac:dyDescent="0.15">
      <c r="I110" s="18" t="s">
        <v>846</v>
      </c>
      <c r="J110" s="19">
        <v>20</v>
      </c>
      <c r="K110" s="20">
        <v>15</v>
      </c>
      <c r="L110" s="21">
        <v>1679000</v>
      </c>
    </row>
    <row r="111" spans="9:12" ht="22.5" x14ac:dyDescent="0.15">
      <c r="I111" s="18" t="s">
        <v>847</v>
      </c>
      <c r="J111" s="19">
        <v>14</v>
      </c>
      <c r="K111" s="20">
        <v>10</v>
      </c>
      <c r="L111" s="21">
        <v>1360000</v>
      </c>
    </row>
    <row r="112" spans="9:12" ht="22.5" x14ac:dyDescent="0.15">
      <c r="I112" s="18" t="s">
        <v>848</v>
      </c>
      <c r="J112" s="19">
        <v>7</v>
      </c>
      <c r="K112" s="20">
        <v>11</v>
      </c>
      <c r="L112" s="21">
        <v>1512200</v>
      </c>
    </row>
    <row r="113" spans="9:12" ht="22.5" x14ac:dyDescent="0.15">
      <c r="I113" s="18" t="s">
        <v>850</v>
      </c>
      <c r="J113" s="19">
        <v>3</v>
      </c>
      <c r="K113" s="20">
        <v>15</v>
      </c>
      <c r="L113" s="21">
        <v>810600</v>
      </c>
    </row>
    <row r="114" spans="9:12" ht="33.75" x14ac:dyDescent="0.15">
      <c r="I114" s="18" t="s">
        <v>851</v>
      </c>
      <c r="J114" s="19">
        <v>27</v>
      </c>
      <c r="K114" s="20">
        <v>5</v>
      </c>
      <c r="L114" s="21">
        <v>685010</v>
      </c>
    </row>
    <row r="115" spans="9:12" ht="33.75" x14ac:dyDescent="0.15">
      <c r="I115" s="18" t="s">
        <v>852</v>
      </c>
      <c r="J115" s="19">
        <v>14</v>
      </c>
      <c r="K115" s="20">
        <v>20</v>
      </c>
      <c r="L115" s="21">
        <v>2452000</v>
      </c>
    </row>
    <row r="116" spans="9:12" ht="22.5" x14ac:dyDescent="0.15">
      <c r="I116" s="18" t="s">
        <v>854</v>
      </c>
      <c r="J116" s="19">
        <v>2</v>
      </c>
      <c r="K116" s="20">
        <v>34</v>
      </c>
      <c r="L116" s="21">
        <v>4144050</v>
      </c>
    </row>
    <row r="117" spans="9:12" ht="22.5" x14ac:dyDescent="0.15">
      <c r="I117" s="18" t="s">
        <v>855</v>
      </c>
      <c r="J117" s="19">
        <v>2</v>
      </c>
      <c r="K117" s="20">
        <v>29</v>
      </c>
      <c r="L117" s="21">
        <v>1723780</v>
      </c>
    </row>
    <row r="118" spans="9:12" ht="22.5" x14ac:dyDescent="0.15">
      <c r="I118" s="18" t="s">
        <v>856</v>
      </c>
      <c r="J118" s="19">
        <v>3</v>
      </c>
      <c r="K118" s="20">
        <v>26</v>
      </c>
      <c r="L118" s="21">
        <v>787245</v>
      </c>
    </row>
    <row r="119" spans="9:12" ht="33.75" x14ac:dyDescent="0.15">
      <c r="I119" s="18" t="s">
        <v>857</v>
      </c>
      <c r="J119" s="19">
        <v>16</v>
      </c>
      <c r="K119" s="20">
        <v>22</v>
      </c>
      <c r="L119" s="21">
        <v>7394250</v>
      </c>
    </row>
    <row r="120" spans="9:12" ht="22.5" x14ac:dyDescent="0.15">
      <c r="I120" s="18" t="s">
        <v>861</v>
      </c>
      <c r="J120" s="19">
        <v>8</v>
      </c>
      <c r="K120" s="20">
        <v>15</v>
      </c>
      <c r="L120" s="21">
        <v>2525305</v>
      </c>
    </row>
    <row r="121" spans="9:12" ht="22.5" x14ac:dyDescent="0.15">
      <c r="I121" s="18" t="s">
        <v>862</v>
      </c>
      <c r="J121" s="19">
        <v>37</v>
      </c>
      <c r="K121" s="20">
        <v>9</v>
      </c>
      <c r="L121" s="21">
        <v>1593000</v>
      </c>
    </row>
    <row r="122" spans="9:12" ht="22.5" x14ac:dyDescent="0.15">
      <c r="I122" s="18" t="s">
        <v>864</v>
      </c>
      <c r="J122" s="19">
        <v>8</v>
      </c>
      <c r="K122" s="20">
        <v>7</v>
      </c>
      <c r="L122" s="21">
        <v>952400</v>
      </c>
    </row>
    <row r="123" spans="9:12" ht="33.75" x14ac:dyDescent="0.15">
      <c r="I123" s="18" t="s">
        <v>865</v>
      </c>
      <c r="J123" s="19">
        <v>2</v>
      </c>
      <c r="K123" s="20">
        <v>16</v>
      </c>
      <c r="L123" s="21">
        <v>628750</v>
      </c>
    </row>
    <row r="124" spans="9:12" ht="22.5" x14ac:dyDescent="0.15">
      <c r="I124" s="18" t="s">
        <v>867</v>
      </c>
      <c r="J124" s="19">
        <v>2</v>
      </c>
      <c r="K124" s="20">
        <v>14</v>
      </c>
      <c r="L124" s="21">
        <v>1193350</v>
      </c>
    </row>
    <row r="125" spans="9:12" ht="22.5" x14ac:dyDescent="0.15">
      <c r="I125" s="18" t="s">
        <v>868</v>
      </c>
      <c r="J125" s="19">
        <v>3</v>
      </c>
      <c r="K125" s="20">
        <v>13</v>
      </c>
      <c r="L125" s="21">
        <v>3218600</v>
      </c>
    </row>
    <row r="126" spans="9:12" ht="22.5" x14ac:dyDescent="0.15">
      <c r="I126" s="18" t="s">
        <v>869</v>
      </c>
      <c r="J126" s="19">
        <v>13</v>
      </c>
      <c r="K126" s="20">
        <v>21</v>
      </c>
      <c r="L126" s="21">
        <v>2956640</v>
      </c>
    </row>
    <row r="127" spans="9:12" ht="22.5" x14ac:dyDescent="0.15">
      <c r="I127" s="18" t="s">
        <v>875</v>
      </c>
      <c r="J127" s="19">
        <v>10</v>
      </c>
      <c r="K127" s="20">
        <v>14</v>
      </c>
      <c r="L127" s="21">
        <v>1556730</v>
      </c>
    </row>
    <row r="128" spans="9:12" ht="22.5" x14ac:dyDescent="0.15">
      <c r="I128" s="18" t="s">
        <v>876</v>
      </c>
      <c r="J128" s="19">
        <v>31</v>
      </c>
      <c r="K128" s="20">
        <v>7</v>
      </c>
      <c r="L128" s="21">
        <v>1312300</v>
      </c>
    </row>
    <row r="129" spans="9:12" ht="33.75" x14ac:dyDescent="0.15">
      <c r="I129" s="18" t="s">
        <v>877</v>
      </c>
      <c r="J129" s="19">
        <v>3</v>
      </c>
      <c r="K129" s="20">
        <v>5</v>
      </c>
      <c r="L129" s="21">
        <v>847600</v>
      </c>
    </row>
    <row r="130" spans="9:12" ht="33.75" x14ac:dyDescent="0.15">
      <c r="I130" s="18" t="s">
        <v>879</v>
      </c>
      <c r="J130" s="19">
        <v>34</v>
      </c>
      <c r="K130" s="20">
        <v>18</v>
      </c>
      <c r="L130" s="21">
        <v>2328160</v>
      </c>
    </row>
    <row r="131" spans="9:12" ht="22.5" x14ac:dyDescent="0.15">
      <c r="I131" s="18" t="s">
        <v>880</v>
      </c>
      <c r="J131" s="19">
        <v>6</v>
      </c>
      <c r="K131" s="20">
        <v>32</v>
      </c>
      <c r="L131" s="21">
        <v>1008200</v>
      </c>
    </row>
    <row r="132" spans="9:12" ht="22.5" x14ac:dyDescent="0.15">
      <c r="I132" s="18" t="s">
        <v>881</v>
      </c>
      <c r="J132" s="19">
        <v>10</v>
      </c>
      <c r="K132" s="20">
        <v>6</v>
      </c>
      <c r="L132" s="21">
        <v>1235875</v>
      </c>
    </row>
    <row r="133" spans="9:12" ht="22.5" x14ac:dyDescent="0.15">
      <c r="I133" s="18" t="s">
        <v>882</v>
      </c>
      <c r="J133" s="19">
        <v>13</v>
      </c>
      <c r="K133" s="20">
        <v>23</v>
      </c>
      <c r="L133" s="21">
        <v>1697870</v>
      </c>
    </row>
    <row r="134" spans="9:12" ht="22.5" x14ac:dyDescent="0.15">
      <c r="I134" s="18" t="s">
        <v>883</v>
      </c>
      <c r="J134" s="19">
        <v>13</v>
      </c>
      <c r="K134" s="20">
        <v>17</v>
      </c>
      <c r="L134" s="21">
        <v>585900</v>
      </c>
    </row>
    <row r="135" spans="9:12" ht="22.5" x14ac:dyDescent="0.15">
      <c r="I135" s="18" t="s">
        <v>884</v>
      </c>
      <c r="J135" s="19">
        <v>24</v>
      </c>
      <c r="K135" s="20">
        <v>7</v>
      </c>
      <c r="L135" s="21">
        <v>1430780</v>
      </c>
    </row>
    <row r="136" spans="9:12" ht="22.5" x14ac:dyDescent="0.15">
      <c r="I136" s="18" t="s">
        <v>885</v>
      </c>
      <c r="J136" s="19">
        <v>13</v>
      </c>
      <c r="K136" s="20">
        <v>30</v>
      </c>
      <c r="L136" s="21">
        <v>3152075</v>
      </c>
    </row>
    <row r="137" spans="9:12" ht="33.75" x14ac:dyDescent="0.15">
      <c r="I137" s="18" t="s">
        <v>886</v>
      </c>
      <c r="J137" s="19">
        <v>17</v>
      </c>
      <c r="K137" s="20">
        <v>15</v>
      </c>
      <c r="L137" s="21">
        <v>1495313.75</v>
      </c>
    </row>
    <row r="138" spans="9:12" ht="22.5" x14ac:dyDescent="0.15">
      <c r="I138" s="18" t="s">
        <v>887</v>
      </c>
      <c r="J138" s="19">
        <v>15</v>
      </c>
      <c r="K138" s="20">
        <v>23</v>
      </c>
      <c r="L138" s="21">
        <v>1018371.25</v>
      </c>
    </row>
    <row r="139" spans="9:12" ht="22.5" x14ac:dyDescent="0.15">
      <c r="I139" s="18" t="s">
        <v>888</v>
      </c>
      <c r="J139" s="19">
        <v>23</v>
      </c>
      <c r="K139" s="20">
        <v>12</v>
      </c>
      <c r="L139" s="21">
        <v>1016050</v>
      </c>
    </row>
    <row r="140" spans="9:12" ht="33.75" x14ac:dyDescent="0.15">
      <c r="I140" s="18" t="s">
        <v>890</v>
      </c>
      <c r="J140" s="19">
        <v>2</v>
      </c>
      <c r="K140" s="20">
        <v>38</v>
      </c>
      <c r="L140" s="21">
        <v>894398.75</v>
      </c>
    </row>
    <row r="141" spans="9:12" ht="22.5" x14ac:dyDescent="0.15">
      <c r="I141" s="18" t="s">
        <v>891</v>
      </c>
      <c r="J141" s="19">
        <v>28</v>
      </c>
      <c r="K141" s="20">
        <v>33</v>
      </c>
      <c r="L141" s="21">
        <v>1462627.5</v>
      </c>
    </row>
    <row r="142" spans="9:12" ht="22.5" x14ac:dyDescent="0.15">
      <c r="I142" s="18" t="s">
        <v>892</v>
      </c>
      <c r="J142" s="19">
        <v>22</v>
      </c>
      <c r="K142" s="20">
        <v>4</v>
      </c>
      <c r="L142" s="21">
        <v>815700</v>
      </c>
    </row>
    <row r="143" spans="9:12" ht="22.5" x14ac:dyDescent="0.15">
      <c r="I143" s="18" t="s">
        <v>894</v>
      </c>
      <c r="J143" s="19">
        <v>6</v>
      </c>
      <c r="K143" s="20">
        <v>5</v>
      </c>
      <c r="L143" s="21">
        <v>1302300</v>
      </c>
    </row>
    <row r="144" spans="9:12" ht="22.5" x14ac:dyDescent="0.15">
      <c r="I144" s="18" t="s">
        <v>896</v>
      </c>
      <c r="J144" s="19">
        <v>24</v>
      </c>
      <c r="K144" s="20">
        <v>29</v>
      </c>
      <c r="L144" s="21">
        <v>2680868.75</v>
      </c>
    </row>
    <row r="145" spans="9:12" ht="33.75" x14ac:dyDescent="0.15">
      <c r="I145" s="18" t="s">
        <v>898</v>
      </c>
      <c r="J145" s="19">
        <v>1</v>
      </c>
      <c r="K145" s="20">
        <v>39</v>
      </c>
      <c r="L145" s="21">
        <v>1494265</v>
      </c>
    </row>
    <row r="146" spans="9:12" ht="22.5" x14ac:dyDescent="0.15">
      <c r="I146" s="18" t="s">
        <v>899</v>
      </c>
      <c r="J146" s="19">
        <v>42</v>
      </c>
      <c r="K146" s="20">
        <v>6</v>
      </c>
      <c r="L146" s="21">
        <v>1275000</v>
      </c>
    </row>
    <row r="147" spans="9:12" ht="22.5" x14ac:dyDescent="0.15">
      <c r="I147" s="18" t="s">
        <v>904</v>
      </c>
      <c r="J147" s="19">
        <v>35</v>
      </c>
      <c r="K147" s="20">
        <v>13</v>
      </c>
      <c r="L147" s="21">
        <v>734535</v>
      </c>
    </row>
    <row r="148" spans="9:12" ht="22.5" x14ac:dyDescent="0.15">
      <c r="I148" s="18" t="s">
        <v>905</v>
      </c>
      <c r="J148" s="19">
        <v>37</v>
      </c>
      <c r="K148" s="20">
        <v>19</v>
      </c>
      <c r="L148" s="21">
        <v>1366605</v>
      </c>
    </row>
    <row r="149" spans="9:12" ht="22.5" x14ac:dyDescent="0.15">
      <c r="I149" s="18" t="s">
        <v>908</v>
      </c>
      <c r="J149" s="19">
        <v>24</v>
      </c>
      <c r="K149" s="20">
        <v>14</v>
      </c>
      <c r="L149" s="21">
        <v>4538000</v>
      </c>
    </row>
    <row r="150" spans="9:12" ht="22.5" x14ac:dyDescent="0.15">
      <c r="I150" s="18" t="s">
        <v>910</v>
      </c>
      <c r="J150" s="19">
        <v>21</v>
      </c>
      <c r="K150" s="20">
        <v>18</v>
      </c>
      <c r="L150" s="21">
        <v>2074462.5</v>
      </c>
    </row>
    <row r="151" spans="9:12" ht="33.75" x14ac:dyDescent="0.15">
      <c r="I151" s="18" t="s">
        <v>913</v>
      </c>
      <c r="J151" s="19">
        <v>9</v>
      </c>
      <c r="K151" s="20">
        <v>13</v>
      </c>
      <c r="L151" s="21">
        <v>1802160</v>
      </c>
    </row>
    <row r="152" spans="9:12" ht="33.75" x14ac:dyDescent="0.15">
      <c r="I152" s="18" t="s">
        <v>914</v>
      </c>
      <c r="J152" s="19">
        <v>7</v>
      </c>
      <c r="K152" s="20">
        <v>8</v>
      </c>
      <c r="L152" s="21">
        <v>1023380</v>
      </c>
    </row>
    <row r="153" spans="9:12" ht="22.5" x14ac:dyDescent="0.15">
      <c r="I153" s="18" t="s">
        <v>915</v>
      </c>
      <c r="J153" s="19">
        <v>9</v>
      </c>
      <c r="K153" s="20">
        <v>22</v>
      </c>
      <c r="L153" s="21">
        <v>2662130</v>
      </c>
    </row>
    <row r="154" spans="9:12" ht="22.5" x14ac:dyDescent="0.15">
      <c r="I154" s="18" t="s">
        <v>918</v>
      </c>
      <c r="J154" s="19">
        <v>15</v>
      </c>
      <c r="K154" s="20">
        <v>24</v>
      </c>
      <c r="L154" s="21">
        <v>838130</v>
      </c>
    </row>
    <row r="155" spans="9:12" ht="22.5" x14ac:dyDescent="0.15">
      <c r="I155" s="18" t="s">
        <v>919</v>
      </c>
      <c r="J155" s="19">
        <v>2</v>
      </c>
      <c r="K155" s="20">
        <v>37</v>
      </c>
      <c r="L155" s="21">
        <v>2065015</v>
      </c>
    </row>
    <row r="156" spans="9:12" ht="22.5" x14ac:dyDescent="0.15">
      <c r="I156" s="18" t="s">
        <v>920</v>
      </c>
      <c r="J156" s="19">
        <v>16</v>
      </c>
      <c r="K156" s="20">
        <v>12</v>
      </c>
      <c r="L156" s="21">
        <v>857540</v>
      </c>
    </row>
    <row r="157" spans="9:12" ht="22.5" x14ac:dyDescent="0.15">
      <c r="I157" s="18" t="s">
        <v>921</v>
      </c>
      <c r="J157" s="19">
        <v>7</v>
      </c>
      <c r="K157" s="20">
        <v>27</v>
      </c>
      <c r="L157" s="21">
        <v>4190150</v>
      </c>
    </row>
    <row r="158" spans="9:12" ht="22.5" x14ac:dyDescent="0.15">
      <c r="I158" s="18" t="s">
        <v>922</v>
      </c>
      <c r="J158" s="19">
        <v>28</v>
      </c>
      <c r="K158" s="20">
        <v>21</v>
      </c>
      <c r="L158" s="21">
        <v>3708995</v>
      </c>
    </row>
    <row r="159" spans="9:12" ht="22.5" x14ac:dyDescent="0.15">
      <c r="I159" s="18" t="s">
        <v>923</v>
      </c>
      <c r="J159" s="19">
        <v>24</v>
      </c>
      <c r="K159" s="20">
        <v>11</v>
      </c>
      <c r="L159" s="21">
        <v>852450</v>
      </c>
    </row>
    <row r="160" spans="9:12" ht="22.5" x14ac:dyDescent="0.15">
      <c r="I160" s="18" t="s">
        <v>924</v>
      </c>
      <c r="J160" s="19">
        <v>6</v>
      </c>
      <c r="K160" s="20">
        <v>18</v>
      </c>
      <c r="L160" s="21">
        <v>1168750</v>
      </c>
    </row>
    <row r="161" spans="9:12" ht="22.5" x14ac:dyDescent="0.15">
      <c r="I161" s="18" t="s">
        <v>926</v>
      </c>
      <c r="J161" s="19">
        <v>14</v>
      </c>
      <c r="K161" s="20">
        <v>6</v>
      </c>
      <c r="L161" s="21">
        <v>4089500</v>
      </c>
    </row>
    <row r="162" spans="9:12" ht="22.5" x14ac:dyDescent="0.15">
      <c r="I162" s="18" t="s">
        <v>929</v>
      </c>
      <c r="J162" s="19">
        <v>10</v>
      </c>
      <c r="K162" s="20">
        <v>17</v>
      </c>
      <c r="L162" s="21">
        <v>2719700</v>
      </c>
    </row>
    <row r="163" spans="9:12" ht="22.5" x14ac:dyDescent="0.15">
      <c r="I163" s="18" t="s">
        <v>931</v>
      </c>
      <c r="J163" s="19">
        <v>17</v>
      </c>
      <c r="K163" s="20">
        <v>11</v>
      </c>
      <c r="L163" s="21">
        <v>1347460</v>
      </c>
    </row>
    <row r="164" spans="9:12" ht="22.5" x14ac:dyDescent="0.15">
      <c r="I164" s="18" t="s">
        <v>932</v>
      </c>
      <c r="J164" s="19">
        <v>9</v>
      </c>
      <c r="K164" s="20">
        <v>30</v>
      </c>
      <c r="L164" s="21">
        <v>2079350</v>
      </c>
    </row>
    <row r="165" spans="9:12" ht="22.5" x14ac:dyDescent="0.15">
      <c r="I165" s="18" t="s">
        <v>936</v>
      </c>
      <c r="J165" s="19">
        <v>2</v>
      </c>
      <c r="K165" s="20">
        <v>32</v>
      </c>
      <c r="L165" s="21">
        <v>3952875</v>
      </c>
    </row>
    <row r="166" spans="9:12" ht="22.5" x14ac:dyDescent="0.15">
      <c r="I166" s="18" t="s">
        <v>937</v>
      </c>
      <c r="J166" s="19">
        <v>10</v>
      </c>
      <c r="K166" s="20">
        <v>32</v>
      </c>
      <c r="L166" s="21">
        <v>5200157.5</v>
      </c>
    </row>
    <row r="167" spans="9:12" ht="22.5" x14ac:dyDescent="0.15">
      <c r="I167" s="18" t="s">
        <v>938</v>
      </c>
      <c r="J167" s="19">
        <v>7</v>
      </c>
      <c r="K167" s="20">
        <v>21</v>
      </c>
      <c r="L167" s="21">
        <v>3818720</v>
      </c>
    </row>
    <row r="168" spans="9:12" ht="22.5" x14ac:dyDescent="0.15">
      <c r="I168" s="18" t="s">
        <v>939</v>
      </c>
      <c r="J168" s="19">
        <v>6</v>
      </c>
      <c r="K168" s="20">
        <v>32</v>
      </c>
      <c r="L168" s="21">
        <v>2917850</v>
      </c>
    </row>
    <row r="169" spans="9:12" ht="22.5" x14ac:dyDescent="0.15">
      <c r="I169" s="18" t="s">
        <v>940</v>
      </c>
      <c r="J169" s="19">
        <v>1</v>
      </c>
      <c r="K169" s="20">
        <v>23</v>
      </c>
      <c r="L169" s="21">
        <v>3465300</v>
      </c>
    </row>
    <row r="170" spans="9:12" ht="22.5" x14ac:dyDescent="0.15">
      <c r="I170" s="18" t="s">
        <v>941</v>
      </c>
      <c r="J170" s="19">
        <v>3</v>
      </c>
      <c r="K170" s="20">
        <v>31</v>
      </c>
      <c r="L170" s="21">
        <v>2327130</v>
      </c>
    </row>
    <row r="171" spans="9:12" ht="22.5" x14ac:dyDescent="0.15">
      <c r="I171" s="18" t="s">
        <v>942</v>
      </c>
      <c r="J171" s="19">
        <v>16</v>
      </c>
      <c r="K171" s="20">
        <v>22</v>
      </c>
      <c r="L171" s="21">
        <v>2365032.5</v>
      </c>
    </row>
    <row r="172" spans="9:12" ht="22.5" x14ac:dyDescent="0.15">
      <c r="I172" s="18" t="s">
        <v>943</v>
      </c>
      <c r="J172" s="19">
        <v>16</v>
      </c>
      <c r="K172" s="20">
        <v>36</v>
      </c>
      <c r="L172" s="21">
        <v>1629870</v>
      </c>
    </row>
    <row r="173" spans="9:12" ht="22.5" x14ac:dyDescent="0.15">
      <c r="I173" s="18" t="s">
        <v>944</v>
      </c>
      <c r="J173" s="19">
        <v>10</v>
      </c>
      <c r="K173" s="20">
        <v>38</v>
      </c>
      <c r="L173" s="21">
        <v>1719565</v>
      </c>
    </row>
    <row r="174" spans="9:12" ht="22.5" x14ac:dyDescent="0.15">
      <c r="I174" s="18" t="s">
        <v>945</v>
      </c>
      <c r="J174" s="19">
        <v>20</v>
      </c>
      <c r="K174" s="20">
        <v>19</v>
      </c>
      <c r="L174" s="21">
        <v>1409725</v>
      </c>
    </row>
    <row r="175" spans="9:12" ht="33.75" x14ac:dyDescent="0.15">
      <c r="I175" s="18" t="s">
        <v>946</v>
      </c>
      <c r="J175" s="19">
        <v>2</v>
      </c>
      <c r="K175" s="20">
        <v>19</v>
      </c>
      <c r="L175" s="21">
        <v>1671500</v>
      </c>
    </row>
    <row r="176" spans="9:12" ht="22.5" x14ac:dyDescent="0.15">
      <c r="I176" s="18" t="s">
        <v>947</v>
      </c>
      <c r="J176" s="19">
        <v>6</v>
      </c>
      <c r="K176" s="20">
        <v>6</v>
      </c>
      <c r="L176" s="21">
        <v>1905030</v>
      </c>
    </row>
    <row r="177" spans="9:12" ht="33.75" x14ac:dyDescent="0.15">
      <c r="I177" s="18" t="s">
        <v>949</v>
      </c>
      <c r="J177" s="19">
        <v>34</v>
      </c>
      <c r="K177" s="20">
        <v>15</v>
      </c>
      <c r="L177" s="21">
        <v>1055481.25</v>
      </c>
    </row>
    <row r="178" spans="9:12" ht="22.5" x14ac:dyDescent="0.15">
      <c r="I178" s="18" t="s">
        <v>950</v>
      </c>
      <c r="J178" s="19">
        <v>42</v>
      </c>
      <c r="K178" s="20">
        <v>10</v>
      </c>
      <c r="L178" s="21">
        <v>1257671.25</v>
      </c>
    </row>
    <row r="179" spans="9:12" ht="33.75" x14ac:dyDescent="0.15">
      <c r="I179" s="18" t="s">
        <v>952</v>
      </c>
      <c r="J179" s="19">
        <v>24</v>
      </c>
      <c r="K179" s="20">
        <v>8</v>
      </c>
      <c r="L179" s="21">
        <v>1315375</v>
      </c>
    </row>
    <row r="180" spans="9:12" ht="22.5" x14ac:dyDescent="0.15">
      <c r="I180" s="18" t="s">
        <v>953</v>
      </c>
      <c r="J180" s="19">
        <v>48</v>
      </c>
      <c r="K180" s="20">
        <v>14</v>
      </c>
      <c r="L180" s="21">
        <v>1320925</v>
      </c>
    </row>
    <row r="181" spans="9:12" ht="22.5" x14ac:dyDescent="0.15">
      <c r="I181" s="18" t="s">
        <v>954</v>
      </c>
      <c r="J181" s="19">
        <v>1</v>
      </c>
      <c r="K181" s="20">
        <v>12</v>
      </c>
      <c r="L181" s="21">
        <v>1480587.5</v>
      </c>
    </row>
    <row r="182" spans="9:12" ht="22.5" x14ac:dyDescent="0.15">
      <c r="I182" s="18" t="s">
        <v>955</v>
      </c>
      <c r="J182" s="19">
        <v>13</v>
      </c>
      <c r="K182" s="20">
        <v>17</v>
      </c>
      <c r="L182" s="21">
        <v>1178120</v>
      </c>
    </row>
    <row r="183" spans="9:12" ht="22.5" x14ac:dyDescent="0.15">
      <c r="I183" s="18" t="s">
        <v>959</v>
      </c>
      <c r="J183" s="19">
        <v>10</v>
      </c>
      <c r="K183" s="20">
        <v>40</v>
      </c>
      <c r="L183" s="21">
        <v>1525912.5</v>
      </c>
    </row>
    <row r="184" spans="9:12" ht="22.5" x14ac:dyDescent="0.15">
      <c r="I184" s="18" t="s">
        <v>960</v>
      </c>
      <c r="J184" s="19">
        <v>20</v>
      </c>
      <c r="K184" s="20">
        <v>10</v>
      </c>
      <c r="L184" s="21">
        <v>713650</v>
      </c>
    </row>
    <row r="185" spans="9:12" ht="22.5" x14ac:dyDescent="0.15">
      <c r="I185" s="18" t="s">
        <v>961</v>
      </c>
      <c r="J185" s="19">
        <v>10</v>
      </c>
      <c r="K185" s="20">
        <v>19</v>
      </c>
      <c r="L185" s="21">
        <v>704852.5</v>
      </c>
    </row>
    <row r="186" spans="9:12" ht="22.5" x14ac:dyDescent="0.15">
      <c r="I186" s="18" t="s">
        <v>962</v>
      </c>
      <c r="J186" s="19">
        <v>2</v>
      </c>
      <c r="K186" s="20">
        <v>13</v>
      </c>
      <c r="L186" s="21">
        <v>786700</v>
      </c>
    </row>
    <row r="187" spans="9:12" ht="33.75" x14ac:dyDescent="0.15">
      <c r="I187" s="18" t="s">
        <v>964</v>
      </c>
      <c r="J187" s="19">
        <v>1</v>
      </c>
      <c r="K187" s="20">
        <v>49</v>
      </c>
      <c r="L187" s="21">
        <v>792400</v>
      </c>
    </row>
    <row r="188" spans="9:12" ht="22.5" x14ac:dyDescent="0.15">
      <c r="I188" s="18" t="s">
        <v>965</v>
      </c>
      <c r="J188" s="19">
        <v>13</v>
      </c>
      <c r="K188" s="20">
        <v>23</v>
      </c>
      <c r="L188" s="21">
        <v>876360</v>
      </c>
    </row>
    <row r="189" spans="9:12" ht="22.5" x14ac:dyDescent="0.15">
      <c r="I189" s="18" t="s">
        <v>966</v>
      </c>
      <c r="J189" s="19">
        <v>20</v>
      </c>
      <c r="K189" s="20">
        <v>7</v>
      </c>
      <c r="L189" s="21">
        <v>664500</v>
      </c>
    </row>
    <row r="190" spans="9:12" ht="22.5" x14ac:dyDescent="0.15">
      <c r="I190" s="18" t="s">
        <v>967</v>
      </c>
      <c r="J190" s="19">
        <v>8</v>
      </c>
      <c r="K190" s="20">
        <v>28</v>
      </c>
      <c r="L190" s="21">
        <v>2801100</v>
      </c>
    </row>
    <row r="191" spans="9:12" ht="22.5" x14ac:dyDescent="0.15">
      <c r="I191" s="18" t="s">
        <v>968</v>
      </c>
      <c r="J191" s="19">
        <v>8</v>
      </c>
      <c r="K191" s="20">
        <v>10</v>
      </c>
      <c r="L191" s="21">
        <v>2585500</v>
      </c>
    </row>
    <row r="192" spans="9:12" ht="22.5" x14ac:dyDescent="0.15">
      <c r="I192" s="18" t="s">
        <v>969</v>
      </c>
      <c r="J192" s="19">
        <v>10</v>
      </c>
      <c r="K192" s="20">
        <v>34</v>
      </c>
      <c r="L192" s="21">
        <v>3554100</v>
      </c>
    </row>
    <row r="193" spans="9:12" ht="22.5" x14ac:dyDescent="0.15">
      <c r="I193" s="18" t="s">
        <v>970</v>
      </c>
      <c r="J193" s="19">
        <v>14</v>
      </c>
      <c r="K193" s="20">
        <v>21</v>
      </c>
      <c r="L193" s="21">
        <v>2519233.75</v>
      </c>
    </row>
    <row r="194" spans="9:12" ht="22.5" x14ac:dyDescent="0.15">
      <c r="I194" s="18" t="s">
        <v>971</v>
      </c>
      <c r="J194" s="19">
        <v>3</v>
      </c>
      <c r="K194" s="20">
        <v>33</v>
      </c>
      <c r="L194" s="21">
        <v>1931725</v>
      </c>
    </row>
    <row r="195" spans="9:12" ht="22.5" x14ac:dyDescent="0.15">
      <c r="I195" s="18" t="s">
        <v>972</v>
      </c>
      <c r="J195" s="19">
        <v>2</v>
      </c>
      <c r="K195" s="20">
        <v>35</v>
      </c>
      <c r="L195" s="21">
        <v>2070285</v>
      </c>
    </row>
    <row r="196" spans="9:12" ht="33.75" x14ac:dyDescent="0.15">
      <c r="I196" s="18" t="s">
        <v>973</v>
      </c>
      <c r="J196" s="19">
        <v>1</v>
      </c>
      <c r="K196" s="20">
        <v>34</v>
      </c>
      <c r="L196" s="21">
        <v>1582900</v>
      </c>
    </row>
    <row r="197" spans="9:12" ht="22.5" x14ac:dyDescent="0.15">
      <c r="I197" s="18" t="s">
        <v>983</v>
      </c>
      <c r="J197" s="19">
        <v>2</v>
      </c>
      <c r="K197" s="20">
        <v>29</v>
      </c>
      <c r="L197" s="21">
        <v>3243800</v>
      </c>
    </row>
    <row r="198" spans="9:12" ht="33.75" x14ac:dyDescent="0.15">
      <c r="I198" s="18" t="s">
        <v>984</v>
      </c>
      <c r="J198" s="19">
        <v>3</v>
      </c>
      <c r="K198" s="20">
        <v>31</v>
      </c>
      <c r="L198" s="21">
        <v>2691700</v>
      </c>
    </row>
    <row r="199" spans="9:12" ht="22.5" x14ac:dyDescent="0.15">
      <c r="I199" s="18" t="s">
        <v>985</v>
      </c>
      <c r="J199" s="19">
        <v>9</v>
      </c>
      <c r="K199" s="20">
        <v>18</v>
      </c>
      <c r="L199" s="21">
        <v>2048090</v>
      </c>
    </row>
    <row r="200" spans="9:12" ht="22.5" x14ac:dyDescent="0.15">
      <c r="I200" s="18" t="s">
        <v>986</v>
      </c>
      <c r="J200" s="19">
        <v>27</v>
      </c>
      <c r="K200" s="20">
        <v>12</v>
      </c>
      <c r="L200" s="21">
        <v>2073700</v>
      </c>
    </row>
    <row r="201" spans="9:12" ht="22.5" x14ac:dyDescent="0.15">
      <c r="I201" s="18" t="s">
        <v>988</v>
      </c>
      <c r="J201" s="19">
        <v>2</v>
      </c>
      <c r="K201" s="20">
        <v>3</v>
      </c>
      <c r="L201" s="21">
        <v>1126180</v>
      </c>
    </row>
    <row r="202" spans="9:12" ht="22.5" x14ac:dyDescent="0.15">
      <c r="I202" s="18" t="s">
        <v>990</v>
      </c>
      <c r="J202" s="19">
        <v>22</v>
      </c>
      <c r="K202" s="20">
        <v>10</v>
      </c>
      <c r="L202" s="21">
        <v>703750</v>
      </c>
    </row>
    <row r="203" spans="9:12" ht="22.5" x14ac:dyDescent="0.15">
      <c r="I203" s="18" t="s">
        <v>998</v>
      </c>
      <c r="J203" s="19">
        <v>20</v>
      </c>
      <c r="K203" s="20">
        <v>32</v>
      </c>
      <c r="L203" s="21">
        <v>3344265</v>
      </c>
    </row>
    <row r="204" spans="9:12" ht="33.75" x14ac:dyDescent="0.15">
      <c r="I204" s="18" t="s">
        <v>999</v>
      </c>
      <c r="J204" s="19">
        <v>63</v>
      </c>
      <c r="K204" s="20">
        <v>25</v>
      </c>
      <c r="L204" s="21">
        <v>2098700</v>
      </c>
    </row>
    <row r="205" spans="9:12" ht="22.5" x14ac:dyDescent="0.15">
      <c r="I205" s="18" t="s">
        <v>1000</v>
      </c>
      <c r="J205" s="19">
        <v>3</v>
      </c>
      <c r="K205" s="20">
        <v>23</v>
      </c>
      <c r="L205" s="21">
        <v>2732350</v>
      </c>
    </row>
    <row r="206" spans="9:12" ht="22.5" x14ac:dyDescent="0.15">
      <c r="I206" s="18" t="s">
        <v>1001</v>
      </c>
      <c r="J206" s="19">
        <v>6</v>
      </c>
      <c r="K206" s="20">
        <v>24</v>
      </c>
      <c r="L206" s="21">
        <v>2339670</v>
      </c>
    </row>
    <row r="207" spans="9:12" ht="22.5" x14ac:dyDescent="0.15">
      <c r="I207" s="18" t="s">
        <v>1003</v>
      </c>
      <c r="J207" s="19">
        <v>15</v>
      </c>
      <c r="K207" s="20">
        <v>35</v>
      </c>
      <c r="L207" s="21">
        <v>1887525</v>
      </c>
    </row>
    <row r="208" spans="9:12" ht="22.5" x14ac:dyDescent="0.15">
      <c r="I208" s="18" t="s">
        <v>1004</v>
      </c>
      <c r="J208" s="19">
        <v>7</v>
      </c>
      <c r="K208" s="20">
        <v>12</v>
      </c>
      <c r="L208" s="21">
        <v>1857425</v>
      </c>
    </row>
    <row r="209" spans="9:12" ht="22.5" x14ac:dyDescent="0.15">
      <c r="I209" s="18" t="s">
        <v>1005</v>
      </c>
      <c r="J209" s="19">
        <v>6</v>
      </c>
      <c r="K209" s="20">
        <v>10</v>
      </c>
      <c r="L209" s="21">
        <v>2128337.5</v>
      </c>
    </row>
    <row r="210" spans="9:12" ht="22.5" x14ac:dyDescent="0.15">
      <c r="I210" s="18" t="s">
        <v>1007</v>
      </c>
      <c r="J210" s="19">
        <v>16</v>
      </c>
      <c r="K210" s="20">
        <v>12</v>
      </c>
      <c r="L210" s="21">
        <v>1693990</v>
      </c>
    </row>
    <row r="211" spans="9:12" ht="22.5" x14ac:dyDescent="0.15">
      <c r="I211" s="18" t="s">
        <v>1008</v>
      </c>
      <c r="J211" s="19">
        <v>3</v>
      </c>
      <c r="K211" s="20">
        <v>35</v>
      </c>
      <c r="L211" s="21">
        <v>1109240</v>
      </c>
    </row>
    <row r="212" spans="9:12" ht="22.5" x14ac:dyDescent="0.15">
      <c r="I212" s="18" t="s">
        <v>1009</v>
      </c>
      <c r="J212" s="19">
        <v>44</v>
      </c>
      <c r="K212" s="20">
        <v>35</v>
      </c>
      <c r="L212" s="21">
        <v>1011615</v>
      </c>
    </row>
    <row r="213" spans="9:12" ht="33.75" x14ac:dyDescent="0.15">
      <c r="I213" s="18" t="s">
        <v>1010</v>
      </c>
      <c r="J213" s="19">
        <v>10</v>
      </c>
      <c r="K213" s="20">
        <v>29</v>
      </c>
      <c r="L213" s="21">
        <v>1096348.75</v>
      </c>
    </row>
    <row r="214" spans="9:12" ht="22.5" x14ac:dyDescent="0.15">
      <c r="I214" s="18" t="s">
        <v>1011</v>
      </c>
      <c r="J214" s="19">
        <v>8</v>
      </c>
      <c r="K214" s="20">
        <v>7</v>
      </c>
      <c r="L214" s="21">
        <v>819706.25</v>
      </c>
    </row>
    <row r="215" spans="9:12" ht="22.5" x14ac:dyDescent="0.15">
      <c r="I215" s="18" t="s">
        <v>1012</v>
      </c>
      <c r="J215" s="19">
        <v>3</v>
      </c>
      <c r="K215" s="20">
        <v>42</v>
      </c>
      <c r="L215" s="21">
        <v>1119565</v>
      </c>
    </row>
    <row r="216" spans="9:12" ht="22.5" x14ac:dyDescent="0.15">
      <c r="I216" s="18" t="s">
        <v>1013</v>
      </c>
      <c r="J216" s="19">
        <v>7</v>
      </c>
      <c r="K216" s="20">
        <v>23</v>
      </c>
      <c r="L216" s="21">
        <v>896000</v>
      </c>
    </row>
    <row r="217" spans="9:12" ht="22.5" x14ac:dyDescent="0.15">
      <c r="I217" s="18" t="s">
        <v>1022</v>
      </c>
      <c r="J217" s="19">
        <v>7</v>
      </c>
      <c r="K217" s="20">
        <v>27</v>
      </c>
      <c r="L217" s="21">
        <v>3852712.5</v>
      </c>
    </row>
    <row r="218" spans="9:12" ht="33.75" x14ac:dyDescent="0.15">
      <c r="I218" s="18" t="s">
        <v>1027</v>
      </c>
      <c r="J218" s="19">
        <v>8</v>
      </c>
      <c r="K218" s="20">
        <v>32</v>
      </c>
      <c r="L218" s="21">
        <v>3089012.5</v>
      </c>
    </row>
    <row r="219" spans="9:12" ht="22.5" x14ac:dyDescent="0.15">
      <c r="I219" s="18" t="s">
        <v>1028</v>
      </c>
      <c r="J219" s="19">
        <v>27</v>
      </c>
      <c r="K219" s="20">
        <v>29</v>
      </c>
      <c r="L219" s="21">
        <v>2782875</v>
      </c>
    </row>
    <row r="220" spans="9:12" ht="22.5" x14ac:dyDescent="0.15">
      <c r="I220" s="18" t="s">
        <v>1030</v>
      </c>
      <c r="J220" s="19">
        <v>13</v>
      </c>
      <c r="K220" s="20">
        <v>29</v>
      </c>
      <c r="L220" s="21">
        <v>2491050</v>
      </c>
    </row>
    <row r="221" spans="9:12" ht="22.5" x14ac:dyDescent="0.15">
      <c r="I221" s="18" t="s">
        <v>1031</v>
      </c>
      <c r="J221" s="19">
        <v>6</v>
      </c>
      <c r="K221" s="20">
        <v>24</v>
      </c>
      <c r="L221" s="21">
        <v>2003250</v>
      </c>
    </row>
    <row r="222" spans="9:12" ht="22.5" x14ac:dyDescent="0.15">
      <c r="I222" s="18" t="s">
        <v>1032</v>
      </c>
      <c r="J222" s="19">
        <v>13</v>
      </c>
      <c r="K222" s="20">
        <v>16</v>
      </c>
      <c r="L222" s="21">
        <v>2064825</v>
      </c>
    </row>
    <row r="223" spans="9:12" ht="33.75" x14ac:dyDescent="0.15">
      <c r="I223" s="18" t="s">
        <v>1033</v>
      </c>
      <c r="J223" s="19">
        <v>44</v>
      </c>
      <c r="K223" s="20">
        <v>8</v>
      </c>
      <c r="L223" s="21">
        <v>1982950</v>
      </c>
    </row>
    <row r="224" spans="9:12" ht="22.5" x14ac:dyDescent="0.15">
      <c r="I224" s="18" t="s">
        <v>1035</v>
      </c>
      <c r="J224" s="19">
        <v>28</v>
      </c>
      <c r="K224" s="20">
        <v>34</v>
      </c>
      <c r="L224" s="21">
        <v>2019365</v>
      </c>
    </row>
    <row r="225" spans="9:12" ht="22.5" x14ac:dyDescent="0.15">
      <c r="I225" s="18" t="s">
        <v>1036</v>
      </c>
      <c r="J225" s="19">
        <v>6</v>
      </c>
      <c r="K225" s="20">
        <v>11</v>
      </c>
      <c r="L225" s="21">
        <v>1793222.5</v>
      </c>
    </row>
    <row r="226" spans="9:12" ht="22.5" x14ac:dyDescent="0.15">
      <c r="I226" s="18" t="s">
        <v>1037</v>
      </c>
      <c r="J226" s="19">
        <v>14</v>
      </c>
      <c r="K226" s="20">
        <v>4</v>
      </c>
      <c r="L226" s="21">
        <v>1282150</v>
      </c>
    </row>
    <row r="227" spans="9:12" ht="22.5" x14ac:dyDescent="0.15">
      <c r="I227" s="18" t="s">
        <v>1040</v>
      </c>
      <c r="J227" s="19">
        <v>3</v>
      </c>
      <c r="K227" s="20">
        <v>31</v>
      </c>
      <c r="L227" s="21">
        <v>1265595</v>
      </c>
    </row>
    <row r="228" spans="9:12" ht="22.5" x14ac:dyDescent="0.15">
      <c r="I228" s="18" t="s">
        <v>1041</v>
      </c>
      <c r="J228" s="19">
        <v>52</v>
      </c>
      <c r="K228" s="20">
        <v>6</v>
      </c>
      <c r="L228" s="21">
        <v>1876615</v>
      </c>
    </row>
    <row r="229" spans="9:12" ht="22.5" x14ac:dyDescent="0.15">
      <c r="I229" s="18" t="s">
        <v>1042</v>
      </c>
      <c r="J229" s="19">
        <v>14</v>
      </c>
      <c r="K229" s="20">
        <v>24</v>
      </c>
      <c r="L229" s="21">
        <v>1479327.5</v>
      </c>
    </row>
    <row r="230" spans="9:12" ht="22.5" x14ac:dyDescent="0.15">
      <c r="I230" s="18" t="s">
        <v>1043</v>
      </c>
      <c r="J230" s="19">
        <v>3</v>
      </c>
      <c r="K230" s="20">
        <v>43</v>
      </c>
      <c r="L230" s="21">
        <v>1145285</v>
      </c>
    </row>
    <row r="231" spans="9:12" ht="22.5" x14ac:dyDescent="0.15">
      <c r="I231" s="18" t="s">
        <v>1045</v>
      </c>
      <c r="J231" s="19">
        <v>20</v>
      </c>
      <c r="K231" s="20">
        <v>46</v>
      </c>
      <c r="L231" s="21">
        <v>1161886.25</v>
      </c>
    </row>
    <row r="232" spans="9:12" ht="22.5" x14ac:dyDescent="0.15">
      <c r="I232" s="18" t="s">
        <v>1047</v>
      </c>
      <c r="J232" s="19">
        <v>36</v>
      </c>
      <c r="K232" s="20">
        <v>5</v>
      </c>
      <c r="L232" s="21">
        <v>910350</v>
      </c>
    </row>
    <row r="233" spans="9:12" ht="22.5" x14ac:dyDescent="0.15">
      <c r="I233" s="18" t="s">
        <v>1048</v>
      </c>
      <c r="J233" s="19">
        <v>14</v>
      </c>
      <c r="K233" s="20">
        <v>27</v>
      </c>
      <c r="L233" s="21">
        <v>843150</v>
      </c>
    </row>
    <row r="234" spans="9:12" ht="33.75" x14ac:dyDescent="0.15">
      <c r="I234" s="18" t="s">
        <v>1049</v>
      </c>
      <c r="J234" s="19">
        <v>31</v>
      </c>
      <c r="K234" s="20">
        <v>14</v>
      </c>
      <c r="L234" s="21">
        <v>1164330</v>
      </c>
    </row>
    <row r="235" spans="9:12" ht="22.5" x14ac:dyDescent="0.15">
      <c r="I235" s="18" t="s">
        <v>1050</v>
      </c>
      <c r="J235" s="19">
        <v>36</v>
      </c>
      <c r="K235" s="20">
        <v>9</v>
      </c>
      <c r="L235" s="21">
        <v>795500</v>
      </c>
    </row>
    <row r="236" spans="9:12" ht="33.75" x14ac:dyDescent="0.15">
      <c r="I236" s="18" t="s">
        <v>1051</v>
      </c>
      <c r="J236" s="19">
        <v>49</v>
      </c>
      <c r="K236" s="20">
        <v>2</v>
      </c>
      <c r="L236" s="21">
        <v>996000</v>
      </c>
    </row>
    <row r="237" spans="9:12" ht="22.5" x14ac:dyDescent="0.15">
      <c r="I237" s="18" t="s">
        <v>1057</v>
      </c>
      <c r="J237" s="19">
        <v>51</v>
      </c>
      <c r="K237" s="20">
        <v>7</v>
      </c>
      <c r="L237" s="21">
        <v>2199200</v>
      </c>
    </row>
    <row r="238" spans="9:12" ht="22.5" x14ac:dyDescent="0.15">
      <c r="I238" s="18" t="s">
        <v>1058</v>
      </c>
      <c r="J238" s="19">
        <v>2</v>
      </c>
      <c r="K238" s="20">
        <v>7</v>
      </c>
      <c r="L238" s="21">
        <v>2145500</v>
      </c>
    </row>
    <row r="239" spans="9:12" ht="22.5" x14ac:dyDescent="0.15">
      <c r="I239" s="18" t="s">
        <v>1059</v>
      </c>
      <c r="J239" s="19">
        <v>42</v>
      </c>
      <c r="K239" s="20">
        <v>9</v>
      </c>
      <c r="L239" s="21">
        <v>2023650</v>
      </c>
    </row>
    <row r="240" spans="9:12" ht="22.5" x14ac:dyDescent="0.15">
      <c r="I240" s="18" t="s">
        <v>1060</v>
      </c>
      <c r="J240" s="19">
        <v>8</v>
      </c>
      <c r="K240" s="20">
        <v>21</v>
      </c>
      <c r="L240" s="21">
        <v>2151060</v>
      </c>
    </row>
    <row r="241" spans="9:12" ht="22.5" x14ac:dyDescent="0.15">
      <c r="I241" s="18" t="s">
        <v>1064</v>
      </c>
      <c r="J241" s="19">
        <v>17</v>
      </c>
      <c r="K241" s="20">
        <v>43</v>
      </c>
      <c r="L241" s="21">
        <v>2451490</v>
      </c>
    </row>
    <row r="242" spans="9:12" ht="22.5" x14ac:dyDescent="0.15">
      <c r="I242" s="18" t="s">
        <v>1065</v>
      </c>
      <c r="J242" s="19">
        <v>24</v>
      </c>
      <c r="K242" s="20">
        <v>36</v>
      </c>
      <c r="L242" s="21">
        <v>1593490</v>
      </c>
    </row>
    <row r="243" spans="9:12" ht="22.5" x14ac:dyDescent="0.15">
      <c r="I243" s="18" t="s">
        <v>1066</v>
      </c>
      <c r="J243" s="19">
        <v>35</v>
      </c>
      <c r="K243" s="20">
        <v>27</v>
      </c>
      <c r="L243" s="21">
        <v>1537467.5</v>
      </c>
    </row>
    <row r="244" spans="9:12" ht="22.5" x14ac:dyDescent="0.15">
      <c r="I244" s="18" t="s">
        <v>1068</v>
      </c>
      <c r="J244" s="19">
        <v>6</v>
      </c>
      <c r="K244" s="20">
        <v>19</v>
      </c>
      <c r="L244" s="21">
        <v>1334125</v>
      </c>
    </row>
    <row r="245" spans="9:12" ht="22.5" x14ac:dyDescent="0.15">
      <c r="I245" s="18" t="s">
        <v>1070</v>
      </c>
      <c r="J245" s="19">
        <v>7</v>
      </c>
      <c r="K245" s="20">
        <v>48</v>
      </c>
      <c r="L245" s="21">
        <v>1338472.5</v>
      </c>
    </row>
    <row r="246" spans="9:12" ht="33.75" x14ac:dyDescent="0.15">
      <c r="I246" s="18" t="s">
        <v>1071</v>
      </c>
      <c r="J246" s="19">
        <v>13</v>
      </c>
      <c r="K246" s="20">
        <v>27</v>
      </c>
      <c r="L246" s="21">
        <v>1240710</v>
      </c>
    </row>
    <row r="247" spans="9:12" ht="33.75" x14ac:dyDescent="0.15">
      <c r="I247" s="18" t="s">
        <v>1072</v>
      </c>
      <c r="J247" s="19">
        <v>9</v>
      </c>
      <c r="K247" s="20">
        <v>9</v>
      </c>
      <c r="L247" s="21">
        <v>958472</v>
      </c>
    </row>
    <row r="248" spans="9:12" ht="22.5" x14ac:dyDescent="0.15">
      <c r="I248" s="18" t="s">
        <v>1073</v>
      </c>
      <c r="J248" s="19">
        <v>6</v>
      </c>
      <c r="K248" s="20">
        <v>10</v>
      </c>
      <c r="L248" s="21">
        <v>817950</v>
      </c>
    </row>
    <row r="249" spans="9:12" ht="22.5" x14ac:dyDescent="0.15">
      <c r="I249" s="18" t="s">
        <v>1075</v>
      </c>
      <c r="J249" s="19">
        <v>3</v>
      </c>
      <c r="K249" s="20">
        <v>42</v>
      </c>
      <c r="L249" s="21">
        <v>1330638.75</v>
      </c>
    </row>
    <row r="250" spans="9:12" ht="22.5" x14ac:dyDescent="0.15">
      <c r="I250" s="18" t="s">
        <v>1076</v>
      </c>
      <c r="J250" s="19">
        <v>2</v>
      </c>
      <c r="K250" s="20">
        <v>14</v>
      </c>
      <c r="L250" s="21">
        <v>1060450</v>
      </c>
    </row>
    <row r="251" spans="9:12" ht="22.5" x14ac:dyDescent="0.15">
      <c r="I251" s="18" t="s">
        <v>1077</v>
      </c>
      <c r="J251" s="19">
        <v>2</v>
      </c>
      <c r="K251" s="20">
        <v>31</v>
      </c>
      <c r="L251" s="21">
        <v>926302.5</v>
      </c>
    </row>
    <row r="252" spans="9:12" ht="22.5" x14ac:dyDescent="0.15">
      <c r="I252" s="18" t="s">
        <v>1078</v>
      </c>
      <c r="J252" s="19">
        <v>2</v>
      </c>
      <c r="K252" s="20">
        <v>35</v>
      </c>
      <c r="L252" s="21">
        <v>1105430</v>
      </c>
    </row>
    <row r="253" spans="9:12" ht="22.5" x14ac:dyDescent="0.15">
      <c r="I253" s="18" t="s">
        <v>1079</v>
      </c>
      <c r="J253" s="19">
        <v>7</v>
      </c>
      <c r="K253" s="20">
        <v>38</v>
      </c>
      <c r="L253" s="21">
        <v>1232930</v>
      </c>
    </row>
    <row r="254" spans="9:12" ht="22.5" x14ac:dyDescent="0.15">
      <c r="I254" s="18" t="s">
        <v>1080</v>
      </c>
      <c r="J254" s="19">
        <v>6</v>
      </c>
      <c r="K254" s="20">
        <v>39</v>
      </c>
      <c r="L254" s="21">
        <v>985935</v>
      </c>
    </row>
    <row r="255" spans="9:12" ht="22.5" x14ac:dyDescent="0.15">
      <c r="I255" s="18" t="s">
        <v>1081</v>
      </c>
      <c r="J255" s="19">
        <v>1</v>
      </c>
      <c r="K255" s="20">
        <v>31</v>
      </c>
      <c r="L255" s="21">
        <v>989527.5</v>
      </c>
    </row>
    <row r="256" spans="9:12" ht="22.5" x14ac:dyDescent="0.15">
      <c r="I256" s="18" t="s">
        <v>1083</v>
      </c>
      <c r="J256" s="19">
        <v>8</v>
      </c>
      <c r="K256" s="20">
        <v>18</v>
      </c>
      <c r="L256" s="21">
        <v>4707700</v>
      </c>
    </row>
    <row r="257" spans="9:12" ht="22.5" x14ac:dyDescent="0.15">
      <c r="I257" s="18" t="s">
        <v>1086</v>
      </c>
      <c r="J257" s="19">
        <v>6</v>
      </c>
      <c r="K257" s="20">
        <v>27</v>
      </c>
      <c r="L257" s="21">
        <v>4453825</v>
      </c>
    </row>
    <row r="258" spans="9:12" ht="22.5" x14ac:dyDescent="0.15">
      <c r="I258" s="18" t="s">
        <v>1088</v>
      </c>
      <c r="J258" s="19">
        <v>1</v>
      </c>
      <c r="K258" s="20">
        <v>34</v>
      </c>
      <c r="L258" s="21">
        <v>2258040</v>
      </c>
    </row>
    <row r="259" spans="9:12" ht="22.5" x14ac:dyDescent="0.15">
      <c r="I259" s="18" t="s">
        <v>1089</v>
      </c>
      <c r="J259" s="19">
        <v>21</v>
      </c>
      <c r="K259" s="20">
        <v>34</v>
      </c>
      <c r="L259" s="21">
        <v>2396720</v>
      </c>
    </row>
    <row r="260" spans="9:12" ht="22.5" x14ac:dyDescent="0.15">
      <c r="I260" s="18" t="s">
        <v>1092</v>
      </c>
      <c r="J260" s="19">
        <v>9</v>
      </c>
      <c r="K260" s="20">
        <v>19</v>
      </c>
      <c r="L260" s="21">
        <v>1732780</v>
      </c>
    </row>
    <row r="261" spans="9:12" ht="22.5" x14ac:dyDescent="0.15">
      <c r="I261" s="18" t="s">
        <v>1093</v>
      </c>
      <c r="J261" s="19">
        <v>35</v>
      </c>
      <c r="K261" s="20">
        <v>11</v>
      </c>
      <c r="L261" s="21">
        <v>2083550</v>
      </c>
    </row>
    <row r="262" spans="9:12" ht="22.5" x14ac:dyDescent="0.15">
      <c r="I262" s="18" t="s">
        <v>1094</v>
      </c>
      <c r="J262" s="19">
        <v>1</v>
      </c>
      <c r="K262" s="20">
        <v>23</v>
      </c>
      <c r="L262" s="21">
        <v>1850982.5</v>
      </c>
    </row>
    <row r="263" spans="9:12" ht="22.5" x14ac:dyDescent="0.15">
      <c r="I263" s="18" t="s">
        <v>1095</v>
      </c>
      <c r="J263" s="19">
        <v>10</v>
      </c>
      <c r="K263" s="20">
        <v>43</v>
      </c>
      <c r="L263" s="21">
        <v>1512713.75</v>
      </c>
    </row>
    <row r="264" spans="9:12" ht="22.5" x14ac:dyDescent="0.15">
      <c r="I264" s="18" t="s">
        <v>1096</v>
      </c>
      <c r="J264" s="19">
        <v>8</v>
      </c>
      <c r="K264" s="20">
        <v>40</v>
      </c>
      <c r="L264" s="21">
        <v>1572305</v>
      </c>
    </row>
    <row r="265" spans="9:12" ht="22.5" x14ac:dyDescent="0.15">
      <c r="I265" s="18" t="s">
        <v>1097</v>
      </c>
      <c r="J265" s="19">
        <v>13</v>
      </c>
      <c r="K265" s="20">
        <v>5</v>
      </c>
      <c r="L265" s="21">
        <v>1585450</v>
      </c>
    </row>
    <row r="266" spans="9:12" ht="22.5" x14ac:dyDescent="0.15">
      <c r="I266" s="18" t="s">
        <v>1098</v>
      </c>
      <c r="J266" s="19">
        <v>14</v>
      </c>
      <c r="K266" s="20">
        <v>13</v>
      </c>
      <c r="L266" s="21">
        <v>1332050</v>
      </c>
    </row>
    <row r="267" spans="9:12" ht="22.5" x14ac:dyDescent="0.15">
      <c r="I267" s="18" t="s">
        <v>1099</v>
      </c>
      <c r="J267" s="19">
        <v>27</v>
      </c>
      <c r="K267" s="20">
        <v>20</v>
      </c>
      <c r="L267" s="21">
        <v>1382605</v>
      </c>
    </row>
    <row r="268" spans="9:12" ht="33.75" x14ac:dyDescent="0.15">
      <c r="I268" s="18" t="s">
        <v>1101</v>
      </c>
      <c r="J268" s="19">
        <v>6</v>
      </c>
      <c r="K268" s="20">
        <v>25</v>
      </c>
      <c r="L268" s="21">
        <v>1265770</v>
      </c>
    </row>
    <row r="269" spans="9:12" ht="22.5" x14ac:dyDescent="0.15">
      <c r="I269" s="18" t="s">
        <v>1102</v>
      </c>
      <c r="J269" s="19">
        <v>1</v>
      </c>
      <c r="K269" s="20">
        <v>28</v>
      </c>
      <c r="L269" s="21">
        <v>1128945</v>
      </c>
    </row>
    <row r="270" spans="9:12" ht="22.5" x14ac:dyDescent="0.15">
      <c r="I270" s="18" t="s">
        <v>1103</v>
      </c>
      <c r="J270" s="19">
        <v>34</v>
      </c>
      <c r="K270" s="20">
        <v>12</v>
      </c>
      <c r="L270" s="21">
        <v>1014300</v>
      </c>
    </row>
    <row r="271" spans="9:12" ht="22.5" x14ac:dyDescent="0.15">
      <c r="I271" s="18" t="s">
        <v>1104</v>
      </c>
      <c r="J271" s="19">
        <v>2</v>
      </c>
      <c r="K271" s="20">
        <v>39</v>
      </c>
      <c r="L271" s="21">
        <v>1381607.5</v>
      </c>
    </row>
    <row r="272" spans="9:12" ht="22.5" x14ac:dyDescent="0.15">
      <c r="I272" s="18" t="s">
        <v>1105</v>
      </c>
      <c r="J272" s="19">
        <v>9</v>
      </c>
      <c r="K272" s="20">
        <v>39</v>
      </c>
      <c r="L272" s="21">
        <v>1525135</v>
      </c>
    </row>
    <row r="273" spans="9:12" ht="33.75" x14ac:dyDescent="0.15">
      <c r="I273" s="18" t="s">
        <v>1107</v>
      </c>
      <c r="J273" s="19">
        <v>29</v>
      </c>
      <c r="K273" s="20">
        <v>15</v>
      </c>
      <c r="L273" s="21">
        <v>1423632.5</v>
      </c>
    </row>
    <row r="274" spans="9:12" ht="33.75" x14ac:dyDescent="0.15">
      <c r="I274" s="18" t="s">
        <v>1108</v>
      </c>
      <c r="J274" s="19">
        <v>8</v>
      </c>
      <c r="K274" s="20">
        <v>29</v>
      </c>
      <c r="L274" s="21">
        <v>1118850</v>
      </c>
    </row>
    <row r="275" spans="9:12" ht="22.5" x14ac:dyDescent="0.15">
      <c r="I275" s="18" t="s">
        <v>1109</v>
      </c>
      <c r="J275" s="19">
        <v>17</v>
      </c>
      <c r="K275" s="20">
        <v>29</v>
      </c>
      <c r="L275" s="21">
        <v>788650</v>
      </c>
    </row>
    <row r="276" spans="9:12" ht="22.5" x14ac:dyDescent="0.15">
      <c r="I276" s="18" t="s">
        <v>1110</v>
      </c>
      <c r="J276" s="19">
        <v>16</v>
      </c>
      <c r="K276" s="20">
        <v>12</v>
      </c>
      <c r="L276" s="21">
        <v>923800</v>
      </c>
    </row>
    <row r="277" spans="9:12" ht="22.5" x14ac:dyDescent="0.15">
      <c r="I277" s="18" t="s">
        <v>1111</v>
      </c>
      <c r="J277" s="19">
        <v>6</v>
      </c>
      <c r="K277" s="20">
        <v>12</v>
      </c>
      <c r="L277" s="21">
        <v>849460</v>
      </c>
    </row>
    <row r="278" spans="9:12" ht="22.5" x14ac:dyDescent="0.15">
      <c r="I278" s="18" t="s">
        <v>1113</v>
      </c>
      <c r="J278" s="19">
        <v>44</v>
      </c>
      <c r="K278" s="20">
        <v>26</v>
      </c>
      <c r="L278" s="21">
        <v>2882350</v>
      </c>
    </row>
    <row r="279" spans="9:12" ht="22.5" x14ac:dyDescent="0.15">
      <c r="I279" s="18" t="s">
        <v>1114</v>
      </c>
      <c r="J279" s="19">
        <v>15</v>
      </c>
      <c r="K279" s="20">
        <v>12</v>
      </c>
      <c r="L279" s="21">
        <v>3557000</v>
      </c>
    </row>
    <row r="280" spans="9:12" ht="22.5" x14ac:dyDescent="0.15">
      <c r="I280" s="18" t="s">
        <v>1115</v>
      </c>
      <c r="J280" s="19">
        <v>10</v>
      </c>
      <c r="K280" s="20">
        <v>24</v>
      </c>
      <c r="L280" s="21">
        <v>1667400</v>
      </c>
    </row>
    <row r="281" spans="9:12" ht="33.75" x14ac:dyDescent="0.15">
      <c r="I281" s="18" t="s">
        <v>1116</v>
      </c>
      <c r="J281" s="19">
        <v>3</v>
      </c>
      <c r="K281" s="20">
        <v>20</v>
      </c>
      <c r="L281" s="21">
        <v>1803670</v>
      </c>
    </row>
    <row r="282" spans="9:12" ht="22.5" x14ac:dyDescent="0.15">
      <c r="I282" s="18" t="s">
        <v>1117</v>
      </c>
      <c r="J282" s="19">
        <v>1</v>
      </c>
      <c r="K282" s="20">
        <v>28</v>
      </c>
      <c r="L282" s="21">
        <v>1783204.5</v>
      </c>
    </row>
    <row r="283" spans="9:12" ht="22.5" x14ac:dyDescent="0.15">
      <c r="I283" s="18" t="s">
        <v>1118</v>
      </c>
      <c r="J283" s="19">
        <v>3</v>
      </c>
      <c r="K283" s="20">
        <v>17</v>
      </c>
      <c r="L283" s="21">
        <v>1639330</v>
      </c>
    </row>
    <row r="284" spans="9:12" ht="22.5" x14ac:dyDescent="0.15">
      <c r="I284" s="18" t="s">
        <v>1119</v>
      </c>
      <c r="J284" s="19">
        <v>49</v>
      </c>
      <c r="K284" s="20">
        <v>16</v>
      </c>
      <c r="L284" s="21">
        <v>918600</v>
      </c>
    </row>
    <row r="285" spans="9:12" ht="22.5" x14ac:dyDescent="0.15">
      <c r="I285" s="18" t="s">
        <v>1125</v>
      </c>
      <c r="J285" s="19">
        <v>2</v>
      </c>
      <c r="K285" s="20">
        <v>17</v>
      </c>
      <c r="L285" s="21">
        <v>3700200</v>
      </c>
    </row>
    <row r="286" spans="9:12" ht="22.5" x14ac:dyDescent="0.15">
      <c r="I286" s="18" t="s">
        <v>1126</v>
      </c>
      <c r="J286" s="19">
        <v>6</v>
      </c>
      <c r="K286" s="20">
        <v>8</v>
      </c>
      <c r="L286" s="21">
        <v>4007360</v>
      </c>
    </row>
    <row r="287" spans="9:12" ht="33.75" x14ac:dyDescent="0.15">
      <c r="I287" s="18" t="s">
        <v>1127</v>
      </c>
      <c r="J287" s="19">
        <v>9</v>
      </c>
      <c r="K287" s="20">
        <v>45</v>
      </c>
      <c r="L287" s="21">
        <v>1883000</v>
      </c>
    </row>
    <row r="288" spans="9:12" ht="33.75" x14ac:dyDescent="0.15">
      <c r="I288" s="18" t="s">
        <v>1128</v>
      </c>
      <c r="J288" s="19">
        <v>52</v>
      </c>
      <c r="K288" s="20">
        <v>4</v>
      </c>
      <c r="L288" s="21">
        <v>1995200</v>
      </c>
    </row>
    <row r="289" spans="9:12" ht="22.5" x14ac:dyDescent="0.15">
      <c r="I289" s="18" t="s">
        <v>1131</v>
      </c>
      <c r="J289" s="19">
        <v>20</v>
      </c>
      <c r="K289" s="20">
        <v>34</v>
      </c>
      <c r="L289" s="21">
        <v>949330</v>
      </c>
    </row>
    <row r="290" spans="9:12" ht="22.5" x14ac:dyDescent="0.15">
      <c r="I290" s="18" t="s">
        <v>1132</v>
      </c>
      <c r="J290" s="19">
        <v>7</v>
      </c>
      <c r="K290" s="20">
        <v>5</v>
      </c>
      <c r="L290" s="21">
        <v>580000</v>
      </c>
    </row>
    <row r="291" spans="9:12" ht="22.5" x14ac:dyDescent="0.15">
      <c r="I291" s="18" t="s">
        <v>1133</v>
      </c>
      <c r="J291" s="19">
        <v>2</v>
      </c>
      <c r="K291" s="20">
        <v>18</v>
      </c>
      <c r="L291" s="21">
        <v>4966850</v>
      </c>
    </row>
    <row r="292" spans="9:12" ht="33.75" x14ac:dyDescent="0.15">
      <c r="I292" s="18" t="s">
        <v>1135</v>
      </c>
      <c r="J292" s="19">
        <v>21</v>
      </c>
      <c r="K292" s="20">
        <v>12</v>
      </c>
      <c r="L292" s="21">
        <v>1123455</v>
      </c>
    </row>
    <row r="293" spans="9:12" ht="22.5" x14ac:dyDescent="0.15">
      <c r="I293" s="18" t="s">
        <v>1137</v>
      </c>
      <c r="J293" s="19">
        <v>13</v>
      </c>
      <c r="K293" s="20">
        <v>19</v>
      </c>
      <c r="L293" s="21">
        <v>940515</v>
      </c>
    </row>
    <row r="294" spans="9:12" ht="22.5" x14ac:dyDescent="0.15">
      <c r="I294" s="18" t="s">
        <v>1139</v>
      </c>
      <c r="J294" s="19">
        <v>50</v>
      </c>
      <c r="K294" s="20">
        <v>24</v>
      </c>
      <c r="L294" s="21">
        <v>3584500</v>
      </c>
    </row>
    <row r="295" spans="9:12" ht="33.75" x14ac:dyDescent="0.15">
      <c r="I295" s="18" t="s">
        <v>1140</v>
      </c>
      <c r="J295" s="19">
        <v>21</v>
      </c>
      <c r="K295" s="20">
        <v>14</v>
      </c>
      <c r="L295" s="21">
        <v>1610700</v>
      </c>
    </row>
    <row r="296" spans="9:12" ht="22.5" x14ac:dyDescent="0.15">
      <c r="I296" s="18" t="s">
        <v>1141</v>
      </c>
      <c r="J296" s="19">
        <v>3</v>
      </c>
      <c r="K296" s="20">
        <v>12</v>
      </c>
      <c r="L296" s="21">
        <v>1130950</v>
      </c>
    </row>
    <row r="297" spans="9:12" ht="22.5" x14ac:dyDescent="0.15">
      <c r="I297" s="18" t="s">
        <v>1142</v>
      </c>
      <c r="J297" s="19">
        <v>3</v>
      </c>
      <c r="K297" s="20">
        <v>20</v>
      </c>
      <c r="L297" s="21">
        <v>1595908.25</v>
      </c>
    </row>
    <row r="298" spans="9:12" ht="33.75" x14ac:dyDescent="0.15">
      <c r="I298" s="18" t="s">
        <v>1143</v>
      </c>
      <c r="J298" s="19">
        <v>1</v>
      </c>
      <c r="K298" s="20">
        <v>36</v>
      </c>
      <c r="L298" s="21">
        <v>924393.88</v>
      </c>
    </row>
    <row r="299" spans="9:12" ht="33.75" x14ac:dyDescent="0.15">
      <c r="I299" s="18" t="s">
        <v>1144</v>
      </c>
      <c r="J299" s="19">
        <v>3</v>
      </c>
      <c r="K299" s="20">
        <v>4</v>
      </c>
      <c r="L299" s="21">
        <v>850960</v>
      </c>
    </row>
    <row r="300" spans="9:12" ht="22.5" x14ac:dyDescent="0.15">
      <c r="I300" s="18" t="s">
        <v>1145</v>
      </c>
      <c r="J300" s="19">
        <v>42</v>
      </c>
      <c r="K300" s="20">
        <v>3</v>
      </c>
      <c r="L300" s="21">
        <v>563260</v>
      </c>
    </row>
    <row r="301" spans="9:12" ht="22.5" x14ac:dyDescent="0.15">
      <c r="I301" s="18" t="s">
        <v>1147</v>
      </c>
      <c r="J301" s="19">
        <v>23</v>
      </c>
      <c r="K301" s="20">
        <v>25</v>
      </c>
      <c r="L301" s="21">
        <v>5126000</v>
      </c>
    </row>
    <row r="302" spans="9:12" ht="33.75" x14ac:dyDescent="0.15">
      <c r="I302" s="18" t="s">
        <v>1148</v>
      </c>
      <c r="J302" s="19">
        <v>13</v>
      </c>
      <c r="K302" s="20">
        <v>27</v>
      </c>
      <c r="L302" s="21">
        <v>6290760</v>
      </c>
    </row>
    <row r="303" spans="9:12" ht="22.5" x14ac:dyDescent="0.15">
      <c r="I303" s="18" t="s">
        <v>1155</v>
      </c>
      <c r="J303" s="19">
        <v>16</v>
      </c>
      <c r="K303" s="20">
        <v>40</v>
      </c>
      <c r="L303" s="21">
        <v>3464010</v>
      </c>
    </row>
    <row r="304" spans="9:12" ht="22.5" x14ac:dyDescent="0.15">
      <c r="I304" s="18" t="s">
        <v>1157</v>
      </c>
      <c r="J304" s="19">
        <v>1</v>
      </c>
      <c r="K304" s="20">
        <v>8</v>
      </c>
      <c r="L304" s="21">
        <v>1753515</v>
      </c>
    </row>
    <row r="305" spans="9:12" ht="22.5" x14ac:dyDescent="0.15">
      <c r="I305" s="18" t="s">
        <v>1159</v>
      </c>
      <c r="J305" s="19">
        <v>27</v>
      </c>
      <c r="K305" s="20">
        <v>8</v>
      </c>
      <c r="L305" s="21">
        <v>2191335</v>
      </c>
    </row>
    <row r="306" spans="9:12" ht="33.75" x14ac:dyDescent="0.15">
      <c r="I306" s="18" t="s">
        <v>1160</v>
      </c>
      <c r="J306" s="19">
        <v>22</v>
      </c>
      <c r="K306" s="20">
        <v>31</v>
      </c>
      <c r="L306" s="21">
        <v>2754070</v>
      </c>
    </row>
    <row r="307" spans="9:12" ht="33.75" x14ac:dyDescent="0.15">
      <c r="I307" s="18" t="s">
        <v>1162</v>
      </c>
      <c r="J307" s="19">
        <v>6</v>
      </c>
      <c r="K307" s="20">
        <v>22</v>
      </c>
      <c r="L307" s="21">
        <v>2513098.75</v>
      </c>
    </row>
    <row r="308" spans="9:12" ht="22.5" x14ac:dyDescent="0.15">
      <c r="I308" s="18" t="s">
        <v>1163</v>
      </c>
      <c r="J308" s="19">
        <v>7</v>
      </c>
      <c r="K308" s="20">
        <v>37</v>
      </c>
      <c r="L308" s="21">
        <v>2114022.5</v>
      </c>
    </row>
    <row r="309" spans="9:12" ht="33.75" x14ac:dyDescent="0.15">
      <c r="I309" s="18" t="s">
        <v>1164</v>
      </c>
      <c r="J309" s="19">
        <v>22</v>
      </c>
      <c r="K309" s="20">
        <v>17</v>
      </c>
      <c r="L309" s="21">
        <v>2206880</v>
      </c>
    </row>
    <row r="310" spans="9:12" ht="22.5" x14ac:dyDescent="0.15">
      <c r="I310" s="18" t="s">
        <v>1166</v>
      </c>
      <c r="J310" s="19">
        <v>17</v>
      </c>
      <c r="K310" s="20">
        <v>28</v>
      </c>
      <c r="L310" s="21">
        <v>1415750</v>
      </c>
    </row>
    <row r="311" spans="9:12" ht="22.5" x14ac:dyDescent="0.15">
      <c r="I311" s="18" t="s">
        <v>1167</v>
      </c>
      <c r="J311" s="19">
        <v>6</v>
      </c>
      <c r="K311" s="20">
        <v>16</v>
      </c>
      <c r="L311" s="21">
        <v>1312395</v>
      </c>
    </row>
    <row r="312" spans="9:12" ht="22.5" x14ac:dyDescent="0.15">
      <c r="I312" s="18" t="s">
        <v>1168</v>
      </c>
      <c r="J312" s="19">
        <v>3</v>
      </c>
      <c r="K312" s="20">
        <v>14</v>
      </c>
      <c r="L312" s="21">
        <v>1763700</v>
      </c>
    </row>
    <row r="313" spans="9:12" ht="22.5" x14ac:dyDescent="0.15">
      <c r="I313" s="18" t="s">
        <v>1169</v>
      </c>
      <c r="J313" s="19">
        <v>8</v>
      </c>
      <c r="K313" s="20">
        <v>37</v>
      </c>
      <c r="L313" s="21">
        <v>1726803.75</v>
      </c>
    </row>
    <row r="314" spans="9:12" ht="22.5" x14ac:dyDescent="0.15">
      <c r="I314" s="18" t="s">
        <v>1170</v>
      </c>
      <c r="J314" s="19">
        <v>14</v>
      </c>
      <c r="K314" s="20">
        <v>19</v>
      </c>
      <c r="L314" s="21">
        <v>1117995</v>
      </c>
    </row>
    <row r="315" spans="9:12" ht="22.5" x14ac:dyDescent="0.15">
      <c r="I315" s="18" t="s">
        <v>1171</v>
      </c>
      <c r="J315" s="19">
        <v>8</v>
      </c>
      <c r="K315" s="20">
        <v>13</v>
      </c>
      <c r="L315" s="21">
        <v>1406100</v>
      </c>
    </row>
    <row r="316" spans="9:12" ht="22.5" x14ac:dyDescent="0.15">
      <c r="I316" s="18" t="s">
        <v>1172</v>
      </c>
      <c r="J316" s="19">
        <v>1</v>
      </c>
      <c r="K316" s="20">
        <v>15</v>
      </c>
      <c r="L316" s="21">
        <v>1429001.25</v>
      </c>
    </row>
    <row r="317" spans="9:12" ht="22.5" x14ac:dyDescent="0.15">
      <c r="I317" s="18" t="s">
        <v>1173</v>
      </c>
      <c r="J317" s="19">
        <v>16</v>
      </c>
      <c r="K317" s="20">
        <v>14</v>
      </c>
      <c r="L317" s="21">
        <v>1493905</v>
      </c>
    </row>
    <row r="318" spans="9:12" ht="22.5" x14ac:dyDescent="0.15">
      <c r="I318" s="18" t="s">
        <v>1174</v>
      </c>
      <c r="J318" s="19">
        <v>45</v>
      </c>
      <c r="K318" s="20">
        <v>26</v>
      </c>
      <c r="L318" s="21">
        <v>1384135</v>
      </c>
    </row>
    <row r="319" spans="9:12" ht="22.5" x14ac:dyDescent="0.15">
      <c r="I319" s="18" t="s">
        <v>1175</v>
      </c>
      <c r="J319" s="19">
        <v>3</v>
      </c>
      <c r="K319" s="20">
        <v>9</v>
      </c>
      <c r="L319" s="21">
        <v>1315557.5</v>
      </c>
    </row>
    <row r="320" spans="9:12" ht="33.75" x14ac:dyDescent="0.15">
      <c r="I320" s="18" t="s">
        <v>1177</v>
      </c>
      <c r="J320" s="19">
        <v>6</v>
      </c>
      <c r="K320" s="20">
        <v>35</v>
      </c>
      <c r="L320" s="21">
        <v>845815</v>
      </c>
    </row>
    <row r="321" spans="9:12" ht="22.5" x14ac:dyDescent="0.15">
      <c r="I321" s="18" t="s">
        <v>1178</v>
      </c>
      <c r="J321" s="19">
        <v>8</v>
      </c>
      <c r="K321" s="20">
        <v>28</v>
      </c>
      <c r="L321" s="21">
        <v>944965</v>
      </c>
    </row>
    <row r="322" spans="9:12" ht="22.5" x14ac:dyDescent="0.15">
      <c r="I322" s="18" t="s">
        <v>1179</v>
      </c>
      <c r="J322" s="19">
        <v>7</v>
      </c>
      <c r="K322" s="20">
        <v>14</v>
      </c>
      <c r="L322" s="21">
        <v>1407680</v>
      </c>
    </row>
    <row r="323" spans="9:12" ht="22.5" x14ac:dyDescent="0.15">
      <c r="I323" s="18" t="s">
        <v>1180</v>
      </c>
      <c r="J323" s="19">
        <v>10</v>
      </c>
      <c r="K323" s="20">
        <v>8</v>
      </c>
      <c r="L323" s="21">
        <v>713190</v>
      </c>
    </row>
    <row r="324" spans="9:12" ht="22.5" x14ac:dyDescent="0.15">
      <c r="I324" s="18" t="s">
        <v>1181</v>
      </c>
      <c r="J324" s="19">
        <v>9</v>
      </c>
      <c r="K324" s="20">
        <v>20</v>
      </c>
      <c r="L324" s="21">
        <v>881462.5</v>
      </c>
    </row>
    <row r="325" spans="9:12" ht="33.75" x14ac:dyDescent="0.15">
      <c r="I325" s="18" t="s">
        <v>1183</v>
      </c>
      <c r="J325" s="19">
        <v>17</v>
      </c>
      <c r="K325" s="20">
        <v>22</v>
      </c>
      <c r="L325" s="21">
        <v>839720</v>
      </c>
    </row>
    <row r="326" spans="9:12" ht="33.75" x14ac:dyDescent="0.15">
      <c r="I326" s="18" t="s">
        <v>1185</v>
      </c>
      <c r="J326" s="19">
        <v>13</v>
      </c>
      <c r="K326" s="20">
        <v>38</v>
      </c>
      <c r="L326" s="21">
        <v>3899775</v>
      </c>
    </row>
    <row r="327" spans="9:12" ht="22.5" x14ac:dyDescent="0.15">
      <c r="I327" s="18" t="s">
        <v>1188</v>
      </c>
      <c r="J327" s="19">
        <v>1</v>
      </c>
      <c r="K327" s="20">
        <v>24</v>
      </c>
      <c r="L327" s="21">
        <v>3096225</v>
      </c>
    </row>
    <row r="328" spans="9:12" ht="22.5" x14ac:dyDescent="0.15">
      <c r="I328" s="18" t="s">
        <v>1189</v>
      </c>
      <c r="J328" s="19">
        <v>20</v>
      </c>
      <c r="K328" s="20">
        <v>20</v>
      </c>
      <c r="L328" s="21">
        <v>2508700</v>
      </c>
    </row>
    <row r="329" spans="9:12" ht="33.75" x14ac:dyDescent="0.15">
      <c r="I329" s="18" t="s">
        <v>1191</v>
      </c>
      <c r="J329" s="19">
        <v>6</v>
      </c>
      <c r="K329" s="20">
        <v>20</v>
      </c>
      <c r="L329" s="21">
        <v>2953170</v>
      </c>
    </row>
    <row r="330" spans="9:12" ht="33.75" x14ac:dyDescent="0.15">
      <c r="I330" s="18" t="s">
        <v>1193</v>
      </c>
      <c r="J330" s="19">
        <v>10</v>
      </c>
      <c r="K330" s="20">
        <v>12</v>
      </c>
      <c r="L330" s="21">
        <v>2385200</v>
      </c>
    </row>
    <row r="331" spans="9:12" ht="22.5" x14ac:dyDescent="0.15">
      <c r="I331" s="18" t="s">
        <v>1194</v>
      </c>
      <c r="J331" s="19">
        <v>30</v>
      </c>
      <c r="K331" s="20">
        <v>32</v>
      </c>
      <c r="L331" s="21">
        <v>2935900</v>
      </c>
    </row>
    <row r="332" spans="9:12" ht="33.75" x14ac:dyDescent="0.15">
      <c r="I332" s="18" t="s">
        <v>1195</v>
      </c>
      <c r="J332" s="19">
        <v>7</v>
      </c>
      <c r="K332" s="20">
        <v>46</v>
      </c>
      <c r="L332" s="21">
        <v>1926037.5</v>
      </c>
    </row>
    <row r="333" spans="9:12" ht="22.5" x14ac:dyDescent="0.15">
      <c r="I333" s="18" t="s">
        <v>1196</v>
      </c>
      <c r="J333" s="19">
        <v>9</v>
      </c>
      <c r="K333" s="20">
        <v>27</v>
      </c>
      <c r="L333" s="21">
        <v>2084250</v>
      </c>
    </row>
    <row r="334" spans="9:12" ht="33.75" x14ac:dyDescent="0.15">
      <c r="I334" s="18" t="s">
        <v>1197</v>
      </c>
      <c r="J334" s="19">
        <v>17</v>
      </c>
      <c r="K334" s="20">
        <v>15</v>
      </c>
      <c r="L334" s="21">
        <v>2025760</v>
      </c>
    </row>
    <row r="335" spans="9:12" ht="33.75" x14ac:dyDescent="0.15">
      <c r="I335" s="18" t="s">
        <v>1198</v>
      </c>
      <c r="J335" s="19">
        <v>8</v>
      </c>
      <c r="K335" s="20">
        <v>6</v>
      </c>
      <c r="L335" s="21">
        <v>2097000</v>
      </c>
    </row>
    <row r="336" spans="9:12" ht="22.5" x14ac:dyDescent="0.15">
      <c r="I336" s="18" t="s">
        <v>1201</v>
      </c>
      <c r="J336" s="19">
        <v>15</v>
      </c>
      <c r="K336" s="20">
        <v>23</v>
      </c>
      <c r="L336" s="21">
        <v>1714860</v>
      </c>
    </row>
    <row r="337" spans="9:12" ht="33.75" x14ac:dyDescent="0.15">
      <c r="I337" s="18" t="s">
        <v>1202</v>
      </c>
      <c r="J337" s="19">
        <v>55</v>
      </c>
      <c r="K337" s="20">
        <v>7</v>
      </c>
      <c r="L337" s="21">
        <v>2127900</v>
      </c>
    </row>
    <row r="338" spans="9:12" ht="33.75" x14ac:dyDescent="0.15">
      <c r="I338" s="18" t="s">
        <v>1204</v>
      </c>
      <c r="J338" s="19">
        <v>36</v>
      </c>
      <c r="K338" s="20">
        <v>15</v>
      </c>
      <c r="L338" s="21">
        <v>1803910</v>
      </c>
    </row>
    <row r="339" spans="9:12" ht="22.5" x14ac:dyDescent="0.15">
      <c r="I339" s="18" t="s">
        <v>1205</v>
      </c>
      <c r="J339" s="19">
        <v>1</v>
      </c>
      <c r="K339" s="20">
        <v>29</v>
      </c>
      <c r="L339" s="21">
        <v>2359750</v>
      </c>
    </row>
    <row r="340" spans="9:12" ht="33.75" x14ac:dyDescent="0.15">
      <c r="I340" s="18" t="s">
        <v>1206</v>
      </c>
      <c r="J340" s="19">
        <v>16</v>
      </c>
      <c r="K340" s="20">
        <v>34</v>
      </c>
      <c r="L340" s="21">
        <v>1651600</v>
      </c>
    </row>
    <row r="341" spans="9:12" ht="22.5" x14ac:dyDescent="0.15">
      <c r="I341" s="18" t="s">
        <v>1207</v>
      </c>
      <c r="J341" s="19">
        <v>3</v>
      </c>
      <c r="K341" s="20">
        <v>26</v>
      </c>
      <c r="L341" s="21">
        <v>1919100</v>
      </c>
    </row>
    <row r="342" spans="9:12" ht="22.5" x14ac:dyDescent="0.15">
      <c r="I342" s="18" t="s">
        <v>1208</v>
      </c>
      <c r="J342" s="19">
        <v>7</v>
      </c>
      <c r="K342" s="20">
        <v>45</v>
      </c>
      <c r="L342" s="21">
        <v>1534722.5</v>
      </c>
    </row>
    <row r="343" spans="9:12" ht="45" x14ac:dyDescent="0.15">
      <c r="I343" s="18" t="s">
        <v>1210</v>
      </c>
      <c r="J343" s="19">
        <v>7</v>
      </c>
      <c r="K343" s="20">
        <v>46</v>
      </c>
      <c r="L343" s="21">
        <v>1439260</v>
      </c>
    </row>
    <row r="344" spans="9:12" ht="22.5" x14ac:dyDescent="0.15">
      <c r="I344" s="18" t="s">
        <v>1211</v>
      </c>
      <c r="J344" s="19">
        <v>7</v>
      </c>
      <c r="K344" s="20">
        <v>16</v>
      </c>
      <c r="L344" s="21">
        <v>1245165</v>
      </c>
    </row>
    <row r="345" spans="9:12" ht="22.5" x14ac:dyDescent="0.15">
      <c r="I345" s="18" t="s">
        <v>1212</v>
      </c>
      <c r="J345" s="19">
        <v>8</v>
      </c>
      <c r="K345" s="20">
        <v>34</v>
      </c>
      <c r="L345" s="21">
        <v>1645500</v>
      </c>
    </row>
    <row r="346" spans="9:12" ht="33.75" x14ac:dyDescent="0.15">
      <c r="I346" s="18" t="s">
        <v>1213</v>
      </c>
      <c r="J346" s="19">
        <v>17</v>
      </c>
      <c r="K346" s="20">
        <v>15</v>
      </c>
      <c r="L346" s="21">
        <v>1158750</v>
      </c>
    </row>
    <row r="347" spans="9:12" ht="22.5" x14ac:dyDescent="0.15">
      <c r="I347" s="18" t="s">
        <v>1214</v>
      </c>
      <c r="J347" s="19">
        <v>3</v>
      </c>
      <c r="K347" s="20">
        <v>46</v>
      </c>
      <c r="L347" s="21">
        <v>1419885</v>
      </c>
    </row>
    <row r="348" spans="9:12" ht="22.5" x14ac:dyDescent="0.15">
      <c r="I348" s="18" t="s">
        <v>1215</v>
      </c>
      <c r="J348" s="19">
        <v>31</v>
      </c>
      <c r="K348" s="20">
        <v>20</v>
      </c>
      <c r="L348" s="21">
        <v>1457650</v>
      </c>
    </row>
    <row r="349" spans="9:12" ht="22.5" x14ac:dyDescent="0.15">
      <c r="I349" s="18" t="s">
        <v>1218</v>
      </c>
      <c r="J349" s="19">
        <v>8</v>
      </c>
      <c r="K349" s="20">
        <v>18</v>
      </c>
      <c r="L349" s="21">
        <v>1130800</v>
      </c>
    </row>
    <row r="350" spans="9:12" ht="22.5" x14ac:dyDescent="0.15">
      <c r="I350" s="18" t="s">
        <v>1219</v>
      </c>
      <c r="J350" s="19">
        <v>8</v>
      </c>
      <c r="K350" s="20">
        <v>12</v>
      </c>
      <c r="L350" s="21">
        <v>909850</v>
      </c>
    </row>
    <row r="351" spans="9:12" ht="22.5" x14ac:dyDescent="0.15">
      <c r="I351" s="18" t="s">
        <v>1220</v>
      </c>
      <c r="J351" s="19">
        <v>16</v>
      </c>
      <c r="K351" s="20">
        <v>4</v>
      </c>
      <c r="L351" s="21">
        <v>993000</v>
      </c>
    </row>
    <row r="352" spans="9:12" ht="33.75" x14ac:dyDescent="0.15">
      <c r="I352" s="18" t="s">
        <v>1221</v>
      </c>
      <c r="J352" s="19">
        <v>2</v>
      </c>
      <c r="K352" s="20">
        <v>21</v>
      </c>
      <c r="L352" s="21">
        <v>1031200</v>
      </c>
    </row>
    <row r="353" spans="9:12" ht="22.5" x14ac:dyDescent="0.15">
      <c r="I353" s="18" t="s">
        <v>1222</v>
      </c>
      <c r="J353" s="19">
        <v>20</v>
      </c>
      <c r="K353" s="20">
        <v>40</v>
      </c>
      <c r="L353" s="21">
        <v>1437332.5</v>
      </c>
    </row>
    <row r="354" spans="9:12" ht="22.5" x14ac:dyDescent="0.15">
      <c r="I354" s="18" t="s">
        <v>1223</v>
      </c>
      <c r="J354" s="19">
        <v>8</v>
      </c>
      <c r="K354" s="20">
        <v>16</v>
      </c>
      <c r="L354" s="21">
        <v>933565</v>
      </c>
    </row>
    <row r="355" spans="9:12" ht="33.75" x14ac:dyDescent="0.15">
      <c r="I355" s="18" t="s">
        <v>1224</v>
      </c>
      <c r="J355" s="19">
        <v>44</v>
      </c>
      <c r="K355" s="20">
        <v>12</v>
      </c>
      <c r="L355" s="21">
        <v>703790</v>
      </c>
    </row>
    <row r="356" spans="9:12" ht="22.5" x14ac:dyDescent="0.15">
      <c r="I356" s="18" t="s">
        <v>1225</v>
      </c>
      <c r="J356" s="19">
        <v>9</v>
      </c>
      <c r="K356" s="20">
        <v>20</v>
      </c>
      <c r="L356" s="21">
        <v>904730</v>
      </c>
    </row>
    <row r="357" spans="9:12" ht="22.5" x14ac:dyDescent="0.15">
      <c r="I357" s="18" t="s">
        <v>1226</v>
      </c>
      <c r="J357" s="19">
        <v>16</v>
      </c>
      <c r="K357" s="20">
        <v>7</v>
      </c>
      <c r="L357" s="21">
        <v>881750</v>
      </c>
    </row>
    <row r="358" spans="9:12" ht="33.75" x14ac:dyDescent="0.15">
      <c r="I358" s="18" t="s">
        <v>1228</v>
      </c>
      <c r="J358" s="19">
        <v>13</v>
      </c>
      <c r="K358" s="20">
        <v>14</v>
      </c>
      <c r="L358" s="21">
        <v>857200</v>
      </c>
    </row>
    <row r="359" spans="9:12" ht="33.75" x14ac:dyDescent="0.15">
      <c r="I359" s="18" t="s">
        <v>1229</v>
      </c>
      <c r="J359" s="19">
        <v>6</v>
      </c>
      <c r="K359" s="20">
        <v>13</v>
      </c>
      <c r="L359" s="21">
        <v>1372912.5</v>
      </c>
    </row>
    <row r="360" spans="9:12" ht="33.75" x14ac:dyDescent="0.15">
      <c r="I360" s="18" t="s">
        <v>1230</v>
      </c>
      <c r="J360" s="19">
        <v>10</v>
      </c>
      <c r="K360" s="20">
        <v>16</v>
      </c>
      <c r="L360" s="21">
        <v>812660</v>
      </c>
    </row>
    <row r="361" spans="9:12" ht="22.5" x14ac:dyDescent="0.15">
      <c r="I361" s="18" t="s">
        <v>1231</v>
      </c>
      <c r="J361" s="19">
        <v>7</v>
      </c>
      <c r="K361" s="20">
        <v>21</v>
      </c>
      <c r="L361" s="21">
        <v>953950</v>
      </c>
    </row>
    <row r="362" spans="9:12" x14ac:dyDescent="0.15">
      <c r="I362" s="19" t="s">
        <v>1260</v>
      </c>
      <c r="J362" s="19">
        <f>SUM(J3:J361)</f>
        <v>5170</v>
      </c>
      <c r="K362" s="19">
        <f t="shared" ref="K362:L362" si="10">SUM(K3:K361)</f>
        <v>7270</v>
      </c>
      <c r="L362" s="19">
        <f t="shared" si="10"/>
        <v>644551926.13</v>
      </c>
    </row>
    <row r="363" spans="9:12" x14ac:dyDescent="0.15">
      <c r="I363" s="19" t="s">
        <v>1261</v>
      </c>
      <c r="J363" s="19">
        <f>J362/COUNT(J3:J361)</f>
        <v>14.401114206128133</v>
      </c>
      <c r="K363" s="19">
        <f t="shared" ref="K363:L363" si="11">K362/COUNT(K3:K361)</f>
        <v>20.250696378830085</v>
      </c>
      <c r="L363" s="19">
        <f t="shared" si="11"/>
        <v>1795409.2649860724</v>
      </c>
    </row>
  </sheetData>
  <mergeCells count="12">
    <mergeCell ref="AM1:AP1"/>
    <mergeCell ref="AR1:AU1"/>
    <mergeCell ref="A5:G5"/>
    <mergeCell ref="S1:V1"/>
    <mergeCell ref="X1:AA1"/>
    <mergeCell ref="AC1:AF1"/>
    <mergeCell ref="AH1:AK1"/>
    <mergeCell ref="B3:G4"/>
    <mergeCell ref="B2:G2"/>
    <mergeCell ref="A3:A4"/>
    <mergeCell ref="I1:L1"/>
    <mergeCell ref="N1:Q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7"/>
  <sheetViews>
    <sheetView topLeftCell="A2" workbookViewId="0">
      <selection activeCell="H7" sqref="H7"/>
    </sheetView>
  </sheetViews>
  <sheetFormatPr defaultRowHeight="13.5" x14ac:dyDescent="0.15"/>
  <cols>
    <col min="1" max="1" width="26" customWidth="1"/>
    <col min="2" max="2" width="13.875" customWidth="1"/>
    <col min="3" max="3" width="10.125" customWidth="1"/>
    <col min="4" max="4" width="8.75" customWidth="1"/>
    <col min="5" max="5" width="9.25" customWidth="1"/>
    <col min="6" max="6" width="13.125" customWidth="1"/>
    <col min="7" max="7" width="8.25" customWidth="1"/>
    <col min="8" max="8" width="9.375" customWidth="1"/>
    <col min="9" max="9" width="13.875" bestFit="1" customWidth="1"/>
    <col min="11" max="11" width="10.375" customWidth="1"/>
    <col min="17" max="17" width="13.875" bestFit="1" customWidth="1"/>
    <col min="34" max="34" width="12.75" bestFit="1" customWidth="1"/>
    <col min="38" max="38" width="12.75" bestFit="1" customWidth="1"/>
  </cols>
  <sheetData>
    <row r="1" spans="1:40" ht="21.75" customHeight="1" x14ac:dyDescent="0.15">
      <c r="A1" s="33" t="s">
        <v>1271</v>
      </c>
      <c r="G1">
        <v>-1</v>
      </c>
      <c r="I1" s="48" t="s">
        <v>1240</v>
      </c>
      <c r="J1" s="49"/>
      <c r="K1" s="49"/>
      <c r="L1" s="34"/>
      <c r="M1" s="48" t="s">
        <v>1272</v>
      </c>
      <c r="N1" s="49"/>
      <c r="O1" s="49"/>
      <c r="Q1" s="48" t="s">
        <v>1273</v>
      </c>
      <c r="R1" s="49"/>
      <c r="S1" s="49"/>
      <c r="U1" s="48" t="s">
        <v>1274</v>
      </c>
      <c r="V1" s="49"/>
      <c r="W1" s="49"/>
      <c r="Y1" s="48" t="s">
        <v>1275</v>
      </c>
      <c r="Z1" s="49"/>
      <c r="AA1" s="49"/>
      <c r="AC1" s="37" t="s">
        <v>1245</v>
      </c>
      <c r="AD1" s="38"/>
      <c r="AE1" s="38"/>
      <c r="AF1" s="38"/>
      <c r="AH1" s="38" t="s">
        <v>1276</v>
      </c>
      <c r="AI1" s="38"/>
      <c r="AJ1" s="39"/>
      <c r="AL1" s="38" t="s">
        <v>1277</v>
      </c>
      <c r="AM1" s="38"/>
      <c r="AN1" s="39"/>
    </row>
    <row r="2" spans="1:40" x14ac:dyDescent="0.15">
      <c r="A2" s="9"/>
      <c r="B2" s="9" t="s">
        <v>693</v>
      </c>
      <c r="C2" s="9" t="s">
        <v>694</v>
      </c>
      <c r="D2" s="9" t="s">
        <v>695</v>
      </c>
      <c r="I2" s="17" t="s">
        <v>10</v>
      </c>
      <c r="J2" s="17" t="s">
        <v>9</v>
      </c>
      <c r="K2" s="17" t="s">
        <v>11</v>
      </c>
      <c r="M2" s="17" t="s">
        <v>10</v>
      </c>
      <c r="N2" s="17" t="s">
        <v>9</v>
      </c>
      <c r="O2" s="17" t="s">
        <v>11</v>
      </c>
      <c r="Q2" s="17" t="s">
        <v>10</v>
      </c>
      <c r="R2" s="17" t="s">
        <v>9</v>
      </c>
      <c r="S2" s="17" t="s">
        <v>11</v>
      </c>
      <c r="U2" s="17" t="s">
        <v>10</v>
      </c>
      <c r="V2" s="17" t="s">
        <v>9</v>
      </c>
      <c r="W2" s="17" t="s">
        <v>11</v>
      </c>
      <c r="Y2" s="17" t="s">
        <v>10</v>
      </c>
      <c r="Z2" s="17" t="s">
        <v>9</v>
      </c>
      <c r="AA2" s="17" t="s">
        <v>11</v>
      </c>
      <c r="AC2" s="16" t="s">
        <v>706</v>
      </c>
      <c r="AD2" s="17" t="s">
        <v>10</v>
      </c>
      <c r="AE2" s="17" t="s">
        <v>9</v>
      </c>
      <c r="AF2" s="17" t="s">
        <v>11</v>
      </c>
      <c r="AH2" s="17" t="s">
        <v>10</v>
      </c>
      <c r="AI2" s="17" t="s">
        <v>9</v>
      </c>
      <c r="AJ2" s="17" t="s">
        <v>11</v>
      </c>
      <c r="AL2" s="17" t="s">
        <v>10</v>
      </c>
      <c r="AM2" s="17" t="s">
        <v>9</v>
      </c>
      <c r="AN2" s="17" t="s">
        <v>11</v>
      </c>
    </row>
    <row r="3" spans="1:40" ht="33.75" x14ac:dyDescent="0.2">
      <c r="A3" s="9" t="s">
        <v>692</v>
      </c>
      <c r="B3" s="9">
        <v>0.221</v>
      </c>
      <c r="C3" s="9">
        <v>0.34100000000000003</v>
      </c>
      <c r="D3" s="9">
        <v>0.439</v>
      </c>
      <c r="E3" s="10"/>
      <c r="F3" s="10"/>
      <c r="G3" s="10"/>
      <c r="H3" s="10"/>
      <c r="I3">
        <v>0.77419354838709675</v>
      </c>
      <c r="J3">
        <v>0.48936170212765956</v>
      </c>
      <c r="K3">
        <v>0.18555829166977589</v>
      </c>
      <c r="M3" s="14">
        <v>1</v>
      </c>
      <c r="N3" s="23">
        <v>131</v>
      </c>
      <c r="O3" s="22">
        <v>71214772.5</v>
      </c>
      <c r="Q3">
        <v>0.12396694214876033</v>
      </c>
      <c r="R3">
        <v>0.20512820512820512</v>
      </c>
      <c r="S3">
        <v>0.28683310380728361</v>
      </c>
      <c r="U3">
        <v>1</v>
      </c>
      <c r="V3">
        <v>0</v>
      </c>
      <c r="W3">
        <v>0.85463694087832487</v>
      </c>
      <c r="Y3">
        <v>0</v>
      </c>
      <c r="Z3">
        <v>0</v>
      </c>
      <c r="AA3">
        <v>0</v>
      </c>
      <c r="AC3" s="18" t="s">
        <v>992</v>
      </c>
      <c r="AD3" s="19">
        <v>1</v>
      </c>
      <c r="AE3" s="20">
        <v>352</v>
      </c>
      <c r="AF3" s="21">
        <v>7553962.5</v>
      </c>
      <c r="AH3">
        <v>0.15686274509803921</v>
      </c>
      <c r="AI3">
        <v>7.1428571428571425E-2</v>
      </c>
      <c r="AJ3">
        <v>0.11101169993117688</v>
      </c>
      <c r="AL3">
        <v>0.45901639344262296</v>
      </c>
      <c r="AM3">
        <v>1.1627906976744186E-2</v>
      </c>
      <c r="AN3">
        <v>0.55140145295869547</v>
      </c>
    </row>
    <row r="4" spans="1:40" ht="14.25" x14ac:dyDescent="0.2">
      <c r="A4" s="10"/>
      <c r="B4" s="10"/>
      <c r="C4" s="10"/>
      <c r="D4" s="10"/>
      <c r="E4" s="10"/>
      <c r="F4" s="10"/>
      <c r="G4" s="10"/>
      <c r="H4" s="10"/>
      <c r="I4">
        <v>0.91935483870967738</v>
      </c>
      <c r="J4">
        <v>0.87234042553191493</v>
      </c>
      <c r="K4">
        <v>0.1424216545476153</v>
      </c>
      <c r="Q4">
        <v>0.73553719008264462</v>
      </c>
      <c r="R4">
        <v>0.25641025641025639</v>
      </c>
      <c r="S4">
        <v>0.25151069578442553</v>
      </c>
      <c r="U4">
        <v>1</v>
      </c>
      <c r="V4">
        <v>1</v>
      </c>
      <c r="W4">
        <v>0.64745269207130407</v>
      </c>
      <c r="Y4">
        <v>0</v>
      </c>
      <c r="Z4">
        <v>1</v>
      </c>
      <c r="AA4">
        <v>1</v>
      </c>
      <c r="AH4">
        <v>0.39869281045751637</v>
      </c>
      <c r="AI4">
        <v>1</v>
      </c>
      <c r="AJ4">
        <v>0.48289576049552652</v>
      </c>
      <c r="AL4">
        <v>1</v>
      </c>
      <c r="AM4">
        <v>0.2558139534883721</v>
      </c>
      <c r="AN4">
        <v>0.58265084578248738</v>
      </c>
    </row>
    <row r="5" spans="1:40" ht="14.25" x14ac:dyDescent="0.2">
      <c r="A5" s="47" t="s">
        <v>1281</v>
      </c>
      <c r="B5" s="47" t="s">
        <v>1282</v>
      </c>
      <c r="C5" s="36" t="s">
        <v>1283</v>
      </c>
      <c r="D5" s="36" t="s">
        <v>1284</v>
      </c>
      <c r="E5" s="36" t="s">
        <v>1285</v>
      </c>
      <c r="F5" s="36" t="s">
        <v>1286</v>
      </c>
      <c r="G5" s="36" t="s">
        <v>1287</v>
      </c>
      <c r="H5" s="10"/>
      <c r="I5">
        <v>0.967741935483871</v>
      </c>
      <c r="J5">
        <v>8.5106382978723402E-2</v>
      </c>
      <c r="K5">
        <v>7.9157649926622387E-2</v>
      </c>
      <c r="Q5">
        <v>0.73553719008264462</v>
      </c>
      <c r="R5">
        <v>0.33333333333333331</v>
      </c>
      <c r="S5">
        <v>0.14329320997845887</v>
      </c>
      <c r="U5">
        <v>1</v>
      </c>
      <c r="V5">
        <v>0.93333333333333335</v>
      </c>
      <c r="W5">
        <v>1</v>
      </c>
      <c r="X5" t="s">
        <v>1280</v>
      </c>
      <c r="Y5">
        <f>AVERAGE(Y3:Y4)</f>
        <v>0</v>
      </c>
      <c r="Z5">
        <f t="shared" ref="Z5:AA5" si="0">AVERAGE(Z3:Z4)</f>
        <v>0.5</v>
      </c>
      <c r="AA5">
        <f t="shared" si="0"/>
        <v>0.5</v>
      </c>
      <c r="AH5">
        <v>6.5359477124183009E-3</v>
      </c>
      <c r="AI5">
        <v>0</v>
      </c>
      <c r="AJ5">
        <v>6.6070199587061257E-2</v>
      </c>
      <c r="AL5">
        <v>0.90163934426229508</v>
      </c>
      <c r="AM5">
        <v>0.45348837209302323</v>
      </c>
      <c r="AN5">
        <v>0.52401632295979772</v>
      </c>
    </row>
    <row r="6" spans="1:40" ht="14.25" x14ac:dyDescent="0.2">
      <c r="A6" s="47"/>
      <c r="B6" s="47"/>
      <c r="C6" s="36" t="s">
        <v>1288</v>
      </c>
      <c r="D6" s="36" t="s">
        <v>1289</v>
      </c>
      <c r="E6" s="36" t="s">
        <v>1290</v>
      </c>
      <c r="F6" s="36" t="s">
        <v>1291</v>
      </c>
      <c r="G6" s="36" t="s">
        <v>1292</v>
      </c>
      <c r="H6" s="10"/>
      <c r="I6">
        <v>0.88709677419354838</v>
      </c>
      <c r="J6">
        <v>0.82978723404255317</v>
      </c>
      <c r="K6">
        <v>5.2735146907223619E-2</v>
      </c>
      <c r="Q6">
        <v>0.85123966942148765</v>
      </c>
      <c r="R6">
        <v>0.23076923076923078</v>
      </c>
      <c r="S6">
        <v>0.19089833711776144</v>
      </c>
      <c r="U6">
        <v>1</v>
      </c>
      <c r="V6">
        <v>0.32</v>
      </c>
      <c r="W6">
        <v>0.40174783071788955</v>
      </c>
      <c r="AH6">
        <v>0.63398692810457513</v>
      </c>
      <c r="AI6">
        <v>0</v>
      </c>
      <c r="AJ6">
        <v>0.22362353750860289</v>
      </c>
      <c r="AL6">
        <v>0.96721311475409832</v>
      </c>
      <c r="AM6">
        <v>0.72093023255813948</v>
      </c>
      <c r="AN6">
        <v>0.43751625942659872</v>
      </c>
    </row>
    <row r="7" spans="1:40" ht="24" customHeight="1" x14ac:dyDescent="0.2">
      <c r="A7" s="9">
        <v>1</v>
      </c>
      <c r="B7" s="27" t="s">
        <v>1293</v>
      </c>
      <c r="C7" s="35">
        <v>0.78385299667535135</v>
      </c>
      <c r="D7" s="35">
        <v>0.38831268891127824</v>
      </c>
      <c r="E7" s="35">
        <v>0.17026773361110037</v>
      </c>
      <c r="F7" s="35">
        <f>SUM(C7:E7)</f>
        <v>1.3424334191977301</v>
      </c>
      <c r="G7" s="9">
        <f>RANK(F7,F$7:F$14)</f>
        <v>3</v>
      </c>
      <c r="H7" s="10"/>
      <c r="I7">
        <v>0.87096774193548387</v>
      </c>
      <c r="J7">
        <v>0.72340425531914898</v>
      </c>
      <c r="K7">
        <v>0.41952024033585111</v>
      </c>
      <c r="Q7">
        <v>0.82644628099173556</v>
      </c>
      <c r="R7">
        <v>0.15384615384615385</v>
      </c>
      <c r="S7">
        <v>0.1448442104077276</v>
      </c>
      <c r="U7">
        <v>0.96551724137931039</v>
      </c>
      <c r="V7">
        <v>0.6</v>
      </c>
      <c r="W7">
        <v>0.27419603969603207</v>
      </c>
      <c r="AH7">
        <v>0.67320261437908502</v>
      </c>
      <c r="AI7">
        <v>7.1428571428571425E-2</v>
      </c>
      <c r="AJ7">
        <v>1</v>
      </c>
      <c r="AL7">
        <v>0.88524590163934425</v>
      </c>
      <c r="AM7">
        <v>0.19767441860465115</v>
      </c>
      <c r="AN7">
        <v>0.41829260932653606</v>
      </c>
    </row>
    <row r="8" spans="1:40" ht="24" customHeight="1" x14ac:dyDescent="0.2">
      <c r="A8" s="9">
        <v>2</v>
      </c>
      <c r="B8" s="27" t="s">
        <v>1294</v>
      </c>
      <c r="C8" s="35">
        <v>0</v>
      </c>
      <c r="D8" s="35">
        <v>0</v>
      </c>
      <c r="E8" s="35">
        <v>0</v>
      </c>
      <c r="F8" s="35">
        <f t="shared" ref="F8:F14" si="1">SUM(C8:E8)</f>
        <v>0</v>
      </c>
      <c r="G8" s="9">
        <f t="shared" ref="G8:G14" si="2">RANK(F8,F$7:F$14)</f>
        <v>7</v>
      </c>
      <c r="H8" s="10"/>
      <c r="I8">
        <v>0.77419354838709675</v>
      </c>
      <c r="J8">
        <v>0.61702127659574468</v>
      </c>
      <c r="K8">
        <v>0.21711031791436239</v>
      </c>
      <c r="Q8">
        <v>0.94214876033057848</v>
      </c>
      <c r="R8">
        <v>0.12820512820512819</v>
      </c>
      <c r="S8">
        <v>0.4585600267273211</v>
      </c>
      <c r="U8">
        <v>1</v>
      </c>
      <c r="V8">
        <v>0.76</v>
      </c>
      <c r="W8">
        <v>9.4567798295582192E-3</v>
      </c>
      <c r="AH8">
        <v>0.86274509803921573</v>
      </c>
      <c r="AI8">
        <v>0.5</v>
      </c>
      <c r="AJ8">
        <v>0.16142463867859602</v>
      </c>
      <c r="AL8">
        <v>0.96721311475409832</v>
      </c>
      <c r="AM8">
        <v>0.34883720930232559</v>
      </c>
      <c r="AN8">
        <v>0.37652266897208786</v>
      </c>
    </row>
    <row r="9" spans="1:40" ht="24" customHeight="1" x14ac:dyDescent="0.2">
      <c r="A9" s="9">
        <v>3</v>
      </c>
      <c r="B9" s="27" t="s">
        <v>1295</v>
      </c>
      <c r="C9" s="35">
        <v>0.6120210368144251</v>
      </c>
      <c r="D9" s="35">
        <v>0.2107226107226107</v>
      </c>
      <c r="E9" s="35">
        <v>0.29538907799747816</v>
      </c>
      <c r="F9" s="35">
        <f t="shared" si="1"/>
        <v>1.1181327255345139</v>
      </c>
      <c r="G9" s="9">
        <f t="shared" si="2"/>
        <v>5</v>
      </c>
      <c r="H9" s="10"/>
      <c r="I9">
        <v>0.9838709677419355</v>
      </c>
      <c r="J9">
        <v>0.76595744680851063</v>
      </c>
      <c r="K9">
        <v>0.25275131485488922</v>
      </c>
      <c r="Q9">
        <v>0.71074380165289253</v>
      </c>
      <c r="R9">
        <v>0.17948717948717949</v>
      </c>
      <c r="S9">
        <v>0.16575115232436402</v>
      </c>
      <c r="U9">
        <v>0.98275862068965514</v>
      </c>
      <c r="V9">
        <v>0.18666666666666668</v>
      </c>
      <c r="W9">
        <v>0</v>
      </c>
      <c r="AH9">
        <v>0.62091503267973858</v>
      </c>
      <c r="AI9">
        <v>0.35714285714285715</v>
      </c>
      <c r="AJ9">
        <v>0.68678596008258774</v>
      </c>
      <c r="AL9">
        <v>0.91803278688524592</v>
      </c>
      <c r="AM9">
        <v>0.73255813953488369</v>
      </c>
      <c r="AN9">
        <v>0.23130726907487581</v>
      </c>
    </row>
    <row r="10" spans="1:40" ht="24" customHeight="1" x14ac:dyDescent="0.2">
      <c r="A10" s="9">
        <v>4</v>
      </c>
      <c r="B10" s="27" t="s">
        <v>1294</v>
      </c>
      <c r="C10" s="35">
        <v>0.86853448275862066</v>
      </c>
      <c r="D10" s="35">
        <v>0.49833333333333329</v>
      </c>
      <c r="E10" s="35">
        <v>0.46597919377154112</v>
      </c>
      <c r="F10" s="35">
        <f t="shared" si="1"/>
        <v>1.8328470098634952</v>
      </c>
      <c r="G10" s="9">
        <f t="shared" si="2"/>
        <v>1</v>
      </c>
      <c r="H10" s="10"/>
      <c r="I10">
        <v>0.967741935483871</v>
      </c>
      <c r="J10">
        <v>0.36170212765957449</v>
      </c>
      <c r="K10">
        <v>7.6996396067734021E-2</v>
      </c>
      <c r="Q10">
        <v>0.64462809917355368</v>
      </c>
      <c r="R10">
        <v>7.6923076923076927E-2</v>
      </c>
      <c r="S10">
        <v>0.32335008323151959</v>
      </c>
      <c r="U10">
        <v>0</v>
      </c>
      <c r="V10">
        <v>0.18666666666666668</v>
      </c>
      <c r="W10">
        <v>0.54034326697922008</v>
      </c>
      <c r="AH10">
        <v>0.95424836601307195</v>
      </c>
      <c r="AI10">
        <v>0.21428571428571427</v>
      </c>
      <c r="AJ10">
        <v>0.59325533379215412</v>
      </c>
      <c r="AL10">
        <v>0.96721311475409832</v>
      </c>
      <c r="AM10">
        <v>0.2558139534883721</v>
      </c>
      <c r="AN10">
        <v>0.157569211209973</v>
      </c>
    </row>
    <row r="11" spans="1:40" ht="24" customHeight="1" x14ac:dyDescent="0.2">
      <c r="A11" s="9">
        <v>5</v>
      </c>
      <c r="B11" s="27" t="s">
        <v>1294</v>
      </c>
      <c r="C11" s="35">
        <v>0</v>
      </c>
      <c r="D11" s="35">
        <v>0.5</v>
      </c>
      <c r="E11" s="35">
        <v>0.5</v>
      </c>
      <c r="F11" s="35">
        <f t="shared" si="1"/>
        <v>1</v>
      </c>
      <c r="G11" s="9">
        <f t="shared" si="2"/>
        <v>6</v>
      </c>
      <c r="H11" s="10"/>
      <c r="I11">
        <v>8.0645161290322578E-2</v>
      </c>
      <c r="J11">
        <v>0.34042553191489361</v>
      </c>
      <c r="K11">
        <v>5.6933285796803443E-2</v>
      </c>
      <c r="Q11">
        <v>0.83471074380165289</v>
      </c>
      <c r="R11">
        <v>7.6923076923076927E-2</v>
      </c>
      <c r="S11">
        <v>0.1770976382449318</v>
      </c>
      <c r="T11" t="s">
        <v>1279</v>
      </c>
      <c r="U11">
        <f>AVERAGEA(U3:U10)</f>
        <v>0.86853448275862066</v>
      </c>
      <c r="V11">
        <f t="shared" ref="V11:W11" si="3">AVERAGEA(V3:V10)</f>
        <v>0.49833333333333329</v>
      </c>
      <c r="W11">
        <f t="shared" si="3"/>
        <v>0.46597919377154112</v>
      </c>
      <c r="AH11">
        <v>1</v>
      </c>
      <c r="AI11">
        <v>0.21428571428571427</v>
      </c>
      <c r="AJ11">
        <v>0.18522023399862353</v>
      </c>
      <c r="AL11">
        <v>1</v>
      </c>
      <c r="AM11">
        <v>0.31395348837209303</v>
      </c>
      <c r="AN11">
        <v>0.19345317465680467</v>
      </c>
    </row>
    <row r="12" spans="1:40" ht="24" customHeight="1" x14ac:dyDescent="0.2">
      <c r="A12" s="9">
        <v>6</v>
      </c>
      <c r="B12" s="27" t="s">
        <v>1294</v>
      </c>
      <c r="C12" s="35">
        <v>0</v>
      </c>
      <c r="D12" s="35">
        <v>0</v>
      </c>
      <c r="E12" s="35">
        <v>0</v>
      </c>
      <c r="F12" s="35">
        <f t="shared" si="1"/>
        <v>0</v>
      </c>
      <c r="G12" s="9">
        <f t="shared" si="2"/>
        <v>7</v>
      </c>
      <c r="H12" s="10"/>
      <c r="I12">
        <v>0.77419354838709675</v>
      </c>
      <c r="J12">
        <v>0.1276595744680851</v>
      </c>
      <c r="K12">
        <v>2.1942806921539854E-2</v>
      </c>
      <c r="Q12">
        <v>0.98347107438016534</v>
      </c>
      <c r="R12">
        <v>0.28205128205128205</v>
      </c>
      <c r="S12">
        <v>0.26319418680765849</v>
      </c>
      <c r="AH12">
        <v>0.62091503267973858</v>
      </c>
      <c r="AI12">
        <v>0.2857142857142857</v>
      </c>
      <c r="AJ12">
        <v>0.31150378527185135</v>
      </c>
      <c r="AL12">
        <v>0.91803278688524592</v>
      </c>
      <c r="AM12">
        <v>0.32558139534883723</v>
      </c>
      <c r="AN12">
        <v>0.16512149456219435</v>
      </c>
    </row>
    <row r="13" spans="1:40" ht="24" customHeight="1" x14ac:dyDescent="0.2">
      <c r="A13" s="9">
        <v>7</v>
      </c>
      <c r="B13" s="27" t="s">
        <v>1295</v>
      </c>
      <c r="C13" s="35">
        <v>0.53891859774212714</v>
      </c>
      <c r="D13" s="35">
        <v>0.24675324675324675</v>
      </c>
      <c r="E13" s="35">
        <v>0.34743555903147089</v>
      </c>
      <c r="F13" s="35">
        <f t="shared" si="1"/>
        <v>1.1331074035268447</v>
      </c>
      <c r="G13" s="9">
        <f t="shared" si="2"/>
        <v>4</v>
      </c>
      <c r="H13" s="10"/>
      <c r="I13">
        <v>0.66129032258064513</v>
      </c>
      <c r="J13">
        <v>0.23404255319148937</v>
      </c>
      <c r="K13">
        <v>4.82606328438729E-2</v>
      </c>
      <c r="Q13">
        <v>0.93388429752066116</v>
      </c>
      <c r="R13">
        <v>0.17948717948717949</v>
      </c>
      <c r="S13">
        <v>0.13228858514186265</v>
      </c>
      <c r="AH13">
        <v>0</v>
      </c>
      <c r="AI13">
        <v>0</v>
      </c>
      <c r="AJ13">
        <v>0</v>
      </c>
      <c r="AL13">
        <v>0.78688524590163933</v>
      </c>
      <c r="AM13">
        <v>0.19767441860465115</v>
      </c>
      <c r="AN13">
        <v>0.19969988945739209</v>
      </c>
    </row>
    <row r="14" spans="1:40" ht="24" customHeight="1" x14ac:dyDescent="0.2">
      <c r="A14" s="9">
        <v>8</v>
      </c>
      <c r="B14" s="27" t="s">
        <v>1294</v>
      </c>
      <c r="C14" s="35">
        <v>0.883403941794069</v>
      </c>
      <c r="D14" s="35">
        <v>0.39430363208779706</v>
      </c>
      <c r="E14" s="35">
        <v>0.33545497041753969</v>
      </c>
      <c r="F14" s="35">
        <f t="shared" si="1"/>
        <v>1.6131625442994055</v>
      </c>
      <c r="G14" s="9">
        <f t="shared" si="2"/>
        <v>2</v>
      </c>
      <c r="H14" s="10"/>
      <c r="I14">
        <v>0.91935483870967738</v>
      </c>
      <c r="J14">
        <v>0.63829787234042556</v>
      </c>
      <c r="K14">
        <v>0.1079894535233689</v>
      </c>
      <c r="Q14">
        <v>0.57851239669421484</v>
      </c>
      <c r="R14">
        <v>0</v>
      </c>
      <c r="S14">
        <v>0.15931503470084241</v>
      </c>
      <c r="AG14" t="s">
        <v>1280</v>
      </c>
      <c r="AH14">
        <f>AVERAGE(AH3:AH13)</f>
        <v>0.53891859774212714</v>
      </c>
      <c r="AI14">
        <f t="shared" ref="AI14:AJ14" si="4">AVERAGE(AI3:AI13)</f>
        <v>0.24675324675324675</v>
      </c>
      <c r="AJ14">
        <f t="shared" si="4"/>
        <v>0.34743555903147089</v>
      </c>
      <c r="AL14">
        <v>1</v>
      </c>
      <c r="AM14">
        <v>0.44186046511627908</v>
      </c>
      <c r="AN14">
        <v>7.0043589448640156E-2</v>
      </c>
    </row>
    <row r="15" spans="1:40" ht="14.25" x14ac:dyDescent="0.2">
      <c r="A15" s="45" t="s">
        <v>1296</v>
      </c>
      <c r="B15" s="45"/>
      <c r="C15" s="45"/>
      <c r="D15" s="45"/>
      <c r="E15" s="45"/>
      <c r="F15" s="45"/>
      <c r="G15" s="45"/>
      <c r="H15" s="10"/>
      <c r="I15">
        <v>0.66129032258064513</v>
      </c>
      <c r="J15">
        <v>0.1702127659574468</v>
      </c>
      <c r="K15">
        <v>0.13814474873351076</v>
      </c>
      <c r="Q15">
        <v>0.96694214876033058</v>
      </c>
      <c r="R15">
        <v>0.25641025641025639</v>
      </c>
      <c r="S15">
        <v>0.19952158872169207</v>
      </c>
      <c r="AL15">
        <v>0.98360655737704916</v>
      </c>
      <c r="AM15">
        <v>0.58139534883720934</v>
      </c>
      <c r="AN15">
        <v>0.72662756322928845</v>
      </c>
    </row>
    <row r="16" spans="1:40" ht="14.25" x14ac:dyDescent="0.2">
      <c r="A16" s="45"/>
      <c r="B16" s="45"/>
      <c r="C16" s="45"/>
      <c r="D16" s="45"/>
      <c r="E16" s="45"/>
      <c r="F16" s="45"/>
      <c r="G16" s="45"/>
      <c r="H16" s="10"/>
      <c r="I16">
        <v>0.33870967741935482</v>
      </c>
      <c r="J16">
        <v>0.36170212765957449</v>
      </c>
      <c r="K16">
        <v>8.7616803057814927E-2</v>
      </c>
      <c r="Q16">
        <v>0.85950413223140498</v>
      </c>
      <c r="R16">
        <v>0.30769230769230771</v>
      </c>
      <c r="S16">
        <v>0.41260301964341556</v>
      </c>
      <c r="AL16">
        <v>0.91803278688524592</v>
      </c>
      <c r="AM16">
        <v>0.29069767441860467</v>
      </c>
      <c r="AN16">
        <v>0.25969981724103602</v>
      </c>
    </row>
    <row r="17" spans="1:40" ht="14.25" x14ac:dyDescent="0.2">
      <c r="A17" s="45"/>
      <c r="B17" s="45"/>
      <c r="C17" s="45"/>
      <c r="D17" s="45"/>
      <c r="E17" s="45"/>
      <c r="F17" s="45"/>
      <c r="G17" s="45"/>
      <c r="H17" s="10"/>
      <c r="I17">
        <v>0.5161290322580645</v>
      </c>
      <c r="J17">
        <v>4.2553191489361701E-2</v>
      </c>
      <c r="K17">
        <v>6.2687416914713384E-2</v>
      </c>
      <c r="Q17">
        <v>0.86776859504132231</v>
      </c>
      <c r="R17">
        <v>0.12820512820512819</v>
      </c>
      <c r="S17">
        <v>0.27347721282212151</v>
      </c>
      <c r="AL17">
        <v>0.90163934426229508</v>
      </c>
      <c r="AM17">
        <v>0.39534883720930231</v>
      </c>
      <c r="AN17">
        <v>0.22318318693186576</v>
      </c>
    </row>
    <row r="18" spans="1:40" ht="39.75" customHeight="1" x14ac:dyDescent="0.2">
      <c r="A18" s="45"/>
      <c r="B18" s="45"/>
      <c r="C18" s="45"/>
      <c r="D18" s="45"/>
      <c r="E18" s="45"/>
      <c r="F18" s="45"/>
      <c r="G18" s="45"/>
      <c r="H18" s="10"/>
      <c r="I18">
        <v>0.967741935483871</v>
      </c>
      <c r="J18">
        <v>4.2553191489361701E-2</v>
      </c>
      <c r="K18">
        <v>0.16357955597564583</v>
      </c>
      <c r="Q18">
        <v>0.63636363636363635</v>
      </c>
      <c r="R18">
        <v>0.10256410256410256</v>
      </c>
      <c r="S18">
        <v>0.14171695844639676</v>
      </c>
      <c r="AL18">
        <v>0.88524590163934425</v>
      </c>
      <c r="AM18">
        <v>5.8139534883720929E-2</v>
      </c>
      <c r="AN18">
        <v>0.37557869803194954</v>
      </c>
    </row>
    <row r="19" spans="1:40" ht="14.25" x14ac:dyDescent="0.2">
      <c r="A19" s="10"/>
      <c r="B19" s="10"/>
      <c r="C19" s="10"/>
      <c r="D19" s="10"/>
      <c r="E19" s="10"/>
      <c r="F19" s="10"/>
      <c r="G19" s="10"/>
      <c r="H19" s="10"/>
      <c r="I19">
        <v>0.967741935483871</v>
      </c>
      <c r="J19">
        <v>0.91489361702127658</v>
      </c>
      <c r="K19">
        <v>0.10063649202519435</v>
      </c>
      <c r="Q19">
        <v>0.17355371900826447</v>
      </c>
      <c r="R19">
        <v>7.6923076923076927E-2</v>
      </c>
      <c r="S19">
        <v>0.2164116629016625</v>
      </c>
      <c r="AL19">
        <v>0.86885245901639341</v>
      </c>
      <c r="AM19">
        <v>0.2441860465116279</v>
      </c>
      <c r="AN19">
        <v>0.33859704597276036</v>
      </c>
    </row>
    <row r="20" spans="1:40" ht="14.25" x14ac:dyDescent="0.2">
      <c r="A20" s="10"/>
      <c r="B20" s="10"/>
      <c r="C20" s="10"/>
      <c r="D20" s="10"/>
      <c r="E20" s="10"/>
      <c r="F20" s="10"/>
      <c r="G20" s="10"/>
      <c r="H20" s="10"/>
      <c r="I20">
        <v>0.67741935483870963</v>
      </c>
      <c r="J20">
        <v>0.48936170212765956</v>
      </c>
      <c r="K20">
        <v>0.15342138646369674</v>
      </c>
      <c r="Q20">
        <v>0.98347107438016534</v>
      </c>
      <c r="R20">
        <v>5.128205128205128E-2</v>
      </c>
      <c r="S20">
        <v>0.28186057894951527</v>
      </c>
      <c r="AL20">
        <v>0.85245901639344257</v>
      </c>
      <c r="AM20">
        <v>0.22093023255813954</v>
      </c>
      <c r="AN20">
        <v>0.14581720286451336</v>
      </c>
    </row>
    <row r="21" spans="1:40" ht="14.25" x14ac:dyDescent="0.2">
      <c r="A21" s="10"/>
      <c r="B21" s="10"/>
      <c r="C21" s="10"/>
      <c r="D21" s="10"/>
      <c r="E21" s="10"/>
      <c r="F21" s="10"/>
      <c r="G21" s="10"/>
      <c r="H21" s="10"/>
      <c r="I21">
        <v>0.91935483870967738</v>
      </c>
      <c r="J21">
        <v>0.55319148936170215</v>
      </c>
      <c r="K21">
        <v>0.14023138129548099</v>
      </c>
      <c r="Q21">
        <v>0.57851239669421484</v>
      </c>
      <c r="R21">
        <v>0.41025641025641024</v>
      </c>
      <c r="S21">
        <v>1.1211858694828769</v>
      </c>
      <c r="AL21">
        <v>0.88524590163934425</v>
      </c>
      <c r="AM21">
        <v>0.2558139534883721</v>
      </c>
      <c r="AN21">
        <v>0.29584496317567643</v>
      </c>
    </row>
    <row r="22" spans="1:40" ht="14.25" x14ac:dyDescent="0.2">
      <c r="A22" s="10"/>
      <c r="B22" s="10"/>
      <c r="C22" s="10"/>
      <c r="D22" s="10"/>
      <c r="E22" s="10"/>
      <c r="F22" s="10"/>
      <c r="G22" s="10"/>
      <c r="H22" s="10"/>
      <c r="I22">
        <v>1</v>
      </c>
      <c r="J22">
        <v>0.42553191489361702</v>
      </c>
      <c r="K22">
        <v>0.12410903553355609</v>
      </c>
      <c r="Q22">
        <v>0.47107438016528924</v>
      </c>
      <c r="R22">
        <v>0</v>
      </c>
      <c r="S22">
        <v>0.21947093112470353</v>
      </c>
      <c r="AL22">
        <v>0.96721311475409832</v>
      </c>
      <c r="AM22">
        <v>8.1395348837209308E-2</v>
      </c>
      <c r="AN22">
        <v>0.61647182865741024</v>
      </c>
    </row>
    <row r="23" spans="1:40" ht="14.25" x14ac:dyDescent="0.2">
      <c r="A23" s="10"/>
      <c r="B23" s="10"/>
      <c r="C23" s="10"/>
      <c r="D23" s="10"/>
      <c r="E23" s="10"/>
      <c r="F23" s="10"/>
      <c r="G23" s="10"/>
      <c r="H23" s="10"/>
      <c r="I23">
        <v>0.69354838709677424</v>
      </c>
      <c r="J23">
        <v>0.5957446808510638</v>
      </c>
      <c r="K23">
        <v>0.12158987582463443</v>
      </c>
      <c r="Q23">
        <v>0.58677685950413228</v>
      </c>
      <c r="R23">
        <v>0.48717948717948717</v>
      </c>
      <c r="S23">
        <v>0.18756761953969181</v>
      </c>
      <c r="AL23">
        <v>0.88524590163934425</v>
      </c>
      <c r="AM23">
        <v>0.16279069767441862</v>
      </c>
      <c r="AN23">
        <v>0.50136239594611764</v>
      </c>
    </row>
    <row r="24" spans="1:40" ht="14.25" x14ac:dyDescent="0.2">
      <c r="A24" s="10"/>
      <c r="B24" s="10"/>
      <c r="C24" s="10"/>
      <c r="D24" s="10"/>
      <c r="E24" s="10"/>
      <c r="F24" s="10"/>
      <c r="G24" s="10"/>
      <c r="H24" s="10"/>
      <c r="I24">
        <v>0.87096774193548387</v>
      </c>
      <c r="J24">
        <v>0.48936170212765956</v>
      </c>
      <c r="K24">
        <v>3.9447374021286417E-2</v>
      </c>
      <c r="Q24">
        <v>0.81818181818181823</v>
      </c>
      <c r="R24">
        <v>2.564102564102564E-2</v>
      </c>
      <c r="S24">
        <v>0.18216631153256713</v>
      </c>
      <c r="AL24">
        <v>1</v>
      </c>
      <c r="AM24">
        <v>0.37209302325581395</v>
      </c>
      <c r="AN24">
        <v>1.6873867428308501E-2</v>
      </c>
    </row>
    <row r="25" spans="1:40" ht="14.25" x14ac:dyDescent="0.2">
      <c r="A25" s="10"/>
      <c r="B25" s="10"/>
      <c r="C25" s="10"/>
      <c r="D25" s="10"/>
      <c r="E25" s="10"/>
      <c r="F25" s="10"/>
      <c r="G25" s="10"/>
      <c r="H25" s="10"/>
      <c r="I25">
        <v>0.88709677419354838</v>
      </c>
      <c r="J25">
        <v>0.27659574468085107</v>
      </c>
      <c r="K25">
        <v>8.4337266152056098E-2</v>
      </c>
      <c r="Q25">
        <v>0.99173553719008267</v>
      </c>
      <c r="R25">
        <v>0.33333333333333331</v>
      </c>
      <c r="S25">
        <v>0.22181345650691783</v>
      </c>
      <c r="AL25">
        <v>0.98360655737704916</v>
      </c>
      <c r="AM25">
        <v>0.20930232558139536</v>
      </c>
      <c r="AN25">
        <v>0.40760063392205137</v>
      </c>
    </row>
    <row r="26" spans="1:40" ht="14.25" x14ac:dyDescent="0.2">
      <c r="A26" s="10"/>
      <c r="B26" s="10"/>
      <c r="C26" s="10"/>
      <c r="D26" s="10"/>
      <c r="E26" s="10"/>
      <c r="F26" s="10"/>
      <c r="G26" s="10"/>
      <c r="H26" s="10"/>
      <c r="I26">
        <v>0.91935483870967738</v>
      </c>
      <c r="J26">
        <v>0.57446808510638303</v>
      </c>
      <c r="K26">
        <v>2.7368051582662433E-2</v>
      </c>
      <c r="Q26">
        <v>1</v>
      </c>
      <c r="R26">
        <v>7.6923076923076927E-2</v>
      </c>
      <c r="S26">
        <v>0.15858663750488025</v>
      </c>
      <c r="AL26">
        <v>0.96721311475409832</v>
      </c>
      <c r="AM26">
        <v>0.39534883720930231</v>
      </c>
      <c r="AN26">
        <v>3.1101091378278385E-2</v>
      </c>
    </row>
    <row r="27" spans="1:40" ht="14.25" x14ac:dyDescent="0.2">
      <c r="A27" s="10"/>
      <c r="B27" s="10"/>
      <c r="C27" s="10"/>
      <c r="D27" s="10"/>
      <c r="E27" s="10"/>
      <c r="F27" s="10"/>
      <c r="G27" s="10"/>
      <c r="H27" s="10"/>
      <c r="I27">
        <v>0.40322580645161288</v>
      </c>
      <c r="J27">
        <v>0.23404255319148937</v>
      </c>
      <c r="K27">
        <v>5.0388721681908756E-2</v>
      </c>
      <c r="Q27">
        <v>0.33884297520661155</v>
      </c>
      <c r="R27">
        <v>0.15384615384615385</v>
      </c>
      <c r="S27">
        <v>0.14602906984649272</v>
      </c>
      <c r="AL27">
        <v>0.98360655737704916</v>
      </c>
      <c r="AM27">
        <v>0.60465116279069764</v>
      </c>
      <c r="AN27">
        <v>0.64301305895244676</v>
      </c>
    </row>
    <row r="28" spans="1:40" ht="14.25" x14ac:dyDescent="0.2">
      <c r="A28" s="10"/>
      <c r="B28" s="10"/>
      <c r="C28" s="10"/>
      <c r="D28" s="10"/>
      <c r="E28" s="10"/>
      <c r="F28" s="10"/>
      <c r="G28" s="10"/>
      <c r="H28" s="10"/>
      <c r="I28">
        <v>0.66129032258064513</v>
      </c>
      <c r="J28">
        <v>0.38297872340425532</v>
      </c>
      <c r="K28">
        <v>4.4212427486063785E-2</v>
      </c>
      <c r="Q28">
        <v>0.96694214876033058</v>
      </c>
      <c r="R28">
        <v>0.61538461538461542</v>
      </c>
      <c r="S28">
        <v>0.68780119224053038</v>
      </c>
      <c r="AL28">
        <v>0.91803278688524592</v>
      </c>
      <c r="AM28">
        <v>0.48837209302325579</v>
      </c>
      <c r="AN28">
        <v>0.36348073895214411</v>
      </c>
    </row>
    <row r="29" spans="1:40" ht="14.25" x14ac:dyDescent="0.2">
      <c r="A29" s="10"/>
      <c r="B29" s="10"/>
      <c r="C29" s="10"/>
      <c r="D29" s="10"/>
      <c r="E29" s="10"/>
      <c r="F29" s="10"/>
      <c r="G29" s="10"/>
      <c r="H29" s="10"/>
      <c r="I29">
        <v>0.75806451612903225</v>
      </c>
      <c r="J29">
        <v>0.23404255319148937</v>
      </c>
      <c r="K29">
        <v>7.1691720076168999E-3</v>
      </c>
      <c r="Q29">
        <v>0.6198347107438017</v>
      </c>
      <c r="R29">
        <v>0.28205128205128205</v>
      </c>
      <c r="S29">
        <v>0.32840030379019053</v>
      </c>
      <c r="AL29">
        <v>0.85245901639344257</v>
      </c>
      <c r="AM29">
        <v>0.32558139534883723</v>
      </c>
      <c r="AN29">
        <v>5.5553463573812079E-2</v>
      </c>
    </row>
    <row r="30" spans="1:40" ht="14.25" x14ac:dyDescent="0.2">
      <c r="A30" s="10"/>
      <c r="B30" s="10"/>
      <c r="C30" s="10"/>
      <c r="D30" s="10"/>
      <c r="E30" s="10"/>
      <c r="F30" s="10"/>
      <c r="G30" s="10"/>
      <c r="H30" s="10"/>
      <c r="I30">
        <v>0.41935483870967744</v>
      </c>
      <c r="J30">
        <v>0.25531914893617019</v>
      </c>
      <c r="K30">
        <v>7.353790623695855E-2</v>
      </c>
      <c r="Q30">
        <v>0.2231404958677686</v>
      </c>
      <c r="R30">
        <v>0.82051282051282048</v>
      </c>
      <c r="S30">
        <v>0.6263875966583079</v>
      </c>
      <c r="AL30">
        <v>0.98360655737704916</v>
      </c>
      <c r="AM30">
        <v>0.22093023255813954</v>
      </c>
      <c r="AN30">
        <v>0.15186007840289059</v>
      </c>
    </row>
    <row r="31" spans="1:40" ht="14.25" x14ac:dyDescent="0.2">
      <c r="A31" s="10"/>
      <c r="B31" s="10"/>
      <c r="C31" s="10"/>
      <c r="D31" s="10"/>
      <c r="E31" s="10"/>
      <c r="F31" s="10"/>
      <c r="G31" s="10"/>
      <c r="H31" s="10"/>
      <c r="I31">
        <v>0.88709677419354838</v>
      </c>
      <c r="J31">
        <v>0.55319148936170215</v>
      </c>
      <c r="K31">
        <v>6.1327651059760603E-2</v>
      </c>
      <c r="Q31">
        <v>0.17355371900826447</v>
      </c>
      <c r="R31">
        <v>0.33333333333333331</v>
      </c>
      <c r="S31">
        <v>0.341273510233495</v>
      </c>
      <c r="AL31">
        <v>1</v>
      </c>
      <c r="AM31">
        <v>0</v>
      </c>
      <c r="AN31">
        <v>0.78585976237036093</v>
      </c>
    </row>
    <row r="32" spans="1:40" ht="14.25" x14ac:dyDescent="0.2">
      <c r="A32" s="10"/>
      <c r="B32" s="10"/>
      <c r="C32" s="10"/>
      <c r="D32" s="10"/>
      <c r="E32" s="10"/>
      <c r="F32" s="10"/>
      <c r="G32" s="10"/>
      <c r="H32" s="10"/>
      <c r="I32">
        <v>0.85483870967741937</v>
      </c>
      <c r="J32">
        <v>0.27659574468085107</v>
      </c>
      <c r="K32">
        <v>0.10477935588002001</v>
      </c>
      <c r="Q32">
        <v>0.92561983471074383</v>
      </c>
      <c r="R32">
        <v>5.128205128205128E-2</v>
      </c>
      <c r="S32">
        <v>0.12118586948287684</v>
      </c>
      <c r="AL32">
        <v>0.96721311475409832</v>
      </c>
      <c r="AM32">
        <v>5.8139534883720929E-2</v>
      </c>
      <c r="AN32">
        <v>0.61867064475622424</v>
      </c>
    </row>
    <row r="33" spans="1:40" ht="14.25" x14ac:dyDescent="0.2">
      <c r="A33" s="10"/>
      <c r="B33" s="10"/>
      <c r="C33" s="10"/>
      <c r="D33" s="10"/>
      <c r="E33" s="10"/>
      <c r="F33" s="10"/>
      <c r="G33" s="10"/>
      <c r="H33" s="10"/>
      <c r="I33">
        <v>0.87096774193548387</v>
      </c>
      <c r="J33">
        <v>0.34042553191489361</v>
      </c>
      <c r="K33">
        <v>8.0962725280313522E-2</v>
      </c>
      <c r="Q33">
        <v>0.68595041322314054</v>
      </c>
      <c r="R33">
        <v>0.10256410256410256</v>
      </c>
      <c r="S33">
        <v>0.15159402442364359</v>
      </c>
      <c r="AL33">
        <v>1</v>
      </c>
      <c r="AM33">
        <v>0.36046511627906974</v>
      </c>
      <c r="AN33">
        <v>0.32101992879123403</v>
      </c>
    </row>
    <row r="34" spans="1:40" ht="14.25" x14ac:dyDescent="0.2">
      <c r="A34" s="10"/>
      <c r="B34" s="10"/>
      <c r="C34" s="10"/>
      <c r="D34" s="10"/>
      <c r="E34" s="10"/>
      <c r="F34" s="10"/>
      <c r="G34" s="10"/>
      <c r="H34" s="10"/>
      <c r="I34">
        <v>8.0645161290322578E-2</v>
      </c>
      <c r="J34">
        <v>0.27659574468085107</v>
      </c>
      <c r="K34">
        <v>0.46537986385758939</v>
      </c>
      <c r="Q34">
        <v>0.4049586776859504</v>
      </c>
      <c r="R34">
        <v>0</v>
      </c>
      <c r="S34">
        <v>0.18730491095101481</v>
      </c>
      <c r="AL34">
        <v>0.90163934426229508</v>
      </c>
      <c r="AM34">
        <v>0.34883720930232559</v>
      </c>
      <c r="AN34">
        <v>4.0774042415417024E-2</v>
      </c>
    </row>
    <row r="35" spans="1:40" ht="14.25" x14ac:dyDescent="0.2">
      <c r="A35" s="10"/>
      <c r="B35" s="10"/>
      <c r="C35" s="10"/>
      <c r="D35" s="10"/>
      <c r="E35" s="10"/>
      <c r="F35" s="10"/>
      <c r="G35" s="10"/>
      <c r="H35" s="10"/>
      <c r="I35">
        <v>0.40322580645161288</v>
      </c>
      <c r="J35">
        <v>0.38297872340425532</v>
      </c>
      <c r="K35">
        <v>0.31185621857959744</v>
      </c>
      <c r="Q35">
        <v>4.1322314049586778E-2</v>
      </c>
      <c r="R35">
        <v>0</v>
      </c>
      <c r="S35">
        <v>0.14655351582758547</v>
      </c>
      <c r="AL35">
        <v>0.91803278688524592</v>
      </c>
      <c r="AM35">
        <v>0.31395348837209303</v>
      </c>
      <c r="AN35">
        <v>3.8499914973837902E-2</v>
      </c>
    </row>
    <row r="36" spans="1:40" ht="14.25" x14ac:dyDescent="0.2">
      <c r="A36" s="10"/>
      <c r="B36" s="10"/>
      <c r="C36" s="10"/>
      <c r="D36" s="10"/>
      <c r="E36" s="10"/>
      <c r="F36" s="10"/>
      <c r="G36" s="10"/>
      <c r="H36" s="10"/>
      <c r="I36">
        <v>0.967741935483871</v>
      </c>
      <c r="J36">
        <v>0.10638297872340426</v>
      </c>
      <c r="K36">
        <v>0.26572643832549808</v>
      </c>
      <c r="Q36">
        <v>1.6528925619834711E-2</v>
      </c>
      <c r="R36">
        <v>0.17948717948717949</v>
      </c>
      <c r="S36">
        <v>0.7068366389616747</v>
      </c>
      <c r="AL36">
        <v>0.96721311475409832</v>
      </c>
      <c r="AM36">
        <v>0.37209302325581395</v>
      </c>
      <c r="AN36">
        <v>2.4536366695398461E-2</v>
      </c>
    </row>
    <row r="37" spans="1:40" ht="14.25" x14ac:dyDescent="0.2">
      <c r="A37" s="10"/>
      <c r="B37" s="10"/>
      <c r="C37" s="10"/>
      <c r="D37" s="10"/>
      <c r="E37" s="10"/>
      <c r="F37" s="10"/>
      <c r="G37" s="10"/>
      <c r="H37" s="10"/>
      <c r="I37">
        <v>0.58064516129032262</v>
      </c>
      <c r="J37">
        <v>0.10638297872340426</v>
      </c>
      <c r="K37">
        <v>0.20992629074115529</v>
      </c>
      <c r="Q37">
        <v>0.71074380165289253</v>
      </c>
      <c r="R37">
        <v>0.20512820512820512</v>
      </c>
      <c r="S37">
        <v>0.81811387858881301</v>
      </c>
      <c r="AL37">
        <v>1</v>
      </c>
      <c r="AM37">
        <v>0.58139534883720934</v>
      </c>
      <c r="AN37">
        <v>1</v>
      </c>
    </row>
    <row r="38" spans="1:40" ht="14.25" x14ac:dyDescent="0.2">
      <c r="A38" s="10"/>
      <c r="B38" s="10"/>
      <c r="C38" s="10"/>
      <c r="D38" s="10"/>
      <c r="E38" s="10"/>
      <c r="F38" s="10"/>
      <c r="G38" s="10"/>
      <c r="H38" s="10"/>
      <c r="I38">
        <v>0.58064516129032262</v>
      </c>
      <c r="J38">
        <v>0.10638297872340426</v>
      </c>
      <c r="K38">
        <v>9.0314915691753248E-2</v>
      </c>
      <c r="Q38">
        <v>0.4462809917355372</v>
      </c>
      <c r="R38">
        <v>0.33333333333333331</v>
      </c>
      <c r="S38">
        <v>0.34290997593375666</v>
      </c>
      <c r="AL38">
        <v>0.90163934426229508</v>
      </c>
      <c r="AM38">
        <v>0.65116279069767447</v>
      </c>
      <c r="AN38">
        <v>0.57832319467277138</v>
      </c>
    </row>
    <row r="39" spans="1:40" ht="14.25" x14ac:dyDescent="0.2">
      <c r="A39" s="10"/>
      <c r="B39" s="10"/>
      <c r="C39" s="10"/>
      <c r="D39" s="10"/>
      <c r="E39" s="10"/>
      <c r="F39" s="10"/>
      <c r="G39" s="10"/>
      <c r="H39" s="10"/>
      <c r="I39">
        <v>0.967741935483871</v>
      </c>
      <c r="J39">
        <v>0.1702127659574468</v>
      </c>
      <c r="K39">
        <v>7.5138118493092002E-2</v>
      </c>
      <c r="Q39">
        <v>0.90909090909090906</v>
      </c>
      <c r="R39">
        <v>0.38461538461538464</v>
      </c>
      <c r="S39">
        <v>0.22849820037332785</v>
      </c>
      <c r="AL39">
        <v>0.80327868852459017</v>
      </c>
      <c r="AM39">
        <v>0.46511627906976744</v>
      </c>
      <c r="AN39">
        <v>0.4348129604974813</v>
      </c>
    </row>
    <row r="40" spans="1:40" ht="14.25" x14ac:dyDescent="0.2">
      <c r="A40" s="10"/>
      <c r="B40" s="10"/>
      <c r="C40" s="10"/>
      <c r="D40" s="10"/>
      <c r="E40" s="10"/>
      <c r="F40" s="10"/>
      <c r="G40" s="10"/>
      <c r="H40" s="10"/>
      <c r="I40">
        <v>0.43548387096774194</v>
      </c>
      <c r="J40">
        <v>0.14893617021276595</v>
      </c>
      <c r="K40">
        <v>0.15492763116074809</v>
      </c>
      <c r="Q40">
        <v>0.68595041322314054</v>
      </c>
      <c r="R40">
        <v>0.35897435897435898</v>
      </c>
      <c r="S40">
        <v>0.17090140609794707</v>
      </c>
      <c r="AL40">
        <v>0.91803278688524592</v>
      </c>
      <c r="AM40">
        <v>0.46511627906976744</v>
      </c>
      <c r="AN40">
        <v>0.43355054981578811</v>
      </c>
    </row>
    <row r="41" spans="1:40" ht="14.25" x14ac:dyDescent="0.2">
      <c r="A41" s="10"/>
      <c r="B41" s="10"/>
      <c r="C41" s="10"/>
      <c r="D41" s="10"/>
      <c r="E41" s="10"/>
      <c r="F41" s="10"/>
      <c r="G41" s="10"/>
      <c r="H41" s="10"/>
      <c r="I41">
        <v>0.88709677419354838</v>
      </c>
      <c r="J41">
        <v>0.53191489361702127</v>
      </c>
      <c r="K41">
        <v>0.21325902986786502</v>
      </c>
      <c r="Q41">
        <v>0</v>
      </c>
      <c r="R41">
        <v>2.564102564102564E-2</v>
      </c>
      <c r="S41">
        <v>0.13843431508326065</v>
      </c>
      <c r="AL41">
        <v>0.96721311475409832</v>
      </c>
      <c r="AM41">
        <v>0.36046511627906974</v>
      </c>
      <c r="AN41">
        <v>0.29004710741684331</v>
      </c>
    </row>
    <row r="42" spans="1:40" ht="14.25" x14ac:dyDescent="0.2">
      <c r="A42" s="10"/>
      <c r="B42" s="10"/>
      <c r="C42" s="10"/>
      <c r="D42" s="10"/>
      <c r="E42" s="10"/>
      <c r="F42" s="10"/>
      <c r="G42" s="10"/>
      <c r="H42" s="10"/>
      <c r="I42">
        <v>0.32258064516129031</v>
      </c>
      <c r="J42">
        <v>0.53191489361702127</v>
      </c>
      <c r="K42">
        <v>0.40979390703291907</v>
      </c>
      <c r="Q42">
        <v>0.47933884297520662</v>
      </c>
      <c r="R42">
        <v>5.128205128205128E-2</v>
      </c>
      <c r="S42">
        <v>0.19709456926474617</v>
      </c>
      <c r="AL42">
        <v>0.96721311475409832</v>
      </c>
      <c r="AM42">
        <v>0.45348837209302323</v>
      </c>
      <c r="AN42">
        <v>0.26213815092083592</v>
      </c>
    </row>
    <row r="43" spans="1:40" ht="14.25" x14ac:dyDescent="0.2">
      <c r="A43" s="10"/>
      <c r="B43" s="10"/>
      <c r="C43" s="10"/>
      <c r="D43" s="10"/>
      <c r="E43" s="10"/>
      <c r="F43" s="10"/>
      <c r="G43" s="10"/>
      <c r="H43" s="10"/>
      <c r="I43">
        <v>0.88709677419354838</v>
      </c>
      <c r="J43">
        <v>0.74468085106382975</v>
      </c>
      <c r="K43">
        <v>0.33777053674822499</v>
      </c>
      <c r="Q43">
        <v>0.86776859504132231</v>
      </c>
      <c r="R43">
        <v>0.17948717948717949</v>
      </c>
      <c r="S43">
        <v>0.40175087261984077</v>
      </c>
      <c r="AL43">
        <v>0.98360655737704916</v>
      </c>
      <c r="AM43">
        <v>0.61627906976744184</v>
      </c>
      <c r="AN43">
        <v>0.26693881916285078</v>
      </c>
    </row>
    <row r="44" spans="1:40" ht="14.25" x14ac:dyDescent="0.2">
      <c r="A44" s="10"/>
      <c r="B44" s="10"/>
      <c r="C44" s="10"/>
      <c r="D44" s="10"/>
      <c r="E44" s="10"/>
      <c r="F44" s="10"/>
      <c r="G44" s="10"/>
      <c r="H44" s="10"/>
      <c r="I44">
        <v>1</v>
      </c>
      <c r="J44">
        <v>0.31914893617021278</v>
      </c>
      <c r="K44">
        <v>0.26571261956680953</v>
      </c>
      <c r="Q44">
        <v>0.63636363636363635</v>
      </c>
      <c r="R44">
        <v>0.4358974358974359</v>
      </c>
      <c r="S44">
        <v>0.2566774598944504</v>
      </c>
      <c r="AL44">
        <v>0.73770491803278693</v>
      </c>
      <c r="AM44">
        <v>0.39534883720930231</v>
      </c>
      <c r="AN44">
        <v>0.1700761383919859</v>
      </c>
    </row>
    <row r="45" spans="1:40" ht="14.25" x14ac:dyDescent="0.2">
      <c r="A45" s="10"/>
      <c r="B45" s="10"/>
      <c r="C45" s="10"/>
      <c r="D45" s="10"/>
      <c r="E45" s="10"/>
      <c r="F45" s="10"/>
      <c r="G45" s="10"/>
      <c r="H45" s="10"/>
      <c r="I45">
        <v>0.967741935483871</v>
      </c>
      <c r="J45">
        <v>0.19148936170212766</v>
      </c>
      <c r="K45">
        <v>0.21850773988674146</v>
      </c>
      <c r="Q45">
        <v>0.99173553719008267</v>
      </c>
      <c r="R45">
        <v>0.25641025641025639</v>
      </c>
      <c r="S45">
        <v>0.27213356279463669</v>
      </c>
      <c r="AL45">
        <v>0.88524590163934425</v>
      </c>
      <c r="AM45">
        <v>0.45348837209302323</v>
      </c>
      <c r="AN45">
        <v>7.1624869731150537E-2</v>
      </c>
    </row>
    <row r="46" spans="1:40" ht="14.25" x14ac:dyDescent="0.2">
      <c r="A46" s="10"/>
      <c r="B46" s="10"/>
      <c r="C46" s="10"/>
      <c r="D46" s="10"/>
      <c r="E46" s="10"/>
      <c r="F46" s="10"/>
      <c r="G46" s="10"/>
      <c r="H46" s="10"/>
      <c r="I46">
        <v>0.87096774193548387</v>
      </c>
      <c r="J46">
        <v>0.1276595744680851</v>
      </c>
      <c r="K46">
        <v>0.31258584903835257</v>
      </c>
      <c r="Q46">
        <v>0.5950413223140496</v>
      </c>
      <c r="R46">
        <v>0</v>
      </c>
      <c r="S46">
        <v>0.14892323470511568</v>
      </c>
      <c r="AL46">
        <v>0.96721311475409832</v>
      </c>
      <c r="AM46">
        <v>0.13953488372093023</v>
      </c>
      <c r="AN46">
        <v>0.61632065575202422</v>
      </c>
    </row>
    <row r="47" spans="1:40" ht="14.25" x14ac:dyDescent="0.2">
      <c r="A47" s="10"/>
      <c r="B47" s="10"/>
      <c r="C47" s="10"/>
      <c r="D47" s="10"/>
      <c r="E47" s="10"/>
      <c r="F47" s="10"/>
      <c r="G47" s="10"/>
      <c r="H47" s="10"/>
      <c r="I47">
        <v>0.9838709677419355</v>
      </c>
      <c r="J47">
        <v>0.38297872340425532</v>
      </c>
      <c r="K47">
        <v>0.18714952173276178</v>
      </c>
      <c r="Q47">
        <v>0.6198347107438017</v>
      </c>
      <c r="R47">
        <v>2.564102564102564E-2</v>
      </c>
      <c r="S47">
        <v>0.21488688477144838</v>
      </c>
      <c r="AL47">
        <v>0.78688524590163933</v>
      </c>
      <c r="AM47">
        <v>0.30232558139534882</v>
      </c>
      <c r="AN47">
        <v>0.55381640229462314</v>
      </c>
    </row>
    <row r="48" spans="1:40" ht="14.25" x14ac:dyDescent="0.2">
      <c r="A48" s="10"/>
      <c r="B48" s="10"/>
      <c r="C48" s="10"/>
      <c r="D48" s="10"/>
      <c r="E48" s="10"/>
      <c r="F48" s="10"/>
      <c r="G48" s="10"/>
      <c r="H48" s="10"/>
      <c r="I48">
        <v>0.75806451612903225</v>
      </c>
      <c r="J48">
        <v>0.23404255319148937</v>
      </c>
      <c r="K48">
        <v>0.19388962128309939</v>
      </c>
      <c r="Q48">
        <v>0.16528925619834711</v>
      </c>
      <c r="R48">
        <v>5.128205128205128E-2</v>
      </c>
      <c r="S48">
        <v>0.20156207206664736</v>
      </c>
      <c r="AL48">
        <v>0.98360655737704916</v>
      </c>
      <c r="AM48">
        <v>0.38372093023255816</v>
      </c>
      <c r="AN48">
        <v>0.39750186429962087</v>
      </c>
    </row>
    <row r="49" spans="1:40" ht="14.25" x14ac:dyDescent="0.2">
      <c r="A49" s="10"/>
      <c r="B49" s="10"/>
      <c r="C49" s="10"/>
      <c r="D49" s="10"/>
      <c r="E49" s="10"/>
      <c r="F49" s="10"/>
      <c r="G49" s="10"/>
      <c r="H49" s="10"/>
      <c r="I49">
        <v>0.967741935483871</v>
      </c>
      <c r="J49">
        <v>0.1702127659574468</v>
      </c>
      <c r="K49">
        <v>0.20881388066672746</v>
      </c>
      <c r="Q49">
        <v>0.6776859504132231</v>
      </c>
      <c r="R49">
        <v>1</v>
      </c>
      <c r="S49">
        <v>0.91041151527983077</v>
      </c>
      <c r="AL49">
        <v>0.96721311475409832</v>
      </c>
      <c r="AM49">
        <v>0.68604651162790697</v>
      </c>
      <c r="AN49">
        <v>0.33974184716027234</v>
      </c>
    </row>
    <row r="50" spans="1:40" ht="14.25" x14ac:dyDescent="0.2">
      <c r="A50" s="10"/>
      <c r="B50" s="10"/>
      <c r="C50" s="10"/>
      <c r="D50" s="10"/>
      <c r="E50" s="10"/>
      <c r="F50" s="10"/>
      <c r="G50" s="10"/>
      <c r="H50" s="10"/>
      <c r="I50">
        <v>0.80645161290322576</v>
      </c>
      <c r="J50">
        <v>0.44680851063829785</v>
      </c>
      <c r="K50">
        <v>0.21355682411760316</v>
      </c>
      <c r="Q50">
        <v>0.50413223140495866</v>
      </c>
      <c r="R50">
        <v>7.6923076923076927E-2</v>
      </c>
      <c r="S50">
        <v>0.27386763371915723</v>
      </c>
      <c r="AL50">
        <v>0.96721311475409832</v>
      </c>
      <c r="AM50">
        <v>0.37209302325581395</v>
      </c>
      <c r="AN50">
        <v>0.10659220128692985</v>
      </c>
    </row>
    <row r="51" spans="1:40" ht="14.25" x14ac:dyDescent="0.2">
      <c r="A51" s="10"/>
      <c r="B51" s="10"/>
      <c r="C51" s="10"/>
      <c r="D51" s="10"/>
      <c r="E51" s="10"/>
      <c r="F51" s="10"/>
      <c r="G51" s="10"/>
      <c r="H51" s="10"/>
      <c r="I51">
        <v>0.74193548387096775</v>
      </c>
      <c r="J51">
        <v>0.46808510638297873</v>
      </c>
      <c r="K51">
        <v>0.15688505832898042</v>
      </c>
      <c r="Q51">
        <v>0.55371900826446285</v>
      </c>
      <c r="R51">
        <v>2.564102564102564E-2</v>
      </c>
      <c r="S51">
        <v>0.20261096402883289</v>
      </c>
      <c r="AL51">
        <v>0.85245901639344257</v>
      </c>
      <c r="AM51">
        <v>0.32558139534883723</v>
      </c>
      <c r="AN51">
        <v>0.85827969979316887</v>
      </c>
    </row>
    <row r="52" spans="1:40" ht="14.25" x14ac:dyDescent="0.2">
      <c r="A52" s="10"/>
      <c r="B52" s="10"/>
      <c r="C52" s="10"/>
      <c r="D52" s="10"/>
      <c r="E52" s="10"/>
      <c r="F52" s="10"/>
      <c r="G52" s="10"/>
      <c r="H52" s="10"/>
      <c r="I52">
        <v>1</v>
      </c>
      <c r="J52">
        <v>0.19148936170212766</v>
      </c>
      <c r="K52">
        <v>0.10717414676074477</v>
      </c>
      <c r="Q52">
        <v>0.55371900826446285</v>
      </c>
      <c r="R52">
        <v>0.12820512820512819</v>
      </c>
      <c r="S52">
        <v>0.41433174898849912</v>
      </c>
      <c r="AL52">
        <v>0.88524590163934425</v>
      </c>
      <c r="AM52">
        <v>0.36046511627906974</v>
      </c>
      <c r="AN52">
        <v>0.80149425957343867</v>
      </c>
    </row>
    <row r="53" spans="1:40" ht="14.25" x14ac:dyDescent="0.2">
      <c r="A53" s="10"/>
      <c r="B53" s="10"/>
      <c r="C53" s="10"/>
      <c r="D53" s="10"/>
      <c r="E53" s="10"/>
      <c r="F53" s="10"/>
      <c r="G53" s="10"/>
      <c r="H53" s="10"/>
      <c r="I53">
        <v>0.85483870967741937</v>
      </c>
      <c r="J53">
        <v>0.48936170212765956</v>
      </c>
      <c r="K53">
        <v>0.14897381897978867</v>
      </c>
      <c r="Q53">
        <v>7.43801652892562E-2</v>
      </c>
      <c r="R53">
        <v>0.46153846153846156</v>
      </c>
      <c r="S53">
        <v>0.48494742914637678</v>
      </c>
      <c r="AL53">
        <v>0.98360655737704916</v>
      </c>
      <c r="AM53">
        <v>0.1744186046511628</v>
      </c>
      <c r="AN53">
        <v>0.74089373242842804</v>
      </c>
    </row>
    <row r="54" spans="1:40" ht="14.25" x14ac:dyDescent="0.2">
      <c r="A54" s="10"/>
      <c r="B54" s="10"/>
      <c r="C54" s="10"/>
      <c r="D54" s="10"/>
      <c r="E54" s="10"/>
      <c r="F54" s="10"/>
      <c r="G54" s="10"/>
      <c r="H54" s="10"/>
      <c r="I54">
        <v>0.80645161290322576</v>
      </c>
      <c r="J54">
        <v>0.48936170212765956</v>
      </c>
      <c r="K54">
        <v>0.12750430454333148</v>
      </c>
      <c r="Q54">
        <v>0.85950413223140498</v>
      </c>
      <c r="R54">
        <v>0.10256410256410256</v>
      </c>
      <c r="S54">
        <v>0.24724714419739369</v>
      </c>
      <c r="AL54">
        <v>0.21311475409836064</v>
      </c>
      <c r="AM54">
        <v>0.16279069767441862</v>
      </c>
      <c r="AN54">
        <v>0.64922641667427516</v>
      </c>
    </row>
    <row r="55" spans="1:40" ht="14.25" x14ac:dyDescent="0.2">
      <c r="A55" s="10"/>
      <c r="B55" s="10"/>
      <c r="C55" s="10"/>
      <c r="D55" s="10"/>
      <c r="E55" s="10"/>
      <c r="F55" s="10"/>
      <c r="G55" s="10"/>
      <c r="H55" s="10"/>
      <c r="I55">
        <v>0.35483870967741937</v>
      </c>
      <c r="J55">
        <v>0.23404255319148937</v>
      </c>
      <c r="K55">
        <v>9.3979995964922458E-2</v>
      </c>
      <c r="Q55">
        <v>0.46280991735537191</v>
      </c>
      <c r="R55">
        <v>0.38461538461538464</v>
      </c>
      <c r="S55">
        <v>0.22325374056240033</v>
      </c>
      <c r="AL55">
        <v>0.98360655737704916</v>
      </c>
      <c r="AM55">
        <v>0.56976744186046513</v>
      </c>
      <c r="AN55">
        <v>0.62102421018948717</v>
      </c>
    </row>
    <row r="56" spans="1:40" ht="14.25" x14ac:dyDescent="0.2">
      <c r="A56" s="10"/>
      <c r="B56" s="10"/>
      <c r="C56" s="10"/>
      <c r="D56" s="10"/>
      <c r="E56" s="10"/>
      <c r="F56" s="10"/>
      <c r="G56" s="10"/>
      <c r="H56" s="10"/>
      <c r="I56">
        <v>0.91935483870967738</v>
      </c>
      <c r="J56">
        <v>0.48936170212765956</v>
      </c>
      <c r="K56">
        <v>0.13665508654688566</v>
      </c>
      <c r="Q56">
        <v>7.43801652892562E-2</v>
      </c>
      <c r="R56">
        <v>5.128205128205128E-2</v>
      </c>
      <c r="S56">
        <v>0.18403197955049153</v>
      </c>
      <c r="AL56">
        <v>0.50819672131147542</v>
      </c>
      <c r="AM56">
        <v>0.34883720930232559</v>
      </c>
      <c r="AN56">
        <v>0.49295778764849274</v>
      </c>
    </row>
    <row r="57" spans="1:40" ht="14.25" x14ac:dyDescent="0.2">
      <c r="A57" s="10"/>
      <c r="B57" s="10"/>
      <c r="C57" s="10"/>
      <c r="D57" s="10"/>
      <c r="E57" s="10"/>
      <c r="F57" s="10"/>
      <c r="G57" s="10"/>
      <c r="H57" s="10"/>
      <c r="I57">
        <v>0.91935483870967738</v>
      </c>
      <c r="J57">
        <v>0.31914893617021278</v>
      </c>
      <c r="K57">
        <v>6.2991775074828574E-2</v>
      </c>
      <c r="Q57">
        <v>0.56198347107438018</v>
      </c>
      <c r="R57">
        <v>0.15384615384615385</v>
      </c>
      <c r="S57">
        <v>0.15712595832791082</v>
      </c>
      <c r="AL57">
        <v>0.91803278688524592</v>
      </c>
      <c r="AM57">
        <v>0.73255813953488369</v>
      </c>
      <c r="AN57">
        <v>0.29490150806665294</v>
      </c>
    </row>
    <row r="58" spans="1:40" ht="14.25" x14ac:dyDescent="0.2">
      <c r="A58" s="10"/>
      <c r="B58" s="10"/>
      <c r="C58" s="10"/>
      <c r="D58" s="10"/>
      <c r="E58" s="10"/>
      <c r="F58" s="10"/>
      <c r="G58" s="10"/>
      <c r="H58" s="10"/>
      <c r="I58">
        <v>0.64516129032258063</v>
      </c>
      <c r="J58">
        <v>0.34042553191489361</v>
      </c>
      <c r="K58">
        <v>5.723868036382028E-2</v>
      </c>
      <c r="P58" t="s">
        <v>1278</v>
      </c>
      <c r="Q58">
        <f>AVERAGE(Q3:Q57)</f>
        <v>0.6120210368144251</v>
      </c>
      <c r="R58">
        <f t="shared" ref="R58:S58" si="5">AVERAGE(R3:R57)</f>
        <v>0.2107226107226107</v>
      </c>
      <c r="S58">
        <f t="shared" si="5"/>
        <v>0.29538907799747816</v>
      </c>
      <c r="AL58">
        <v>0.80327868852459017</v>
      </c>
      <c r="AM58">
        <v>0.22093023255813954</v>
      </c>
      <c r="AN58">
        <v>0.2205018108251286</v>
      </c>
    </row>
    <row r="59" spans="1:40" ht="14.25" x14ac:dyDescent="0.2">
      <c r="A59" s="10"/>
      <c r="B59" s="10"/>
      <c r="C59" s="10"/>
      <c r="D59" s="10"/>
      <c r="E59" s="10"/>
      <c r="F59" s="10"/>
      <c r="G59" s="10"/>
      <c r="H59" s="10"/>
      <c r="I59">
        <v>0.90322580645161288</v>
      </c>
      <c r="J59">
        <v>0.21276595744680851</v>
      </c>
      <c r="K59">
        <v>5.2254254104862272E-2</v>
      </c>
      <c r="AL59">
        <v>0.98360655737704916</v>
      </c>
      <c r="AM59">
        <v>1</v>
      </c>
      <c r="AN59">
        <v>0.22144629759638176</v>
      </c>
    </row>
    <row r="60" spans="1:40" ht="14.25" x14ac:dyDescent="0.2">
      <c r="A60" s="10"/>
      <c r="B60" s="10"/>
      <c r="C60" s="10"/>
      <c r="D60" s="10"/>
      <c r="E60" s="10"/>
      <c r="F60" s="10"/>
      <c r="G60" s="10"/>
      <c r="H60" s="10"/>
      <c r="I60">
        <v>0.62903225806451613</v>
      </c>
      <c r="J60">
        <v>0.68085106382978722</v>
      </c>
      <c r="K60">
        <v>0.10535974374493888</v>
      </c>
      <c r="AL60">
        <v>1</v>
      </c>
      <c r="AM60">
        <v>0.68604651162790697</v>
      </c>
      <c r="AN60">
        <v>0.23699688627144719</v>
      </c>
    </row>
    <row r="61" spans="1:40" ht="14.25" x14ac:dyDescent="0.2">
      <c r="A61" s="10"/>
      <c r="B61" s="10"/>
      <c r="C61" s="10"/>
      <c r="D61" s="10"/>
      <c r="E61" s="10"/>
      <c r="F61" s="10"/>
      <c r="G61" s="10"/>
      <c r="H61" s="10"/>
      <c r="I61">
        <v>0.87096774193548387</v>
      </c>
      <c r="J61">
        <v>4.2553191489361701E-2</v>
      </c>
      <c r="K61">
        <v>4.2898954472717625E-2</v>
      </c>
      <c r="AL61">
        <v>0.73770491803278693</v>
      </c>
      <c r="AM61">
        <v>0.26744186046511625</v>
      </c>
      <c r="AN61">
        <v>0.2301624678873638</v>
      </c>
    </row>
    <row r="62" spans="1:40" ht="14.25" x14ac:dyDescent="0.2">
      <c r="A62" s="10"/>
      <c r="B62" s="10"/>
      <c r="C62" s="10"/>
      <c r="D62" s="10"/>
      <c r="E62" s="10"/>
      <c r="F62" s="10"/>
      <c r="G62" s="10"/>
      <c r="H62" s="10"/>
      <c r="I62">
        <v>0.69354838709677424</v>
      </c>
      <c r="J62">
        <v>0.1276595744680851</v>
      </c>
      <c r="K62">
        <v>0.42417923482769387</v>
      </c>
      <c r="AL62">
        <v>0.91803278688524592</v>
      </c>
      <c r="AM62">
        <v>0.48837209302325579</v>
      </c>
      <c r="AN62">
        <v>7.5520942141459116E-2</v>
      </c>
    </row>
    <row r="63" spans="1:40" ht="14.25" x14ac:dyDescent="0.2">
      <c r="A63" s="10"/>
      <c r="B63" s="10"/>
      <c r="C63" s="10"/>
      <c r="D63" s="10"/>
      <c r="E63" s="10"/>
      <c r="F63" s="10"/>
      <c r="G63" s="10"/>
      <c r="H63" s="10"/>
      <c r="I63">
        <v>0.79032258064516125</v>
      </c>
      <c r="J63">
        <v>0.2978723404255319</v>
      </c>
      <c r="K63">
        <v>0.35575565118136571</v>
      </c>
      <c r="AL63">
        <v>0.96721311475409832</v>
      </c>
      <c r="AM63">
        <v>0.68604651162790697</v>
      </c>
      <c r="AN63">
        <v>0.57780418259940025</v>
      </c>
    </row>
    <row r="64" spans="1:40" ht="14.25" x14ac:dyDescent="0.2">
      <c r="A64" s="10"/>
      <c r="B64" s="10"/>
      <c r="C64" s="10"/>
      <c r="D64" s="10"/>
      <c r="E64" s="10"/>
      <c r="F64" s="10"/>
      <c r="G64" s="10"/>
      <c r="H64" s="10"/>
      <c r="I64">
        <v>0.9838709677419355</v>
      </c>
      <c r="J64">
        <v>0.44680851063829785</v>
      </c>
      <c r="K64">
        <v>0.26621527691410535</v>
      </c>
      <c r="AL64">
        <v>0.86885245901639341</v>
      </c>
      <c r="AM64">
        <v>0.51162790697674421</v>
      </c>
      <c r="AN64">
        <v>0.28430865820806805</v>
      </c>
    </row>
    <row r="65" spans="1:40" ht="14.25" x14ac:dyDescent="0.2">
      <c r="A65" s="10"/>
      <c r="B65" s="10"/>
      <c r="C65" s="10"/>
      <c r="D65" s="10"/>
      <c r="E65" s="10"/>
      <c r="F65" s="10"/>
      <c r="G65" s="10"/>
      <c r="H65" s="10"/>
      <c r="I65">
        <v>0.91935483870967738</v>
      </c>
      <c r="J65">
        <v>0.14893617021276595</v>
      </c>
      <c r="K65">
        <v>0.27847907978122144</v>
      </c>
      <c r="AL65">
        <v>0.91803278688524592</v>
      </c>
      <c r="AM65">
        <v>0.40697674418604651</v>
      </c>
      <c r="AN65">
        <v>9.9638969802730709E-2</v>
      </c>
    </row>
    <row r="66" spans="1:40" ht="14.25" x14ac:dyDescent="0.2">
      <c r="A66" s="10"/>
      <c r="B66" s="10"/>
      <c r="C66" s="10"/>
      <c r="D66" s="10"/>
      <c r="E66" s="10"/>
      <c r="F66" s="10"/>
      <c r="G66" s="10"/>
      <c r="H66" s="10"/>
      <c r="I66">
        <v>1</v>
      </c>
      <c r="J66">
        <v>0.2978723404255319</v>
      </c>
      <c r="K66">
        <v>0.27336821188026322</v>
      </c>
      <c r="AL66">
        <v>0.96721311475409832</v>
      </c>
      <c r="AM66">
        <v>0.79069767441860461</v>
      </c>
      <c r="AN66">
        <v>0.12237857636458394</v>
      </c>
    </row>
    <row r="67" spans="1:40" ht="14.25" x14ac:dyDescent="0.2">
      <c r="A67" s="10"/>
      <c r="B67" s="10"/>
      <c r="C67" s="10"/>
      <c r="D67" s="10"/>
      <c r="E67" s="10"/>
      <c r="F67" s="10"/>
      <c r="G67" s="10"/>
      <c r="H67" s="10"/>
      <c r="I67">
        <v>0.67741935483870963</v>
      </c>
      <c r="J67">
        <v>0.10638297872340426</v>
      </c>
      <c r="K67">
        <v>0.13641049451809842</v>
      </c>
      <c r="AL67">
        <v>0.86885245901639341</v>
      </c>
      <c r="AM67">
        <v>0.40697674418604651</v>
      </c>
      <c r="AN67">
        <v>4.3955499593611051E-2</v>
      </c>
    </row>
    <row r="68" spans="1:40" ht="14.25" x14ac:dyDescent="0.2">
      <c r="A68" s="10"/>
      <c r="B68" s="10"/>
      <c r="C68" s="10"/>
      <c r="D68" s="10"/>
      <c r="E68" s="10"/>
      <c r="F68" s="10"/>
      <c r="G68" s="10"/>
      <c r="H68" s="10"/>
      <c r="I68">
        <v>0.90322580645161288</v>
      </c>
      <c r="J68">
        <v>6.3829787234042548E-2</v>
      </c>
      <c r="K68">
        <v>0.20229833594507873</v>
      </c>
      <c r="AL68">
        <v>0.77049180327868849</v>
      </c>
      <c r="AM68">
        <v>0.46511627906976744</v>
      </c>
      <c r="AN68">
        <v>4.1244136504731806E-2</v>
      </c>
    </row>
    <row r="69" spans="1:40" ht="14.25" x14ac:dyDescent="0.2">
      <c r="A69" s="10"/>
      <c r="B69" s="10"/>
      <c r="C69" s="10"/>
      <c r="D69" s="10"/>
      <c r="E69" s="10"/>
      <c r="F69" s="10"/>
      <c r="G69" s="10"/>
      <c r="H69" s="10"/>
      <c r="I69">
        <v>0.66129032258064513</v>
      </c>
      <c r="J69">
        <v>0.23404255319148937</v>
      </c>
      <c r="K69">
        <v>0.12255027955348827</v>
      </c>
      <c r="AL69">
        <v>0.98360655737704916</v>
      </c>
      <c r="AM69">
        <v>0.91860465116279066</v>
      </c>
      <c r="AN69">
        <v>0.30573035066027243</v>
      </c>
    </row>
    <row r="70" spans="1:40" ht="14.25" x14ac:dyDescent="0.2">
      <c r="A70" s="10"/>
      <c r="B70" s="10"/>
      <c r="C70" s="10"/>
      <c r="D70" s="10"/>
      <c r="E70" s="10"/>
      <c r="F70" s="10"/>
      <c r="G70" s="10"/>
      <c r="H70" s="10"/>
      <c r="I70">
        <v>0.79032258064516125</v>
      </c>
      <c r="J70">
        <v>0.14893617021276595</v>
      </c>
      <c r="K70">
        <v>8.6091212098599601E-2</v>
      </c>
      <c r="AL70">
        <v>1</v>
      </c>
      <c r="AM70">
        <v>0.59302325581395354</v>
      </c>
      <c r="AN70">
        <v>0.2841986142369044</v>
      </c>
    </row>
    <row r="71" spans="1:40" ht="14.25" x14ac:dyDescent="0.2">
      <c r="A71" s="10"/>
      <c r="B71" s="10"/>
      <c r="C71" s="10"/>
      <c r="D71" s="10"/>
      <c r="E71" s="10"/>
      <c r="F71" s="10"/>
      <c r="G71" s="10"/>
      <c r="H71" s="10"/>
      <c r="I71">
        <v>0.74193548387096775</v>
      </c>
      <c r="J71">
        <v>0.10638297872340426</v>
      </c>
      <c r="K71">
        <v>0.12101639733905983</v>
      </c>
      <c r="AL71">
        <v>0</v>
      </c>
      <c r="AM71">
        <v>0.84883720930232553</v>
      </c>
      <c r="AN71">
        <v>0.23084645994562797</v>
      </c>
    </row>
    <row r="72" spans="1:40" ht="14.25" x14ac:dyDescent="0.2">
      <c r="A72" s="10"/>
      <c r="B72" s="10"/>
      <c r="C72" s="10"/>
      <c r="D72" s="10"/>
      <c r="E72" s="10"/>
      <c r="F72" s="10"/>
      <c r="G72" s="10"/>
      <c r="H72" s="10"/>
      <c r="I72">
        <v>0.967741935483871</v>
      </c>
      <c r="J72">
        <v>0.25531914893617019</v>
      </c>
      <c r="K72">
        <v>7.7245479193095046E-2</v>
      </c>
      <c r="AL72">
        <v>0</v>
      </c>
      <c r="AM72">
        <v>0.37209302325581395</v>
      </c>
      <c r="AN72">
        <v>8.6307658527367506E-2</v>
      </c>
    </row>
    <row r="73" spans="1:40" ht="14.25" x14ac:dyDescent="0.2">
      <c r="A73" s="10"/>
      <c r="B73" s="10"/>
      <c r="C73" s="10"/>
      <c r="D73" s="10"/>
      <c r="E73" s="10"/>
      <c r="F73" s="10"/>
      <c r="G73" s="10"/>
      <c r="H73" s="10"/>
      <c r="I73">
        <v>0.9838709677419355</v>
      </c>
      <c r="J73">
        <v>0.2978723404255319</v>
      </c>
      <c r="K73">
        <v>5.6855900748147593E-2</v>
      </c>
      <c r="AL73">
        <v>0.98360655737704916</v>
      </c>
      <c r="AM73">
        <v>0.33720930232558138</v>
      </c>
      <c r="AN73">
        <v>5.3077302278924671E-3</v>
      </c>
    </row>
    <row r="74" spans="1:40" ht="14.25" x14ac:dyDescent="0.2">
      <c r="A74" s="10"/>
      <c r="B74" s="10"/>
      <c r="C74" s="10"/>
      <c r="D74" s="10"/>
      <c r="E74" s="10"/>
      <c r="F74" s="10"/>
      <c r="G74" s="10"/>
      <c r="H74" s="10"/>
      <c r="I74">
        <v>0.35483870967741937</v>
      </c>
      <c r="J74">
        <v>0.25531914893617019</v>
      </c>
      <c r="K74">
        <v>4.6505650490427743E-2</v>
      </c>
      <c r="AL74">
        <v>0.91803278688524592</v>
      </c>
      <c r="AM74">
        <v>0.38372093023255816</v>
      </c>
      <c r="AN74">
        <v>0.81821733237251193</v>
      </c>
    </row>
    <row r="75" spans="1:40" ht="14.25" x14ac:dyDescent="0.2">
      <c r="A75" s="10"/>
      <c r="B75" s="10"/>
      <c r="C75" s="10"/>
      <c r="D75" s="10"/>
      <c r="E75" s="10"/>
      <c r="F75" s="10"/>
      <c r="G75" s="10"/>
      <c r="H75" s="10"/>
      <c r="I75">
        <v>0.90322580645161288</v>
      </c>
      <c r="J75">
        <v>0.51063829787234039</v>
      </c>
      <c r="K75">
        <v>4.0118447490098859E-2</v>
      </c>
      <c r="AL75">
        <v>0.50819672131147542</v>
      </c>
      <c r="AM75">
        <v>6.9767441860465115E-2</v>
      </c>
      <c r="AN75">
        <v>0.71180429642613285</v>
      </c>
    </row>
    <row r="76" spans="1:40" ht="14.25" x14ac:dyDescent="0.2">
      <c r="A76" s="10"/>
      <c r="B76" s="10"/>
      <c r="C76" s="10"/>
      <c r="D76" s="10"/>
      <c r="E76" s="10"/>
      <c r="F76" s="10"/>
      <c r="G76" s="10"/>
      <c r="H76" s="10"/>
      <c r="I76">
        <v>0.46774193548387094</v>
      </c>
      <c r="J76">
        <v>0.25531914893617019</v>
      </c>
      <c r="K76">
        <v>2.6848466255973157E-2</v>
      </c>
      <c r="AL76">
        <v>0.98360655737704916</v>
      </c>
      <c r="AM76">
        <v>0.37209302325581395</v>
      </c>
      <c r="AN76">
        <v>0.45156620941677211</v>
      </c>
    </row>
    <row r="77" spans="1:40" ht="14.25" x14ac:dyDescent="0.2">
      <c r="A77" s="10"/>
      <c r="B77" s="10"/>
      <c r="C77" s="10"/>
      <c r="D77" s="10"/>
      <c r="E77" s="10"/>
      <c r="F77" s="10"/>
      <c r="G77" s="10"/>
      <c r="H77" s="10"/>
      <c r="I77">
        <v>0.74193548387096775</v>
      </c>
      <c r="J77">
        <v>0.19148936170212766</v>
      </c>
      <c r="K77">
        <v>6.2473226155040945E-2</v>
      </c>
      <c r="AL77">
        <v>0.91803278688524592</v>
      </c>
      <c r="AM77">
        <v>0.11627906976744186</v>
      </c>
      <c r="AN77">
        <v>0.34802781430148644</v>
      </c>
    </row>
    <row r="78" spans="1:40" ht="14.25" x14ac:dyDescent="0.2">
      <c r="A78" s="10"/>
      <c r="B78" s="10"/>
      <c r="C78" s="10"/>
      <c r="D78" s="10"/>
      <c r="E78" s="10"/>
      <c r="F78" s="10"/>
      <c r="G78" s="10"/>
      <c r="H78" s="10"/>
      <c r="I78">
        <v>0.91935483870967738</v>
      </c>
      <c r="J78">
        <v>0.48936170212765956</v>
      </c>
      <c r="K78">
        <v>0.27104804229645657</v>
      </c>
      <c r="AL78">
        <v>0.90163934426229508</v>
      </c>
      <c r="AM78">
        <v>0.70930232558139539</v>
      </c>
      <c r="AN78">
        <v>0.72535913451792233</v>
      </c>
    </row>
    <row r="79" spans="1:40" ht="14.25" x14ac:dyDescent="0.2">
      <c r="A79" s="10"/>
      <c r="B79" s="10"/>
      <c r="C79" s="10"/>
      <c r="D79" s="10"/>
      <c r="E79" s="10"/>
      <c r="F79" s="10"/>
      <c r="G79" s="10"/>
      <c r="H79" s="10"/>
      <c r="I79">
        <v>0.85483870967741937</v>
      </c>
      <c r="J79">
        <v>0.34042553191489361</v>
      </c>
      <c r="K79">
        <v>6.9921537088166438E-2</v>
      </c>
      <c r="AL79">
        <v>0.98360655737704916</v>
      </c>
      <c r="AM79">
        <v>0.45348837209302323</v>
      </c>
      <c r="AN79">
        <v>0.31999803296401547</v>
      </c>
    </row>
    <row r="80" spans="1:40" ht="14.25" x14ac:dyDescent="0.2">
      <c r="A80" s="10"/>
      <c r="B80" s="10"/>
      <c r="C80" s="10"/>
      <c r="D80" s="10"/>
      <c r="E80" s="10"/>
      <c r="F80" s="10"/>
      <c r="G80" s="10"/>
      <c r="H80" s="10"/>
      <c r="I80">
        <v>0.46774193548387094</v>
      </c>
      <c r="J80">
        <v>0.21276595744680851</v>
      </c>
      <c r="K80">
        <v>6.815964535537701E-2</v>
      </c>
      <c r="AL80">
        <v>0.91803278688524592</v>
      </c>
      <c r="AM80">
        <v>0.22093023255813954</v>
      </c>
      <c r="AN80">
        <v>0.29025662082131659</v>
      </c>
    </row>
    <row r="81" spans="1:40" ht="14.25" x14ac:dyDescent="0.2">
      <c r="A81" s="10"/>
      <c r="B81" s="10"/>
      <c r="C81" s="10"/>
      <c r="D81" s="10"/>
      <c r="E81" s="10"/>
      <c r="F81" s="10"/>
      <c r="G81" s="10"/>
      <c r="H81" s="10"/>
      <c r="I81">
        <v>1</v>
      </c>
      <c r="J81">
        <v>0.10638297872340426</v>
      </c>
      <c r="K81">
        <v>3.5042990158280059E-2</v>
      </c>
      <c r="AL81">
        <v>0.98360655737704916</v>
      </c>
      <c r="AM81">
        <v>0.30232558139534882</v>
      </c>
      <c r="AN81">
        <v>0.29502341615345767</v>
      </c>
    </row>
    <row r="82" spans="1:40" ht="14.25" x14ac:dyDescent="0.2">
      <c r="A82" s="10"/>
      <c r="B82" s="10"/>
      <c r="C82" s="10"/>
      <c r="D82" s="10"/>
      <c r="E82" s="10"/>
      <c r="F82" s="10"/>
      <c r="G82" s="10"/>
      <c r="H82" s="10"/>
      <c r="I82">
        <v>0.88709677419354838</v>
      </c>
      <c r="J82">
        <v>0.38297872340425532</v>
      </c>
      <c r="K82">
        <v>0.33234667396297124</v>
      </c>
      <c r="AL82">
        <v>0.90163934426229508</v>
      </c>
      <c r="AM82">
        <v>0.29069767441860467</v>
      </c>
      <c r="AN82">
        <v>0.25856705211287001</v>
      </c>
    </row>
    <row r="83" spans="1:40" ht="14.25" x14ac:dyDescent="0.2">
      <c r="A83" s="10"/>
      <c r="B83" s="10"/>
      <c r="C83" s="10"/>
      <c r="D83" s="10"/>
      <c r="E83" s="10"/>
      <c r="F83" s="10"/>
      <c r="G83" s="10"/>
      <c r="H83" s="10"/>
      <c r="I83">
        <v>0.66129032258064513</v>
      </c>
      <c r="J83">
        <v>0.31914893617021278</v>
      </c>
      <c r="K83">
        <v>0.11920613995086049</v>
      </c>
      <c r="AL83">
        <v>0.98360655737704916</v>
      </c>
      <c r="AM83">
        <v>0.30232558139534882</v>
      </c>
      <c r="AN83">
        <v>0.26448421960856328</v>
      </c>
    </row>
    <row r="84" spans="1:40" ht="14.25" x14ac:dyDescent="0.2">
      <c r="A84" s="10"/>
      <c r="B84" s="10"/>
      <c r="C84" s="10"/>
      <c r="D84" s="10"/>
      <c r="E84" s="10"/>
      <c r="F84" s="10"/>
      <c r="G84" s="10"/>
      <c r="H84" s="10"/>
      <c r="I84">
        <v>0.74193548387096775</v>
      </c>
      <c r="J84">
        <v>0.25531914893617019</v>
      </c>
      <c r="K84">
        <v>0.19846363040900761</v>
      </c>
      <c r="AL84">
        <v>0.91803278688524592</v>
      </c>
      <c r="AM84">
        <v>0.5</v>
      </c>
      <c r="AN84">
        <v>0.21391843025026233</v>
      </c>
    </row>
    <row r="85" spans="1:40" ht="14.25" x14ac:dyDescent="0.2">
      <c r="A85" s="10"/>
      <c r="B85" s="10"/>
      <c r="C85" s="10"/>
      <c r="D85" s="10"/>
      <c r="E85" s="10"/>
      <c r="F85" s="10"/>
      <c r="G85" s="10"/>
      <c r="H85" s="10"/>
      <c r="I85">
        <v>0.77419354838709675</v>
      </c>
      <c r="J85">
        <v>0.31914893617021278</v>
      </c>
      <c r="K85">
        <v>3.465468303913196E-2</v>
      </c>
      <c r="AL85">
        <v>0.96721311475409832</v>
      </c>
      <c r="AM85">
        <v>0.41860465116279072</v>
      </c>
      <c r="AN85">
        <v>0.15865391807260737</v>
      </c>
    </row>
    <row r="86" spans="1:40" ht="14.25" x14ac:dyDescent="0.2">
      <c r="A86" s="10"/>
      <c r="B86" s="10"/>
      <c r="C86" s="10"/>
      <c r="D86" s="10"/>
      <c r="E86" s="10"/>
      <c r="F86" s="10"/>
      <c r="G86" s="10"/>
      <c r="H86" s="10"/>
      <c r="I86">
        <v>0.967741935483871</v>
      </c>
      <c r="J86">
        <v>0.23404255319148937</v>
      </c>
      <c r="K86">
        <v>1.7864891232550362E-2</v>
      </c>
      <c r="AL86">
        <v>0.98360655737704916</v>
      </c>
      <c r="AM86">
        <v>0.34883720930232559</v>
      </c>
      <c r="AN86">
        <v>0</v>
      </c>
    </row>
    <row r="87" spans="1:40" ht="14.25" x14ac:dyDescent="0.2">
      <c r="A87" s="10"/>
      <c r="B87" s="10"/>
      <c r="C87" s="10"/>
      <c r="D87" s="10"/>
      <c r="E87" s="10"/>
      <c r="F87" s="10"/>
      <c r="G87" s="10"/>
      <c r="H87" s="10"/>
      <c r="I87">
        <v>0.90322580645161288</v>
      </c>
      <c r="J87">
        <v>0.27659574468085107</v>
      </c>
      <c r="K87">
        <v>1</v>
      </c>
      <c r="AL87">
        <v>0.88524590163934425</v>
      </c>
      <c r="AM87">
        <v>0.2558139534883721</v>
      </c>
      <c r="AN87">
        <v>0.55363828099624868</v>
      </c>
    </row>
    <row r="88" spans="1:40" ht="14.25" x14ac:dyDescent="0.2">
      <c r="A88" s="10"/>
      <c r="B88" s="10"/>
      <c r="C88" s="10"/>
      <c r="D88" s="10"/>
      <c r="E88" s="10"/>
      <c r="F88" s="10"/>
      <c r="G88" s="10"/>
      <c r="H88" s="10"/>
      <c r="I88">
        <v>0.5161290322580645</v>
      </c>
      <c r="J88">
        <v>0.21276595744680851</v>
      </c>
      <c r="K88">
        <v>0.76388819795095442</v>
      </c>
      <c r="AL88">
        <v>0.86885245901639341</v>
      </c>
      <c r="AM88">
        <v>0.41860465116279072</v>
      </c>
      <c r="AN88">
        <v>0.19949261132108304</v>
      </c>
    </row>
    <row r="89" spans="1:40" ht="14.25" x14ac:dyDescent="0.2">
      <c r="A89" s="10"/>
      <c r="B89" s="10"/>
      <c r="C89" s="10"/>
      <c r="D89" s="10"/>
      <c r="E89" s="10"/>
      <c r="F89" s="10"/>
      <c r="G89" s="10"/>
      <c r="H89" s="10"/>
      <c r="I89">
        <v>0.91935483870967738</v>
      </c>
      <c r="J89">
        <v>0.1276595744680851</v>
      </c>
      <c r="K89">
        <v>0.50879840365699625</v>
      </c>
      <c r="AL89">
        <v>1</v>
      </c>
      <c r="AM89">
        <v>0.52325581395348841</v>
      </c>
      <c r="AN89">
        <v>0.11933168232987847</v>
      </c>
    </row>
    <row r="90" spans="1:40" ht="14.25" x14ac:dyDescent="0.2">
      <c r="A90" s="10"/>
      <c r="B90" s="10"/>
      <c r="C90" s="10"/>
      <c r="D90" s="10"/>
      <c r="E90" s="10"/>
      <c r="F90" s="10"/>
      <c r="G90" s="10"/>
      <c r="H90" s="10"/>
      <c r="I90">
        <v>0.79032258064516125</v>
      </c>
      <c r="J90">
        <v>0.31914893617021278</v>
      </c>
      <c r="K90">
        <v>0.14411341608006037</v>
      </c>
      <c r="AL90">
        <v>0.77049180327868849</v>
      </c>
      <c r="AM90">
        <v>0.41860465116279072</v>
      </c>
      <c r="AN90">
        <v>8.9213851028317928E-2</v>
      </c>
    </row>
    <row r="91" spans="1:40" ht="14.25" x14ac:dyDescent="0.2">
      <c r="A91" s="10"/>
      <c r="B91" s="10"/>
      <c r="C91" s="10"/>
      <c r="D91" s="10"/>
      <c r="E91" s="10"/>
      <c r="F91" s="10"/>
      <c r="G91" s="10"/>
      <c r="H91" s="10"/>
      <c r="I91">
        <v>0.88709677419354838</v>
      </c>
      <c r="J91">
        <v>0.23404255319148937</v>
      </c>
      <c r="K91">
        <v>0.14030047508892371</v>
      </c>
      <c r="AL91">
        <v>0.91803278688524592</v>
      </c>
      <c r="AM91">
        <v>0.37209302325581395</v>
      </c>
      <c r="AN91">
        <v>0.10170676479837795</v>
      </c>
    </row>
    <row r="92" spans="1:40" ht="14.25" x14ac:dyDescent="0.2">
      <c r="A92" s="10"/>
      <c r="B92" s="10"/>
      <c r="C92" s="10"/>
      <c r="D92" s="10"/>
      <c r="E92" s="10"/>
      <c r="F92" s="10"/>
      <c r="G92" s="10"/>
      <c r="H92" s="10"/>
      <c r="I92">
        <v>0.80645161290322576</v>
      </c>
      <c r="J92">
        <v>0.40425531914893614</v>
      </c>
      <c r="K92">
        <v>9.6432825632139119E-2</v>
      </c>
      <c r="AK92" t="s">
        <v>1280</v>
      </c>
      <c r="AL92">
        <f>AVERAGE(AL3:AL91)</f>
        <v>0.883403941794069</v>
      </c>
      <c r="AM92">
        <f t="shared" ref="AM92:AN92" si="6">AVERAGE(AM3:AM91)</f>
        <v>0.39430363208779706</v>
      </c>
      <c r="AN92">
        <f t="shared" si="6"/>
        <v>0.33545497041753969</v>
      </c>
    </row>
    <row r="93" spans="1:40" ht="14.25" x14ac:dyDescent="0.2">
      <c r="A93" s="10"/>
      <c r="B93" s="10"/>
      <c r="C93" s="10"/>
      <c r="D93" s="10"/>
      <c r="E93" s="10"/>
      <c r="F93" s="10"/>
      <c r="G93" s="10"/>
      <c r="H93" s="10"/>
      <c r="I93">
        <v>0.967741935483871</v>
      </c>
      <c r="J93">
        <v>0.27659574468085107</v>
      </c>
      <c r="K93">
        <v>0.10518700926133208</v>
      </c>
    </row>
    <row r="94" spans="1:40" ht="14.25" x14ac:dyDescent="0.2">
      <c r="A94" s="10"/>
      <c r="B94" s="10"/>
      <c r="C94" s="10"/>
      <c r="D94" s="10"/>
      <c r="E94" s="10"/>
      <c r="F94" s="10"/>
      <c r="G94" s="10"/>
      <c r="H94" s="10"/>
      <c r="I94">
        <v>0.69354838709677424</v>
      </c>
      <c r="J94">
        <v>0.34042553191489361</v>
      </c>
      <c r="K94">
        <v>0.10443388691280639</v>
      </c>
    </row>
    <row r="95" spans="1:40" ht="14.25" x14ac:dyDescent="0.2">
      <c r="A95" s="10"/>
      <c r="B95" s="10"/>
      <c r="C95" s="10"/>
      <c r="D95" s="10"/>
      <c r="E95" s="10"/>
      <c r="F95" s="10"/>
      <c r="G95" s="10"/>
      <c r="H95" s="10"/>
      <c r="I95">
        <v>0.66129032258064513</v>
      </c>
      <c r="J95">
        <v>0.51063829787234039</v>
      </c>
      <c r="K95">
        <v>7.5585155336666418E-2</v>
      </c>
    </row>
    <row r="96" spans="1:40" ht="14.25" x14ac:dyDescent="0.2">
      <c r="A96" s="10"/>
      <c r="B96" s="10"/>
      <c r="C96" s="10"/>
      <c r="D96" s="10"/>
      <c r="E96" s="10"/>
      <c r="F96" s="10"/>
      <c r="G96" s="10"/>
      <c r="H96" s="10"/>
      <c r="I96">
        <v>0.69354838709677424</v>
      </c>
      <c r="J96">
        <v>0.44680851063829785</v>
      </c>
      <c r="K96">
        <v>7.2591321266793241E-2</v>
      </c>
    </row>
    <row r="97" spans="1:11" ht="14.25" x14ac:dyDescent="0.2">
      <c r="A97" s="10"/>
      <c r="B97" s="10"/>
      <c r="C97" s="10"/>
      <c r="D97" s="10"/>
      <c r="E97" s="10"/>
      <c r="F97" s="10"/>
      <c r="G97" s="10"/>
      <c r="H97" s="10"/>
      <c r="I97">
        <v>0.87096774193548387</v>
      </c>
      <c r="J97">
        <v>0.44680851063829785</v>
      </c>
      <c r="K97">
        <v>5.6968178162492021E-2</v>
      </c>
    </row>
    <row r="98" spans="1:11" ht="14.25" x14ac:dyDescent="0.2">
      <c r="A98" s="10"/>
      <c r="B98" s="10"/>
      <c r="C98" s="10"/>
      <c r="D98" s="10"/>
      <c r="E98" s="10"/>
      <c r="F98" s="10"/>
      <c r="G98" s="10"/>
      <c r="H98" s="10"/>
      <c r="I98">
        <v>0.5161290322580645</v>
      </c>
      <c r="J98">
        <v>6.3829787234042548E-2</v>
      </c>
      <c r="K98">
        <v>2.0099039043520797E-2</v>
      </c>
    </row>
    <row r="99" spans="1:11" ht="14.25" x14ac:dyDescent="0.2">
      <c r="A99" s="10"/>
      <c r="B99" s="10"/>
      <c r="C99" s="10"/>
      <c r="D99" s="10"/>
      <c r="E99" s="10"/>
      <c r="F99" s="10"/>
      <c r="G99" s="10"/>
      <c r="H99" s="10"/>
      <c r="I99">
        <v>0.74193548387096775</v>
      </c>
      <c r="J99">
        <v>0.1702127659574468</v>
      </c>
      <c r="K99">
        <v>7.4744283870468484E-2</v>
      </c>
    </row>
    <row r="100" spans="1:11" ht="14.25" x14ac:dyDescent="0.2">
      <c r="A100" s="10"/>
      <c r="B100" s="10"/>
      <c r="C100" s="10"/>
      <c r="D100" s="10"/>
      <c r="E100" s="10"/>
      <c r="F100" s="10"/>
      <c r="G100" s="10"/>
      <c r="H100" s="10"/>
      <c r="I100">
        <v>0.967741935483871</v>
      </c>
      <c r="J100">
        <v>0.7021276595744681</v>
      </c>
      <c r="K100">
        <v>5.2239744408239294E-2</v>
      </c>
    </row>
    <row r="101" spans="1:11" ht="14.25" x14ac:dyDescent="0.2">
      <c r="A101" s="10"/>
      <c r="B101" s="10"/>
      <c r="C101" s="10"/>
      <c r="D101" s="10"/>
      <c r="E101" s="10"/>
      <c r="F101" s="10"/>
      <c r="G101" s="10"/>
      <c r="H101" s="10"/>
      <c r="I101">
        <v>0.91935483870967738</v>
      </c>
      <c r="J101">
        <v>0.25531914893617019</v>
      </c>
      <c r="K101">
        <v>1.3803558053987126E-2</v>
      </c>
    </row>
    <row r="102" spans="1:11" ht="14.25" x14ac:dyDescent="0.2">
      <c r="A102" s="10"/>
      <c r="B102" s="10"/>
      <c r="C102" s="10"/>
      <c r="D102" s="10"/>
      <c r="E102" s="10"/>
      <c r="F102" s="10"/>
      <c r="G102" s="10"/>
      <c r="H102" s="10"/>
      <c r="I102">
        <v>0.87096774193548387</v>
      </c>
      <c r="J102">
        <v>0.36170212765957449</v>
      </c>
      <c r="K102">
        <v>1.5077302136103718E-2</v>
      </c>
    </row>
    <row r="103" spans="1:11" ht="14.25" x14ac:dyDescent="0.2">
      <c r="A103" s="10"/>
      <c r="B103" s="10"/>
      <c r="C103" s="10"/>
      <c r="D103" s="10"/>
      <c r="E103" s="10"/>
      <c r="F103" s="10"/>
      <c r="G103" s="10"/>
      <c r="H103" s="10"/>
      <c r="I103">
        <v>1</v>
      </c>
      <c r="J103">
        <v>0.61702127659574468</v>
      </c>
      <c r="K103">
        <v>0.66786613492083235</v>
      </c>
    </row>
    <row r="104" spans="1:11" ht="14.25" x14ac:dyDescent="0.2">
      <c r="A104" s="10"/>
      <c r="B104" s="10"/>
      <c r="C104" s="10"/>
      <c r="D104" s="10"/>
      <c r="E104" s="10"/>
      <c r="F104" s="10"/>
      <c r="G104" s="10"/>
      <c r="H104" s="10"/>
      <c r="I104">
        <v>0.66129032258064513</v>
      </c>
      <c r="J104">
        <v>0.1702127659574468</v>
      </c>
      <c r="K104">
        <v>0.10092392220591609</v>
      </c>
    </row>
    <row r="105" spans="1:11" ht="14.25" x14ac:dyDescent="0.2">
      <c r="A105" s="10"/>
      <c r="B105" s="10"/>
      <c r="C105" s="10"/>
      <c r="D105" s="10"/>
      <c r="E105" s="10"/>
      <c r="F105" s="10"/>
      <c r="G105" s="10"/>
      <c r="H105" s="10"/>
      <c r="I105">
        <v>1</v>
      </c>
      <c r="J105">
        <v>0.51063829787234039</v>
      </c>
      <c r="K105">
        <v>0.36917366586794242</v>
      </c>
    </row>
    <row r="106" spans="1:11" ht="14.25" x14ac:dyDescent="0.2">
      <c r="A106" s="10"/>
      <c r="B106" s="10"/>
      <c r="C106" s="10"/>
      <c r="D106" s="10"/>
      <c r="E106" s="10"/>
      <c r="F106" s="10"/>
      <c r="G106" s="10"/>
      <c r="H106" s="10"/>
      <c r="I106">
        <v>0.9838709677419355</v>
      </c>
      <c r="J106">
        <v>0.14893617021276595</v>
      </c>
      <c r="K106">
        <v>0.17474684034082585</v>
      </c>
    </row>
    <row r="107" spans="1:11" ht="14.25" x14ac:dyDescent="0.2">
      <c r="A107" s="10"/>
      <c r="B107" s="10"/>
      <c r="C107" s="10"/>
      <c r="D107" s="10"/>
      <c r="E107" s="10"/>
      <c r="F107" s="10"/>
      <c r="G107" s="10"/>
      <c r="H107" s="10"/>
      <c r="I107">
        <v>0.90322580645161288</v>
      </c>
      <c r="J107">
        <v>0.25531914893617019</v>
      </c>
      <c r="K107">
        <v>5.5218377843555072E-2</v>
      </c>
    </row>
    <row r="108" spans="1:11" ht="14.25" x14ac:dyDescent="0.2">
      <c r="A108" s="10"/>
      <c r="B108" s="10"/>
      <c r="C108" s="10"/>
      <c r="D108" s="10"/>
      <c r="E108" s="10"/>
      <c r="F108" s="10"/>
      <c r="G108" s="10"/>
      <c r="H108" s="10"/>
      <c r="I108">
        <v>0.46774193548387094</v>
      </c>
      <c r="J108">
        <v>0.21276595744680851</v>
      </c>
      <c r="K108">
        <v>2.3704698654329278E-2</v>
      </c>
    </row>
    <row r="109" spans="1:11" ht="14.25" x14ac:dyDescent="0.2">
      <c r="A109" s="10"/>
      <c r="B109" s="10"/>
      <c r="C109" s="10"/>
      <c r="D109" s="10"/>
      <c r="E109" s="10"/>
      <c r="F109" s="10"/>
      <c r="G109" s="10"/>
      <c r="H109" s="10"/>
      <c r="I109">
        <v>0.90322580645161288</v>
      </c>
      <c r="J109">
        <v>0.42553191489361702</v>
      </c>
      <c r="K109">
        <v>0.87564499056178779</v>
      </c>
    </row>
    <row r="110" spans="1:11" ht="14.25" x14ac:dyDescent="0.2">
      <c r="A110" s="10"/>
      <c r="B110" s="10"/>
      <c r="C110" s="10"/>
      <c r="D110" s="10"/>
      <c r="E110" s="10"/>
      <c r="F110" s="10"/>
      <c r="G110" s="10"/>
      <c r="H110" s="10"/>
      <c r="I110">
        <v>0.69354838709677424</v>
      </c>
      <c r="J110">
        <v>0.27659574468085107</v>
      </c>
      <c r="K110">
        <v>0.15418141819156669</v>
      </c>
    </row>
    <row r="111" spans="1:11" ht="14.25" x14ac:dyDescent="0.2">
      <c r="A111" s="10"/>
      <c r="B111" s="10"/>
      <c r="C111" s="10"/>
      <c r="D111" s="10"/>
      <c r="E111" s="10"/>
      <c r="F111" s="10"/>
      <c r="G111" s="10"/>
      <c r="H111" s="10"/>
      <c r="I111">
        <v>0.79032258064516125</v>
      </c>
      <c r="J111">
        <v>0.1702127659574468</v>
      </c>
      <c r="K111">
        <v>0.11009957797510965</v>
      </c>
    </row>
    <row r="112" spans="1:11" ht="14.25" x14ac:dyDescent="0.2">
      <c r="A112" s="10"/>
      <c r="B112" s="10"/>
      <c r="C112" s="10"/>
      <c r="D112" s="10"/>
      <c r="E112" s="10"/>
      <c r="F112" s="10"/>
      <c r="G112" s="10"/>
      <c r="H112" s="10"/>
      <c r="I112">
        <v>0.90322580645161288</v>
      </c>
      <c r="J112">
        <v>0.19148936170212766</v>
      </c>
      <c r="K112">
        <v>0.13113172869907441</v>
      </c>
    </row>
    <row r="113" spans="1:11" ht="14.25" x14ac:dyDescent="0.2">
      <c r="A113" s="10"/>
      <c r="B113" s="10"/>
      <c r="C113" s="10"/>
      <c r="D113" s="10"/>
      <c r="E113" s="10"/>
      <c r="F113" s="10"/>
      <c r="G113" s="10"/>
      <c r="H113" s="10"/>
      <c r="I113">
        <v>0.967741935483871</v>
      </c>
      <c r="J113">
        <v>0.27659574468085107</v>
      </c>
      <c r="K113">
        <v>3.4179317740246032E-2</v>
      </c>
    </row>
    <row r="114" spans="1:11" ht="14.25" x14ac:dyDescent="0.2">
      <c r="A114" s="10"/>
      <c r="B114" s="10"/>
      <c r="C114" s="10"/>
      <c r="D114" s="10"/>
      <c r="E114" s="10"/>
      <c r="F114" s="10"/>
      <c r="G114" s="10"/>
      <c r="H114" s="10"/>
      <c r="I114">
        <v>0.58064516129032262</v>
      </c>
      <c r="J114">
        <v>6.3829787234042548E-2</v>
      </c>
      <c r="K114">
        <v>1.6824338703302959E-2</v>
      </c>
    </row>
    <row r="115" spans="1:11" ht="14.25" x14ac:dyDescent="0.2">
      <c r="A115" s="10"/>
      <c r="B115" s="10"/>
      <c r="C115" s="10"/>
      <c r="D115" s="10"/>
      <c r="E115" s="10"/>
      <c r="F115" s="10"/>
      <c r="G115" s="10"/>
      <c r="H115" s="10"/>
      <c r="I115">
        <v>0.79032258064516125</v>
      </c>
      <c r="J115">
        <v>0.38297872340425532</v>
      </c>
      <c r="K115">
        <v>0.26100042285401587</v>
      </c>
    </row>
    <row r="116" spans="1:11" ht="14.25" x14ac:dyDescent="0.2">
      <c r="A116" s="10"/>
      <c r="B116" s="10"/>
      <c r="C116" s="10"/>
      <c r="D116" s="10"/>
      <c r="E116" s="10"/>
      <c r="F116" s="10"/>
      <c r="G116" s="10"/>
      <c r="H116" s="10"/>
      <c r="I116">
        <v>0.9838709677419355</v>
      </c>
      <c r="J116">
        <v>0.68085106382978722</v>
      </c>
      <c r="K116">
        <v>0.49482072924353349</v>
      </c>
    </row>
    <row r="117" spans="1:11" ht="14.25" x14ac:dyDescent="0.2">
      <c r="A117" s="10"/>
      <c r="B117" s="10"/>
      <c r="C117" s="10"/>
      <c r="D117" s="10"/>
      <c r="E117" s="10"/>
      <c r="F117" s="10"/>
      <c r="G117" s="10"/>
      <c r="H117" s="10"/>
      <c r="I117">
        <v>0.9838709677419355</v>
      </c>
      <c r="J117">
        <v>0.57446808510638303</v>
      </c>
      <c r="K117">
        <v>0.16036945833229693</v>
      </c>
    </row>
    <row r="118" spans="1:11" ht="14.25" x14ac:dyDescent="0.2">
      <c r="A118" s="10"/>
      <c r="B118" s="10"/>
      <c r="C118" s="10"/>
      <c r="D118" s="10"/>
      <c r="E118" s="10"/>
      <c r="F118" s="10"/>
      <c r="G118" s="10"/>
      <c r="H118" s="10"/>
      <c r="I118">
        <v>0.967741935483871</v>
      </c>
      <c r="J118">
        <v>0.51063829787234039</v>
      </c>
      <c r="K118">
        <v>3.0951946648536455E-2</v>
      </c>
    </row>
    <row r="119" spans="1:11" ht="14.25" x14ac:dyDescent="0.2">
      <c r="A119" s="10"/>
      <c r="B119" s="10"/>
      <c r="C119" s="10"/>
      <c r="D119" s="10"/>
      <c r="E119" s="10"/>
      <c r="F119" s="10"/>
      <c r="G119" s="10"/>
      <c r="H119" s="10"/>
      <c r="I119">
        <v>0.75806451612903225</v>
      </c>
      <c r="J119">
        <v>0.42553191489361702</v>
      </c>
      <c r="K119">
        <v>0.94395802413860763</v>
      </c>
    </row>
    <row r="120" spans="1:11" ht="14.25" x14ac:dyDescent="0.2">
      <c r="A120" s="10"/>
      <c r="B120" s="10"/>
      <c r="C120" s="10"/>
      <c r="D120" s="10"/>
      <c r="E120" s="10"/>
      <c r="F120" s="10"/>
      <c r="G120" s="10"/>
      <c r="H120" s="10"/>
      <c r="I120">
        <v>0.88709677419354838</v>
      </c>
      <c r="J120">
        <v>0.27659574468085107</v>
      </c>
      <c r="K120">
        <v>0.27113026391065342</v>
      </c>
    </row>
    <row r="121" spans="1:11" ht="14.25" x14ac:dyDescent="0.2">
      <c r="A121" s="10"/>
      <c r="B121" s="10"/>
      <c r="C121" s="10"/>
      <c r="D121" s="10"/>
      <c r="E121" s="10"/>
      <c r="F121" s="10"/>
      <c r="G121" s="10"/>
      <c r="H121" s="10"/>
      <c r="I121">
        <v>0.41935483870967744</v>
      </c>
      <c r="J121">
        <v>0.14893617021276595</v>
      </c>
      <c r="K121">
        <v>0.14229728571941841</v>
      </c>
    </row>
    <row r="122" spans="1:11" ht="14.25" x14ac:dyDescent="0.2">
      <c r="A122" s="10"/>
      <c r="B122" s="10"/>
      <c r="C122" s="10"/>
      <c r="D122" s="10"/>
      <c r="E122" s="10"/>
      <c r="F122" s="10"/>
      <c r="G122" s="10"/>
      <c r="H122" s="10"/>
      <c r="I122">
        <v>0.88709677419354838</v>
      </c>
      <c r="J122">
        <v>0.10638297872340426</v>
      </c>
      <c r="K122">
        <v>5.3774317560602164E-2</v>
      </c>
    </row>
    <row r="123" spans="1:11" ht="14.25" x14ac:dyDescent="0.2">
      <c r="A123" s="10"/>
      <c r="B123" s="10"/>
      <c r="C123" s="10"/>
      <c r="D123" s="10"/>
      <c r="E123" s="10"/>
      <c r="F123" s="10"/>
      <c r="G123" s="10"/>
      <c r="H123" s="10"/>
      <c r="I123">
        <v>0.9838709677419355</v>
      </c>
      <c r="J123">
        <v>0.2978723404255319</v>
      </c>
      <c r="K123">
        <v>9.0499050651278098E-3</v>
      </c>
    </row>
    <row r="124" spans="1:11" ht="14.25" x14ac:dyDescent="0.2">
      <c r="A124" s="10"/>
      <c r="B124" s="10"/>
      <c r="C124" s="10"/>
      <c r="D124" s="10"/>
      <c r="E124" s="10"/>
      <c r="F124" s="10"/>
      <c r="G124" s="10"/>
      <c r="H124" s="10"/>
      <c r="I124">
        <v>0.9838709677419355</v>
      </c>
      <c r="J124">
        <v>0.25531914893617019</v>
      </c>
      <c r="K124">
        <v>8.7070616620650201E-2</v>
      </c>
    </row>
    <row r="125" spans="1:11" ht="14.25" x14ac:dyDescent="0.2">
      <c r="A125" s="10"/>
      <c r="B125" s="10"/>
      <c r="C125" s="10"/>
      <c r="D125" s="10"/>
      <c r="E125" s="10"/>
      <c r="F125" s="10"/>
      <c r="G125" s="10"/>
      <c r="H125" s="10"/>
      <c r="I125">
        <v>0.967741935483871</v>
      </c>
      <c r="J125">
        <v>0.23404255319148937</v>
      </c>
      <c r="K125">
        <v>0.3669350269603982</v>
      </c>
    </row>
    <row r="126" spans="1:11" ht="14.25" x14ac:dyDescent="0.2">
      <c r="A126" s="10"/>
      <c r="B126" s="10"/>
      <c r="C126" s="10"/>
      <c r="D126" s="10"/>
      <c r="E126" s="10"/>
      <c r="F126" s="10"/>
      <c r="G126" s="10"/>
      <c r="H126" s="10"/>
      <c r="I126">
        <v>0.80645161290322576</v>
      </c>
      <c r="J126">
        <v>0.40425531914893614</v>
      </c>
      <c r="K126">
        <v>0.33073540669988694</v>
      </c>
    </row>
    <row r="127" spans="1:11" ht="14.25" x14ac:dyDescent="0.2">
      <c r="A127" s="10"/>
      <c r="B127" s="10"/>
      <c r="C127" s="10"/>
      <c r="D127" s="10"/>
      <c r="E127" s="10"/>
      <c r="F127" s="10"/>
      <c r="G127" s="10"/>
      <c r="H127" s="10"/>
      <c r="I127">
        <v>0.85483870967741937</v>
      </c>
      <c r="J127">
        <v>0.25531914893617019</v>
      </c>
      <c r="K127">
        <v>0.13728522194308329</v>
      </c>
    </row>
    <row r="128" spans="1:11" ht="14.25" x14ac:dyDescent="0.2">
      <c r="A128" s="10"/>
      <c r="B128" s="10"/>
      <c r="C128" s="10"/>
      <c r="D128" s="10"/>
      <c r="E128" s="10"/>
      <c r="F128" s="10"/>
      <c r="G128" s="10"/>
      <c r="H128" s="10"/>
      <c r="I128">
        <v>0.5161290322580645</v>
      </c>
      <c r="J128">
        <v>0.10638297872340426</v>
      </c>
      <c r="K128">
        <v>0.10350803008067391</v>
      </c>
    </row>
    <row r="129" spans="1:11" ht="14.25" x14ac:dyDescent="0.2">
      <c r="A129" s="10"/>
      <c r="B129" s="10"/>
      <c r="C129" s="10"/>
      <c r="D129" s="10"/>
      <c r="E129" s="10"/>
      <c r="F129" s="10"/>
      <c r="G129" s="10"/>
      <c r="H129" s="10"/>
      <c r="I129">
        <v>0.967741935483871</v>
      </c>
      <c r="J129">
        <v>6.3829787234042548E-2</v>
      </c>
      <c r="K129">
        <v>3.92922584550075E-2</v>
      </c>
    </row>
    <row r="130" spans="1:11" ht="14.25" x14ac:dyDescent="0.2">
      <c r="A130" s="10"/>
      <c r="B130" s="10"/>
      <c r="C130" s="10"/>
      <c r="D130" s="10"/>
      <c r="E130" s="10"/>
      <c r="F130" s="10"/>
      <c r="G130" s="10"/>
      <c r="H130" s="10"/>
      <c r="I130">
        <v>0.46774193548387094</v>
      </c>
      <c r="J130">
        <v>0.34042553191489361</v>
      </c>
      <c r="K130">
        <v>0.24388727209412234</v>
      </c>
    </row>
    <row r="131" spans="1:11" ht="14.25" x14ac:dyDescent="0.2">
      <c r="A131" s="10"/>
      <c r="B131" s="10"/>
      <c r="C131" s="10"/>
      <c r="D131" s="10"/>
      <c r="E131" s="10"/>
      <c r="F131" s="10"/>
      <c r="G131" s="10"/>
      <c r="H131" s="10"/>
      <c r="I131">
        <v>0.91935483870967738</v>
      </c>
      <c r="J131">
        <v>0.63829787234042556</v>
      </c>
      <c r="K131">
        <v>6.1485184908810012E-2</v>
      </c>
    </row>
    <row r="132" spans="1:11" ht="14.25" x14ac:dyDescent="0.2">
      <c r="A132" s="10"/>
      <c r="B132" s="10"/>
      <c r="C132" s="10"/>
      <c r="D132" s="10"/>
      <c r="E132" s="10"/>
      <c r="F132" s="10"/>
      <c r="G132" s="10"/>
      <c r="H132" s="10"/>
      <c r="I132">
        <v>0.85483870967741937</v>
      </c>
      <c r="J132">
        <v>8.5106382978723402E-2</v>
      </c>
      <c r="K132">
        <v>9.2947043752953762E-2</v>
      </c>
    </row>
    <row r="133" spans="1:11" ht="14.25" x14ac:dyDescent="0.2">
      <c r="A133" s="10"/>
      <c r="B133" s="10"/>
      <c r="C133" s="10"/>
      <c r="D133" s="10"/>
      <c r="E133" s="10"/>
      <c r="F133" s="10"/>
      <c r="G133" s="10"/>
      <c r="H133" s="10"/>
      <c r="I133">
        <v>0.80645161290322576</v>
      </c>
      <c r="J133">
        <v>0.44680851063829785</v>
      </c>
      <c r="K133">
        <v>0.15678901795609504</v>
      </c>
    </row>
    <row r="134" spans="1:11" ht="14.25" x14ac:dyDescent="0.2">
      <c r="A134" s="10"/>
      <c r="B134" s="10"/>
      <c r="C134" s="10"/>
      <c r="D134" s="10"/>
      <c r="E134" s="10"/>
      <c r="F134" s="10"/>
      <c r="G134" s="10"/>
      <c r="H134" s="10"/>
      <c r="I134">
        <v>0.80645161290322576</v>
      </c>
      <c r="J134">
        <v>0.31914893617021278</v>
      </c>
      <c r="K134">
        <v>3.1285669670864805E-3</v>
      </c>
    </row>
    <row r="135" spans="1:11" ht="14.25" x14ac:dyDescent="0.2">
      <c r="A135" s="10"/>
      <c r="B135" s="10"/>
      <c r="C135" s="10"/>
      <c r="D135" s="10"/>
      <c r="E135" s="10"/>
      <c r="F135" s="10"/>
      <c r="G135" s="10"/>
      <c r="H135" s="10"/>
      <c r="I135">
        <v>0.62903225806451613</v>
      </c>
      <c r="J135">
        <v>0.10638297872340426</v>
      </c>
      <c r="K135">
        <v>0.11988049537486146</v>
      </c>
    </row>
    <row r="136" spans="1:11" ht="14.25" x14ac:dyDescent="0.2">
      <c r="A136" s="10"/>
      <c r="B136" s="10"/>
      <c r="C136" s="10"/>
      <c r="D136" s="10"/>
      <c r="E136" s="10"/>
      <c r="F136" s="10"/>
      <c r="G136" s="10"/>
      <c r="H136" s="10"/>
      <c r="I136">
        <v>0.80645161290322576</v>
      </c>
      <c r="J136">
        <v>0.5957446808510638</v>
      </c>
      <c r="K136">
        <v>0.35774209774284393</v>
      </c>
    </row>
    <row r="137" spans="1:11" ht="14.25" x14ac:dyDescent="0.2">
      <c r="A137" s="10"/>
      <c r="B137" s="10"/>
      <c r="C137" s="10"/>
      <c r="D137" s="10"/>
      <c r="E137" s="10"/>
      <c r="F137" s="10"/>
      <c r="G137" s="10"/>
      <c r="H137" s="10"/>
      <c r="I137">
        <v>0.74193548387096775</v>
      </c>
      <c r="J137">
        <v>0.27659574468085107</v>
      </c>
      <c r="K137">
        <v>0.12879825856003008</v>
      </c>
    </row>
    <row r="138" spans="1:11" ht="14.25" x14ac:dyDescent="0.2">
      <c r="A138" s="10"/>
      <c r="B138" s="10"/>
      <c r="C138" s="10"/>
      <c r="D138" s="10"/>
      <c r="E138" s="10"/>
      <c r="F138" s="10"/>
      <c r="G138" s="10"/>
      <c r="H138" s="10"/>
      <c r="I138">
        <v>0.77419354838709675</v>
      </c>
      <c r="J138">
        <v>0.44680851063829785</v>
      </c>
      <c r="K138">
        <v>6.289072540191859E-2</v>
      </c>
    </row>
    <row r="139" spans="1:11" ht="14.25" x14ac:dyDescent="0.2">
      <c r="A139" s="10"/>
      <c r="B139" s="10"/>
      <c r="C139" s="10"/>
      <c r="D139" s="10"/>
      <c r="E139" s="10"/>
      <c r="F139" s="10"/>
      <c r="G139" s="10"/>
      <c r="H139" s="10"/>
      <c r="I139">
        <v>0.64516129032258063</v>
      </c>
      <c r="J139">
        <v>0.21276595744680851</v>
      </c>
      <c r="K139">
        <v>6.2569957465860762E-2</v>
      </c>
    </row>
    <row r="140" spans="1:11" ht="14.25" x14ac:dyDescent="0.2">
      <c r="A140" s="10"/>
      <c r="B140" s="10"/>
      <c r="C140" s="10"/>
      <c r="D140" s="10"/>
      <c r="E140" s="10"/>
      <c r="F140" s="10"/>
      <c r="G140" s="10"/>
      <c r="H140" s="10"/>
      <c r="I140">
        <v>0.9838709677419355</v>
      </c>
      <c r="J140">
        <v>0.76595744680851063</v>
      </c>
      <c r="K140">
        <v>4.5759264786762732E-2</v>
      </c>
    </row>
    <row r="141" spans="1:11" ht="14.25" x14ac:dyDescent="0.2">
      <c r="A141" s="10"/>
      <c r="B141" s="10"/>
      <c r="C141" s="10"/>
      <c r="D141" s="10"/>
      <c r="E141" s="10"/>
      <c r="F141" s="10"/>
      <c r="G141" s="10"/>
      <c r="H141" s="10"/>
      <c r="I141">
        <v>0.56451612903225812</v>
      </c>
      <c r="J141">
        <v>0.65957446808510634</v>
      </c>
      <c r="K141">
        <v>0.12428142454819568</v>
      </c>
    </row>
    <row r="142" spans="1:11" ht="14.25" x14ac:dyDescent="0.2">
      <c r="A142" s="10"/>
      <c r="B142" s="10"/>
      <c r="C142" s="10"/>
      <c r="D142" s="10"/>
      <c r="E142" s="10"/>
      <c r="F142" s="10"/>
      <c r="G142" s="10"/>
      <c r="H142" s="10"/>
      <c r="I142">
        <v>0.66129032258064513</v>
      </c>
      <c r="J142">
        <v>4.2553191489361701E-2</v>
      </c>
      <c r="K142">
        <v>3.4884074433361799E-2</v>
      </c>
    </row>
    <row r="143" spans="1:11" ht="14.25" x14ac:dyDescent="0.2">
      <c r="A143" s="10"/>
      <c r="B143" s="10"/>
      <c r="C143" s="10"/>
      <c r="D143" s="10"/>
      <c r="E143" s="10"/>
      <c r="F143" s="10"/>
      <c r="G143" s="10"/>
      <c r="H143" s="10"/>
      <c r="I143">
        <v>0.91935483870967738</v>
      </c>
      <c r="J143">
        <v>6.3829787234042548E-2</v>
      </c>
      <c r="K143">
        <v>0.10212615421181946</v>
      </c>
    </row>
    <row r="144" spans="1:11" ht="14.25" x14ac:dyDescent="0.2">
      <c r="A144" s="10"/>
      <c r="B144" s="10"/>
      <c r="C144" s="10"/>
      <c r="D144" s="10"/>
      <c r="E144" s="10"/>
      <c r="F144" s="10"/>
      <c r="G144" s="10"/>
      <c r="H144" s="10"/>
      <c r="I144">
        <v>0.62903225806451613</v>
      </c>
      <c r="J144">
        <v>0.57446808510638303</v>
      </c>
      <c r="K144">
        <v>0.2926272431300041</v>
      </c>
    </row>
    <row r="145" spans="1:11" ht="14.25" x14ac:dyDescent="0.2">
      <c r="A145" s="10"/>
      <c r="B145" s="10"/>
      <c r="C145" s="10"/>
      <c r="D145" s="10"/>
      <c r="E145" s="10"/>
      <c r="F145" s="10"/>
      <c r="G145" s="10"/>
      <c r="H145" s="10"/>
      <c r="I145">
        <v>1</v>
      </c>
      <c r="J145">
        <v>0.78723404255319152</v>
      </c>
      <c r="K145">
        <v>0.12865333432828396</v>
      </c>
    </row>
    <row r="146" spans="1:11" ht="14.25" x14ac:dyDescent="0.2">
      <c r="A146" s="10"/>
      <c r="B146" s="10"/>
      <c r="C146" s="10"/>
      <c r="D146" s="10"/>
      <c r="E146" s="10"/>
      <c r="F146" s="10"/>
      <c r="G146" s="10"/>
      <c r="H146" s="10"/>
      <c r="I146">
        <v>0.33870967741935482</v>
      </c>
      <c r="J146">
        <v>8.5106382978723402E-2</v>
      </c>
      <c r="K146">
        <v>9.8353633089846806E-2</v>
      </c>
    </row>
    <row r="147" spans="1:11" ht="14.25" x14ac:dyDescent="0.2">
      <c r="A147" s="10"/>
      <c r="B147" s="10"/>
      <c r="C147" s="10"/>
      <c r="D147" s="10"/>
      <c r="E147" s="10"/>
      <c r="F147" s="10"/>
      <c r="G147" s="10"/>
      <c r="H147" s="10"/>
      <c r="I147">
        <v>0.45161290322580644</v>
      </c>
      <c r="J147">
        <v>0.23404255319148937</v>
      </c>
      <c r="K147">
        <v>2.3668078943804637E-2</v>
      </c>
    </row>
    <row r="148" spans="1:11" ht="14.25" x14ac:dyDescent="0.2">
      <c r="A148" s="10"/>
      <c r="B148" s="10"/>
      <c r="C148" s="10"/>
      <c r="D148" s="10"/>
      <c r="E148" s="10"/>
      <c r="F148" s="10"/>
      <c r="G148" s="10"/>
      <c r="H148" s="10"/>
      <c r="I148">
        <v>0.41935483870967744</v>
      </c>
      <c r="J148">
        <v>0.36170212765957449</v>
      </c>
      <c r="K148">
        <v>0.11101230698648802</v>
      </c>
    </row>
    <row r="149" spans="1:11" ht="14.25" x14ac:dyDescent="0.2">
      <c r="A149" s="10"/>
      <c r="B149" s="10"/>
      <c r="C149" s="10"/>
      <c r="D149" s="10"/>
      <c r="E149" s="10"/>
      <c r="F149" s="10"/>
      <c r="G149" s="10"/>
      <c r="H149" s="10"/>
      <c r="I149">
        <v>0.62903225806451613</v>
      </c>
      <c r="J149">
        <v>0.25531914893617019</v>
      </c>
      <c r="K149">
        <v>0.54925972909705467</v>
      </c>
    </row>
    <row r="150" spans="1:11" ht="14.25" x14ac:dyDescent="0.2">
      <c r="A150" s="10"/>
      <c r="B150" s="10"/>
      <c r="C150" s="10"/>
      <c r="D150" s="10"/>
      <c r="E150" s="10"/>
      <c r="F150" s="10"/>
      <c r="G150" s="10"/>
      <c r="H150" s="10"/>
      <c r="I150">
        <v>0.67741935483870963</v>
      </c>
      <c r="J150">
        <v>0.34042553191489361</v>
      </c>
      <c r="K150">
        <v>0.20882942677025207</v>
      </c>
    </row>
    <row r="151" spans="1:11" ht="14.25" x14ac:dyDescent="0.2">
      <c r="A151" s="10"/>
      <c r="B151" s="10"/>
      <c r="C151" s="10"/>
      <c r="D151" s="10"/>
      <c r="E151" s="10"/>
      <c r="F151" s="10"/>
      <c r="G151" s="10"/>
      <c r="H151" s="10"/>
      <c r="I151">
        <v>0.87096774193548387</v>
      </c>
      <c r="J151">
        <v>0.23404255319148937</v>
      </c>
      <c r="K151">
        <v>0.17120060139237814</v>
      </c>
    </row>
    <row r="152" spans="1:11" ht="14.25" x14ac:dyDescent="0.2">
      <c r="A152" s="10"/>
      <c r="B152" s="10"/>
      <c r="C152" s="10"/>
      <c r="D152" s="10"/>
      <c r="E152" s="10"/>
      <c r="F152" s="10"/>
      <c r="G152" s="10"/>
      <c r="H152" s="10"/>
      <c r="I152">
        <v>0.90322580645161288</v>
      </c>
      <c r="J152">
        <v>0.1276595744680851</v>
      </c>
      <c r="K152">
        <v>6.3582872477731076E-2</v>
      </c>
    </row>
    <row r="153" spans="1:11" ht="14.25" x14ac:dyDescent="0.2">
      <c r="A153" s="10"/>
      <c r="B153" s="10"/>
      <c r="C153" s="10"/>
      <c r="D153" s="10"/>
      <c r="E153" s="10"/>
      <c r="F153" s="10"/>
      <c r="G153" s="10"/>
      <c r="H153" s="10"/>
      <c r="I153">
        <v>0.87096774193548387</v>
      </c>
      <c r="J153">
        <v>0.42553191489361702</v>
      </c>
      <c r="K153">
        <v>0.2900377804862545</v>
      </c>
    </row>
    <row r="154" spans="1:11" ht="14.25" x14ac:dyDescent="0.2">
      <c r="A154" s="10"/>
      <c r="B154" s="10"/>
      <c r="C154" s="10"/>
      <c r="D154" s="10"/>
      <c r="E154" s="10"/>
      <c r="F154" s="10"/>
      <c r="G154" s="10"/>
      <c r="H154" s="10"/>
      <c r="I154">
        <v>0.77419354838709675</v>
      </c>
      <c r="J154">
        <v>0.46808510638297873</v>
      </c>
      <c r="K154">
        <v>3.7983622007202338E-2</v>
      </c>
    </row>
    <row r="155" spans="1:11" ht="14.25" x14ac:dyDescent="0.2">
      <c r="A155" s="10"/>
      <c r="B155" s="10"/>
      <c r="C155" s="10"/>
      <c r="D155" s="10"/>
      <c r="E155" s="10"/>
      <c r="F155" s="10"/>
      <c r="G155" s="10"/>
      <c r="H155" s="10"/>
      <c r="I155">
        <v>0.9838709677419355</v>
      </c>
      <c r="J155">
        <v>0.74468085106382975</v>
      </c>
      <c r="K155">
        <v>0.20752389954315184</v>
      </c>
    </row>
    <row r="156" spans="1:11" ht="14.25" x14ac:dyDescent="0.2">
      <c r="A156" s="10"/>
      <c r="B156" s="10"/>
      <c r="C156" s="10"/>
      <c r="D156" s="10"/>
      <c r="E156" s="10"/>
      <c r="F156" s="10"/>
      <c r="G156" s="10"/>
      <c r="H156" s="10"/>
      <c r="I156">
        <v>0.75806451612903225</v>
      </c>
      <c r="J156">
        <v>0.21276595744680851</v>
      </c>
      <c r="K156">
        <v>4.066584306864883E-2</v>
      </c>
    </row>
    <row r="157" spans="1:11" ht="14.25" x14ac:dyDescent="0.2">
      <c r="A157" s="10"/>
      <c r="B157" s="10"/>
      <c r="C157" s="10"/>
      <c r="D157" s="10"/>
      <c r="E157" s="10"/>
      <c r="F157" s="10"/>
      <c r="G157" s="10"/>
      <c r="H157" s="10"/>
      <c r="I157">
        <v>0.90322580645161288</v>
      </c>
      <c r="J157">
        <v>0.53191489361702127</v>
      </c>
      <c r="K157">
        <v>0.50119117699895255</v>
      </c>
    </row>
    <row r="158" spans="1:11" ht="14.25" x14ac:dyDescent="0.2">
      <c r="A158" s="10"/>
      <c r="B158" s="10"/>
      <c r="C158" s="10"/>
      <c r="D158" s="10"/>
      <c r="E158" s="10"/>
      <c r="F158" s="10"/>
      <c r="G158" s="10"/>
      <c r="H158" s="10"/>
      <c r="I158">
        <v>0.56451612903225812</v>
      </c>
      <c r="J158">
        <v>0.40425531914893614</v>
      </c>
      <c r="K158">
        <v>0.43470152863108613</v>
      </c>
    </row>
    <row r="159" spans="1:11" ht="14.25" x14ac:dyDescent="0.2">
      <c r="A159" s="10"/>
      <c r="B159" s="10"/>
      <c r="C159" s="10"/>
      <c r="D159" s="10"/>
      <c r="E159" s="10"/>
      <c r="F159" s="10"/>
      <c r="G159" s="10"/>
      <c r="H159" s="10"/>
      <c r="I159">
        <v>0.62903225806451613</v>
      </c>
      <c r="J159">
        <v>0.19148936170212766</v>
      </c>
      <c r="K159">
        <v>3.9962468251401914E-2</v>
      </c>
    </row>
    <row r="160" spans="1:11" ht="14.25" x14ac:dyDescent="0.2">
      <c r="A160" s="10"/>
      <c r="B160" s="10"/>
      <c r="C160" s="10"/>
      <c r="D160" s="10"/>
      <c r="E160" s="10"/>
      <c r="F160" s="10"/>
      <c r="G160" s="10"/>
      <c r="H160" s="10"/>
      <c r="I160">
        <v>0.91935483870967738</v>
      </c>
      <c r="J160">
        <v>0.34042553191489361</v>
      </c>
      <c r="K160">
        <v>8.3671201983268245E-2</v>
      </c>
    </row>
    <row r="161" spans="1:11" ht="14.25" x14ac:dyDescent="0.2">
      <c r="A161" s="10"/>
      <c r="B161" s="10"/>
      <c r="C161" s="10"/>
      <c r="D161" s="10"/>
      <c r="E161" s="10"/>
      <c r="F161" s="10"/>
      <c r="G161" s="10"/>
      <c r="H161" s="10"/>
      <c r="I161">
        <v>0.79032258064516125</v>
      </c>
      <c r="J161">
        <v>8.5106382978723402E-2</v>
      </c>
      <c r="K161">
        <v>0.48728259637893245</v>
      </c>
    </row>
    <row r="162" spans="1:11" ht="14.25" x14ac:dyDescent="0.2">
      <c r="A162" s="10"/>
      <c r="B162" s="10"/>
      <c r="C162" s="10"/>
      <c r="D162" s="10"/>
      <c r="E162" s="10"/>
      <c r="F162" s="10"/>
      <c r="G162" s="10"/>
      <c r="H162" s="10"/>
      <c r="I162">
        <v>0.85483870967741937</v>
      </c>
      <c r="J162">
        <v>0.31914893617021278</v>
      </c>
      <c r="K162">
        <v>0.29799323986324955</v>
      </c>
    </row>
    <row r="163" spans="1:11" ht="14.25" x14ac:dyDescent="0.2">
      <c r="A163" s="10"/>
      <c r="B163" s="10"/>
      <c r="C163" s="10"/>
      <c r="D163" s="10"/>
      <c r="E163" s="10"/>
      <c r="F163" s="10"/>
      <c r="G163" s="10"/>
      <c r="H163" s="10"/>
      <c r="I163">
        <v>0.74193548387096775</v>
      </c>
      <c r="J163">
        <v>0.19148936170212766</v>
      </c>
      <c r="K163">
        <v>0.10836670563556616</v>
      </c>
    </row>
    <row r="164" spans="1:11" ht="14.25" x14ac:dyDescent="0.2">
      <c r="A164" s="10"/>
      <c r="B164" s="10"/>
      <c r="C164" s="10"/>
      <c r="D164" s="10"/>
      <c r="E164" s="10"/>
      <c r="F164" s="10"/>
      <c r="G164" s="10"/>
      <c r="H164" s="10"/>
      <c r="I164">
        <v>0.87096774193548387</v>
      </c>
      <c r="J164">
        <v>0.5957446808510638</v>
      </c>
      <c r="K164">
        <v>0.20950481860115469</v>
      </c>
    </row>
    <row r="165" spans="1:11" ht="14.25" x14ac:dyDescent="0.2">
      <c r="A165" s="10"/>
      <c r="B165" s="10"/>
      <c r="C165" s="10"/>
      <c r="D165" s="10"/>
      <c r="E165" s="10"/>
      <c r="F165" s="10"/>
      <c r="G165" s="10"/>
      <c r="H165" s="10"/>
      <c r="I165">
        <v>0.9838709677419355</v>
      </c>
      <c r="J165">
        <v>0.63829787234042556</v>
      </c>
      <c r="K165">
        <v>0.46840271732070854</v>
      </c>
    </row>
    <row r="166" spans="1:11" ht="14.25" x14ac:dyDescent="0.2">
      <c r="A166" s="10"/>
      <c r="B166" s="10"/>
      <c r="C166" s="10"/>
      <c r="D166" s="10"/>
      <c r="E166" s="10"/>
      <c r="F166" s="10"/>
      <c r="G166" s="10"/>
      <c r="H166" s="10"/>
      <c r="I166">
        <v>0.85483870967741937</v>
      </c>
      <c r="J166">
        <v>0.63829787234042556</v>
      </c>
      <c r="K166">
        <v>0.64076167616015389</v>
      </c>
    </row>
    <row r="167" spans="1:11" ht="14.25" x14ac:dyDescent="0.2">
      <c r="A167" s="10"/>
      <c r="B167" s="10"/>
      <c r="C167" s="10"/>
      <c r="D167" s="10"/>
      <c r="E167" s="10"/>
      <c r="F167" s="10"/>
      <c r="G167" s="10"/>
      <c r="H167" s="10"/>
      <c r="I167">
        <v>0.90322580645161288</v>
      </c>
      <c r="J167">
        <v>0.40425531914893614</v>
      </c>
      <c r="K167">
        <v>0.44986416160209158</v>
      </c>
    </row>
    <row r="168" spans="1:11" ht="14.25" x14ac:dyDescent="0.2">
      <c r="A168" s="10"/>
      <c r="B168" s="10"/>
      <c r="C168" s="10"/>
      <c r="D168" s="10"/>
      <c r="E168" s="10"/>
      <c r="F168" s="10"/>
      <c r="G168" s="10"/>
      <c r="H168" s="10"/>
      <c r="I168">
        <v>0.91935483870967738</v>
      </c>
      <c r="J168">
        <v>0.63829787234042556</v>
      </c>
      <c r="K168">
        <v>0.32537511020460053</v>
      </c>
    </row>
    <row r="169" spans="1:11" ht="14.25" x14ac:dyDescent="0.2">
      <c r="A169" s="10"/>
      <c r="B169" s="10"/>
      <c r="C169" s="10"/>
      <c r="D169" s="10"/>
      <c r="E169" s="10"/>
      <c r="F169" s="10"/>
      <c r="G169" s="10"/>
      <c r="H169" s="10"/>
      <c r="I169">
        <v>1</v>
      </c>
      <c r="J169">
        <v>0.44680851063829785</v>
      </c>
      <c r="K169">
        <v>0.40102590464503757</v>
      </c>
    </row>
    <row r="170" spans="1:11" ht="14.25" x14ac:dyDescent="0.2">
      <c r="A170" s="10"/>
      <c r="B170" s="10"/>
      <c r="C170" s="10"/>
      <c r="D170" s="10"/>
      <c r="E170" s="10"/>
      <c r="F170" s="10"/>
      <c r="G170" s="10"/>
      <c r="H170" s="10"/>
      <c r="I170">
        <v>0.967741935483871</v>
      </c>
      <c r="J170">
        <v>0.61702127659574468</v>
      </c>
      <c r="K170">
        <v>0.24374493887963031</v>
      </c>
    </row>
    <row r="171" spans="1:11" ht="14.25" x14ac:dyDescent="0.2">
      <c r="A171" s="10"/>
      <c r="B171" s="10"/>
      <c r="C171" s="10"/>
      <c r="D171" s="10"/>
      <c r="E171" s="10"/>
      <c r="F171" s="10"/>
      <c r="G171" s="10"/>
      <c r="H171" s="10"/>
      <c r="I171">
        <v>0.75806451612903225</v>
      </c>
      <c r="J171">
        <v>0.42553191489361702</v>
      </c>
      <c r="K171">
        <v>0.24898259389155591</v>
      </c>
    </row>
    <row r="172" spans="1:11" ht="14.25" x14ac:dyDescent="0.2">
      <c r="A172" s="10"/>
      <c r="B172" s="10"/>
      <c r="C172" s="10"/>
      <c r="D172" s="10"/>
      <c r="E172" s="10"/>
      <c r="F172" s="10"/>
      <c r="G172" s="10"/>
      <c r="H172" s="10"/>
      <c r="I172">
        <v>0.75806451612903225</v>
      </c>
      <c r="J172">
        <v>0.72340425531914898</v>
      </c>
      <c r="K172">
        <v>0.14739226204788478</v>
      </c>
    </row>
    <row r="173" spans="1:11" ht="14.25" x14ac:dyDescent="0.2">
      <c r="A173" s="10"/>
      <c r="B173" s="10"/>
      <c r="C173" s="10"/>
      <c r="D173" s="10"/>
      <c r="E173" s="10"/>
      <c r="F173" s="10"/>
      <c r="G173" s="10"/>
      <c r="H173" s="10"/>
      <c r="I173">
        <v>0.85483870967741937</v>
      </c>
      <c r="J173">
        <v>0.76595744680851063</v>
      </c>
      <c r="K173">
        <v>0.15978699765357476</v>
      </c>
    </row>
    <row r="174" spans="1:11" ht="14.25" x14ac:dyDescent="0.2">
      <c r="A174" s="10"/>
      <c r="B174" s="10"/>
      <c r="C174" s="10"/>
      <c r="D174" s="10"/>
      <c r="E174" s="10"/>
      <c r="F174" s="10"/>
      <c r="G174" s="10"/>
      <c r="H174" s="10"/>
      <c r="I174">
        <v>0.69354838709677424</v>
      </c>
      <c r="J174">
        <v>0.36170212765957449</v>
      </c>
      <c r="K174">
        <v>0.11697095573298842</v>
      </c>
    </row>
    <row r="175" spans="1:11" ht="14.25" x14ac:dyDescent="0.2">
      <c r="A175" s="10"/>
      <c r="B175" s="10"/>
      <c r="C175" s="10"/>
      <c r="D175" s="10"/>
      <c r="E175" s="10"/>
      <c r="F175" s="10"/>
      <c r="G175" s="10"/>
      <c r="H175" s="10"/>
      <c r="I175">
        <v>0.9838709677419355</v>
      </c>
      <c r="J175">
        <v>0.36170212765957449</v>
      </c>
      <c r="K175">
        <v>0.15314501128992586</v>
      </c>
    </row>
    <row r="176" spans="1:11" ht="14.25" x14ac:dyDescent="0.2">
      <c r="A176" s="10"/>
      <c r="B176" s="10"/>
      <c r="C176" s="10"/>
      <c r="D176" s="10"/>
      <c r="E176" s="10"/>
      <c r="F176" s="10"/>
      <c r="G176" s="10"/>
      <c r="H176" s="10"/>
      <c r="I176">
        <v>0.91935483870967738</v>
      </c>
      <c r="J176">
        <v>8.5106382978723402E-2</v>
      </c>
      <c r="K176">
        <v>0.18541595845528389</v>
      </c>
    </row>
    <row r="177" spans="1:11" ht="14.25" x14ac:dyDescent="0.2">
      <c r="A177" s="10"/>
      <c r="B177" s="10"/>
      <c r="C177" s="10"/>
      <c r="D177" s="10"/>
      <c r="E177" s="10"/>
      <c r="F177" s="10"/>
      <c r="G177" s="10"/>
      <c r="H177" s="10"/>
      <c r="I177">
        <v>0.46774193548387094</v>
      </c>
      <c r="J177">
        <v>0.27659574468085107</v>
      </c>
      <c r="K177">
        <v>6.8018866751237472E-2</v>
      </c>
    </row>
    <row r="178" spans="1:11" ht="14.25" x14ac:dyDescent="0.2">
      <c r="A178" s="10"/>
      <c r="B178" s="10"/>
      <c r="C178" s="10"/>
      <c r="D178" s="10"/>
      <c r="E178" s="10"/>
      <c r="F178" s="10"/>
      <c r="G178" s="10"/>
      <c r="H178" s="10"/>
      <c r="I178">
        <v>0.33870967741935482</v>
      </c>
      <c r="J178">
        <v>0.1702127659574468</v>
      </c>
      <c r="K178">
        <v>9.5959014943605647E-2</v>
      </c>
    </row>
    <row r="179" spans="1:11" ht="14.25" x14ac:dyDescent="0.2">
      <c r="A179" s="10"/>
      <c r="B179" s="10"/>
      <c r="C179" s="10"/>
      <c r="D179" s="10"/>
      <c r="E179" s="10"/>
      <c r="F179" s="10"/>
      <c r="G179" s="10"/>
      <c r="H179" s="10"/>
      <c r="I179">
        <v>0.62903225806451613</v>
      </c>
      <c r="J179">
        <v>0.1276595744680851</v>
      </c>
      <c r="K179">
        <v>0.10393295691034665</v>
      </c>
    </row>
    <row r="180" spans="1:11" ht="14.25" x14ac:dyDescent="0.2">
      <c r="A180" s="10"/>
      <c r="B180" s="10"/>
      <c r="C180" s="10"/>
      <c r="D180" s="10"/>
      <c r="E180" s="10"/>
      <c r="F180" s="10"/>
      <c r="G180" s="10"/>
      <c r="H180" s="10"/>
      <c r="I180">
        <v>0.24193548387096775</v>
      </c>
      <c r="J180">
        <v>0.25531914893617019</v>
      </c>
      <c r="K180">
        <v>0.10469989801756088</v>
      </c>
    </row>
    <row r="181" spans="1:11" ht="14.25" x14ac:dyDescent="0.2">
      <c r="A181" s="10"/>
      <c r="B181" s="10"/>
      <c r="C181" s="10"/>
      <c r="D181" s="10"/>
      <c r="E181" s="10"/>
      <c r="F181" s="10"/>
      <c r="G181" s="10"/>
      <c r="H181" s="10"/>
      <c r="I181">
        <v>1</v>
      </c>
      <c r="J181">
        <v>0.21276595744680851</v>
      </c>
      <c r="K181">
        <v>0.12676327360865827</v>
      </c>
    </row>
    <row r="182" spans="1:11" ht="14.25" x14ac:dyDescent="0.2">
      <c r="A182" s="10"/>
      <c r="B182" s="10"/>
      <c r="C182" s="10"/>
      <c r="D182" s="10"/>
      <c r="E182" s="10"/>
      <c r="F182" s="10"/>
      <c r="G182" s="10"/>
      <c r="H182" s="10"/>
      <c r="I182">
        <v>0.80645161290322576</v>
      </c>
      <c r="J182">
        <v>0.31914893617021278</v>
      </c>
      <c r="K182">
        <v>8.4966019672384874E-2</v>
      </c>
    </row>
    <row r="183" spans="1:11" ht="14.25" x14ac:dyDescent="0.2">
      <c r="A183" s="10"/>
      <c r="B183" s="10"/>
      <c r="C183" s="10"/>
      <c r="D183" s="10"/>
      <c r="E183" s="10"/>
      <c r="F183" s="10"/>
      <c r="G183" s="10"/>
      <c r="H183" s="10"/>
      <c r="I183">
        <v>0.85483870967741937</v>
      </c>
      <c r="J183">
        <v>0.80851063829787229</v>
      </c>
      <c r="K183">
        <v>0.13302662598424109</v>
      </c>
    </row>
    <row r="184" spans="1:11" ht="14.25" x14ac:dyDescent="0.2">
      <c r="A184" s="10"/>
      <c r="B184" s="10"/>
      <c r="C184" s="10"/>
      <c r="D184" s="10"/>
      <c r="E184" s="10"/>
      <c r="F184" s="10"/>
      <c r="G184" s="10"/>
      <c r="H184" s="10"/>
      <c r="I184">
        <v>0.69354838709677424</v>
      </c>
      <c r="J184">
        <v>0.1702127659574468</v>
      </c>
      <c r="K184">
        <v>2.0782031191702112E-2</v>
      </c>
    </row>
    <row r="185" spans="1:11" ht="14.25" x14ac:dyDescent="0.2">
      <c r="A185" s="10"/>
      <c r="B185" s="10"/>
      <c r="C185" s="10"/>
      <c r="D185" s="10"/>
      <c r="E185" s="10"/>
      <c r="F185" s="10"/>
      <c r="G185" s="10"/>
      <c r="H185" s="10"/>
      <c r="I185">
        <v>0.85483870967741937</v>
      </c>
      <c r="J185">
        <v>0.36170212765957449</v>
      </c>
      <c r="K185">
        <v>1.9566325896077406E-2</v>
      </c>
    </row>
    <row r="186" spans="1:11" ht="14.25" x14ac:dyDescent="0.2">
      <c r="A186" s="10"/>
      <c r="B186" s="10"/>
      <c r="C186" s="10"/>
      <c r="D186" s="10"/>
      <c r="E186" s="10"/>
      <c r="F186" s="10"/>
      <c r="G186" s="10"/>
      <c r="H186" s="10"/>
      <c r="I186">
        <v>0.9838709677419355</v>
      </c>
      <c r="J186">
        <v>0.23404255319148937</v>
      </c>
      <c r="K186">
        <v>3.0876634413683889E-2</v>
      </c>
    </row>
    <row r="187" spans="1:11" ht="14.25" x14ac:dyDescent="0.2">
      <c r="A187" s="10"/>
      <c r="B187" s="10"/>
      <c r="C187" s="10"/>
      <c r="D187" s="10"/>
      <c r="E187" s="10"/>
      <c r="F187" s="10"/>
      <c r="G187" s="10"/>
      <c r="H187" s="10"/>
      <c r="I187">
        <v>1</v>
      </c>
      <c r="J187">
        <v>1</v>
      </c>
      <c r="K187">
        <v>3.1664303658930928E-2</v>
      </c>
    </row>
    <row r="188" spans="1:11" ht="14.25" x14ac:dyDescent="0.2">
      <c r="A188" s="10"/>
      <c r="B188" s="10"/>
      <c r="C188" s="10"/>
      <c r="D188" s="10"/>
      <c r="E188" s="10"/>
      <c r="F188" s="10"/>
      <c r="G188" s="10"/>
      <c r="H188" s="10"/>
      <c r="I188">
        <v>0.80645161290322576</v>
      </c>
      <c r="J188">
        <v>0.44680851063829785</v>
      </c>
      <c r="K188">
        <v>4.3266533453832912E-2</v>
      </c>
    </row>
    <row r="189" spans="1:11" ht="14.25" x14ac:dyDescent="0.2">
      <c r="A189" s="10"/>
      <c r="B189" s="10"/>
      <c r="C189" s="10"/>
      <c r="D189" s="10"/>
      <c r="E189" s="10"/>
      <c r="F189" s="10"/>
      <c r="G189" s="10"/>
      <c r="H189" s="10"/>
      <c r="I189">
        <v>0.69354838709677424</v>
      </c>
      <c r="J189">
        <v>0.10638297872340426</v>
      </c>
      <c r="K189">
        <v>1.3990111296282477E-2</v>
      </c>
    </row>
    <row r="190" spans="1:11" ht="14.25" x14ac:dyDescent="0.2">
      <c r="A190" s="10"/>
      <c r="B190" s="10"/>
      <c r="C190" s="10"/>
      <c r="D190" s="10"/>
      <c r="E190" s="10"/>
      <c r="F190" s="10"/>
      <c r="G190" s="10"/>
      <c r="H190" s="10"/>
      <c r="I190">
        <v>0.88709677419354838</v>
      </c>
      <c r="J190">
        <v>0.55319148936170215</v>
      </c>
      <c r="K190">
        <v>0.30924170943572482</v>
      </c>
    </row>
    <row r="191" spans="1:11" ht="14.25" x14ac:dyDescent="0.2">
      <c r="A191" s="10"/>
      <c r="B191" s="10"/>
      <c r="C191" s="10"/>
      <c r="D191" s="10"/>
      <c r="E191" s="10"/>
      <c r="F191" s="10"/>
      <c r="G191" s="10"/>
      <c r="H191" s="10"/>
      <c r="I191">
        <v>0.88709677419354838</v>
      </c>
      <c r="J191">
        <v>0.1702127659574468</v>
      </c>
      <c r="K191">
        <v>0.27944846570322279</v>
      </c>
    </row>
    <row r="192" spans="1:11" ht="14.25" x14ac:dyDescent="0.2">
      <c r="A192" s="10"/>
      <c r="B192" s="10"/>
      <c r="C192" s="10"/>
      <c r="D192" s="10"/>
      <c r="E192" s="10"/>
      <c r="F192" s="10"/>
      <c r="G192" s="10"/>
      <c r="H192" s="10"/>
      <c r="I192">
        <v>0.85483870967741937</v>
      </c>
      <c r="J192">
        <v>0.68085106382978722</v>
      </c>
      <c r="K192">
        <v>0.41329696236046509</v>
      </c>
    </row>
    <row r="193" spans="1:11" ht="14.25" x14ac:dyDescent="0.2">
      <c r="A193" s="10"/>
      <c r="B193" s="10"/>
      <c r="C193" s="10"/>
      <c r="D193" s="10"/>
      <c r="E193" s="10"/>
      <c r="F193" s="10"/>
      <c r="G193" s="10"/>
      <c r="H193" s="10"/>
      <c r="I193">
        <v>0.79032258064516125</v>
      </c>
      <c r="J193">
        <v>0.40425531914893614</v>
      </c>
      <c r="K193">
        <v>0.27029129252377515</v>
      </c>
    </row>
    <row r="194" spans="1:11" ht="14.25" x14ac:dyDescent="0.2">
      <c r="A194" s="10"/>
      <c r="B194" s="10"/>
      <c r="C194" s="10"/>
      <c r="D194" s="10"/>
      <c r="E194" s="10"/>
      <c r="F194" s="10"/>
      <c r="G194" s="10"/>
      <c r="H194" s="10"/>
      <c r="I194">
        <v>0.967741935483871</v>
      </c>
      <c r="J194">
        <v>0.65957446808510634</v>
      </c>
      <c r="K194">
        <v>0.18910487608719084</v>
      </c>
    </row>
    <row r="195" spans="1:11" ht="14.25" x14ac:dyDescent="0.2">
      <c r="A195" s="10"/>
      <c r="B195" s="10"/>
      <c r="C195" s="10"/>
      <c r="D195" s="10"/>
      <c r="E195" s="10"/>
      <c r="F195" s="10"/>
      <c r="G195" s="10"/>
      <c r="H195" s="10"/>
      <c r="I195">
        <v>0.9838709677419355</v>
      </c>
      <c r="J195">
        <v>0.7021276595744681</v>
      </c>
      <c r="K195">
        <v>0.20825214812603812</v>
      </c>
    </row>
    <row r="196" spans="1:11" ht="14.25" x14ac:dyDescent="0.2">
      <c r="A196" s="10"/>
      <c r="B196" s="10"/>
      <c r="C196" s="10"/>
      <c r="D196" s="10"/>
      <c r="E196" s="10"/>
      <c r="F196" s="10"/>
      <c r="G196" s="10"/>
      <c r="H196" s="10"/>
      <c r="I196">
        <v>1</v>
      </c>
      <c r="J196">
        <v>0.68085106382978722</v>
      </c>
      <c r="K196">
        <v>0.14090159109187539</v>
      </c>
    </row>
    <row r="197" spans="1:11" ht="14.25" x14ac:dyDescent="0.2">
      <c r="A197" s="10"/>
      <c r="B197" s="10"/>
      <c r="C197" s="10"/>
      <c r="D197" s="10"/>
      <c r="E197" s="10"/>
      <c r="F197" s="10"/>
      <c r="G197" s="10"/>
      <c r="H197" s="10"/>
      <c r="I197">
        <v>0.9838709677419355</v>
      </c>
      <c r="J197">
        <v>0.57446808510638303</v>
      </c>
      <c r="K197">
        <v>0.37041735414991145</v>
      </c>
    </row>
    <row r="198" spans="1:11" ht="14.25" x14ac:dyDescent="0.2">
      <c r="A198" s="10"/>
      <c r="B198" s="10"/>
      <c r="C198" s="10"/>
      <c r="D198" s="10"/>
      <c r="E198" s="10"/>
      <c r="F198" s="10"/>
      <c r="G198" s="10"/>
      <c r="H198" s="10"/>
      <c r="I198">
        <v>0.967741935483871</v>
      </c>
      <c r="J198">
        <v>0.61702127659574468</v>
      </c>
      <c r="K198">
        <v>0.29412398743045709</v>
      </c>
    </row>
    <row r="199" spans="1:11" ht="14.25" x14ac:dyDescent="0.2">
      <c r="A199" s="10"/>
      <c r="B199" s="10"/>
      <c r="C199" s="10"/>
      <c r="D199" s="10"/>
      <c r="E199" s="10"/>
      <c r="F199" s="10"/>
      <c r="G199" s="10"/>
      <c r="H199" s="10"/>
      <c r="I199">
        <v>0.87096774193548387</v>
      </c>
      <c r="J199">
        <v>0.34042553191489361</v>
      </c>
      <c r="K199">
        <v>0.20518507463511568</v>
      </c>
    </row>
    <row r="200" spans="1:11" ht="14.25" x14ac:dyDescent="0.2">
      <c r="A200" s="10"/>
      <c r="B200" s="10"/>
      <c r="C200" s="10"/>
      <c r="D200" s="10"/>
      <c r="E200" s="10"/>
      <c r="F200" s="10"/>
      <c r="G200" s="10"/>
      <c r="H200" s="10"/>
      <c r="I200">
        <v>0.58064516129032262</v>
      </c>
      <c r="J200">
        <v>0.21276595744680851</v>
      </c>
      <c r="K200">
        <v>0.20872405873525193</v>
      </c>
    </row>
    <row r="201" spans="1:11" ht="14.25" x14ac:dyDescent="0.2">
      <c r="A201" s="10"/>
      <c r="B201" s="10"/>
      <c r="C201" s="10"/>
      <c r="D201" s="10"/>
      <c r="E201" s="10"/>
      <c r="F201" s="10"/>
      <c r="G201" s="10"/>
      <c r="H201" s="10"/>
      <c r="I201">
        <v>0.9838709677419355</v>
      </c>
      <c r="J201">
        <v>2.1276595744680851E-2</v>
      </c>
      <c r="K201">
        <v>7.7788556409554843E-2</v>
      </c>
    </row>
    <row r="202" spans="1:11" ht="14.25" x14ac:dyDescent="0.2">
      <c r="A202" s="10"/>
      <c r="B202" s="10"/>
      <c r="C202" s="10"/>
      <c r="D202" s="10"/>
      <c r="E202" s="10"/>
      <c r="F202" s="10"/>
      <c r="G202" s="10"/>
      <c r="H202" s="10"/>
      <c r="I202">
        <v>0.66129032258064513</v>
      </c>
      <c r="J202">
        <v>0.1702127659574468</v>
      </c>
      <c r="K202">
        <v>1.9413974081536205E-2</v>
      </c>
    </row>
    <row r="203" spans="1:11" ht="14.25" x14ac:dyDescent="0.2">
      <c r="A203" s="10"/>
      <c r="B203" s="10"/>
      <c r="C203" s="10"/>
      <c r="D203" s="10"/>
      <c r="E203" s="10"/>
      <c r="F203" s="10"/>
      <c r="G203" s="10"/>
      <c r="H203" s="10"/>
      <c r="I203">
        <v>0.69354838709677424</v>
      </c>
      <c r="J203">
        <v>0.63829787234042556</v>
      </c>
      <c r="K203">
        <v>0.3843003700663577</v>
      </c>
    </row>
    <row r="204" spans="1:11" ht="14.25" x14ac:dyDescent="0.2">
      <c r="A204" s="10"/>
      <c r="B204" s="10"/>
      <c r="C204" s="10"/>
      <c r="D204" s="10"/>
      <c r="E204" s="10"/>
      <c r="F204" s="10"/>
      <c r="G204" s="10"/>
      <c r="H204" s="10"/>
      <c r="I204">
        <v>0</v>
      </c>
      <c r="J204">
        <v>0.48936170212765956</v>
      </c>
      <c r="K204">
        <v>0.21217874840738807</v>
      </c>
    </row>
    <row r="205" spans="1:11" ht="14.25" x14ac:dyDescent="0.2">
      <c r="A205" s="10"/>
      <c r="B205" s="10"/>
      <c r="C205" s="10"/>
      <c r="D205" s="10"/>
      <c r="E205" s="10"/>
      <c r="F205" s="10"/>
      <c r="G205" s="10"/>
      <c r="H205" s="10"/>
      <c r="I205">
        <v>0.967741935483871</v>
      </c>
      <c r="J205">
        <v>0.44680851063829785</v>
      </c>
      <c r="K205">
        <v>0.29974131283735045</v>
      </c>
    </row>
    <row r="206" spans="1:11" ht="14.25" x14ac:dyDescent="0.2">
      <c r="A206" s="10"/>
      <c r="B206" s="10"/>
      <c r="C206" s="10"/>
      <c r="D206" s="10"/>
      <c r="E206" s="10"/>
      <c r="F206" s="10"/>
      <c r="G206" s="10"/>
      <c r="H206" s="10"/>
      <c r="I206">
        <v>0.91935483870967738</v>
      </c>
      <c r="J206">
        <v>0.46808510638297873</v>
      </c>
      <c r="K206">
        <v>0.24547781121917381</v>
      </c>
    </row>
    <row r="207" spans="1:11" ht="14.25" x14ac:dyDescent="0.2">
      <c r="A207" s="10"/>
      <c r="B207" s="10"/>
      <c r="C207" s="10"/>
      <c r="D207" s="10"/>
      <c r="E207" s="10"/>
      <c r="F207" s="10"/>
      <c r="G207" s="10"/>
      <c r="H207" s="10"/>
      <c r="I207">
        <v>0.77419354838709675</v>
      </c>
      <c r="J207">
        <v>0.7021276595744681</v>
      </c>
      <c r="K207">
        <v>0.18299698474685416</v>
      </c>
    </row>
    <row r="208" spans="1:11" ht="14.25" x14ac:dyDescent="0.2">
      <c r="A208" s="10"/>
      <c r="B208" s="10"/>
      <c r="C208" s="10"/>
      <c r="D208" s="10"/>
      <c r="E208" s="10"/>
      <c r="F208" s="10"/>
      <c r="G208" s="10"/>
      <c r="H208" s="10"/>
      <c r="I208">
        <v>0.90322580645161288</v>
      </c>
      <c r="J208">
        <v>0.21276595744680851</v>
      </c>
      <c r="K208">
        <v>0.17883753838160227</v>
      </c>
    </row>
    <row r="209" spans="1:11" ht="14.25" x14ac:dyDescent="0.2">
      <c r="A209" s="10"/>
      <c r="B209" s="10"/>
      <c r="C209" s="10"/>
      <c r="D209" s="10"/>
      <c r="E209" s="10"/>
      <c r="F209" s="10"/>
      <c r="G209" s="10"/>
      <c r="H209" s="10"/>
      <c r="I209">
        <v>0.91935483870967738</v>
      </c>
      <c r="J209">
        <v>0.1702127659574468</v>
      </c>
      <c r="K209">
        <v>0.21627428301370544</v>
      </c>
    </row>
    <row r="210" spans="1:11" ht="14.25" x14ac:dyDescent="0.2">
      <c r="A210" s="10"/>
      <c r="B210" s="10"/>
      <c r="C210" s="10"/>
      <c r="D210" s="10"/>
      <c r="E210" s="10"/>
      <c r="F210" s="10"/>
      <c r="G210" s="10"/>
      <c r="H210" s="10"/>
      <c r="I210">
        <v>0.75806451612903225</v>
      </c>
      <c r="J210">
        <v>0.21276595744680851</v>
      </c>
      <c r="K210">
        <v>0.15625285011897952</v>
      </c>
    </row>
    <row r="211" spans="1:11" ht="14.25" x14ac:dyDescent="0.2">
      <c r="A211" s="10"/>
      <c r="B211" s="10"/>
      <c r="C211" s="10"/>
      <c r="D211" s="10"/>
      <c r="E211" s="10"/>
      <c r="F211" s="10"/>
      <c r="G211" s="10"/>
      <c r="H211" s="10"/>
      <c r="I211">
        <v>0.967741935483871</v>
      </c>
      <c r="J211">
        <v>0.7021276595744681</v>
      </c>
      <c r="K211">
        <v>7.5447658687715399E-2</v>
      </c>
    </row>
    <row r="212" spans="1:11" ht="14.25" x14ac:dyDescent="0.2">
      <c r="A212" s="10"/>
      <c r="B212" s="10"/>
      <c r="C212" s="10"/>
      <c r="D212" s="10"/>
      <c r="E212" s="10"/>
      <c r="F212" s="10"/>
      <c r="G212" s="10"/>
      <c r="H212" s="10"/>
      <c r="I212">
        <v>0.30645161290322581</v>
      </c>
      <c r="J212">
        <v>0.7021276595744681</v>
      </c>
      <c r="K212">
        <v>6.1957095518023808E-2</v>
      </c>
    </row>
    <row r="213" spans="1:11" ht="14.25" x14ac:dyDescent="0.2">
      <c r="A213" s="10"/>
      <c r="B213" s="10"/>
      <c r="C213" s="10"/>
      <c r="D213" s="10"/>
      <c r="E213" s="10"/>
      <c r="F213" s="10"/>
      <c r="G213" s="10"/>
      <c r="H213" s="10"/>
      <c r="I213">
        <v>0.85483870967741937</v>
      </c>
      <c r="J213">
        <v>0.57446808510638303</v>
      </c>
      <c r="K213">
        <v>7.3666247958278405E-2</v>
      </c>
    </row>
    <row r="214" spans="1:11" ht="14.25" x14ac:dyDescent="0.2">
      <c r="A214" s="10"/>
      <c r="B214" s="10"/>
      <c r="C214" s="10"/>
      <c r="D214" s="10"/>
      <c r="E214" s="10"/>
      <c r="F214" s="10"/>
      <c r="G214" s="10"/>
      <c r="H214" s="10"/>
      <c r="I214">
        <v>0.88709677419354838</v>
      </c>
      <c r="J214">
        <v>0.10638297872340426</v>
      </c>
      <c r="K214">
        <v>3.5437688453321618E-2</v>
      </c>
    </row>
    <row r="215" spans="1:11" ht="14.25" x14ac:dyDescent="0.2">
      <c r="A215" s="10"/>
      <c r="B215" s="10"/>
      <c r="C215" s="10"/>
      <c r="D215" s="10"/>
      <c r="E215" s="10"/>
      <c r="F215" s="10"/>
      <c r="G215" s="10"/>
      <c r="H215" s="10"/>
      <c r="I215">
        <v>0.967741935483871</v>
      </c>
      <c r="J215">
        <v>0.85106382978723405</v>
      </c>
      <c r="K215">
        <v>7.6874445522307627E-2</v>
      </c>
    </row>
    <row r="216" spans="1:11" ht="14.25" x14ac:dyDescent="0.2">
      <c r="A216" s="10"/>
      <c r="B216" s="10"/>
      <c r="C216" s="10"/>
      <c r="D216" s="10"/>
      <c r="E216" s="10"/>
      <c r="F216" s="10"/>
      <c r="G216" s="10"/>
      <c r="H216" s="10"/>
      <c r="I216">
        <v>0.90322580645161288</v>
      </c>
      <c r="J216">
        <v>0.44680851063829785</v>
      </c>
      <c r="K216">
        <v>4.5980537660263054E-2</v>
      </c>
    </row>
    <row r="217" spans="1:11" ht="14.25" x14ac:dyDescent="0.2">
      <c r="A217" s="10"/>
      <c r="B217" s="10"/>
      <c r="C217" s="10"/>
      <c r="D217" s="10"/>
      <c r="E217" s="10"/>
      <c r="F217" s="10"/>
      <c r="G217" s="10"/>
      <c r="H217" s="10"/>
      <c r="I217">
        <v>0.90322580645161288</v>
      </c>
      <c r="J217">
        <v>0.53191489361702127</v>
      </c>
      <c r="K217">
        <v>0.45456150314929511</v>
      </c>
    </row>
    <row r="218" spans="1:11" ht="14.25" x14ac:dyDescent="0.2">
      <c r="A218" s="10"/>
      <c r="B218" s="10"/>
      <c r="C218" s="10"/>
      <c r="D218" s="10"/>
      <c r="E218" s="10"/>
      <c r="F218" s="10"/>
      <c r="G218" s="10"/>
      <c r="H218" s="10"/>
      <c r="I218">
        <v>0.88709677419354838</v>
      </c>
      <c r="J218">
        <v>0.63829787234042556</v>
      </c>
      <c r="K218">
        <v>0.34902764304488054</v>
      </c>
    </row>
    <row r="219" spans="1:11" ht="14.25" x14ac:dyDescent="0.2">
      <c r="A219" s="10"/>
      <c r="B219" s="10"/>
      <c r="C219" s="10"/>
      <c r="D219" s="10"/>
      <c r="E219" s="10"/>
      <c r="F219" s="10"/>
      <c r="G219" s="10"/>
      <c r="H219" s="10"/>
      <c r="I219">
        <v>0.58064516129032262</v>
      </c>
      <c r="J219">
        <v>0.57446808510638303</v>
      </c>
      <c r="K219">
        <v>0.30672324066473755</v>
      </c>
    </row>
    <row r="220" spans="1:11" ht="14.25" x14ac:dyDescent="0.2">
      <c r="A220" s="10"/>
      <c r="B220" s="10"/>
      <c r="C220" s="10"/>
      <c r="D220" s="10"/>
      <c r="E220" s="10"/>
      <c r="F220" s="10"/>
      <c r="G220" s="10"/>
      <c r="H220" s="10"/>
      <c r="I220">
        <v>0.80645161290322576</v>
      </c>
      <c r="J220">
        <v>0.57446808510638303</v>
      </c>
      <c r="K220">
        <v>0.26639664812189251</v>
      </c>
    </row>
    <row r="221" spans="1:11" ht="14.25" x14ac:dyDescent="0.2">
      <c r="A221" s="10"/>
      <c r="B221" s="10"/>
      <c r="C221" s="10"/>
      <c r="D221" s="10"/>
      <c r="E221" s="10"/>
      <c r="F221" s="10"/>
      <c r="G221" s="10"/>
      <c r="H221" s="10"/>
      <c r="I221">
        <v>0.91935483870967738</v>
      </c>
      <c r="J221">
        <v>0.46808510638297873</v>
      </c>
      <c r="K221">
        <v>0.19898874323917232</v>
      </c>
    </row>
    <row r="222" spans="1:11" ht="14.25" x14ac:dyDescent="0.2">
      <c r="A222" s="10"/>
      <c r="B222" s="10"/>
      <c r="C222" s="10"/>
      <c r="D222" s="10"/>
      <c r="E222" s="10"/>
      <c r="F222" s="10"/>
      <c r="G222" s="10"/>
      <c r="H222" s="10"/>
      <c r="I222">
        <v>0.80645161290322576</v>
      </c>
      <c r="J222">
        <v>0.2978723404255319</v>
      </c>
      <c r="K222">
        <v>0.2074976439016436</v>
      </c>
    </row>
    <row r="223" spans="1:11" ht="14.25" x14ac:dyDescent="0.2">
      <c r="A223" s="10"/>
      <c r="B223" s="10"/>
      <c r="C223" s="10"/>
      <c r="D223" s="10"/>
      <c r="E223" s="10"/>
      <c r="F223" s="10"/>
      <c r="G223" s="10"/>
      <c r="H223" s="10"/>
      <c r="I223">
        <v>0.30645161290322581</v>
      </c>
      <c r="J223">
        <v>0.1276595744680851</v>
      </c>
      <c r="K223">
        <v>0.19618353522539778</v>
      </c>
    </row>
    <row r="224" spans="1:11" ht="14.25" x14ac:dyDescent="0.2">
      <c r="A224" s="10"/>
      <c r="B224" s="10"/>
      <c r="C224" s="10"/>
      <c r="D224" s="10"/>
      <c r="E224" s="10"/>
      <c r="F224" s="10"/>
      <c r="G224" s="10"/>
      <c r="H224" s="10"/>
      <c r="I224">
        <v>0.56451612903225812</v>
      </c>
      <c r="J224">
        <v>0.68085106382978722</v>
      </c>
      <c r="K224">
        <v>0.20121563620183125</v>
      </c>
    </row>
    <row r="225" spans="1:11" ht="14.25" x14ac:dyDescent="0.2">
      <c r="A225" s="10"/>
      <c r="B225" s="10"/>
      <c r="C225" s="10"/>
      <c r="D225" s="10"/>
      <c r="E225" s="10"/>
      <c r="F225" s="10"/>
      <c r="G225" s="10"/>
      <c r="H225" s="10"/>
      <c r="I225">
        <v>0.91935483870967738</v>
      </c>
      <c r="J225">
        <v>0.19148936170212766</v>
      </c>
      <c r="K225">
        <v>0.16996554983458945</v>
      </c>
    </row>
    <row r="226" spans="1:11" ht="14.25" x14ac:dyDescent="0.2">
      <c r="A226" s="10"/>
      <c r="B226" s="10"/>
      <c r="C226" s="10"/>
      <c r="D226" s="10"/>
      <c r="E226" s="10"/>
      <c r="F226" s="10"/>
      <c r="G226" s="10"/>
      <c r="H226" s="10"/>
      <c r="I226">
        <v>0.79032258064516125</v>
      </c>
      <c r="J226">
        <v>4.2553191489361701E-2</v>
      </c>
      <c r="K226">
        <v>9.934167433607774E-2</v>
      </c>
    </row>
    <row r="227" spans="1:11" ht="14.25" x14ac:dyDescent="0.2">
      <c r="A227" s="10"/>
      <c r="B227" s="10"/>
      <c r="C227" s="10"/>
      <c r="D227" s="10"/>
      <c r="E227" s="10"/>
      <c r="F227" s="10"/>
      <c r="G227" s="10"/>
      <c r="H227" s="10"/>
      <c r="I227">
        <v>0.967741935483871</v>
      </c>
      <c r="J227">
        <v>0.61702127659574468</v>
      </c>
      <c r="K227">
        <v>9.7053978835189195E-2</v>
      </c>
    </row>
    <row r="228" spans="1:11" ht="14.25" x14ac:dyDescent="0.2">
      <c r="A228" s="10"/>
      <c r="B228" s="10"/>
      <c r="C228" s="10"/>
      <c r="D228" s="10"/>
      <c r="E228" s="10"/>
      <c r="F228" s="10"/>
      <c r="G228" s="10"/>
      <c r="H228" s="10"/>
      <c r="I228">
        <v>0.17741935483870969</v>
      </c>
      <c r="J228">
        <v>8.5106382978723402E-2</v>
      </c>
      <c r="K228">
        <v>0.18148935817393394</v>
      </c>
    </row>
    <row r="229" spans="1:11" ht="14.25" x14ac:dyDescent="0.2">
      <c r="A229" s="10"/>
      <c r="B229" s="10"/>
      <c r="C229" s="10"/>
      <c r="D229" s="10"/>
      <c r="E229" s="10"/>
      <c r="F229" s="10"/>
      <c r="G229" s="10"/>
      <c r="H229" s="10"/>
      <c r="I229">
        <v>0.79032258064516125</v>
      </c>
      <c r="J229">
        <v>0.46808510638297873</v>
      </c>
      <c r="K229">
        <v>0.12658915724918263</v>
      </c>
    </row>
    <row r="230" spans="1:11" ht="14.25" x14ac:dyDescent="0.2">
      <c r="A230" s="10"/>
      <c r="B230" s="10"/>
      <c r="C230" s="10"/>
      <c r="D230" s="10"/>
      <c r="E230" s="10"/>
      <c r="F230" s="10"/>
      <c r="G230" s="10"/>
      <c r="H230" s="10"/>
      <c r="I230">
        <v>0.967741935483871</v>
      </c>
      <c r="J230">
        <v>0.87234042553191493</v>
      </c>
      <c r="K230">
        <v>8.0428630257001268E-2</v>
      </c>
    </row>
    <row r="231" spans="1:11" ht="14.25" x14ac:dyDescent="0.2">
      <c r="A231" s="10"/>
      <c r="B231" s="10"/>
      <c r="C231" s="10"/>
      <c r="D231" s="10"/>
      <c r="E231" s="10"/>
      <c r="F231" s="10"/>
      <c r="G231" s="10"/>
      <c r="H231" s="10"/>
      <c r="I231">
        <v>0.69354838709677424</v>
      </c>
      <c r="J231">
        <v>0.93617021276595747</v>
      </c>
      <c r="K231">
        <v>8.2722716933783275E-2</v>
      </c>
    </row>
    <row r="232" spans="1:11" ht="14.25" x14ac:dyDescent="0.2">
      <c r="A232" s="10"/>
      <c r="B232" s="10"/>
      <c r="C232" s="10"/>
      <c r="D232" s="10"/>
      <c r="E232" s="10"/>
      <c r="F232" s="10"/>
      <c r="G232" s="10"/>
      <c r="H232" s="10"/>
      <c r="I232">
        <v>0.43548387096774194</v>
      </c>
      <c r="J232">
        <v>6.3829787234042548E-2</v>
      </c>
      <c r="K232">
        <v>4.7963529532069192E-2</v>
      </c>
    </row>
    <row r="233" spans="1:11" ht="14.25" x14ac:dyDescent="0.2">
      <c r="A233" s="10"/>
      <c r="B233" s="10"/>
      <c r="C233" s="10"/>
      <c r="D233" s="10"/>
      <c r="E233" s="10"/>
      <c r="F233" s="10"/>
      <c r="G233" s="10"/>
      <c r="H233" s="10"/>
      <c r="I233">
        <v>0.79032258064516125</v>
      </c>
      <c r="J233">
        <v>0.53191489361702127</v>
      </c>
      <c r="K233">
        <v>3.8677323693367273E-2</v>
      </c>
    </row>
    <row r="234" spans="1:11" ht="14.25" x14ac:dyDescent="0.2">
      <c r="A234" s="10"/>
      <c r="B234" s="10"/>
      <c r="C234" s="10"/>
      <c r="D234" s="10"/>
      <c r="E234" s="10"/>
      <c r="F234" s="10"/>
      <c r="G234" s="10"/>
      <c r="H234" s="10"/>
      <c r="I234">
        <v>0.5161290322580645</v>
      </c>
      <c r="J234">
        <v>0.25531914893617019</v>
      </c>
      <c r="K234">
        <v>8.3060412849234586E-2</v>
      </c>
    </row>
    <row r="235" spans="1:11" ht="14.25" x14ac:dyDescent="0.2">
      <c r="A235" s="10"/>
      <c r="B235" s="10"/>
      <c r="C235" s="10"/>
      <c r="D235" s="10"/>
      <c r="E235" s="10"/>
      <c r="F235" s="10"/>
      <c r="G235" s="10"/>
      <c r="H235" s="10"/>
      <c r="I235">
        <v>0.43548387096774194</v>
      </c>
      <c r="J235">
        <v>0.14893617021276595</v>
      </c>
      <c r="K235">
        <v>3.2092685178275807E-2</v>
      </c>
    </row>
    <row r="236" spans="1:11" ht="14.25" x14ac:dyDescent="0.2">
      <c r="A236" s="10"/>
      <c r="B236" s="10"/>
      <c r="C236" s="10"/>
      <c r="D236" s="10"/>
      <c r="E236" s="10"/>
      <c r="F236" s="10"/>
      <c r="G236" s="10"/>
      <c r="H236" s="10"/>
      <c r="I236">
        <v>0.22580645161290322</v>
      </c>
      <c r="J236">
        <v>0</v>
      </c>
      <c r="K236">
        <v>5.9799296348807582E-2</v>
      </c>
    </row>
    <row r="237" spans="1:11" ht="14.25" x14ac:dyDescent="0.2">
      <c r="A237" s="10"/>
      <c r="B237" s="10"/>
      <c r="C237" s="10"/>
      <c r="D237" s="10"/>
      <c r="E237" s="10"/>
      <c r="F237" s="10"/>
      <c r="G237" s="10"/>
      <c r="H237" s="10"/>
      <c r="I237">
        <v>0.19354838709677419</v>
      </c>
      <c r="J237">
        <v>0.10638297872340426</v>
      </c>
      <c r="K237">
        <v>0.2260666008893753</v>
      </c>
    </row>
    <row r="238" spans="1:11" ht="14.25" x14ac:dyDescent="0.2">
      <c r="A238" s="10"/>
      <c r="B238" s="10"/>
      <c r="C238" s="10"/>
      <c r="D238" s="10"/>
      <c r="E238" s="10"/>
      <c r="F238" s="10"/>
      <c r="G238" s="10"/>
      <c r="H238" s="10"/>
      <c r="I238">
        <v>0.9838709677419355</v>
      </c>
      <c r="J238">
        <v>0.10638297872340426</v>
      </c>
      <c r="K238">
        <v>0.21864592747362691</v>
      </c>
    </row>
    <row r="239" spans="1:11" ht="14.25" x14ac:dyDescent="0.2">
      <c r="A239" s="10"/>
      <c r="B239" s="10"/>
      <c r="C239" s="10"/>
      <c r="D239" s="10"/>
      <c r="E239" s="10"/>
      <c r="F239" s="10"/>
      <c r="G239" s="10"/>
      <c r="H239" s="10"/>
      <c r="I239">
        <v>0.33870967741935482</v>
      </c>
      <c r="J239">
        <v>0.14893617021276595</v>
      </c>
      <c r="K239">
        <v>0.20180777001163538</v>
      </c>
    </row>
    <row r="240" spans="1:11" ht="14.25" x14ac:dyDescent="0.2">
      <c r="A240" s="10"/>
      <c r="B240" s="10"/>
      <c r="C240" s="10"/>
      <c r="D240" s="10"/>
      <c r="E240" s="10"/>
      <c r="F240" s="10"/>
      <c r="G240" s="10"/>
      <c r="H240" s="10"/>
      <c r="I240">
        <v>0.88709677419354838</v>
      </c>
      <c r="J240">
        <v>0.40425531914893614</v>
      </c>
      <c r="K240">
        <v>0.21941425045670998</v>
      </c>
    </row>
    <row r="241" spans="1:11" ht="14.25" x14ac:dyDescent="0.2">
      <c r="A241" s="10"/>
      <c r="B241" s="10"/>
      <c r="C241" s="10"/>
      <c r="D241" s="10"/>
      <c r="E241" s="10"/>
      <c r="F241" s="10"/>
      <c r="G241" s="10"/>
      <c r="H241" s="10"/>
      <c r="I241">
        <v>0.74193548387096775</v>
      </c>
      <c r="J241">
        <v>0.87234042553191493</v>
      </c>
      <c r="K241">
        <v>0.2609299471847043</v>
      </c>
    </row>
    <row r="242" spans="1:11" ht="14.25" x14ac:dyDescent="0.2">
      <c r="A242" s="10"/>
      <c r="B242" s="10"/>
      <c r="C242" s="10"/>
      <c r="D242" s="10"/>
      <c r="E242" s="10"/>
      <c r="F242" s="10"/>
      <c r="G242" s="10"/>
      <c r="H242" s="10"/>
      <c r="I242">
        <v>0.62903225806451613</v>
      </c>
      <c r="J242">
        <v>0.72340425531914898</v>
      </c>
      <c r="K242">
        <v>0.14236499763699226</v>
      </c>
    </row>
    <row r="243" spans="1:11" ht="14.25" x14ac:dyDescent="0.2">
      <c r="A243" s="10"/>
      <c r="B243" s="10"/>
      <c r="C243" s="10"/>
      <c r="D243" s="10"/>
      <c r="E243" s="10"/>
      <c r="F243" s="10"/>
      <c r="G243" s="10"/>
      <c r="H243" s="10"/>
      <c r="I243">
        <v>0.45161290322580644</v>
      </c>
      <c r="J243">
        <v>0.53191489361702127</v>
      </c>
      <c r="K243">
        <v>0.13462338355070241</v>
      </c>
    </row>
    <row r="244" spans="1:11" ht="14.25" x14ac:dyDescent="0.2">
      <c r="A244" s="10"/>
      <c r="B244" s="10"/>
      <c r="C244" s="10"/>
      <c r="D244" s="10"/>
      <c r="E244" s="10"/>
      <c r="F244" s="10"/>
      <c r="G244" s="10"/>
      <c r="H244" s="10"/>
      <c r="I244">
        <v>0.91935483870967738</v>
      </c>
      <c r="J244">
        <v>0.36170212765957449</v>
      </c>
      <c r="K244">
        <v>0.10652397416444875</v>
      </c>
    </row>
    <row r="245" spans="1:11" ht="14.25" x14ac:dyDescent="0.2">
      <c r="A245" s="10"/>
      <c r="B245" s="10"/>
      <c r="C245" s="10"/>
      <c r="D245" s="10"/>
      <c r="E245" s="10"/>
      <c r="F245" s="10"/>
      <c r="G245" s="10"/>
      <c r="H245" s="10"/>
      <c r="I245">
        <v>0.90322580645161288</v>
      </c>
      <c r="J245">
        <v>0.97872340425531912</v>
      </c>
      <c r="K245">
        <v>0.10712474469843324</v>
      </c>
    </row>
    <row r="246" spans="1:11" ht="14.25" x14ac:dyDescent="0.2">
      <c r="A246" s="10"/>
      <c r="B246" s="10"/>
      <c r="C246" s="10"/>
      <c r="D246" s="10"/>
      <c r="E246" s="10"/>
      <c r="F246" s="10"/>
      <c r="G246" s="10"/>
      <c r="H246" s="10"/>
      <c r="I246">
        <v>0.80645161290322576</v>
      </c>
      <c r="J246">
        <v>0.53191489361702127</v>
      </c>
      <c r="K246">
        <v>9.3615180735544881E-2</v>
      </c>
    </row>
    <row r="247" spans="1:11" ht="14.25" x14ac:dyDescent="0.2">
      <c r="A247" s="10"/>
      <c r="B247" s="10"/>
      <c r="C247" s="10"/>
      <c r="D247" s="10"/>
      <c r="E247" s="10"/>
      <c r="F247" s="10"/>
      <c r="G247" s="10"/>
      <c r="H247" s="10"/>
      <c r="I247">
        <v>0.87096774193548387</v>
      </c>
      <c r="J247">
        <v>0.14893617021276595</v>
      </c>
      <c r="K247">
        <v>5.4613392588170592E-2</v>
      </c>
    </row>
    <row r="248" spans="1:11" ht="14.25" x14ac:dyDescent="0.2">
      <c r="A248" s="10"/>
      <c r="B248" s="10"/>
      <c r="C248" s="10"/>
      <c r="D248" s="10"/>
      <c r="E248" s="10"/>
      <c r="F248" s="10"/>
      <c r="G248" s="10"/>
      <c r="H248" s="10"/>
      <c r="I248">
        <v>0.91935483870967738</v>
      </c>
      <c r="J248">
        <v>0.1702127659574468</v>
      </c>
      <c r="K248">
        <v>3.5194996503854055E-2</v>
      </c>
    </row>
    <row r="249" spans="1:11" ht="14.25" x14ac:dyDescent="0.2">
      <c r="A249" s="10"/>
      <c r="B249" s="10"/>
      <c r="C249" s="10"/>
      <c r="D249" s="10"/>
      <c r="E249" s="10"/>
      <c r="F249" s="10"/>
      <c r="G249" s="10"/>
      <c r="H249" s="10"/>
      <c r="I249">
        <v>0.967741935483871</v>
      </c>
      <c r="J249">
        <v>0.85106382978723405</v>
      </c>
      <c r="K249">
        <v>0.10604221768966937</v>
      </c>
    </row>
    <row r="250" spans="1:11" ht="14.25" x14ac:dyDescent="0.2">
      <c r="A250" s="10"/>
      <c r="B250" s="10"/>
      <c r="C250" s="10"/>
      <c r="D250" s="10"/>
      <c r="E250" s="10"/>
      <c r="F250" s="10"/>
      <c r="G250" s="10"/>
      <c r="H250" s="10"/>
      <c r="I250">
        <v>0.9838709677419355</v>
      </c>
      <c r="J250">
        <v>0.25531914893617019</v>
      </c>
      <c r="K250">
        <v>6.8705486323574524E-2</v>
      </c>
    </row>
    <row r="251" spans="1:11" ht="14.25" x14ac:dyDescent="0.2">
      <c r="A251" s="10"/>
      <c r="B251" s="10"/>
      <c r="C251" s="10"/>
      <c r="D251" s="10"/>
      <c r="E251" s="10"/>
      <c r="F251" s="10"/>
      <c r="G251" s="10"/>
      <c r="H251" s="10"/>
      <c r="I251">
        <v>0.9838709677419355</v>
      </c>
      <c r="J251">
        <v>0.61702127659574468</v>
      </c>
      <c r="K251">
        <v>5.0167967011859257E-2</v>
      </c>
    </row>
    <row r="252" spans="1:11" ht="14.25" x14ac:dyDescent="0.2">
      <c r="A252" s="10"/>
      <c r="B252" s="10"/>
      <c r="C252" s="10"/>
      <c r="D252" s="10"/>
      <c r="E252" s="10"/>
      <c r="F252" s="10"/>
      <c r="G252" s="10"/>
      <c r="H252" s="10"/>
      <c r="I252">
        <v>0.9838709677419355</v>
      </c>
      <c r="J252">
        <v>0.7021276595744681</v>
      </c>
      <c r="K252">
        <v>7.492116398168186E-2</v>
      </c>
    </row>
    <row r="253" spans="1:11" ht="14.25" x14ac:dyDescent="0.2">
      <c r="A253" s="10"/>
      <c r="B253" s="10"/>
      <c r="C253" s="10"/>
      <c r="D253" s="10"/>
      <c r="E253" s="10"/>
      <c r="F253" s="10"/>
      <c r="G253" s="10"/>
      <c r="H253" s="10"/>
      <c r="I253">
        <v>0.90322580645161288</v>
      </c>
      <c r="J253">
        <v>0.76595744680851063</v>
      </c>
      <c r="K253">
        <v>9.2540081309576125E-2</v>
      </c>
    </row>
    <row r="254" spans="1:11" ht="14.25" x14ac:dyDescent="0.2">
      <c r="A254" s="10"/>
      <c r="B254" s="10"/>
      <c r="C254" s="10"/>
      <c r="D254" s="10"/>
      <c r="E254" s="10"/>
      <c r="F254" s="10"/>
      <c r="G254" s="10"/>
      <c r="H254" s="10"/>
      <c r="I254">
        <v>0.91935483870967738</v>
      </c>
      <c r="J254">
        <v>0.78723404255319152</v>
      </c>
      <c r="K254">
        <v>5.8408438286805572E-2</v>
      </c>
    </row>
    <row r="255" spans="1:11" ht="14.25" x14ac:dyDescent="0.2">
      <c r="A255" s="10"/>
      <c r="B255" s="10"/>
      <c r="C255" s="10"/>
      <c r="D255" s="10"/>
      <c r="E255" s="10"/>
      <c r="F255" s="10"/>
      <c r="G255" s="10"/>
      <c r="H255" s="10"/>
      <c r="I255">
        <v>1</v>
      </c>
      <c r="J255">
        <v>0.61702127659574468</v>
      </c>
      <c r="K255">
        <v>5.8904877192691538E-2</v>
      </c>
    </row>
    <row r="256" spans="1:11" ht="14.25" x14ac:dyDescent="0.2">
      <c r="A256" s="10"/>
      <c r="B256" s="10"/>
      <c r="C256" s="10"/>
      <c r="D256" s="10"/>
      <c r="E256" s="10"/>
      <c r="F256" s="10"/>
      <c r="G256" s="10"/>
      <c r="H256" s="10"/>
      <c r="I256">
        <v>0.88709677419354838</v>
      </c>
      <c r="J256">
        <v>0.34042553191489361</v>
      </c>
      <c r="K256">
        <v>0.57271016259151475</v>
      </c>
    </row>
    <row r="257" spans="1:11" ht="14.25" x14ac:dyDescent="0.2">
      <c r="A257" s="10"/>
      <c r="B257" s="10"/>
      <c r="C257" s="10"/>
      <c r="D257" s="10"/>
      <c r="E257" s="10"/>
      <c r="F257" s="10"/>
      <c r="G257" s="10"/>
      <c r="H257" s="10"/>
      <c r="I257">
        <v>0.91935483870967738</v>
      </c>
      <c r="J257">
        <v>0.53191489361702127</v>
      </c>
      <c r="K257">
        <v>0.5376277889709723</v>
      </c>
    </row>
    <row r="258" spans="1:11" ht="14.25" x14ac:dyDescent="0.2">
      <c r="A258" s="10"/>
      <c r="B258" s="10"/>
      <c r="C258" s="10"/>
      <c r="D258" s="10"/>
      <c r="E258" s="10"/>
      <c r="F258" s="10"/>
      <c r="G258" s="10"/>
      <c r="H258" s="10"/>
      <c r="I258">
        <v>1</v>
      </c>
      <c r="J258">
        <v>0.68085106382978722</v>
      </c>
      <c r="K258">
        <v>0.23419755850171492</v>
      </c>
    </row>
    <row r="259" spans="1:11" ht="14.25" x14ac:dyDescent="0.2">
      <c r="A259" s="10"/>
      <c r="B259" s="10"/>
      <c r="C259" s="10"/>
      <c r="D259" s="10"/>
      <c r="E259" s="10"/>
      <c r="F259" s="10"/>
      <c r="G259" s="10"/>
      <c r="H259" s="10"/>
      <c r="I259">
        <v>0.67741935483870963</v>
      </c>
      <c r="J259">
        <v>0.68085106382978722</v>
      </c>
      <c r="K259">
        <v>0.25336141305098847</v>
      </c>
    </row>
    <row r="260" spans="1:11" ht="14.25" x14ac:dyDescent="0.2">
      <c r="A260" s="10"/>
      <c r="B260" s="10"/>
      <c r="C260" s="10"/>
      <c r="D260" s="10"/>
      <c r="E260" s="10"/>
      <c r="F260" s="10"/>
      <c r="G260" s="10"/>
      <c r="H260" s="10"/>
      <c r="I260">
        <v>0.87096774193548387</v>
      </c>
      <c r="J260">
        <v>0.36170212765957449</v>
      </c>
      <c r="K260">
        <v>0.16161314661426593</v>
      </c>
    </row>
    <row r="261" spans="1:11" ht="14.25" x14ac:dyDescent="0.2">
      <c r="A261" s="10"/>
      <c r="B261" s="10"/>
      <c r="C261" s="10"/>
      <c r="D261" s="10"/>
      <c r="E261" s="10"/>
      <c r="F261" s="10"/>
      <c r="G261" s="10"/>
      <c r="H261" s="10"/>
      <c r="I261">
        <v>0.45161290322580644</v>
      </c>
      <c r="J261">
        <v>0.19148936170212766</v>
      </c>
      <c r="K261">
        <v>0.21008520646607357</v>
      </c>
    </row>
    <row r="262" spans="1:11" ht="14.25" x14ac:dyDescent="0.2">
      <c r="A262" s="10"/>
      <c r="B262" s="10"/>
      <c r="C262" s="10"/>
      <c r="D262" s="10"/>
      <c r="E262" s="10"/>
      <c r="F262" s="10"/>
      <c r="G262" s="10"/>
      <c r="H262" s="10"/>
      <c r="I262">
        <v>1</v>
      </c>
      <c r="J262">
        <v>0.44680851063829785</v>
      </c>
      <c r="K262">
        <v>0.17794726485309278</v>
      </c>
    </row>
    <row r="263" spans="1:11" ht="14.25" x14ac:dyDescent="0.2">
      <c r="A263" s="10"/>
      <c r="B263" s="10"/>
      <c r="C263" s="10"/>
      <c r="D263" s="10"/>
      <c r="E263" s="10"/>
      <c r="F263" s="10"/>
      <c r="G263" s="10"/>
      <c r="H263" s="10"/>
      <c r="I263">
        <v>0.85483870967741937</v>
      </c>
      <c r="J263">
        <v>0.87234042553191493</v>
      </c>
      <c r="K263">
        <v>0.13120272257183682</v>
      </c>
    </row>
    <row r="264" spans="1:11" ht="14.25" x14ac:dyDescent="0.2">
      <c r="A264" s="10"/>
      <c r="B264" s="10"/>
      <c r="C264" s="10"/>
      <c r="D264" s="10"/>
      <c r="E264" s="10"/>
      <c r="F264" s="10"/>
      <c r="G264" s="10"/>
      <c r="H264" s="10"/>
      <c r="I264">
        <v>0.88709677419354838</v>
      </c>
      <c r="J264">
        <v>0.80851063829787229</v>
      </c>
      <c r="K264">
        <v>0.1394374936088241</v>
      </c>
    </row>
    <row r="265" spans="1:11" ht="14.25" x14ac:dyDescent="0.2">
      <c r="A265" s="10"/>
      <c r="B265" s="10"/>
      <c r="C265" s="10"/>
      <c r="D265" s="10"/>
      <c r="E265" s="10"/>
      <c r="F265" s="10"/>
      <c r="G265" s="10"/>
      <c r="H265" s="10"/>
      <c r="I265">
        <v>0.80645161290322576</v>
      </c>
      <c r="J265">
        <v>6.3829787234042548E-2</v>
      </c>
      <c r="K265">
        <v>0.1412539694384333</v>
      </c>
    </row>
    <row r="266" spans="1:11" ht="14.25" x14ac:dyDescent="0.2">
      <c r="A266" s="10"/>
      <c r="B266" s="10"/>
      <c r="C266" s="10"/>
      <c r="D266" s="10"/>
      <c r="E266" s="10"/>
      <c r="F266" s="10"/>
      <c r="G266" s="10"/>
      <c r="H266" s="10"/>
      <c r="I266">
        <v>0.79032258064516125</v>
      </c>
      <c r="J266">
        <v>0.23404255319148937</v>
      </c>
      <c r="K266">
        <v>0.10623723492166146</v>
      </c>
    </row>
    <row r="267" spans="1:11" ht="14.25" x14ac:dyDescent="0.2">
      <c r="A267" s="10"/>
      <c r="B267" s="10"/>
      <c r="C267" s="10"/>
      <c r="D267" s="10"/>
      <c r="E267" s="10"/>
      <c r="F267" s="10"/>
      <c r="G267" s="10"/>
      <c r="H267" s="10"/>
      <c r="I267">
        <v>0.58064516129032262</v>
      </c>
      <c r="J267">
        <v>0.38297872340425532</v>
      </c>
      <c r="K267">
        <v>0.11322330837665515</v>
      </c>
    </row>
    <row r="268" spans="1:11" ht="14.25" x14ac:dyDescent="0.2">
      <c r="A268" s="10"/>
      <c r="B268" s="10"/>
      <c r="C268" s="10"/>
      <c r="D268" s="10"/>
      <c r="E268" s="10"/>
      <c r="F268" s="10"/>
      <c r="G268" s="10"/>
      <c r="H268" s="10"/>
      <c r="I268">
        <v>0.91935483870967738</v>
      </c>
      <c r="J268">
        <v>0.48936170212765956</v>
      </c>
      <c r="K268">
        <v>9.7078161662894152E-2</v>
      </c>
    </row>
    <row r="269" spans="1:11" ht="14.25" x14ac:dyDescent="0.2">
      <c r="A269" s="10"/>
      <c r="B269" s="10"/>
      <c r="C269" s="10"/>
      <c r="D269" s="10"/>
      <c r="E269" s="10"/>
      <c r="F269" s="10"/>
      <c r="G269" s="10"/>
      <c r="H269" s="10"/>
      <c r="I269">
        <v>1</v>
      </c>
      <c r="J269">
        <v>0.55319148936170215</v>
      </c>
      <c r="K269">
        <v>7.81706450872931E-2</v>
      </c>
    </row>
    <row r="270" spans="1:11" ht="14.25" x14ac:dyDescent="0.2">
      <c r="A270" s="10"/>
      <c r="B270" s="10"/>
      <c r="C270" s="10"/>
      <c r="D270" s="10"/>
      <c r="E270" s="10"/>
      <c r="F270" s="10"/>
      <c r="G270" s="10"/>
      <c r="H270" s="10"/>
      <c r="I270">
        <v>0.46774193548387094</v>
      </c>
      <c r="J270">
        <v>0.21276595744680851</v>
      </c>
      <c r="K270">
        <v>6.2328129188811227E-2</v>
      </c>
    </row>
    <row r="271" spans="1:11" ht="14.25" x14ac:dyDescent="0.2">
      <c r="A271" s="10"/>
      <c r="B271" s="10"/>
      <c r="C271" s="10"/>
      <c r="D271" s="10"/>
      <c r="E271" s="10"/>
      <c r="F271" s="10"/>
      <c r="G271" s="10"/>
      <c r="H271" s="10"/>
      <c r="I271">
        <v>0.9838709677419355</v>
      </c>
      <c r="J271">
        <v>0.78723404255319152</v>
      </c>
      <c r="K271">
        <v>0.11308546625873692</v>
      </c>
    </row>
    <row r="272" spans="1:11" ht="14.25" x14ac:dyDescent="0.2">
      <c r="A272" s="10"/>
      <c r="B272" s="10"/>
      <c r="C272" s="10"/>
      <c r="D272" s="10"/>
      <c r="E272" s="10"/>
      <c r="F272" s="10"/>
      <c r="G272" s="10"/>
      <c r="H272" s="10"/>
      <c r="I272">
        <v>0.87096774193548387</v>
      </c>
      <c r="J272">
        <v>0.78723404255319152</v>
      </c>
      <c r="K272">
        <v>0.13291918513543766</v>
      </c>
    </row>
    <row r="273" spans="1:11" ht="14.25" x14ac:dyDescent="0.2">
      <c r="A273" s="10"/>
      <c r="B273" s="10"/>
      <c r="C273" s="10"/>
      <c r="D273" s="10"/>
      <c r="E273" s="10"/>
      <c r="F273" s="10"/>
      <c r="G273" s="10"/>
      <c r="H273" s="10"/>
      <c r="I273">
        <v>0.54838709677419351</v>
      </c>
      <c r="J273">
        <v>0.27659574468085107</v>
      </c>
      <c r="K273">
        <v>0.11889279959759774</v>
      </c>
    </row>
    <row r="274" spans="1:11" ht="14.25" x14ac:dyDescent="0.2">
      <c r="A274" s="10"/>
      <c r="B274" s="10"/>
      <c r="C274" s="10"/>
      <c r="D274" s="10"/>
      <c r="E274" s="10"/>
      <c r="F274" s="10"/>
      <c r="G274" s="10"/>
      <c r="H274" s="10"/>
      <c r="I274">
        <v>0.88709677419354838</v>
      </c>
      <c r="J274">
        <v>0.57446808510638303</v>
      </c>
      <c r="K274">
        <v>7.677564139768453E-2</v>
      </c>
    </row>
    <row r="275" spans="1:11" ht="14.25" x14ac:dyDescent="0.2">
      <c r="A275" s="10"/>
      <c r="B275" s="10"/>
      <c r="C275" s="10"/>
      <c r="D275" s="10"/>
      <c r="E275" s="10"/>
      <c r="F275" s="10"/>
      <c r="G275" s="10"/>
      <c r="H275" s="10"/>
      <c r="I275">
        <v>0.74193548387096775</v>
      </c>
      <c r="J275">
        <v>0.57446808510638303</v>
      </c>
      <c r="K275">
        <v>3.1146100208110507E-2</v>
      </c>
    </row>
    <row r="276" spans="1:11" ht="14.25" x14ac:dyDescent="0.2">
      <c r="A276" s="10"/>
      <c r="B276" s="10"/>
      <c r="C276" s="10"/>
      <c r="D276" s="10"/>
      <c r="E276" s="10"/>
      <c r="F276" s="10"/>
      <c r="G276" s="10"/>
      <c r="H276" s="10"/>
      <c r="I276">
        <v>0.75806451612903225</v>
      </c>
      <c r="J276">
        <v>0.21276595744680851</v>
      </c>
      <c r="K276">
        <v>4.982215257567843E-2</v>
      </c>
    </row>
    <row r="277" spans="1:11" ht="14.25" x14ac:dyDescent="0.2">
      <c r="A277" s="10"/>
      <c r="B277" s="10"/>
      <c r="C277" s="10"/>
      <c r="D277" s="10"/>
      <c r="E277" s="10"/>
      <c r="F277" s="10"/>
      <c r="G277" s="10"/>
      <c r="H277" s="10"/>
      <c r="I277">
        <v>0.91935483870967738</v>
      </c>
      <c r="J277">
        <v>0.21276595744680851</v>
      </c>
      <c r="K277">
        <v>3.9549287366614429E-2</v>
      </c>
    </row>
    <row r="278" spans="1:11" ht="14.25" x14ac:dyDescent="0.2">
      <c r="A278" s="10"/>
      <c r="B278" s="10"/>
      <c r="C278" s="10"/>
      <c r="D278" s="10"/>
      <c r="E278" s="10"/>
      <c r="F278" s="10"/>
      <c r="G278" s="10"/>
      <c r="H278" s="10"/>
      <c r="I278">
        <v>0.30645161290322581</v>
      </c>
      <c r="J278">
        <v>0.51063829787234039</v>
      </c>
      <c r="K278">
        <v>0.32046945087016726</v>
      </c>
    </row>
    <row r="279" spans="1:11" ht="14.25" x14ac:dyDescent="0.2">
      <c r="A279" s="10"/>
      <c r="B279" s="10"/>
      <c r="C279" s="10"/>
      <c r="D279" s="10"/>
      <c r="E279" s="10"/>
      <c r="F279" s="10"/>
      <c r="G279" s="10"/>
      <c r="H279" s="10"/>
      <c r="I279">
        <v>0.77419354838709675</v>
      </c>
      <c r="J279">
        <v>0.21276595744680851</v>
      </c>
      <c r="K279">
        <v>0.41369770636243286</v>
      </c>
    </row>
    <row r="280" spans="1:11" ht="14.25" x14ac:dyDescent="0.2">
      <c r="A280" s="10"/>
      <c r="B280" s="10"/>
      <c r="C280" s="10"/>
      <c r="D280" s="10"/>
      <c r="E280" s="10"/>
      <c r="F280" s="10"/>
      <c r="G280" s="10"/>
      <c r="H280" s="10"/>
      <c r="I280">
        <v>0.85483870967741937</v>
      </c>
      <c r="J280">
        <v>0.46808510638297873</v>
      </c>
      <c r="K280">
        <v>0.15257844218369551</v>
      </c>
    </row>
    <row r="281" spans="1:11" ht="14.25" x14ac:dyDescent="0.2">
      <c r="A281" s="10"/>
      <c r="B281" s="10"/>
      <c r="C281" s="10"/>
      <c r="D281" s="10"/>
      <c r="E281" s="10"/>
      <c r="F281" s="10"/>
      <c r="G281" s="10"/>
      <c r="H281" s="10"/>
      <c r="I281">
        <v>0.967741935483871</v>
      </c>
      <c r="J281">
        <v>0.38297872340425532</v>
      </c>
      <c r="K281">
        <v>0.17140926464857514</v>
      </c>
    </row>
    <row r="282" spans="1:11" ht="14.25" x14ac:dyDescent="0.2">
      <c r="A282" s="10"/>
      <c r="B282" s="10"/>
      <c r="C282" s="10"/>
      <c r="D282" s="10"/>
      <c r="E282" s="10"/>
      <c r="F282" s="10"/>
      <c r="G282" s="10"/>
      <c r="H282" s="10"/>
      <c r="I282">
        <v>1</v>
      </c>
      <c r="J282">
        <v>0.55319148936170215</v>
      </c>
      <c r="K282">
        <v>0.16858118658917107</v>
      </c>
    </row>
    <row r="283" spans="1:11" ht="14.25" x14ac:dyDescent="0.2">
      <c r="A283" s="10"/>
      <c r="B283" s="10"/>
      <c r="C283" s="10"/>
      <c r="D283" s="10"/>
      <c r="E283" s="10"/>
      <c r="F283" s="10"/>
      <c r="G283" s="10"/>
      <c r="H283" s="10"/>
      <c r="I283">
        <v>0.967741935483871</v>
      </c>
      <c r="J283">
        <v>0.31914893617021278</v>
      </c>
      <c r="K283">
        <v>0.14869951661982109</v>
      </c>
    </row>
    <row r="284" spans="1:11" ht="14.25" x14ac:dyDescent="0.2">
      <c r="A284" s="10"/>
      <c r="B284" s="10"/>
      <c r="C284" s="10"/>
      <c r="D284" s="10"/>
      <c r="E284" s="10"/>
      <c r="F284" s="10"/>
      <c r="G284" s="10"/>
      <c r="H284" s="10"/>
      <c r="I284">
        <v>0.22580645161290322</v>
      </c>
      <c r="J284">
        <v>0.2978723404255319</v>
      </c>
      <c r="K284">
        <v>4.9103577123874115E-2</v>
      </c>
    </row>
    <row r="285" spans="1:11" ht="14.25" x14ac:dyDescent="0.2">
      <c r="A285" s="10"/>
      <c r="B285" s="10"/>
      <c r="C285" s="10"/>
      <c r="D285" s="10"/>
      <c r="E285" s="10"/>
      <c r="F285" s="10"/>
      <c r="G285" s="10"/>
      <c r="H285" s="10"/>
      <c r="I285">
        <v>0.9838709677419355</v>
      </c>
      <c r="J285">
        <v>0.31914893617021278</v>
      </c>
      <c r="K285">
        <v>0.43348616880442864</v>
      </c>
    </row>
    <row r="286" spans="1:11" ht="14.25" x14ac:dyDescent="0.2">
      <c r="A286" s="10"/>
      <c r="B286" s="10"/>
      <c r="C286" s="10"/>
      <c r="D286" s="10"/>
      <c r="E286" s="10"/>
      <c r="F286" s="10"/>
      <c r="G286" s="10"/>
      <c r="H286" s="10"/>
      <c r="I286">
        <v>0.91935483870967738</v>
      </c>
      <c r="J286">
        <v>0.1276595744680851</v>
      </c>
      <c r="K286">
        <v>0.47593186799216203</v>
      </c>
    </row>
    <row r="287" spans="1:11" ht="14.25" x14ac:dyDescent="0.2">
      <c r="A287" s="10"/>
      <c r="B287" s="10"/>
      <c r="C287" s="10"/>
      <c r="D287" s="10"/>
      <c r="E287" s="10"/>
      <c r="F287" s="10"/>
      <c r="G287" s="10"/>
      <c r="H287" s="10"/>
      <c r="I287">
        <v>0.87096774193548387</v>
      </c>
      <c r="J287">
        <v>0.91489361702127658</v>
      </c>
      <c r="K287">
        <v>0.18237168591619751</v>
      </c>
    </row>
    <row r="288" spans="1:11" ht="14.25" x14ac:dyDescent="0.2">
      <c r="A288" s="10"/>
      <c r="B288" s="10"/>
      <c r="C288" s="10"/>
      <c r="D288" s="10"/>
      <c r="E288" s="10"/>
      <c r="F288" s="10"/>
      <c r="G288" s="10"/>
      <c r="H288" s="10"/>
      <c r="I288">
        <v>0.17741935483870969</v>
      </c>
      <c r="J288">
        <v>4.2553191489361701E-2</v>
      </c>
      <c r="K288">
        <v>0.19787633316474448</v>
      </c>
    </row>
    <row r="289" spans="1:11" ht="14.25" x14ac:dyDescent="0.2">
      <c r="A289" s="10"/>
      <c r="B289" s="10"/>
      <c r="C289" s="10"/>
      <c r="D289" s="10"/>
      <c r="E289" s="10"/>
      <c r="F289" s="10"/>
      <c r="G289" s="10"/>
      <c r="H289" s="10"/>
      <c r="I289">
        <v>0.69354838709677424</v>
      </c>
      <c r="J289">
        <v>0.68085106382978722</v>
      </c>
      <c r="K289">
        <v>5.3350081668863847E-2</v>
      </c>
    </row>
    <row r="290" spans="1:11" ht="14.25" x14ac:dyDescent="0.2">
      <c r="A290" s="10"/>
      <c r="B290" s="10"/>
      <c r="C290" s="10"/>
      <c r="D290" s="10"/>
      <c r="E290" s="10"/>
      <c r="F290" s="10"/>
      <c r="G290" s="10"/>
      <c r="H290" s="10"/>
      <c r="I290">
        <v>0.90322580645161288</v>
      </c>
      <c r="J290">
        <v>6.3829787234042548E-2</v>
      </c>
      <c r="K290">
        <v>2.3132602044623534E-3</v>
      </c>
    </row>
    <row r="291" spans="1:11" ht="14.25" x14ac:dyDescent="0.2">
      <c r="A291" s="10"/>
      <c r="B291" s="10"/>
      <c r="C291" s="10"/>
      <c r="D291" s="10"/>
      <c r="E291" s="10"/>
      <c r="F291" s="10"/>
      <c r="G291" s="10"/>
      <c r="H291" s="10"/>
      <c r="I291">
        <v>0.9838709677419355</v>
      </c>
      <c r="J291">
        <v>0.34042553191489361</v>
      </c>
      <c r="K291">
        <v>0.60852147573287785</v>
      </c>
    </row>
    <row r="292" spans="1:11" ht="14.25" x14ac:dyDescent="0.2">
      <c r="A292" s="10"/>
      <c r="B292" s="10"/>
      <c r="C292" s="10"/>
      <c r="D292" s="10"/>
      <c r="E292" s="10"/>
      <c r="F292" s="10"/>
      <c r="G292" s="10"/>
      <c r="H292" s="10"/>
      <c r="I292">
        <v>0.67741935483870963</v>
      </c>
      <c r="J292">
        <v>0.21276595744680851</v>
      </c>
      <c r="K292">
        <v>7.7411995235292005E-2</v>
      </c>
    </row>
    <row r="293" spans="1:11" ht="14.25" x14ac:dyDescent="0.2">
      <c r="A293" s="10"/>
      <c r="B293" s="10"/>
      <c r="C293" s="10"/>
      <c r="D293" s="10"/>
      <c r="E293" s="10"/>
      <c r="F293" s="10"/>
      <c r="G293" s="10"/>
      <c r="H293" s="10"/>
      <c r="I293">
        <v>0.80645161290322576</v>
      </c>
      <c r="J293">
        <v>0.36170212765957449</v>
      </c>
      <c r="K293">
        <v>5.2131958090468652E-2</v>
      </c>
    </row>
    <row r="294" spans="1:11" ht="14.25" x14ac:dyDescent="0.2">
      <c r="A294" s="10"/>
      <c r="B294" s="10"/>
      <c r="C294" s="10"/>
      <c r="D294" s="10"/>
      <c r="E294" s="10"/>
      <c r="F294" s="10"/>
      <c r="G294" s="10"/>
      <c r="H294" s="10"/>
      <c r="I294">
        <v>0.20967741935483872</v>
      </c>
      <c r="J294">
        <v>0.46808510638297873</v>
      </c>
      <c r="K294">
        <v>0.4174978650017826</v>
      </c>
    </row>
    <row r="295" spans="1:11" ht="14.25" x14ac:dyDescent="0.2">
      <c r="A295" s="10"/>
      <c r="B295" s="10"/>
      <c r="C295" s="10"/>
      <c r="D295" s="10"/>
      <c r="E295" s="10"/>
      <c r="F295" s="10"/>
      <c r="G295" s="10"/>
      <c r="H295" s="10"/>
      <c r="I295">
        <v>0.67741935483870963</v>
      </c>
      <c r="J295">
        <v>0.25531914893617019</v>
      </c>
      <c r="K295">
        <v>0.14474320600729076</v>
      </c>
    </row>
    <row r="296" spans="1:11" ht="14.25" x14ac:dyDescent="0.2">
      <c r="A296" s="10"/>
      <c r="B296" s="10"/>
      <c r="C296" s="10"/>
      <c r="D296" s="10"/>
      <c r="E296" s="10"/>
      <c r="F296" s="10"/>
      <c r="G296" s="10"/>
      <c r="H296" s="10"/>
      <c r="I296">
        <v>0.967741935483871</v>
      </c>
      <c r="J296">
        <v>0.21276595744680851</v>
      </c>
      <c r="K296">
        <v>7.8447711198998418E-2</v>
      </c>
    </row>
    <row r="297" spans="1:11" ht="14.25" x14ac:dyDescent="0.2">
      <c r="A297" s="10"/>
      <c r="B297" s="10"/>
      <c r="C297" s="10"/>
      <c r="D297" s="10"/>
      <c r="E297" s="10"/>
      <c r="F297" s="10"/>
      <c r="G297" s="10"/>
      <c r="H297" s="10"/>
      <c r="I297">
        <v>0.967741935483871</v>
      </c>
      <c r="J297">
        <v>0.38297872340425532</v>
      </c>
      <c r="K297">
        <v>0.14269916976897798</v>
      </c>
    </row>
    <row r="298" spans="1:11" ht="14.25" x14ac:dyDescent="0.2">
      <c r="A298" s="10"/>
      <c r="B298" s="10"/>
      <c r="C298" s="10"/>
      <c r="D298" s="10"/>
      <c r="E298" s="10"/>
      <c r="F298" s="10"/>
      <c r="G298" s="10"/>
      <c r="H298" s="10"/>
      <c r="I298">
        <v>1</v>
      </c>
      <c r="J298">
        <v>0.72340425531914898</v>
      </c>
      <c r="K298">
        <v>4.9904219419777962E-2</v>
      </c>
    </row>
    <row r="299" spans="1:11" ht="14.25" x14ac:dyDescent="0.2">
      <c r="A299" s="10"/>
      <c r="B299" s="10"/>
      <c r="C299" s="10"/>
      <c r="D299" s="10"/>
      <c r="E299" s="10"/>
      <c r="F299" s="10"/>
      <c r="G299" s="10"/>
      <c r="H299" s="10"/>
      <c r="I299">
        <v>0.967741935483871</v>
      </c>
      <c r="J299">
        <v>4.2553191489361701E-2</v>
      </c>
      <c r="K299">
        <v>3.9756568746942597E-2</v>
      </c>
    </row>
    <row r="300" spans="1:11" ht="14.25" x14ac:dyDescent="0.2">
      <c r="A300" s="10"/>
      <c r="B300" s="10"/>
      <c r="C300" s="10"/>
      <c r="D300" s="10"/>
      <c r="E300" s="10"/>
      <c r="F300" s="10"/>
      <c r="G300" s="10"/>
      <c r="H300" s="10"/>
      <c r="I300">
        <v>0.33870967741935482</v>
      </c>
      <c r="J300">
        <v>2.1276595744680851E-2</v>
      </c>
      <c r="K300">
        <v>0</v>
      </c>
    </row>
    <row r="301" spans="1:11" ht="14.25" x14ac:dyDescent="0.2">
      <c r="A301" s="10"/>
      <c r="B301" s="10"/>
      <c r="C301" s="10"/>
      <c r="D301" s="10"/>
      <c r="E301" s="10"/>
      <c r="F301" s="10"/>
      <c r="G301" s="10"/>
      <c r="H301" s="10"/>
      <c r="I301">
        <v>0.64516129032258063</v>
      </c>
      <c r="J301">
        <v>0.48936170212765956</v>
      </c>
      <c r="K301">
        <v>0.63051403018569652</v>
      </c>
    </row>
    <row r="302" spans="1:11" ht="14.25" x14ac:dyDescent="0.2">
      <c r="A302" s="10"/>
      <c r="B302" s="10"/>
      <c r="C302" s="10"/>
      <c r="D302" s="10"/>
      <c r="E302" s="10"/>
      <c r="F302" s="10"/>
      <c r="G302" s="10"/>
      <c r="H302" s="10"/>
      <c r="I302">
        <v>0.80645161290322576</v>
      </c>
      <c r="J302">
        <v>0.53191489361702127</v>
      </c>
      <c r="K302">
        <v>0.79146940388638765</v>
      </c>
    </row>
    <row r="303" spans="1:11" ht="14.25" x14ac:dyDescent="0.2">
      <c r="A303" s="10"/>
      <c r="B303" s="10"/>
      <c r="C303" s="10"/>
      <c r="D303" s="10"/>
      <c r="E303" s="10"/>
      <c r="F303" s="10"/>
      <c r="G303" s="10"/>
      <c r="H303" s="10"/>
      <c r="I303">
        <v>0.75806451612903225</v>
      </c>
      <c r="J303">
        <v>0.80851063829787229</v>
      </c>
      <c r="K303">
        <v>0.40084764265795531</v>
      </c>
    </row>
    <row r="304" spans="1:11" ht="14.25" x14ac:dyDescent="0.2">
      <c r="A304" s="10"/>
      <c r="B304" s="10"/>
      <c r="C304" s="10"/>
      <c r="D304" s="10"/>
      <c r="E304" s="10"/>
      <c r="F304" s="10"/>
      <c r="G304" s="10"/>
      <c r="H304" s="10"/>
      <c r="I304">
        <v>1</v>
      </c>
      <c r="J304">
        <v>0.1276595744680851</v>
      </c>
      <c r="K304">
        <v>0.16447846622833565</v>
      </c>
    </row>
    <row r="305" spans="1:11" ht="14.25" x14ac:dyDescent="0.2">
      <c r="A305" s="10"/>
      <c r="B305" s="10"/>
      <c r="C305" s="10"/>
      <c r="D305" s="10"/>
      <c r="E305" s="10"/>
      <c r="F305" s="10"/>
      <c r="G305" s="10"/>
      <c r="H305" s="10"/>
      <c r="I305">
        <v>0.58064516129032262</v>
      </c>
      <c r="J305">
        <v>0.1276595744680851</v>
      </c>
      <c r="K305">
        <v>0.22497975551852128</v>
      </c>
    </row>
    <row r="306" spans="1:11" ht="14.25" x14ac:dyDescent="0.2">
      <c r="A306" s="10"/>
      <c r="B306" s="10"/>
      <c r="C306" s="10"/>
      <c r="D306" s="10"/>
      <c r="E306" s="10"/>
      <c r="F306" s="10"/>
      <c r="G306" s="10"/>
      <c r="H306" s="10"/>
      <c r="I306">
        <v>0.66129032258064513</v>
      </c>
      <c r="J306">
        <v>0.61702127659574468</v>
      </c>
      <c r="K306">
        <v>0.30274274722450234</v>
      </c>
    </row>
    <row r="307" spans="1:11" ht="14.25" x14ac:dyDescent="0.2">
      <c r="A307" s="10"/>
      <c r="B307" s="10"/>
      <c r="C307" s="10"/>
      <c r="D307" s="10"/>
      <c r="E307" s="10"/>
      <c r="F307" s="10"/>
      <c r="G307" s="10"/>
      <c r="H307" s="10"/>
      <c r="I307">
        <v>0.91935483870967738</v>
      </c>
      <c r="J307">
        <v>0.42553191489361702</v>
      </c>
      <c r="K307">
        <v>0.26944351167823299</v>
      </c>
    </row>
    <row r="308" spans="1:11" ht="14.25" x14ac:dyDescent="0.2">
      <c r="A308" s="10"/>
      <c r="B308" s="10"/>
      <c r="C308" s="10"/>
      <c r="D308" s="10"/>
      <c r="E308" s="10"/>
      <c r="F308" s="10"/>
      <c r="G308" s="10"/>
      <c r="H308" s="10"/>
      <c r="I308">
        <v>0.90322580645161288</v>
      </c>
      <c r="J308">
        <v>0.74468085106382975</v>
      </c>
      <c r="K308">
        <v>0.2142961277074403</v>
      </c>
    </row>
    <row r="309" spans="1:11" ht="14.25" x14ac:dyDescent="0.2">
      <c r="A309" s="10"/>
      <c r="B309" s="10"/>
      <c r="C309" s="10"/>
      <c r="D309" s="10"/>
      <c r="E309" s="10"/>
      <c r="F309" s="10"/>
      <c r="G309" s="10"/>
      <c r="H309" s="10"/>
      <c r="I309">
        <v>0.66129032258064513</v>
      </c>
      <c r="J309">
        <v>0.31914893617021278</v>
      </c>
      <c r="K309">
        <v>0.22712788155665553</v>
      </c>
    </row>
    <row r="310" spans="1:11" ht="14.25" x14ac:dyDescent="0.2">
      <c r="A310" s="10"/>
      <c r="B310" s="10"/>
      <c r="C310" s="10"/>
      <c r="D310" s="10"/>
      <c r="E310" s="10"/>
      <c r="F310" s="10"/>
      <c r="G310" s="10"/>
      <c r="H310" s="10"/>
      <c r="I310">
        <v>0.74193548387096775</v>
      </c>
      <c r="J310">
        <v>0.55319148936170215</v>
      </c>
      <c r="K310">
        <v>0.11780353594397322</v>
      </c>
    </row>
    <row r="311" spans="1:11" ht="14.25" x14ac:dyDescent="0.2">
      <c r="A311" s="10"/>
      <c r="B311" s="10"/>
      <c r="C311" s="10"/>
      <c r="D311" s="10"/>
      <c r="E311" s="10"/>
      <c r="F311" s="10"/>
      <c r="G311" s="10"/>
      <c r="H311" s="10"/>
      <c r="I311">
        <v>0.91935483870967738</v>
      </c>
      <c r="J311">
        <v>0.2978723404255319</v>
      </c>
      <c r="K311">
        <v>0.10352115790142803</v>
      </c>
    </row>
    <row r="312" spans="1:11" ht="14.25" x14ac:dyDescent="0.2">
      <c r="A312" s="10"/>
      <c r="B312" s="10"/>
      <c r="C312" s="10"/>
      <c r="D312" s="10"/>
      <c r="E312" s="10"/>
      <c r="F312" s="10"/>
      <c r="G312" s="10"/>
      <c r="H312" s="10"/>
      <c r="I312">
        <v>0.967741935483871</v>
      </c>
      <c r="J312">
        <v>0.25531914893617019</v>
      </c>
      <c r="K312">
        <v>0.1658859068007639</v>
      </c>
    </row>
    <row r="313" spans="1:11" ht="14.25" x14ac:dyDescent="0.2">
      <c r="A313" s="10"/>
      <c r="B313" s="10"/>
      <c r="C313" s="10"/>
      <c r="D313" s="10"/>
      <c r="E313" s="10"/>
      <c r="F313" s="10"/>
      <c r="G313" s="10"/>
      <c r="H313" s="10"/>
      <c r="I313">
        <v>0.88709677419354838</v>
      </c>
      <c r="J313">
        <v>0.74468085106382975</v>
      </c>
      <c r="K313">
        <v>0.16078730304814179</v>
      </c>
    </row>
    <row r="314" spans="1:11" ht="14.25" x14ac:dyDescent="0.2">
      <c r="A314" s="10"/>
      <c r="B314" s="10"/>
      <c r="C314" s="10"/>
      <c r="D314" s="10"/>
      <c r="E314" s="10"/>
      <c r="F314" s="10"/>
      <c r="G314" s="10"/>
      <c r="H314" s="10"/>
      <c r="I314">
        <v>0.79032258064516125</v>
      </c>
      <c r="J314">
        <v>0.36170212765957449</v>
      </c>
      <c r="K314">
        <v>7.6657491010897472E-2</v>
      </c>
    </row>
    <row r="315" spans="1:11" ht="14.25" x14ac:dyDescent="0.2">
      <c r="A315" s="10"/>
      <c r="B315" s="10"/>
      <c r="C315" s="10"/>
      <c r="D315" s="10"/>
      <c r="E315" s="10"/>
      <c r="F315" s="10"/>
      <c r="G315" s="10"/>
      <c r="H315" s="10"/>
      <c r="I315">
        <v>0.88709677419354838</v>
      </c>
      <c r="J315">
        <v>0.23404255319148937</v>
      </c>
      <c r="K315">
        <v>0.11647002573052868</v>
      </c>
    </row>
    <row r="316" spans="1:11" ht="14.25" x14ac:dyDescent="0.2">
      <c r="A316" s="10"/>
      <c r="B316" s="10"/>
      <c r="C316" s="10"/>
      <c r="D316" s="10"/>
      <c r="E316" s="10"/>
      <c r="F316" s="10"/>
      <c r="G316" s="10"/>
      <c r="H316" s="10"/>
      <c r="I316">
        <v>1</v>
      </c>
      <c r="J316">
        <v>0.27659574468085107</v>
      </c>
      <c r="K316">
        <v>0.11963469420468899</v>
      </c>
    </row>
    <row r="317" spans="1:11" ht="14.25" x14ac:dyDescent="0.2">
      <c r="A317" s="10"/>
      <c r="B317" s="10"/>
      <c r="C317" s="10"/>
      <c r="D317" s="10"/>
      <c r="E317" s="10"/>
      <c r="F317" s="10"/>
      <c r="G317" s="10"/>
      <c r="H317" s="10"/>
      <c r="I317">
        <v>0.75806451612903225</v>
      </c>
      <c r="J317">
        <v>0.25531914893617019</v>
      </c>
      <c r="K317">
        <v>0.1286035867970052</v>
      </c>
    </row>
    <row r="318" spans="1:11" ht="14.25" x14ac:dyDescent="0.2">
      <c r="A318" s="10"/>
      <c r="B318" s="10"/>
      <c r="C318" s="10"/>
      <c r="D318" s="10"/>
      <c r="E318" s="10"/>
      <c r="F318" s="10"/>
      <c r="G318" s="10"/>
      <c r="H318" s="10"/>
      <c r="I318">
        <v>0.29032258064516131</v>
      </c>
      <c r="J318">
        <v>0.51063829787234039</v>
      </c>
      <c r="K318">
        <v>0.11343473538458987</v>
      </c>
    </row>
    <row r="319" spans="1:11" ht="14.25" x14ac:dyDescent="0.2">
      <c r="A319" s="10"/>
      <c r="B319" s="10"/>
      <c r="C319" s="10"/>
      <c r="D319" s="10"/>
      <c r="E319" s="10"/>
      <c r="F319" s="10"/>
      <c r="G319" s="10"/>
      <c r="H319" s="10"/>
      <c r="I319">
        <v>0.967741935483871</v>
      </c>
      <c r="J319">
        <v>0.14893617021276595</v>
      </c>
      <c r="K319">
        <v>0.10395817614495326</v>
      </c>
    </row>
    <row r="320" spans="1:11" ht="14.25" x14ac:dyDescent="0.2">
      <c r="A320" s="10"/>
      <c r="B320" s="10"/>
      <c r="C320" s="10"/>
      <c r="D320" s="10"/>
      <c r="E320" s="10"/>
      <c r="F320" s="10"/>
      <c r="G320" s="10"/>
      <c r="H320" s="10"/>
      <c r="I320">
        <v>0.91935483870967738</v>
      </c>
      <c r="J320">
        <v>0.7021276595744681</v>
      </c>
      <c r="K320">
        <v>3.9045593612416982E-2</v>
      </c>
    </row>
    <row r="321" spans="1:11" ht="14.25" x14ac:dyDescent="0.2">
      <c r="A321" s="10"/>
      <c r="B321" s="10"/>
      <c r="C321" s="10"/>
      <c r="D321" s="10"/>
      <c r="E321" s="10"/>
      <c r="F321" s="10"/>
      <c r="G321" s="10"/>
      <c r="H321" s="10"/>
      <c r="I321">
        <v>0.88709677419354838</v>
      </c>
      <c r="J321">
        <v>0.55319148936170215</v>
      </c>
      <c r="K321">
        <v>5.274689285210888E-2</v>
      </c>
    </row>
    <row r="322" spans="1:11" ht="14.25" x14ac:dyDescent="0.2">
      <c r="A322" s="10"/>
      <c r="B322" s="10"/>
      <c r="C322" s="10"/>
      <c r="D322" s="10"/>
      <c r="E322" s="10"/>
      <c r="F322" s="10"/>
      <c r="G322" s="10"/>
      <c r="H322" s="10"/>
      <c r="I322">
        <v>0.90322580645161288</v>
      </c>
      <c r="J322">
        <v>0.25531914893617019</v>
      </c>
      <c r="K322">
        <v>0.11668836211780768</v>
      </c>
    </row>
    <row r="323" spans="1:11" ht="14.25" x14ac:dyDescent="0.2">
      <c r="A323" s="10"/>
      <c r="B323" s="10"/>
      <c r="C323" s="10"/>
      <c r="D323" s="10"/>
      <c r="E323" s="10"/>
      <c r="F323" s="10"/>
      <c r="G323" s="10"/>
      <c r="H323" s="10"/>
      <c r="I323">
        <v>0.85483870967741937</v>
      </c>
      <c r="J323">
        <v>0.1276595744680851</v>
      </c>
      <c r="K323">
        <v>2.0718464901734807E-2</v>
      </c>
    </row>
    <row r="324" spans="1:11" ht="14.25" x14ac:dyDescent="0.2">
      <c r="A324" s="10"/>
      <c r="B324" s="10"/>
      <c r="C324" s="10"/>
      <c r="D324" s="10"/>
      <c r="E324" s="10"/>
      <c r="F324" s="10"/>
      <c r="G324" s="10"/>
      <c r="H324" s="10"/>
      <c r="I324">
        <v>0.87096774193548387</v>
      </c>
      <c r="J324">
        <v>0.38297872340425532</v>
      </c>
      <c r="K324">
        <v>4.3971635615915897E-2</v>
      </c>
    </row>
    <row r="325" spans="1:11" ht="14.25" x14ac:dyDescent="0.2">
      <c r="A325" s="10"/>
      <c r="B325" s="10"/>
      <c r="C325" s="10"/>
      <c r="D325" s="10"/>
      <c r="E325" s="10"/>
      <c r="F325" s="10"/>
      <c r="G325" s="10"/>
      <c r="H325" s="10"/>
      <c r="I325">
        <v>0.74193548387096775</v>
      </c>
      <c r="J325">
        <v>0.42553191489361702</v>
      </c>
      <c r="K325">
        <v>3.8203340270350196E-2</v>
      </c>
    </row>
    <row r="326" spans="1:11" ht="14.25" x14ac:dyDescent="0.2">
      <c r="A326" s="10"/>
      <c r="B326" s="10"/>
      <c r="C326" s="10"/>
      <c r="D326" s="10"/>
      <c r="E326" s="10"/>
      <c r="F326" s="10"/>
      <c r="G326" s="10"/>
      <c r="H326" s="10"/>
      <c r="I326">
        <v>0.80645161290322576</v>
      </c>
      <c r="J326">
        <v>0.76595744680851063</v>
      </c>
      <c r="K326">
        <v>0.46106495645709139</v>
      </c>
    </row>
    <row r="327" spans="1:11" ht="14.25" x14ac:dyDescent="0.2">
      <c r="A327" s="10"/>
      <c r="B327" s="10"/>
      <c r="C327" s="10"/>
      <c r="D327" s="10"/>
      <c r="E327" s="10"/>
      <c r="F327" s="10"/>
      <c r="G327" s="10"/>
      <c r="H327" s="10"/>
      <c r="I327">
        <v>1</v>
      </c>
      <c r="J327">
        <v>0.46808510638297873</v>
      </c>
      <c r="K327">
        <v>0.35002432101529185</v>
      </c>
    </row>
    <row r="328" spans="1:11" ht="14.25" x14ac:dyDescent="0.2">
      <c r="A328" s="10"/>
      <c r="B328" s="10"/>
      <c r="C328" s="10"/>
      <c r="D328" s="10"/>
      <c r="E328" s="10"/>
      <c r="F328" s="10"/>
      <c r="G328" s="10"/>
      <c r="H328" s="10"/>
      <c r="I328">
        <v>0.69354838709677424</v>
      </c>
      <c r="J328">
        <v>0.38297872340425532</v>
      </c>
      <c r="K328">
        <v>0.26883565903042062</v>
      </c>
    </row>
    <row r="329" spans="1:11" ht="14.25" x14ac:dyDescent="0.2">
      <c r="A329" s="10"/>
      <c r="B329" s="10"/>
      <c r="C329" s="10"/>
      <c r="D329" s="10"/>
      <c r="E329" s="10"/>
      <c r="F329" s="10"/>
      <c r="G329" s="10"/>
      <c r="H329" s="10"/>
      <c r="I329">
        <v>0.91935483870967738</v>
      </c>
      <c r="J329">
        <v>0.38297872340425532</v>
      </c>
      <c r="K329">
        <v>0.33025589577339448</v>
      </c>
    </row>
    <row r="330" spans="1:11" ht="14.25" x14ac:dyDescent="0.2">
      <c r="A330" s="10"/>
      <c r="B330" s="10"/>
      <c r="C330" s="10"/>
      <c r="D330" s="10"/>
      <c r="E330" s="10"/>
      <c r="F330" s="10"/>
      <c r="G330" s="10"/>
      <c r="H330" s="10"/>
      <c r="I330">
        <v>0.85483870967741937</v>
      </c>
      <c r="J330">
        <v>0.21276595744680851</v>
      </c>
      <c r="K330">
        <v>0.2517694920500681</v>
      </c>
    </row>
    <row r="331" spans="1:11" ht="14.25" x14ac:dyDescent="0.2">
      <c r="A331" s="10"/>
      <c r="B331" s="10"/>
      <c r="C331" s="10"/>
      <c r="D331" s="10"/>
      <c r="E331" s="10"/>
      <c r="F331" s="10"/>
      <c r="G331" s="10"/>
      <c r="H331" s="10"/>
      <c r="I331">
        <v>0.532258064516129</v>
      </c>
      <c r="J331">
        <v>0.63829787234042556</v>
      </c>
      <c r="K331">
        <v>0.32786939614788285</v>
      </c>
    </row>
    <row r="332" spans="1:11" ht="14.25" x14ac:dyDescent="0.2">
      <c r="A332" s="10"/>
      <c r="B332" s="10"/>
      <c r="C332" s="10"/>
      <c r="D332" s="10"/>
      <c r="E332" s="10"/>
      <c r="F332" s="10"/>
      <c r="G332" s="10"/>
      <c r="H332" s="10"/>
      <c r="I332">
        <v>0.90322580645161288</v>
      </c>
      <c r="J332">
        <v>0.93617021276595747</v>
      </c>
      <c r="K332">
        <v>0.18831893418677986</v>
      </c>
    </row>
    <row r="333" spans="1:11" ht="14.25" x14ac:dyDescent="0.2">
      <c r="A333" s="10"/>
      <c r="B333" s="10"/>
      <c r="C333" s="10"/>
      <c r="D333" s="10"/>
      <c r="E333" s="10"/>
      <c r="F333" s="10"/>
      <c r="G333" s="10"/>
      <c r="H333" s="10"/>
      <c r="I333">
        <v>0.87096774193548387</v>
      </c>
      <c r="J333">
        <v>0.53191489361702127</v>
      </c>
      <c r="K333">
        <v>0.21018193777689337</v>
      </c>
    </row>
    <row r="334" spans="1:11" ht="14.25" x14ac:dyDescent="0.2">
      <c r="A334" s="10"/>
      <c r="B334" s="10"/>
      <c r="C334" s="10"/>
      <c r="D334" s="10"/>
      <c r="E334" s="10"/>
      <c r="F334" s="10"/>
      <c r="G334" s="10"/>
      <c r="H334" s="10"/>
      <c r="I334">
        <v>0.74193548387096775</v>
      </c>
      <c r="J334">
        <v>0.27659574468085107</v>
      </c>
      <c r="K334">
        <v>0.20209934581996369</v>
      </c>
    </row>
    <row r="335" spans="1:11" ht="14.25" x14ac:dyDescent="0.2">
      <c r="A335" s="10"/>
      <c r="B335" s="10"/>
      <c r="C335" s="10"/>
      <c r="D335" s="10"/>
      <c r="E335" s="10"/>
      <c r="F335" s="10"/>
      <c r="G335" s="10"/>
      <c r="H335" s="10"/>
      <c r="I335">
        <v>0.88709677419354838</v>
      </c>
      <c r="J335">
        <v>8.5106382978723402E-2</v>
      </c>
      <c r="K335">
        <v>0.2119438295096828</v>
      </c>
    </row>
    <row r="336" spans="1:11" ht="14.25" x14ac:dyDescent="0.2">
      <c r="A336" s="10"/>
      <c r="B336" s="10"/>
      <c r="C336" s="10"/>
      <c r="D336" s="10"/>
      <c r="E336" s="10"/>
      <c r="F336" s="10"/>
      <c r="G336" s="10"/>
      <c r="H336" s="10"/>
      <c r="I336">
        <v>0.77419354838709675</v>
      </c>
      <c r="J336">
        <v>0.44680851063829785</v>
      </c>
      <c r="K336">
        <v>0.15913682505727875</v>
      </c>
    </row>
    <row r="337" spans="1:11" ht="14.25" x14ac:dyDescent="0.2">
      <c r="A337" s="10"/>
      <c r="B337" s="10"/>
      <c r="C337" s="10"/>
      <c r="D337" s="10"/>
      <c r="E337" s="10"/>
      <c r="F337" s="10"/>
      <c r="G337" s="10"/>
      <c r="H337" s="10"/>
      <c r="I337">
        <v>0.12903225806451613</v>
      </c>
      <c r="J337">
        <v>0.10638297872340426</v>
      </c>
      <c r="K337">
        <v>0.21621382594444305</v>
      </c>
    </row>
    <row r="338" spans="1:11" ht="14.25" x14ac:dyDescent="0.2">
      <c r="A338" s="10"/>
      <c r="B338" s="10"/>
      <c r="C338" s="10"/>
      <c r="D338" s="10"/>
      <c r="E338" s="10"/>
      <c r="F338" s="10"/>
      <c r="G338" s="10"/>
      <c r="H338" s="10"/>
      <c r="I338">
        <v>0.43548387096774194</v>
      </c>
      <c r="J338">
        <v>0.27659574468085107</v>
      </c>
      <c r="K338">
        <v>0.17144242966942766</v>
      </c>
    </row>
    <row r="339" spans="1:11" ht="14.25" x14ac:dyDescent="0.2">
      <c r="A339" s="10"/>
      <c r="B339" s="10"/>
      <c r="C339" s="10"/>
      <c r="D339" s="10"/>
      <c r="E339" s="10"/>
      <c r="F339" s="10"/>
      <c r="G339" s="10"/>
      <c r="H339" s="10"/>
      <c r="I339">
        <v>1</v>
      </c>
      <c r="J339">
        <v>0.57446808510638303</v>
      </c>
      <c r="K339">
        <v>0.24825261796383355</v>
      </c>
    </row>
    <row r="340" spans="1:11" ht="14.25" x14ac:dyDescent="0.2">
      <c r="A340" s="10"/>
      <c r="B340" s="10"/>
      <c r="C340" s="10"/>
      <c r="D340" s="10"/>
      <c r="E340" s="10"/>
      <c r="F340" s="10"/>
      <c r="G340" s="10"/>
      <c r="H340" s="10"/>
      <c r="I340">
        <v>0.75806451612903225</v>
      </c>
      <c r="J340">
        <v>0.68085106382978722</v>
      </c>
      <c r="K340">
        <v>0.15039507831090548</v>
      </c>
    </row>
    <row r="341" spans="1:11" ht="14.25" x14ac:dyDescent="0.2">
      <c r="A341" s="10"/>
      <c r="B341" s="10"/>
      <c r="C341" s="10"/>
      <c r="D341" s="10"/>
      <c r="E341" s="10"/>
      <c r="F341" s="10"/>
      <c r="G341" s="10"/>
      <c r="H341" s="10"/>
      <c r="I341">
        <v>0.967741935483871</v>
      </c>
      <c r="J341">
        <v>0.51063829787234039</v>
      </c>
      <c r="K341">
        <v>0.18736025780276208</v>
      </c>
    </row>
    <row r="342" spans="1:11" ht="14.25" x14ac:dyDescent="0.2">
      <c r="A342" s="10"/>
      <c r="B342" s="10"/>
      <c r="C342" s="10"/>
      <c r="D342" s="10"/>
      <c r="E342" s="10"/>
      <c r="F342" s="10"/>
      <c r="G342" s="10"/>
      <c r="H342" s="10"/>
      <c r="I342">
        <v>0.90322580645161288</v>
      </c>
      <c r="J342">
        <v>0.91489361702127658</v>
      </c>
      <c r="K342">
        <v>0.13424405862470187</v>
      </c>
    </row>
    <row r="343" spans="1:11" ht="14.25" x14ac:dyDescent="0.2">
      <c r="A343" s="10"/>
      <c r="B343" s="10"/>
      <c r="C343" s="10"/>
      <c r="D343" s="10"/>
      <c r="E343" s="10"/>
      <c r="F343" s="10"/>
      <c r="G343" s="10"/>
      <c r="H343" s="10"/>
      <c r="I343">
        <v>0.90322580645161288</v>
      </c>
      <c r="J343">
        <v>0.93617021276595747</v>
      </c>
      <c r="K343">
        <v>0.12105232611165004</v>
      </c>
    </row>
    <row r="344" spans="1:11" ht="14.25" x14ac:dyDescent="0.2">
      <c r="A344" s="10"/>
      <c r="B344" s="10"/>
      <c r="C344" s="10"/>
      <c r="D344" s="10"/>
      <c r="E344" s="10"/>
      <c r="F344" s="10"/>
      <c r="G344" s="10"/>
      <c r="H344" s="10"/>
      <c r="I344">
        <v>0.90322580645161288</v>
      </c>
      <c r="J344">
        <v>0.2978723404255319</v>
      </c>
      <c r="K344">
        <v>9.4230806435119552E-2</v>
      </c>
    </row>
    <row r="345" spans="1:11" ht="14.25" x14ac:dyDescent="0.2">
      <c r="A345" s="10"/>
      <c r="B345" s="10"/>
      <c r="C345" s="10"/>
      <c r="D345" s="10"/>
      <c r="E345" s="10"/>
      <c r="F345" s="10"/>
      <c r="G345" s="10"/>
      <c r="H345" s="10"/>
      <c r="I345">
        <v>0.88709677419354838</v>
      </c>
      <c r="J345">
        <v>0.68085106382978722</v>
      </c>
      <c r="K345">
        <v>0.14955213403090428</v>
      </c>
    </row>
    <row r="346" spans="1:11" ht="14.25" x14ac:dyDescent="0.2">
      <c r="A346" s="10"/>
      <c r="B346" s="10"/>
      <c r="C346" s="10"/>
      <c r="D346" s="10"/>
      <c r="E346" s="10"/>
      <c r="F346" s="10"/>
      <c r="G346" s="10"/>
      <c r="H346" s="10"/>
      <c r="I346">
        <v>0.74193548387096775</v>
      </c>
      <c r="J346">
        <v>0.27659574468085107</v>
      </c>
      <c r="K346">
        <v>8.2289326114413794E-2</v>
      </c>
    </row>
    <row r="347" spans="1:11" ht="14.25" x14ac:dyDescent="0.2">
      <c r="A347" s="10"/>
      <c r="B347" s="10"/>
      <c r="C347" s="10"/>
      <c r="D347" s="10"/>
      <c r="E347" s="10"/>
      <c r="F347" s="10"/>
      <c r="G347" s="10"/>
      <c r="H347" s="10"/>
      <c r="I347">
        <v>0.967741935483871</v>
      </c>
      <c r="J347">
        <v>0.93617021276595747</v>
      </c>
      <c r="K347">
        <v>0.11837494161574454</v>
      </c>
    </row>
    <row r="348" spans="1:11" ht="14.25" x14ac:dyDescent="0.2">
      <c r="A348" s="10"/>
      <c r="B348" s="10"/>
      <c r="C348" s="10"/>
      <c r="D348" s="10"/>
      <c r="E348" s="10"/>
      <c r="F348" s="10"/>
      <c r="G348" s="10"/>
      <c r="H348" s="10"/>
      <c r="I348">
        <v>0.5161290322580645</v>
      </c>
      <c r="J348">
        <v>0.38297872340425532</v>
      </c>
      <c r="K348">
        <v>0.12359359583447338</v>
      </c>
    </row>
    <row r="349" spans="1:11" ht="14.25" x14ac:dyDescent="0.2">
      <c r="A349" s="10"/>
      <c r="B349" s="10"/>
      <c r="C349" s="10"/>
      <c r="D349" s="10"/>
      <c r="E349" s="10"/>
      <c r="F349" s="10"/>
      <c r="G349" s="10"/>
      <c r="H349" s="10"/>
      <c r="I349">
        <v>0.88709677419354838</v>
      </c>
      <c r="J349">
        <v>0.34042553191489361</v>
      </c>
      <c r="K349">
        <v>7.8426983060965599E-2</v>
      </c>
    </row>
    <row r="350" spans="1:11" ht="14.25" x14ac:dyDescent="0.2">
      <c r="A350" s="10"/>
      <c r="B350" s="10"/>
      <c r="C350" s="10"/>
      <c r="D350" s="10"/>
      <c r="E350" s="10"/>
      <c r="F350" s="10"/>
      <c r="G350" s="10"/>
      <c r="H350" s="10"/>
      <c r="I350">
        <v>0.88709677419354838</v>
      </c>
      <c r="J350">
        <v>0.21276595744680851</v>
      </c>
      <c r="K350">
        <v>4.7894435738626472E-2</v>
      </c>
    </row>
    <row r="351" spans="1:11" ht="14.25" x14ac:dyDescent="0.2">
      <c r="A351" s="10"/>
      <c r="B351" s="10"/>
      <c r="C351" s="10"/>
      <c r="D351" s="10"/>
      <c r="E351" s="10"/>
      <c r="F351" s="10"/>
      <c r="G351" s="10"/>
      <c r="H351" s="10"/>
      <c r="I351">
        <v>0.75806451612903225</v>
      </c>
      <c r="J351">
        <v>4.2553191489361701E-2</v>
      </c>
      <c r="K351">
        <v>5.9384733588151245E-2</v>
      </c>
    </row>
    <row r="352" spans="1:11" ht="14.25" x14ac:dyDescent="0.2">
      <c r="A352" s="10"/>
      <c r="B352" s="10"/>
      <c r="C352" s="10"/>
      <c r="D352" s="10"/>
      <c r="E352" s="10"/>
      <c r="F352" s="10"/>
      <c r="G352" s="10"/>
      <c r="H352" s="10"/>
      <c r="I352">
        <v>0.9838709677419355</v>
      </c>
      <c r="J352">
        <v>0.40425531914893614</v>
      </c>
      <c r="K352">
        <v>6.4663499407175251E-2</v>
      </c>
    </row>
    <row r="353" spans="1:11" ht="14.25" x14ac:dyDescent="0.2">
      <c r="A353" s="10"/>
      <c r="B353" s="10"/>
      <c r="C353" s="10"/>
      <c r="D353" s="10"/>
      <c r="E353" s="10"/>
      <c r="F353" s="10"/>
      <c r="G353" s="10"/>
      <c r="H353" s="10"/>
      <c r="I353">
        <v>0.69354838709677424</v>
      </c>
      <c r="J353">
        <v>0.80851063829787229</v>
      </c>
      <c r="K353">
        <v>0.12078596953792835</v>
      </c>
    </row>
    <row r="354" spans="1:11" ht="14.25" x14ac:dyDescent="0.2">
      <c r="A354" s="10"/>
      <c r="B354" s="10"/>
      <c r="C354" s="10"/>
      <c r="D354" s="10"/>
      <c r="E354" s="10"/>
      <c r="F354" s="10"/>
      <c r="G354" s="10"/>
      <c r="H354" s="10"/>
      <c r="I354">
        <v>0.88709677419354838</v>
      </c>
      <c r="J354">
        <v>0.2978723404255319</v>
      </c>
      <c r="K354">
        <v>5.1171554361614802E-2</v>
      </c>
    </row>
    <row r="355" spans="1:11" ht="14.25" x14ac:dyDescent="0.2">
      <c r="A355" s="10"/>
      <c r="B355" s="10"/>
      <c r="C355" s="10"/>
      <c r="D355" s="10"/>
      <c r="E355" s="10"/>
      <c r="F355" s="10"/>
      <c r="G355" s="10"/>
      <c r="H355" s="10"/>
      <c r="I355">
        <v>0.30645161290322581</v>
      </c>
      <c r="J355">
        <v>0.21276595744680851</v>
      </c>
      <c r="K355">
        <v>1.9419501585011621E-2</v>
      </c>
    </row>
    <row r="356" spans="1:11" ht="14.25" x14ac:dyDescent="0.2">
      <c r="A356" s="10"/>
      <c r="B356" s="10"/>
      <c r="C356" s="10"/>
      <c r="D356" s="10"/>
      <c r="E356" s="10"/>
      <c r="F356" s="10"/>
      <c r="G356" s="10"/>
      <c r="H356" s="10"/>
      <c r="I356">
        <v>0.87096774193548387</v>
      </c>
      <c r="J356">
        <v>0.38297872340425532</v>
      </c>
      <c r="K356">
        <v>4.7186915293772988E-2</v>
      </c>
    </row>
    <row r="357" spans="1:11" ht="14.25" x14ac:dyDescent="0.2">
      <c r="A357" s="10"/>
      <c r="B357" s="10"/>
      <c r="C357" s="10"/>
      <c r="D357" s="10"/>
      <c r="E357" s="10"/>
      <c r="F357" s="10"/>
      <c r="G357" s="10"/>
      <c r="H357" s="10"/>
      <c r="I357">
        <v>0.75806451612903225</v>
      </c>
      <c r="J357">
        <v>0.10638297872340426</v>
      </c>
      <c r="K357">
        <v>4.4011364547145458E-2</v>
      </c>
    </row>
    <row r="358" spans="1:11" ht="14.25" x14ac:dyDescent="0.2">
      <c r="A358" s="10"/>
      <c r="B358" s="10"/>
      <c r="C358" s="10"/>
      <c r="D358" s="10"/>
      <c r="E358" s="10"/>
      <c r="F358" s="10"/>
      <c r="G358" s="10"/>
      <c r="H358" s="10"/>
      <c r="I358">
        <v>0.80645161290322576</v>
      </c>
      <c r="J358">
        <v>0.25531914893617019</v>
      </c>
      <c r="K358">
        <v>4.061885928910778E-2</v>
      </c>
    </row>
    <row r="359" spans="1:11" ht="14.25" x14ac:dyDescent="0.2">
      <c r="A359" s="10"/>
      <c r="B359" s="10"/>
      <c r="C359" s="10"/>
      <c r="D359" s="10"/>
      <c r="E359" s="10"/>
      <c r="F359" s="10"/>
      <c r="G359" s="10"/>
      <c r="H359" s="10"/>
      <c r="I359">
        <v>0.91935483870967738</v>
      </c>
      <c r="J359">
        <v>0.23404255319148937</v>
      </c>
      <c r="K359">
        <v>0.11188392519076797</v>
      </c>
    </row>
    <row r="360" spans="1:11" ht="14.25" x14ac:dyDescent="0.2">
      <c r="A360" s="10"/>
      <c r="B360" s="10"/>
      <c r="C360" s="10"/>
      <c r="D360" s="10"/>
      <c r="E360" s="10"/>
      <c r="F360" s="10"/>
      <c r="G360" s="10"/>
      <c r="H360" s="10"/>
      <c r="I360">
        <v>0.85483870967741937</v>
      </c>
      <c r="J360">
        <v>0.2978723404255319</v>
      </c>
      <c r="K360">
        <v>3.446398416923005E-2</v>
      </c>
    </row>
    <row r="361" spans="1:11" ht="14.25" x14ac:dyDescent="0.2">
      <c r="A361" s="10"/>
      <c r="B361" s="10"/>
      <c r="C361" s="10"/>
      <c r="D361" s="10"/>
      <c r="E361" s="10"/>
      <c r="F361" s="10"/>
      <c r="G361" s="10"/>
      <c r="H361" s="10"/>
      <c r="I361">
        <v>0.90322580645161288</v>
      </c>
      <c r="J361">
        <v>0.40425531914893614</v>
      </c>
      <c r="K361">
        <v>5.3988508320274603E-2</v>
      </c>
    </row>
    <row r="362" spans="1:11" ht="14.25" x14ac:dyDescent="0.2">
      <c r="A362" s="10"/>
      <c r="B362" s="10"/>
      <c r="C362" s="10"/>
      <c r="D362" s="10"/>
      <c r="E362" s="10"/>
      <c r="F362" s="10"/>
      <c r="G362" s="10"/>
      <c r="H362" s="10" t="s">
        <v>1280</v>
      </c>
      <c r="I362">
        <f>AVERAGE(I3:I361)</f>
        <v>0.78385299667535135</v>
      </c>
      <c r="J362">
        <f t="shared" ref="J362:K362" si="7">AVERAGE(J3:J361)</f>
        <v>0.38831268891127824</v>
      </c>
      <c r="K362">
        <f t="shared" si="7"/>
        <v>0.17026773361110037</v>
      </c>
    </row>
    <row r="363" spans="1:11" ht="14.25" x14ac:dyDescent="0.2">
      <c r="A363" s="10"/>
      <c r="B363" s="10"/>
      <c r="C363" s="10"/>
      <c r="D363" s="10"/>
      <c r="E363" s="10"/>
      <c r="F363" s="10"/>
      <c r="G363" s="10"/>
      <c r="H363" s="10"/>
    </row>
    <row r="364" spans="1:11" ht="14.25" x14ac:dyDescent="0.2">
      <c r="A364" s="10"/>
      <c r="B364" s="10"/>
      <c r="C364" s="10"/>
      <c r="D364" s="10"/>
      <c r="E364" s="10"/>
      <c r="F364" s="10"/>
      <c r="G364" s="10"/>
      <c r="H364" s="10"/>
    </row>
    <row r="365" spans="1:11" ht="14.25" x14ac:dyDescent="0.2">
      <c r="A365" s="10"/>
      <c r="B365" s="10"/>
      <c r="C365" s="10"/>
      <c r="D365" s="10"/>
      <c r="E365" s="10"/>
      <c r="F365" s="10"/>
      <c r="G365" s="10"/>
      <c r="H365" s="10"/>
    </row>
    <row r="366" spans="1:11" ht="14.25" x14ac:dyDescent="0.2">
      <c r="A366" s="10"/>
      <c r="B366" s="10"/>
      <c r="C366" s="10"/>
      <c r="D366" s="10"/>
      <c r="E366" s="10"/>
      <c r="F366" s="10"/>
      <c r="G366" s="10"/>
      <c r="H366" s="10"/>
    </row>
    <row r="367" spans="1:11" ht="14.25" x14ac:dyDescent="0.2">
      <c r="A367" s="10"/>
      <c r="B367" s="10"/>
      <c r="C367" s="10"/>
      <c r="D367" s="10"/>
      <c r="E367" s="10"/>
      <c r="F367" s="10"/>
      <c r="G367" s="10"/>
      <c r="H367" s="10"/>
    </row>
    <row r="368" spans="1:11" ht="14.25" x14ac:dyDescent="0.2">
      <c r="A368" s="10"/>
      <c r="B368" s="10"/>
      <c r="C368" s="10"/>
      <c r="D368" s="10"/>
      <c r="E368" s="10"/>
      <c r="F368" s="10"/>
      <c r="G368" s="10"/>
      <c r="H368" s="10"/>
    </row>
    <row r="369" spans="1:8" ht="14.25" x14ac:dyDescent="0.2">
      <c r="A369" s="10"/>
      <c r="B369" s="10"/>
      <c r="C369" s="10"/>
      <c r="D369" s="10"/>
      <c r="E369" s="10"/>
      <c r="F369" s="10"/>
      <c r="G369" s="10"/>
      <c r="H369" s="10"/>
    </row>
    <row r="370" spans="1:8" ht="14.25" x14ac:dyDescent="0.2">
      <c r="A370" s="10"/>
      <c r="B370" s="10"/>
      <c r="C370" s="10"/>
      <c r="D370" s="10"/>
      <c r="E370" s="10"/>
      <c r="F370" s="10"/>
      <c r="G370" s="10"/>
      <c r="H370" s="10"/>
    </row>
    <row r="371" spans="1:8" ht="14.25" x14ac:dyDescent="0.2">
      <c r="A371" s="10"/>
      <c r="B371" s="10"/>
      <c r="C371" s="10"/>
      <c r="D371" s="10"/>
      <c r="E371" s="10"/>
      <c r="F371" s="10"/>
      <c r="G371" s="10"/>
      <c r="H371" s="10"/>
    </row>
    <row r="372" spans="1:8" ht="14.25" x14ac:dyDescent="0.2">
      <c r="A372" s="10"/>
      <c r="B372" s="10"/>
      <c r="C372" s="10"/>
      <c r="D372" s="10"/>
      <c r="E372" s="10"/>
      <c r="F372" s="10"/>
      <c r="G372" s="10"/>
      <c r="H372" s="10"/>
    </row>
    <row r="373" spans="1:8" ht="14.25" x14ac:dyDescent="0.2">
      <c r="A373" s="10"/>
      <c r="B373" s="10"/>
      <c r="C373" s="10"/>
      <c r="D373" s="10"/>
      <c r="E373" s="10"/>
      <c r="F373" s="10"/>
      <c r="G373" s="10"/>
      <c r="H373" s="10"/>
    </row>
    <row r="374" spans="1:8" ht="14.25" x14ac:dyDescent="0.2">
      <c r="A374" s="10"/>
      <c r="B374" s="10"/>
      <c r="C374" s="10"/>
      <c r="D374" s="10"/>
      <c r="E374" s="10"/>
      <c r="F374" s="10"/>
      <c r="G374" s="10"/>
      <c r="H374" s="10"/>
    </row>
    <row r="375" spans="1:8" ht="14.25" x14ac:dyDescent="0.2">
      <c r="A375" s="10"/>
      <c r="B375" s="10"/>
      <c r="C375" s="10"/>
      <c r="D375" s="10"/>
      <c r="E375" s="10"/>
      <c r="F375" s="10"/>
      <c r="G375" s="10"/>
      <c r="H375" s="10"/>
    </row>
    <row r="376" spans="1:8" ht="14.25" x14ac:dyDescent="0.2">
      <c r="A376" s="10"/>
      <c r="B376" s="10"/>
      <c r="C376" s="10"/>
      <c r="D376" s="10"/>
      <c r="E376" s="10"/>
      <c r="F376" s="10"/>
      <c r="G376" s="10"/>
      <c r="H376" s="10"/>
    </row>
    <row r="377" spans="1:8" ht="14.25" x14ac:dyDescent="0.2">
      <c r="A377" s="10"/>
      <c r="B377" s="10"/>
      <c r="C377" s="10"/>
      <c r="D377" s="10"/>
      <c r="E377" s="10"/>
      <c r="F377" s="10"/>
      <c r="G377" s="10"/>
      <c r="H377" s="10"/>
    </row>
    <row r="378" spans="1:8" ht="14.25" x14ac:dyDescent="0.2">
      <c r="A378" s="10"/>
      <c r="B378" s="10"/>
      <c r="C378" s="10"/>
      <c r="D378" s="10"/>
      <c r="E378" s="10"/>
      <c r="F378" s="10"/>
      <c r="G378" s="10"/>
      <c r="H378" s="10"/>
    </row>
    <row r="379" spans="1:8" ht="14.25" x14ac:dyDescent="0.2">
      <c r="A379" s="10"/>
      <c r="B379" s="10"/>
      <c r="C379" s="10"/>
      <c r="D379" s="10"/>
      <c r="E379" s="10"/>
      <c r="F379" s="10"/>
      <c r="G379" s="10"/>
      <c r="H379" s="10"/>
    </row>
    <row r="380" spans="1:8" ht="14.25" x14ac:dyDescent="0.2">
      <c r="A380" s="10"/>
      <c r="B380" s="10"/>
      <c r="C380" s="10"/>
      <c r="D380" s="10"/>
      <c r="E380" s="10"/>
      <c r="F380" s="10"/>
      <c r="G380" s="10"/>
      <c r="H380" s="10"/>
    </row>
    <row r="381" spans="1:8" ht="14.25" x14ac:dyDescent="0.2">
      <c r="A381" s="10"/>
      <c r="B381" s="10"/>
      <c r="C381" s="10"/>
      <c r="D381" s="10"/>
      <c r="E381" s="10"/>
      <c r="F381" s="10"/>
      <c r="G381" s="10"/>
      <c r="H381" s="10"/>
    </row>
    <row r="382" spans="1:8" ht="14.25" x14ac:dyDescent="0.2">
      <c r="A382" s="10"/>
      <c r="B382" s="10"/>
      <c r="C382" s="10"/>
      <c r="D382" s="10"/>
      <c r="E382" s="10"/>
      <c r="F382" s="10"/>
      <c r="G382" s="10"/>
      <c r="H382" s="10"/>
    </row>
    <row r="383" spans="1:8" ht="14.25" x14ac:dyDescent="0.2">
      <c r="A383" s="10"/>
      <c r="B383" s="10"/>
      <c r="C383" s="10"/>
      <c r="D383" s="10"/>
      <c r="E383" s="10"/>
      <c r="F383" s="10"/>
      <c r="G383" s="10"/>
      <c r="H383" s="10"/>
    </row>
    <row r="384" spans="1:8" ht="14.25" x14ac:dyDescent="0.2">
      <c r="A384" s="10"/>
      <c r="B384" s="10"/>
      <c r="C384" s="10"/>
      <c r="D384" s="10"/>
      <c r="E384" s="10"/>
      <c r="F384" s="10"/>
      <c r="G384" s="10"/>
      <c r="H384" s="10"/>
    </row>
    <row r="385" spans="1:8" ht="14.25" x14ac:dyDescent="0.2">
      <c r="A385" s="10"/>
      <c r="B385" s="10"/>
      <c r="C385" s="10"/>
      <c r="D385" s="10"/>
      <c r="E385" s="10"/>
      <c r="F385" s="10"/>
      <c r="G385" s="10"/>
      <c r="H385" s="10"/>
    </row>
    <row r="386" spans="1:8" ht="14.25" x14ac:dyDescent="0.2">
      <c r="A386" s="10"/>
      <c r="B386" s="10"/>
      <c r="C386" s="10"/>
      <c r="D386" s="10"/>
      <c r="E386" s="10"/>
      <c r="F386" s="10"/>
      <c r="G386" s="10"/>
      <c r="H386" s="10"/>
    </row>
    <row r="387" spans="1:8" ht="14.25" x14ac:dyDescent="0.2">
      <c r="A387" s="10"/>
      <c r="B387" s="10"/>
      <c r="C387" s="10"/>
      <c r="D387" s="10"/>
      <c r="E387" s="10"/>
      <c r="F387" s="10"/>
      <c r="G387" s="10"/>
      <c r="H387" s="10"/>
    </row>
    <row r="388" spans="1:8" ht="14.25" x14ac:dyDescent="0.2">
      <c r="A388" s="10"/>
      <c r="B388" s="10"/>
      <c r="C388" s="10"/>
      <c r="D388" s="10"/>
      <c r="E388" s="10"/>
      <c r="F388" s="10"/>
      <c r="G388" s="10"/>
      <c r="H388" s="10"/>
    </row>
    <row r="389" spans="1:8" ht="14.25" x14ac:dyDescent="0.2">
      <c r="A389" s="10"/>
      <c r="B389" s="10"/>
      <c r="C389" s="10"/>
      <c r="D389" s="10"/>
      <c r="E389" s="10"/>
      <c r="F389" s="10"/>
      <c r="G389" s="10"/>
      <c r="H389" s="10"/>
    </row>
    <row r="390" spans="1:8" ht="14.25" x14ac:dyDescent="0.2">
      <c r="A390" s="10"/>
      <c r="B390" s="10"/>
      <c r="C390" s="10"/>
      <c r="D390" s="10"/>
      <c r="E390" s="10"/>
      <c r="F390" s="10"/>
      <c r="G390" s="10"/>
      <c r="H390" s="10"/>
    </row>
    <row r="391" spans="1:8" ht="14.25" x14ac:dyDescent="0.2">
      <c r="A391" s="10"/>
      <c r="B391" s="10"/>
      <c r="C391" s="10"/>
      <c r="D391" s="10"/>
      <c r="E391" s="10"/>
      <c r="F391" s="10"/>
      <c r="G391" s="10"/>
      <c r="H391" s="10"/>
    </row>
    <row r="392" spans="1:8" ht="14.25" x14ac:dyDescent="0.2">
      <c r="A392" s="10"/>
      <c r="B392" s="10"/>
      <c r="C392" s="10"/>
      <c r="D392" s="10"/>
      <c r="E392" s="10"/>
      <c r="F392" s="10"/>
      <c r="G392" s="10"/>
      <c r="H392" s="10"/>
    </row>
    <row r="393" spans="1:8" ht="14.25" x14ac:dyDescent="0.2">
      <c r="A393" s="10"/>
      <c r="B393" s="10"/>
      <c r="C393" s="10"/>
      <c r="D393" s="10"/>
      <c r="E393" s="10"/>
      <c r="F393" s="10"/>
      <c r="G393" s="10"/>
      <c r="H393" s="10"/>
    </row>
    <row r="394" spans="1:8" ht="14.25" x14ac:dyDescent="0.2">
      <c r="A394" s="10"/>
      <c r="B394" s="10"/>
      <c r="C394" s="10"/>
      <c r="D394" s="10"/>
      <c r="E394" s="10"/>
      <c r="F394" s="10"/>
      <c r="G394" s="10"/>
      <c r="H394" s="10"/>
    </row>
    <row r="395" spans="1:8" ht="14.25" x14ac:dyDescent="0.2">
      <c r="A395" s="10"/>
      <c r="B395" s="10"/>
      <c r="C395" s="10"/>
      <c r="D395" s="10"/>
      <c r="E395" s="10"/>
      <c r="F395" s="10"/>
      <c r="G395" s="10"/>
      <c r="H395" s="10"/>
    </row>
    <row r="396" spans="1:8" ht="14.25" x14ac:dyDescent="0.2">
      <c r="A396" s="10"/>
      <c r="B396" s="10"/>
      <c r="C396" s="10"/>
      <c r="D396" s="10"/>
      <c r="E396" s="10"/>
      <c r="F396" s="10"/>
      <c r="G396" s="10"/>
      <c r="H396" s="10"/>
    </row>
    <row r="397" spans="1:8" ht="14.25" x14ac:dyDescent="0.2">
      <c r="A397" s="10"/>
      <c r="B397" s="10"/>
      <c r="C397" s="10"/>
      <c r="D397" s="10"/>
      <c r="E397" s="10"/>
      <c r="F397" s="10"/>
      <c r="G397" s="10"/>
      <c r="H397" s="10"/>
    </row>
    <row r="398" spans="1:8" ht="14.25" x14ac:dyDescent="0.2">
      <c r="A398" s="10"/>
      <c r="B398" s="10"/>
      <c r="C398" s="10"/>
      <c r="D398" s="10"/>
      <c r="E398" s="10"/>
      <c r="F398" s="10"/>
      <c r="G398" s="10"/>
      <c r="H398" s="10"/>
    </row>
    <row r="399" spans="1:8" ht="14.25" x14ac:dyDescent="0.2">
      <c r="A399" s="10"/>
      <c r="B399" s="10"/>
      <c r="C399" s="10"/>
      <c r="D399" s="10"/>
      <c r="E399" s="10"/>
      <c r="F399" s="10"/>
      <c r="G399" s="10"/>
      <c r="H399" s="10"/>
    </row>
    <row r="400" spans="1:8" ht="14.25" x14ac:dyDescent="0.2">
      <c r="A400" s="10"/>
      <c r="B400" s="10"/>
      <c r="C400" s="10"/>
      <c r="D400" s="10"/>
      <c r="E400" s="10"/>
      <c r="F400" s="10"/>
      <c r="G400" s="10"/>
      <c r="H400" s="10"/>
    </row>
    <row r="401" spans="1:8" ht="14.25" x14ac:dyDescent="0.2">
      <c r="A401" s="10"/>
      <c r="B401" s="10"/>
      <c r="C401" s="10"/>
      <c r="D401" s="10"/>
      <c r="E401" s="10"/>
      <c r="F401" s="10"/>
      <c r="G401" s="10"/>
      <c r="H401" s="10"/>
    </row>
    <row r="402" spans="1:8" ht="14.25" x14ac:dyDescent="0.2">
      <c r="A402" s="10"/>
      <c r="B402" s="10"/>
      <c r="C402" s="10"/>
      <c r="D402" s="10"/>
      <c r="E402" s="10"/>
      <c r="F402" s="10"/>
      <c r="G402" s="10"/>
      <c r="H402" s="10"/>
    </row>
    <row r="403" spans="1:8" ht="14.25" x14ac:dyDescent="0.2">
      <c r="A403" s="10"/>
      <c r="B403" s="10"/>
      <c r="C403" s="10"/>
      <c r="D403" s="10"/>
      <c r="E403" s="10"/>
      <c r="F403" s="10"/>
      <c r="G403" s="10"/>
      <c r="H403" s="10"/>
    </row>
    <row r="404" spans="1:8" ht="14.25" x14ac:dyDescent="0.2">
      <c r="A404" s="10"/>
      <c r="B404" s="10"/>
      <c r="C404" s="10"/>
      <c r="D404" s="10"/>
      <c r="E404" s="10"/>
      <c r="F404" s="10"/>
      <c r="G404" s="10"/>
      <c r="H404" s="10"/>
    </row>
    <row r="405" spans="1:8" ht="14.25" x14ac:dyDescent="0.2">
      <c r="A405" s="10"/>
      <c r="B405" s="10"/>
      <c r="C405" s="10"/>
      <c r="D405" s="10"/>
      <c r="E405" s="10"/>
      <c r="F405" s="10"/>
      <c r="G405" s="10"/>
      <c r="H405" s="10"/>
    </row>
    <row r="406" spans="1:8" ht="14.25" x14ac:dyDescent="0.2">
      <c r="A406" s="10"/>
      <c r="B406" s="10"/>
      <c r="C406" s="10"/>
      <c r="D406" s="10"/>
      <c r="E406" s="10"/>
      <c r="F406" s="10"/>
      <c r="G406" s="10"/>
      <c r="H406" s="10"/>
    </row>
    <row r="407" spans="1:8" ht="14.25" x14ac:dyDescent="0.2">
      <c r="A407" s="10"/>
      <c r="B407" s="10"/>
      <c r="C407" s="10"/>
      <c r="D407" s="10"/>
      <c r="E407" s="10"/>
      <c r="F407" s="10"/>
      <c r="G407" s="10"/>
      <c r="H407" s="10"/>
    </row>
    <row r="408" spans="1:8" ht="14.25" x14ac:dyDescent="0.2">
      <c r="A408" s="10"/>
      <c r="B408" s="10"/>
      <c r="C408" s="10"/>
      <c r="D408" s="10"/>
      <c r="E408" s="10"/>
      <c r="F408" s="10"/>
      <c r="G408" s="10"/>
      <c r="H408" s="10"/>
    </row>
    <row r="409" spans="1:8" ht="14.25" x14ac:dyDescent="0.2">
      <c r="A409" s="10"/>
      <c r="B409" s="10"/>
      <c r="C409" s="10"/>
      <c r="D409" s="10"/>
      <c r="E409" s="10"/>
      <c r="F409" s="10"/>
      <c r="G409" s="10"/>
      <c r="H409" s="10"/>
    </row>
    <row r="410" spans="1:8" ht="14.25" x14ac:dyDescent="0.2">
      <c r="A410" s="10"/>
      <c r="B410" s="10"/>
      <c r="C410" s="10"/>
      <c r="D410" s="10"/>
      <c r="E410" s="10"/>
      <c r="F410" s="10"/>
      <c r="G410" s="10"/>
      <c r="H410" s="10"/>
    </row>
    <row r="411" spans="1:8" ht="14.25" x14ac:dyDescent="0.2">
      <c r="A411" s="10"/>
      <c r="B411" s="10"/>
      <c r="C411" s="10"/>
      <c r="D411" s="10"/>
      <c r="E411" s="10"/>
      <c r="F411" s="10"/>
      <c r="G411" s="10"/>
      <c r="H411" s="10"/>
    </row>
    <row r="412" spans="1:8" ht="14.25" x14ac:dyDescent="0.2">
      <c r="A412" s="10"/>
      <c r="B412" s="10"/>
      <c r="C412" s="10"/>
      <c r="D412" s="10"/>
      <c r="E412" s="10"/>
      <c r="F412" s="10"/>
      <c r="G412" s="10"/>
      <c r="H412" s="10"/>
    </row>
    <row r="413" spans="1:8" ht="14.25" x14ac:dyDescent="0.2">
      <c r="A413" s="10"/>
      <c r="B413" s="10"/>
      <c r="C413" s="10"/>
      <c r="D413" s="10"/>
      <c r="E413" s="10"/>
      <c r="F413" s="10"/>
      <c r="G413" s="10"/>
      <c r="H413" s="10"/>
    </row>
    <row r="414" spans="1:8" ht="14.25" x14ac:dyDescent="0.2">
      <c r="A414" s="10"/>
      <c r="B414" s="10"/>
      <c r="C414" s="10"/>
      <c r="D414" s="10"/>
      <c r="E414" s="10"/>
      <c r="F414" s="10"/>
      <c r="G414" s="10"/>
      <c r="H414" s="10"/>
    </row>
    <row r="415" spans="1:8" ht="14.25" x14ac:dyDescent="0.2">
      <c r="A415" s="10"/>
      <c r="B415" s="10"/>
      <c r="C415" s="10"/>
      <c r="D415" s="10"/>
      <c r="E415" s="10"/>
      <c r="F415" s="10"/>
      <c r="G415" s="10"/>
      <c r="H415" s="10"/>
    </row>
    <row r="416" spans="1:8" ht="14.25" x14ac:dyDescent="0.2">
      <c r="A416" s="10"/>
      <c r="B416" s="10"/>
      <c r="C416" s="10"/>
      <c r="D416" s="10"/>
      <c r="E416" s="10"/>
      <c r="F416" s="10"/>
      <c r="G416" s="10"/>
      <c r="H416" s="10"/>
    </row>
    <row r="417" spans="1:8" ht="14.25" x14ac:dyDescent="0.2">
      <c r="A417" s="10"/>
      <c r="B417" s="10"/>
      <c r="C417" s="10"/>
      <c r="D417" s="10"/>
      <c r="E417" s="10"/>
      <c r="F417" s="10"/>
      <c r="G417" s="10"/>
      <c r="H417" s="10"/>
    </row>
    <row r="418" spans="1:8" ht="14.25" x14ac:dyDescent="0.2">
      <c r="A418" s="10"/>
      <c r="B418" s="10"/>
      <c r="C418" s="10"/>
      <c r="D418" s="10"/>
      <c r="E418" s="10"/>
      <c r="F418" s="10"/>
      <c r="G418" s="10"/>
      <c r="H418" s="10"/>
    </row>
    <row r="419" spans="1:8" ht="14.25" x14ac:dyDescent="0.2">
      <c r="A419" s="10"/>
      <c r="B419" s="10"/>
      <c r="C419" s="10"/>
      <c r="D419" s="10"/>
      <c r="E419" s="10"/>
      <c r="F419" s="10"/>
      <c r="G419" s="10"/>
      <c r="H419" s="10"/>
    </row>
    <row r="420" spans="1:8" ht="14.25" x14ac:dyDescent="0.2">
      <c r="A420" s="10"/>
      <c r="B420" s="10"/>
      <c r="C420" s="10"/>
      <c r="D420" s="10"/>
      <c r="E420" s="10"/>
      <c r="F420" s="10"/>
      <c r="G420" s="10"/>
      <c r="H420" s="10"/>
    </row>
    <row r="421" spans="1:8" ht="14.25" x14ac:dyDescent="0.2">
      <c r="A421" s="10"/>
      <c r="B421" s="10"/>
      <c r="C421" s="10"/>
      <c r="D421" s="10"/>
      <c r="E421" s="10"/>
      <c r="F421" s="10"/>
      <c r="G421" s="10"/>
      <c r="H421" s="10"/>
    </row>
    <row r="422" spans="1:8" ht="14.25" x14ac:dyDescent="0.2">
      <c r="A422" s="10"/>
      <c r="B422" s="10"/>
      <c r="C422" s="10"/>
      <c r="D422" s="10"/>
      <c r="E422" s="10"/>
      <c r="F422" s="10"/>
      <c r="G422" s="10"/>
      <c r="H422" s="10"/>
    </row>
    <row r="423" spans="1:8" ht="14.25" x14ac:dyDescent="0.2">
      <c r="A423" s="10"/>
      <c r="B423" s="10"/>
      <c r="C423" s="10"/>
      <c r="D423" s="10"/>
      <c r="E423" s="10"/>
      <c r="F423" s="10"/>
      <c r="G423" s="10"/>
      <c r="H423" s="10"/>
    </row>
    <row r="424" spans="1:8" ht="14.25" x14ac:dyDescent="0.2">
      <c r="A424" s="10"/>
      <c r="B424" s="10"/>
      <c r="C424" s="10"/>
      <c r="D424" s="10"/>
      <c r="E424" s="10"/>
      <c r="F424" s="10"/>
      <c r="G424" s="10"/>
      <c r="H424" s="10"/>
    </row>
    <row r="425" spans="1:8" ht="14.25" x14ac:dyDescent="0.2">
      <c r="A425" s="10"/>
      <c r="B425" s="10"/>
      <c r="C425" s="10"/>
      <c r="D425" s="10"/>
      <c r="E425" s="10"/>
      <c r="F425" s="10"/>
      <c r="G425" s="10"/>
      <c r="H425" s="10"/>
    </row>
    <row r="426" spans="1:8" ht="14.25" x14ac:dyDescent="0.2">
      <c r="A426" s="10"/>
      <c r="B426" s="10"/>
      <c r="C426" s="10"/>
      <c r="D426" s="10"/>
      <c r="E426" s="10"/>
      <c r="F426" s="10"/>
      <c r="G426" s="10"/>
      <c r="H426" s="10"/>
    </row>
    <row r="427" spans="1:8" ht="14.25" x14ac:dyDescent="0.2">
      <c r="A427" s="10"/>
      <c r="B427" s="10"/>
      <c r="C427" s="10"/>
      <c r="D427" s="10"/>
      <c r="E427" s="10"/>
      <c r="F427" s="10"/>
      <c r="G427" s="10"/>
      <c r="H427" s="10"/>
    </row>
    <row r="428" spans="1:8" ht="14.25" x14ac:dyDescent="0.2">
      <c r="A428" s="10"/>
      <c r="B428" s="10"/>
      <c r="C428" s="10"/>
      <c r="D428" s="10"/>
      <c r="E428" s="10"/>
      <c r="F428" s="10"/>
      <c r="G428" s="10"/>
      <c r="H428" s="10"/>
    </row>
    <row r="429" spans="1:8" ht="14.25" x14ac:dyDescent="0.2">
      <c r="A429" s="10"/>
      <c r="B429" s="10"/>
      <c r="C429" s="10"/>
      <c r="D429" s="10"/>
      <c r="E429" s="10"/>
      <c r="F429" s="10"/>
      <c r="G429" s="10"/>
      <c r="H429" s="10"/>
    </row>
    <row r="430" spans="1:8" ht="14.25" x14ac:dyDescent="0.2">
      <c r="A430" s="10"/>
      <c r="B430" s="10"/>
      <c r="C430" s="10"/>
      <c r="D430" s="10"/>
      <c r="E430" s="10"/>
      <c r="F430" s="10"/>
      <c r="G430" s="10"/>
      <c r="H430" s="10"/>
    </row>
    <row r="431" spans="1:8" ht="14.25" x14ac:dyDescent="0.2">
      <c r="A431" s="10"/>
      <c r="B431" s="10"/>
      <c r="C431" s="10"/>
      <c r="D431" s="10"/>
      <c r="E431" s="10"/>
      <c r="F431" s="10"/>
      <c r="G431" s="10"/>
      <c r="H431" s="10"/>
    </row>
    <row r="432" spans="1:8" ht="14.25" x14ac:dyDescent="0.2">
      <c r="A432" s="10"/>
      <c r="B432" s="10"/>
      <c r="C432" s="10"/>
      <c r="D432" s="10"/>
      <c r="E432" s="10"/>
      <c r="F432" s="10"/>
      <c r="G432" s="10"/>
      <c r="H432" s="10"/>
    </row>
    <row r="433" spans="1:8" ht="14.25" x14ac:dyDescent="0.2">
      <c r="A433" s="10"/>
      <c r="B433" s="10"/>
      <c r="C433" s="10"/>
      <c r="D433" s="10"/>
      <c r="E433" s="10"/>
      <c r="F433" s="10"/>
      <c r="G433" s="10"/>
      <c r="H433" s="10"/>
    </row>
    <row r="434" spans="1:8" ht="14.25" x14ac:dyDescent="0.2">
      <c r="A434" s="10"/>
      <c r="B434" s="10"/>
      <c r="C434" s="10"/>
      <c r="D434" s="10"/>
      <c r="E434" s="10"/>
      <c r="F434" s="10"/>
      <c r="G434" s="10"/>
      <c r="H434" s="10"/>
    </row>
    <row r="435" spans="1:8" ht="14.25" x14ac:dyDescent="0.2">
      <c r="A435" s="10"/>
      <c r="B435" s="10"/>
      <c r="C435" s="10"/>
      <c r="D435" s="10"/>
      <c r="E435" s="10"/>
      <c r="F435" s="10"/>
      <c r="G435" s="10"/>
      <c r="H435" s="10"/>
    </row>
    <row r="436" spans="1:8" ht="14.25" x14ac:dyDescent="0.2">
      <c r="A436" s="10"/>
      <c r="B436" s="10"/>
      <c r="C436" s="10"/>
      <c r="D436" s="10"/>
      <c r="E436" s="10"/>
      <c r="F436" s="10"/>
      <c r="G436" s="10"/>
      <c r="H436" s="10"/>
    </row>
    <row r="437" spans="1:8" ht="14.25" x14ac:dyDescent="0.2">
      <c r="A437" s="10"/>
      <c r="B437" s="10"/>
      <c r="C437" s="10"/>
      <c r="D437" s="10"/>
      <c r="E437" s="10"/>
      <c r="F437" s="10"/>
      <c r="G437" s="10"/>
      <c r="H437" s="10"/>
    </row>
    <row r="438" spans="1:8" ht="14.25" x14ac:dyDescent="0.2">
      <c r="A438" s="10"/>
      <c r="B438" s="10"/>
      <c r="C438" s="10"/>
      <c r="D438" s="10"/>
      <c r="E438" s="10"/>
      <c r="F438" s="10"/>
      <c r="G438" s="10"/>
      <c r="H438" s="10"/>
    </row>
    <row r="439" spans="1:8" ht="14.25" x14ac:dyDescent="0.2">
      <c r="A439" s="10"/>
      <c r="B439" s="10"/>
      <c r="C439" s="10"/>
      <c r="D439" s="10"/>
      <c r="E439" s="10"/>
      <c r="F439" s="10"/>
      <c r="G439" s="10"/>
      <c r="H439" s="10"/>
    </row>
    <row r="440" spans="1:8" ht="14.25" x14ac:dyDescent="0.2">
      <c r="A440" s="10"/>
      <c r="B440" s="10"/>
      <c r="C440" s="10"/>
      <c r="D440" s="10"/>
      <c r="E440" s="10"/>
      <c r="F440" s="10"/>
      <c r="G440" s="10"/>
      <c r="H440" s="10"/>
    </row>
    <row r="441" spans="1:8" ht="14.25" x14ac:dyDescent="0.2">
      <c r="A441" s="10"/>
      <c r="B441" s="10"/>
      <c r="C441" s="10"/>
      <c r="D441" s="10"/>
      <c r="E441" s="10"/>
      <c r="F441" s="10"/>
      <c r="G441" s="10"/>
      <c r="H441" s="10"/>
    </row>
    <row r="442" spans="1:8" ht="14.25" x14ac:dyDescent="0.2">
      <c r="A442" s="10"/>
      <c r="B442" s="10"/>
      <c r="C442" s="10"/>
      <c r="D442" s="10"/>
      <c r="E442" s="10"/>
      <c r="F442" s="10"/>
      <c r="G442" s="10"/>
      <c r="H442" s="10"/>
    </row>
    <row r="443" spans="1:8" ht="14.25" x14ac:dyDescent="0.2">
      <c r="A443" s="10"/>
      <c r="B443" s="10"/>
      <c r="C443" s="10"/>
      <c r="D443" s="10"/>
      <c r="E443" s="10"/>
      <c r="F443" s="10"/>
      <c r="G443" s="10"/>
      <c r="H443" s="10"/>
    </row>
    <row r="444" spans="1:8" ht="14.25" x14ac:dyDescent="0.2">
      <c r="A444" s="10"/>
      <c r="B444" s="10"/>
      <c r="C444" s="10"/>
      <c r="D444" s="10"/>
      <c r="E444" s="10"/>
      <c r="F444" s="10"/>
      <c r="G444" s="10"/>
      <c r="H444" s="10"/>
    </row>
    <row r="445" spans="1:8" ht="14.25" x14ac:dyDescent="0.2">
      <c r="A445" s="10"/>
      <c r="B445" s="10"/>
      <c r="C445" s="10"/>
      <c r="D445" s="10"/>
      <c r="E445" s="10"/>
      <c r="F445" s="10"/>
      <c r="G445" s="10"/>
      <c r="H445" s="10"/>
    </row>
    <row r="446" spans="1:8" ht="14.25" x14ac:dyDescent="0.2">
      <c r="A446" s="10"/>
      <c r="B446" s="10"/>
      <c r="C446" s="10"/>
      <c r="D446" s="10"/>
      <c r="E446" s="10"/>
      <c r="F446" s="10"/>
      <c r="G446" s="10"/>
      <c r="H446" s="10"/>
    </row>
    <row r="447" spans="1:8" ht="14.25" x14ac:dyDescent="0.2">
      <c r="A447" s="10"/>
      <c r="B447" s="10"/>
      <c r="C447" s="10"/>
      <c r="D447" s="10"/>
      <c r="E447" s="10"/>
      <c r="F447" s="10"/>
      <c r="G447" s="10"/>
      <c r="H447" s="10"/>
    </row>
    <row r="448" spans="1:8" ht="14.25" x14ac:dyDescent="0.2">
      <c r="A448" s="10"/>
      <c r="B448" s="10"/>
      <c r="C448" s="10"/>
      <c r="D448" s="10"/>
      <c r="E448" s="10"/>
      <c r="F448" s="10"/>
      <c r="G448" s="10"/>
      <c r="H448" s="10"/>
    </row>
    <row r="449" spans="1:8" ht="14.25" x14ac:dyDescent="0.2">
      <c r="A449" s="10"/>
      <c r="B449" s="10"/>
      <c r="C449" s="10"/>
      <c r="D449" s="10"/>
      <c r="E449" s="10"/>
      <c r="F449" s="10"/>
      <c r="G449" s="10"/>
      <c r="H449" s="10"/>
    </row>
    <row r="450" spans="1:8" ht="14.25" x14ac:dyDescent="0.2">
      <c r="A450" s="10"/>
      <c r="B450" s="10"/>
      <c r="C450" s="10"/>
      <c r="D450" s="10"/>
      <c r="E450" s="10"/>
      <c r="F450" s="10"/>
      <c r="G450" s="10"/>
      <c r="H450" s="10"/>
    </row>
    <row r="451" spans="1:8" ht="14.25" x14ac:dyDescent="0.2">
      <c r="A451" s="10"/>
      <c r="B451" s="10"/>
      <c r="C451" s="10"/>
      <c r="D451" s="10"/>
      <c r="E451" s="10"/>
      <c r="F451" s="10"/>
      <c r="G451" s="10"/>
      <c r="H451" s="10"/>
    </row>
    <row r="452" spans="1:8" ht="14.25" x14ac:dyDescent="0.2">
      <c r="A452" s="10"/>
      <c r="B452" s="10"/>
      <c r="C452" s="10"/>
      <c r="D452" s="10"/>
      <c r="E452" s="10"/>
      <c r="F452" s="10"/>
      <c r="G452" s="10"/>
      <c r="H452" s="10"/>
    </row>
    <row r="453" spans="1:8" ht="14.25" x14ac:dyDescent="0.2">
      <c r="A453" s="10"/>
      <c r="B453" s="10"/>
      <c r="C453" s="10"/>
      <c r="D453" s="10"/>
      <c r="E453" s="10"/>
      <c r="F453" s="10"/>
      <c r="G453" s="10"/>
      <c r="H453" s="10"/>
    </row>
    <row r="454" spans="1:8" ht="14.25" x14ac:dyDescent="0.2">
      <c r="A454" s="10"/>
      <c r="B454" s="10"/>
      <c r="C454" s="10"/>
      <c r="D454" s="10"/>
      <c r="E454" s="10"/>
      <c r="F454" s="10"/>
      <c r="G454" s="10"/>
      <c r="H454" s="10"/>
    </row>
    <row r="455" spans="1:8" ht="14.25" x14ac:dyDescent="0.2">
      <c r="A455" s="10"/>
      <c r="B455" s="10"/>
      <c r="C455" s="10"/>
      <c r="D455" s="10"/>
      <c r="E455" s="10"/>
      <c r="F455" s="10"/>
      <c r="G455" s="10"/>
      <c r="H455" s="10"/>
    </row>
    <row r="456" spans="1:8" ht="14.25" x14ac:dyDescent="0.2">
      <c r="A456" s="10"/>
      <c r="B456" s="10"/>
      <c r="C456" s="10"/>
      <c r="D456" s="10"/>
      <c r="E456" s="10"/>
      <c r="F456" s="10"/>
      <c r="G456" s="10"/>
      <c r="H456" s="10"/>
    </row>
    <row r="457" spans="1:8" ht="14.25" x14ac:dyDescent="0.2">
      <c r="A457" s="10"/>
      <c r="B457" s="10"/>
      <c r="C457" s="10"/>
      <c r="D457" s="10"/>
      <c r="E457" s="10"/>
      <c r="F457" s="10"/>
      <c r="G457" s="10"/>
      <c r="H457" s="10"/>
    </row>
    <row r="458" spans="1:8" ht="14.25" x14ac:dyDescent="0.2">
      <c r="A458" s="10"/>
      <c r="B458" s="10"/>
      <c r="C458" s="10"/>
      <c r="D458" s="10"/>
      <c r="E458" s="10"/>
      <c r="F458" s="10"/>
      <c r="G458" s="10"/>
      <c r="H458" s="10"/>
    </row>
    <row r="459" spans="1:8" ht="14.25" x14ac:dyDescent="0.2">
      <c r="A459" s="10"/>
      <c r="B459" s="10"/>
      <c r="C459" s="10"/>
      <c r="D459" s="10"/>
      <c r="E459" s="10"/>
      <c r="F459" s="10"/>
      <c r="G459" s="10"/>
      <c r="H459" s="10"/>
    </row>
    <row r="460" spans="1:8" ht="14.25" x14ac:dyDescent="0.2">
      <c r="A460" s="10"/>
      <c r="B460" s="10"/>
      <c r="C460" s="10"/>
      <c r="D460" s="10"/>
      <c r="E460" s="10"/>
      <c r="F460" s="10"/>
      <c r="G460" s="10"/>
      <c r="H460" s="10"/>
    </row>
    <row r="461" spans="1:8" ht="14.25" x14ac:dyDescent="0.2">
      <c r="A461" s="10"/>
      <c r="B461" s="10"/>
      <c r="C461" s="10"/>
      <c r="D461" s="10"/>
      <c r="E461" s="10"/>
      <c r="F461" s="10"/>
      <c r="G461" s="10"/>
      <c r="H461" s="10"/>
    </row>
    <row r="462" spans="1:8" ht="14.25" x14ac:dyDescent="0.2">
      <c r="A462" s="10"/>
      <c r="B462" s="10"/>
      <c r="C462" s="10"/>
      <c r="D462" s="10"/>
      <c r="E462" s="10"/>
      <c r="F462" s="10"/>
      <c r="G462" s="10"/>
      <c r="H462" s="10"/>
    </row>
    <row r="463" spans="1:8" ht="14.25" x14ac:dyDescent="0.2">
      <c r="A463" s="10"/>
      <c r="B463" s="10"/>
      <c r="C463" s="10"/>
      <c r="D463" s="10"/>
      <c r="E463" s="10"/>
      <c r="F463" s="10"/>
      <c r="G463" s="10"/>
      <c r="H463" s="10"/>
    </row>
    <row r="464" spans="1:8" ht="14.25" x14ac:dyDescent="0.2">
      <c r="A464" s="10"/>
      <c r="B464" s="10"/>
      <c r="C464" s="10"/>
      <c r="D464" s="10"/>
      <c r="E464" s="10"/>
      <c r="F464" s="10"/>
      <c r="G464" s="10"/>
      <c r="H464" s="10"/>
    </row>
    <row r="465" spans="1:8" ht="14.25" x14ac:dyDescent="0.2">
      <c r="A465" s="10"/>
      <c r="B465" s="10"/>
      <c r="C465" s="10"/>
      <c r="D465" s="10"/>
      <c r="E465" s="10"/>
      <c r="F465" s="10"/>
      <c r="G465" s="10"/>
      <c r="H465" s="10"/>
    </row>
    <row r="466" spans="1:8" ht="14.25" x14ac:dyDescent="0.2">
      <c r="A466" s="10"/>
      <c r="B466" s="10"/>
      <c r="C466" s="10"/>
      <c r="D466" s="10"/>
      <c r="E466" s="10"/>
      <c r="F466" s="10"/>
      <c r="G466" s="10"/>
      <c r="H466" s="10"/>
    </row>
    <row r="467" spans="1:8" ht="14.25" x14ac:dyDescent="0.2">
      <c r="A467" s="10"/>
      <c r="B467" s="10"/>
      <c r="C467" s="10"/>
      <c r="D467" s="10"/>
      <c r="E467" s="10"/>
      <c r="F467" s="10"/>
      <c r="G467" s="10"/>
      <c r="H467" s="10"/>
    </row>
    <row r="468" spans="1:8" ht="14.25" x14ac:dyDescent="0.2">
      <c r="A468" s="10"/>
      <c r="B468" s="10"/>
      <c r="C468" s="10"/>
      <c r="D468" s="10"/>
      <c r="E468" s="10"/>
      <c r="F468" s="10"/>
      <c r="G468" s="10"/>
      <c r="H468" s="10"/>
    </row>
    <row r="469" spans="1:8" ht="14.25" x14ac:dyDescent="0.2">
      <c r="A469" s="10"/>
      <c r="B469" s="10"/>
      <c r="C469" s="10"/>
      <c r="D469" s="10"/>
      <c r="E469" s="10"/>
      <c r="F469" s="10"/>
      <c r="G469" s="10"/>
      <c r="H469" s="10"/>
    </row>
    <row r="470" spans="1:8" ht="14.25" x14ac:dyDescent="0.2">
      <c r="A470" s="10"/>
      <c r="B470" s="10"/>
      <c r="C470" s="10"/>
      <c r="D470" s="10"/>
      <c r="E470" s="10"/>
      <c r="F470" s="10"/>
      <c r="G470" s="10"/>
      <c r="H470" s="10"/>
    </row>
    <row r="471" spans="1:8" ht="14.25" x14ac:dyDescent="0.2">
      <c r="A471" s="10"/>
      <c r="B471" s="10"/>
      <c r="C471" s="10"/>
      <c r="D471" s="10"/>
      <c r="E471" s="10"/>
      <c r="F471" s="10"/>
      <c r="G471" s="10"/>
      <c r="H471" s="10"/>
    </row>
    <row r="472" spans="1:8" ht="14.25" x14ac:dyDescent="0.2">
      <c r="A472" s="10"/>
      <c r="B472" s="10"/>
      <c r="C472" s="10"/>
      <c r="D472" s="10"/>
      <c r="E472" s="10"/>
      <c r="F472" s="10"/>
      <c r="G472" s="10"/>
      <c r="H472" s="10"/>
    </row>
    <row r="473" spans="1:8" ht="14.25" x14ac:dyDescent="0.2">
      <c r="A473" s="10"/>
      <c r="B473" s="10"/>
      <c r="C473" s="10"/>
      <c r="D473" s="10"/>
      <c r="E473" s="10"/>
      <c r="F473" s="10"/>
      <c r="G473" s="10"/>
      <c r="H473" s="10"/>
    </row>
    <row r="474" spans="1:8" ht="14.25" x14ac:dyDescent="0.2">
      <c r="A474" s="10"/>
      <c r="B474" s="10"/>
      <c r="C474" s="10"/>
      <c r="D474" s="10"/>
      <c r="E474" s="10"/>
      <c r="F474" s="10"/>
      <c r="G474" s="10"/>
      <c r="H474" s="10"/>
    </row>
    <row r="475" spans="1:8" ht="14.25" x14ac:dyDescent="0.2">
      <c r="A475" s="10"/>
      <c r="B475" s="10"/>
      <c r="C475" s="10"/>
      <c r="D475" s="10"/>
      <c r="E475" s="10"/>
      <c r="F475" s="10"/>
      <c r="G475" s="10"/>
      <c r="H475" s="10"/>
    </row>
    <row r="476" spans="1:8" ht="14.25" x14ac:dyDescent="0.2">
      <c r="A476" s="10"/>
      <c r="B476" s="10"/>
      <c r="C476" s="10"/>
      <c r="D476" s="10"/>
      <c r="E476" s="10"/>
      <c r="F476" s="10"/>
      <c r="G476" s="10"/>
      <c r="H476" s="10"/>
    </row>
    <row r="477" spans="1:8" ht="14.25" x14ac:dyDescent="0.2">
      <c r="A477" s="10"/>
      <c r="B477" s="10"/>
      <c r="C477" s="10"/>
      <c r="D477" s="10"/>
      <c r="E477" s="10"/>
      <c r="F477" s="10"/>
      <c r="G477" s="10"/>
      <c r="H477" s="10"/>
    </row>
    <row r="478" spans="1:8" ht="14.25" x14ac:dyDescent="0.2">
      <c r="A478" s="10"/>
      <c r="B478" s="10"/>
      <c r="C478" s="10"/>
      <c r="D478" s="10"/>
      <c r="E478" s="10"/>
      <c r="F478" s="10"/>
      <c r="G478" s="10"/>
      <c r="H478" s="10"/>
    </row>
    <row r="479" spans="1:8" ht="14.25" x14ac:dyDescent="0.2">
      <c r="A479" s="10"/>
      <c r="B479" s="10"/>
      <c r="C479" s="10"/>
      <c r="D479" s="10"/>
      <c r="E479" s="10"/>
      <c r="F479" s="10"/>
      <c r="G479" s="10"/>
      <c r="H479" s="10"/>
    </row>
    <row r="480" spans="1:8" ht="14.25" x14ac:dyDescent="0.2">
      <c r="A480" s="10"/>
      <c r="B480" s="10"/>
      <c r="C480" s="10"/>
      <c r="D480" s="10"/>
      <c r="E480" s="10"/>
      <c r="F480" s="10"/>
      <c r="G480" s="10"/>
      <c r="H480" s="10"/>
    </row>
    <row r="481" spans="1:8" ht="14.25" x14ac:dyDescent="0.2">
      <c r="A481" s="10"/>
      <c r="B481" s="10"/>
      <c r="C481" s="10"/>
      <c r="D481" s="10"/>
      <c r="E481" s="10"/>
      <c r="F481" s="10"/>
      <c r="G481" s="10"/>
      <c r="H481" s="10"/>
    </row>
    <row r="482" spans="1:8" ht="14.25" x14ac:dyDescent="0.2">
      <c r="A482" s="10"/>
      <c r="B482" s="10"/>
      <c r="C482" s="10"/>
      <c r="D482" s="10"/>
      <c r="E482" s="10"/>
      <c r="F482" s="10"/>
      <c r="G482" s="10"/>
      <c r="H482" s="10"/>
    </row>
    <row r="483" spans="1:8" ht="14.25" x14ac:dyDescent="0.2">
      <c r="A483" s="10"/>
      <c r="B483" s="10"/>
      <c r="C483" s="10"/>
      <c r="D483" s="10"/>
      <c r="E483" s="10"/>
      <c r="F483" s="10"/>
      <c r="G483" s="10"/>
      <c r="H483" s="10"/>
    </row>
    <row r="484" spans="1:8" ht="14.25" x14ac:dyDescent="0.2">
      <c r="A484" s="10"/>
      <c r="B484" s="10"/>
      <c r="C484" s="10"/>
      <c r="D484" s="10"/>
      <c r="E484" s="10"/>
      <c r="F484" s="10"/>
      <c r="G484" s="10"/>
      <c r="H484" s="10"/>
    </row>
    <row r="485" spans="1:8" ht="14.25" x14ac:dyDescent="0.2">
      <c r="A485" s="10"/>
      <c r="B485" s="10"/>
      <c r="C485" s="10"/>
      <c r="D485" s="10"/>
      <c r="E485" s="10"/>
      <c r="F485" s="10"/>
      <c r="G485" s="10"/>
      <c r="H485" s="10"/>
    </row>
    <row r="486" spans="1:8" ht="14.25" x14ac:dyDescent="0.2">
      <c r="A486" s="10"/>
      <c r="B486" s="10"/>
      <c r="C486" s="10"/>
      <c r="D486" s="10"/>
      <c r="E486" s="10"/>
      <c r="F486" s="10"/>
      <c r="G486" s="10"/>
      <c r="H486" s="10"/>
    </row>
    <row r="487" spans="1:8" ht="14.25" x14ac:dyDescent="0.2">
      <c r="A487" s="10"/>
      <c r="B487" s="10"/>
      <c r="C487" s="10"/>
      <c r="D487" s="10"/>
      <c r="E487" s="10"/>
      <c r="F487" s="10"/>
      <c r="G487" s="10"/>
      <c r="H487" s="10"/>
    </row>
    <row r="488" spans="1:8" ht="14.25" x14ac:dyDescent="0.2">
      <c r="A488" s="10"/>
      <c r="B488" s="10"/>
      <c r="C488" s="10"/>
      <c r="D488" s="10"/>
      <c r="E488" s="10"/>
      <c r="F488" s="10"/>
      <c r="G488" s="10"/>
      <c r="H488" s="10"/>
    </row>
    <row r="489" spans="1:8" ht="14.25" x14ac:dyDescent="0.2">
      <c r="A489" s="10"/>
      <c r="B489" s="10"/>
      <c r="C489" s="10"/>
      <c r="D489" s="10"/>
      <c r="E489" s="10"/>
      <c r="F489" s="10"/>
      <c r="G489" s="10"/>
      <c r="H489" s="10"/>
    </row>
    <row r="490" spans="1:8" ht="14.25" x14ac:dyDescent="0.2">
      <c r="A490" s="10"/>
      <c r="B490" s="10"/>
      <c r="C490" s="10"/>
      <c r="D490" s="10"/>
      <c r="E490" s="10"/>
      <c r="F490" s="10"/>
      <c r="G490" s="10"/>
      <c r="H490" s="10"/>
    </row>
    <row r="491" spans="1:8" ht="14.25" x14ac:dyDescent="0.2">
      <c r="A491" s="10"/>
      <c r="B491" s="10"/>
      <c r="C491" s="10"/>
      <c r="D491" s="10"/>
      <c r="E491" s="10"/>
      <c r="F491" s="10"/>
      <c r="G491" s="10"/>
      <c r="H491" s="10"/>
    </row>
    <row r="492" spans="1:8" ht="14.25" x14ac:dyDescent="0.2">
      <c r="A492" s="10"/>
      <c r="B492" s="10"/>
      <c r="C492" s="10"/>
      <c r="D492" s="10"/>
      <c r="E492" s="10"/>
      <c r="F492" s="10"/>
      <c r="G492" s="10"/>
      <c r="H492" s="10"/>
    </row>
    <row r="493" spans="1:8" ht="14.25" x14ac:dyDescent="0.2">
      <c r="A493" s="10"/>
      <c r="B493" s="10"/>
      <c r="C493" s="10"/>
      <c r="D493" s="10"/>
      <c r="E493" s="10"/>
      <c r="F493" s="10"/>
      <c r="G493" s="10"/>
      <c r="H493" s="10"/>
    </row>
    <row r="494" spans="1:8" ht="14.25" x14ac:dyDescent="0.2">
      <c r="A494" s="10"/>
      <c r="B494" s="10"/>
      <c r="C494" s="10"/>
      <c r="D494" s="10"/>
      <c r="E494" s="10"/>
      <c r="F494" s="10"/>
      <c r="G494" s="10"/>
      <c r="H494" s="10"/>
    </row>
    <row r="495" spans="1:8" ht="14.25" x14ac:dyDescent="0.2">
      <c r="A495" s="10"/>
      <c r="B495" s="10"/>
      <c r="C495" s="10"/>
      <c r="D495" s="10"/>
      <c r="E495" s="10"/>
      <c r="F495" s="10"/>
      <c r="G495" s="10"/>
      <c r="H495" s="10"/>
    </row>
    <row r="496" spans="1:8" ht="14.25" x14ac:dyDescent="0.2">
      <c r="A496" s="10"/>
      <c r="B496" s="10"/>
      <c r="C496" s="10"/>
      <c r="D496" s="10"/>
      <c r="E496" s="10"/>
      <c r="F496" s="10"/>
      <c r="G496" s="10"/>
      <c r="H496" s="10"/>
    </row>
    <row r="497" spans="1:8" ht="14.25" x14ac:dyDescent="0.2">
      <c r="A497" s="10"/>
      <c r="B497" s="10"/>
      <c r="C497" s="10"/>
      <c r="D497" s="10"/>
      <c r="E497" s="10"/>
      <c r="F497" s="10"/>
      <c r="G497" s="10"/>
      <c r="H497" s="10"/>
    </row>
    <row r="498" spans="1:8" ht="14.25" x14ac:dyDescent="0.2">
      <c r="A498" s="10"/>
      <c r="B498" s="10"/>
      <c r="C498" s="10"/>
      <c r="D498" s="10"/>
      <c r="E498" s="10"/>
      <c r="F498" s="10"/>
      <c r="G498" s="10"/>
      <c r="H498" s="10"/>
    </row>
    <row r="499" spans="1:8" ht="14.25" x14ac:dyDescent="0.2">
      <c r="A499" s="10"/>
      <c r="B499" s="10"/>
      <c r="C499" s="10"/>
      <c r="D499" s="10"/>
      <c r="E499" s="10"/>
      <c r="F499" s="10"/>
      <c r="G499" s="10"/>
      <c r="H499" s="10"/>
    </row>
    <row r="500" spans="1:8" ht="14.25" x14ac:dyDescent="0.2">
      <c r="A500" s="10"/>
      <c r="B500" s="10"/>
      <c r="C500" s="10"/>
      <c r="D500" s="10"/>
      <c r="E500" s="10"/>
      <c r="F500" s="10"/>
      <c r="G500" s="10"/>
      <c r="H500" s="10"/>
    </row>
    <row r="501" spans="1:8" ht="14.25" x14ac:dyDescent="0.2">
      <c r="A501" s="10"/>
      <c r="B501" s="10"/>
      <c r="C501" s="10"/>
      <c r="D501" s="10"/>
      <c r="E501" s="10"/>
      <c r="F501" s="10"/>
      <c r="G501" s="10"/>
      <c r="H501" s="10"/>
    </row>
    <row r="502" spans="1:8" ht="14.25" x14ac:dyDescent="0.2">
      <c r="A502" s="10"/>
      <c r="B502" s="10"/>
      <c r="C502" s="10"/>
      <c r="D502" s="10"/>
      <c r="E502" s="10"/>
      <c r="F502" s="10"/>
      <c r="G502" s="10"/>
      <c r="H502" s="10"/>
    </row>
    <row r="503" spans="1:8" ht="14.25" x14ac:dyDescent="0.2">
      <c r="A503" s="10"/>
      <c r="B503" s="10"/>
      <c r="C503" s="10"/>
      <c r="D503" s="10"/>
      <c r="E503" s="10"/>
      <c r="F503" s="10"/>
      <c r="G503" s="10"/>
      <c r="H503" s="10"/>
    </row>
    <row r="504" spans="1:8" ht="14.25" x14ac:dyDescent="0.2">
      <c r="A504" s="10"/>
      <c r="B504" s="10"/>
      <c r="C504" s="10"/>
      <c r="D504" s="10"/>
      <c r="E504" s="10"/>
      <c r="F504" s="10"/>
      <c r="G504" s="10"/>
      <c r="H504" s="10"/>
    </row>
    <row r="505" spans="1:8" ht="14.25" x14ac:dyDescent="0.2">
      <c r="A505" s="10"/>
      <c r="B505" s="10"/>
      <c r="C505" s="10"/>
      <c r="D505" s="10"/>
      <c r="E505" s="10"/>
      <c r="F505" s="10"/>
      <c r="G505" s="10"/>
      <c r="H505" s="10"/>
    </row>
    <row r="506" spans="1:8" ht="14.25" x14ac:dyDescent="0.2">
      <c r="A506" s="10"/>
      <c r="B506" s="10"/>
      <c r="C506" s="10"/>
      <c r="D506" s="10"/>
      <c r="E506" s="10"/>
      <c r="F506" s="10"/>
      <c r="G506" s="10"/>
      <c r="H506" s="10"/>
    </row>
    <row r="507" spans="1:8" ht="14.25" x14ac:dyDescent="0.2">
      <c r="A507" s="10"/>
      <c r="B507" s="10"/>
      <c r="C507" s="10"/>
      <c r="D507" s="10"/>
      <c r="E507" s="10"/>
      <c r="F507" s="10"/>
      <c r="G507" s="10"/>
      <c r="H507" s="10"/>
    </row>
    <row r="508" spans="1:8" ht="14.25" x14ac:dyDescent="0.2">
      <c r="A508" s="10"/>
      <c r="B508" s="10"/>
      <c r="C508" s="10"/>
      <c r="D508" s="10"/>
      <c r="E508" s="10"/>
      <c r="F508" s="10"/>
      <c r="G508" s="10"/>
      <c r="H508" s="10"/>
    </row>
    <row r="509" spans="1:8" ht="14.25" x14ac:dyDescent="0.2">
      <c r="A509" s="10"/>
      <c r="B509" s="10"/>
      <c r="C509" s="10"/>
      <c r="D509" s="10"/>
      <c r="E509" s="10"/>
      <c r="F509" s="10"/>
      <c r="G509" s="10"/>
      <c r="H509" s="10"/>
    </row>
    <row r="510" spans="1:8" ht="14.25" x14ac:dyDescent="0.2">
      <c r="A510" s="10"/>
      <c r="B510" s="10"/>
      <c r="C510" s="10"/>
      <c r="D510" s="10"/>
      <c r="E510" s="10"/>
      <c r="F510" s="10"/>
      <c r="G510" s="10"/>
      <c r="H510" s="10"/>
    </row>
    <row r="511" spans="1:8" ht="14.25" x14ac:dyDescent="0.2">
      <c r="A511" s="10"/>
      <c r="B511" s="10"/>
      <c r="C511" s="10"/>
      <c r="D511" s="10"/>
      <c r="E511" s="10"/>
      <c r="F511" s="10"/>
      <c r="G511" s="10"/>
      <c r="H511" s="10"/>
    </row>
    <row r="512" spans="1:8" ht="14.25" x14ac:dyDescent="0.2">
      <c r="A512" s="10"/>
      <c r="B512" s="10"/>
      <c r="C512" s="10"/>
      <c r="D512" s="10"/>
      <c r="E512" s="10"/>
      <c r="F512" s="10"/>
      <c r="G512" s="10"/>
      <c r="H512" s="10"/>
    </row>
    <row r="513" spans="1:8" ht="14.25" x14ac:dyDescent="0.2">
      <c r="A513" s="10"/>
      <c r="B513" s="10"/>
      <c r="C513" s="10"/>
      <c r="D513" s="10"/>
      <c r="E513" s="10"/>
      <c r="F513" s="10"/>
      <c r="G513" s="10"/>
      <c r="H513" s="10"/>
    </row>
    <row r="514" spans="1:8" ht="14.25" x14ac:dyDescent="0.2">
      <c r="A514" s="10"/>
      <c r="B514" s="10"/>
      <c r="C514" s="10"/>
      <c r="D514" s="10"/>
      <c r="E514" s="10"/>
      <c r="F514" s="10"/>
      <c r="G514" s="10"/>
      <c r="H514" s="10"/>
    </row>
    <row r="515" spans="1:8" ht="14.25" x14ac:dyDescent="0.2">
      <c r="A515" s="10"/>
      <c r="B515" s="10"/>
      <c r="C515" s="10"/>
      <c r="D515" s="10"/>
      <c r="E515" s="10"/>
      <c r="F515" s="10"/>
      <c r="G515" s="10"/>
      <c r="H515" s="10"/>
    </row>
    <row r="516" spans="1:8" ht="14.25" x14ac:dyDescent="0.2">
      <c r="A516" s="10"/>
      <c r="B516" s="10"/>
      <c r="C516" s="10"/>
      <c r="D516" s="10"/>
      <c r="E516" s="10"/>
      <c r="F516" s="10"/>
      <c r="G516" s="10"/>
      <c r="H516" s="10"/>
    </row>
    <row r="517" spans="1:8" ht="14.25" x14ac:dyDescent="0.2">
      <c r="A517" s="10"/>
      <c r="B517" s="10"/>
      <c r="C517" s="10"/>
      <c r="D517" s="10"/>
      <c r="E517" s="10"/>
      <c r="F517" s="10"/>
      <c r="G517" s="10"/>
      <c r="H517" s="10"/>
    </row>
    <row r="518" spans="1:8" ht="14.25" x14ac:dyDescent="0.2">
      <c r="A518" s="10"/>
      <c r="B518" s="10"/>
      <c r="C518" s="10"/>
      <c r="D518" s="10"/>
      <c r="E518" s="10"/>
      <c r="F518" s="10"/>
      <c r="G518" s="10"/>
      <c r="H518" s="10"/>
    </row>
    <row r="519" spans="1:8" ht="14.25" x14ac:dyDescent="0.2">
      <c r="A519" s="10"/>
      <c r="B519" s="10"/>
      <c r="C519" s="10"/>
      <c r="D519" s="10"/>
      <c r="E519" s="10"/>
      <c r="F519" s="10"/>
      <c r="G519" s="10"/>
      <c r="H519" s="10"/>
    </row>
    <row r="520" spans="1:8" ht="14.25" x14ac:dyDescent="0.2">
      <c r="A520" s="10"/>
      <c r="B520" s="10"/>
      <c r="C520" s="10"/>
      <c r="D520" s="10"/>
      <c r="E520" s="10"/>
      <c r="F520" s="10"/>
      <c r="G520" s="10"/>
      <c r="H520" s="10"/>
    </row>
    <row r="521" spans="1:8" ht="14.25" x14ac:dyDescent="0.2">
      <c r="A521" s="10"/>
      <c r="B521" s="10"/>
      <c r="C521" s="10"/>
      <c r="D521" s="10"/>
      <c r="E521" s="10"/>
      <c r="F521" s="10"/>
      <c r="G521" s="10"/>
      <c r="H521" s="10"/>
    </row>
    <row r="522" spans="1:8" ht="14.25" x14ac:dyDescent="0.2">
      <c r="A522" s="10"/>
      <c r="B522" s="10"/>
      <c r="C522" s="10"/>
      <c r="D522" s="10"/>
      <c r="E522" s="10"/>
      <c r="F522" s="10"/>
      <c r="G522" s="10"/>
      <c r="H522" s="10"/>
    </row>
    <row r="523" spans="1:8" ht="14.25" x14ac:dyDescent="0.2">
      <c r="A523" s="10"/>
      <c r="B523" s="10"/>
      <c r="C523" s="10"/>
      <c r="D523" s="10"/>
      <c r="E523" s="10"/>
      <c r="F523" s="10"/>
      <c r="G523" s="10"/>
      <c r="H523" s="10"/>
    </row>
    <row r="524" spans="1:8" ht="14.25" x14ac:dyDescent="0.2">
      <c r="A524" s="10"/>
      <c r="B524" s="10"/>
      <c r="C524" s="10"/>
      <c r="D524" s="10"/>
      <c r="E524" s="10"/>
      <c r="F524" s="10"/>
      <c r="G524" s="10"/>
      <c r="H524" s="10"/>
    </row>
    <row r="525" spans="1:8" ht="14.25" x14ac:dyDescent="0.2">
      <c r="A525" s="10"/>
      <c r="B525" s="10"/>
      <c r="C525" s="10"/>
      <c r="D525" s="10"/>
      <c r="E525" s="10"/>
      <c r="F525" s="10"/>
      <c r="G525" s="10"/>
      <c r="H525" s="10"/>
    </row>
    <row r="526" spans="1:8" ht="14.25" x14ac:dyDescent="0.2">
      <c r="A526" s="10"/>
      <c r="B526" s="10"/>
      <c r="C526" s="10"/>
      <c r="D526" s="10"/>
      <c r="E526" s="10"/>
      <c r="F526" s="10"/>
      <c r="G526" s="10"/>
      <c r="H526" s="10"/>
    </row>
    <row r="527" spans="1:8" ht="14.25" x14ac:dyDescent="0.2">
      <c r="A527" s="10"/>
      <c r="B527" s="10"/>
      <c r="C527" s="10"/>
      <c r="D527" s="10"/>
      <c r="E527" s="10"/>
      <c r="F527" s="10"/>
      <c r="G527" s="10"/>
      <c r="H527" s="10"/>
    </row>
  </sheetData>
  <mergeCells count="11">
    <mergeCell ref="A15:G18"/>
    <mergeCell ref="I1:K1"/>
    <mergeCell ref="M1:O1"/>
    <mergeCell ref="Q1:S1"/>
    <mergeCell ref="U1:W1"/>
    <mergeCell ref="AC1:AF1"/>
    <mergeCell ref="AH1:AJ1"/>
    <mergeCell ref="AL1:AN1"/>
    <mergeCell ref="A5:A6"/>
    <mergeCell ref="B5:B6"/>
    <mergeCell ref="Y1:AA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模板流程</vt:lpstr>
      <vt:lpstr>原始数据整理</vt:lpstr>
      <vt:lpstr>K-均值聚类分析</vt:lpstr>
      <vt:lpstr>每类客户的终身价值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2017-02-05T05:58:23Z</dcterms:modified>
</cp:coreProperties>
</file>