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公式推导原始数据" sheetId="3" r:id="rId1"/>
    <sheet name="原始数据" sheetId="2" r:id="rId2"/>
    <sheet name="苯乙烯价格指导工具" sheetId="1" r:id="rId3"/>
  </sheets>
  <calcPr calcId="145621"/>
</workbook>
</file>

<file path=xl/calcChain.xml><?xml version="1.0" encoding="utf-8"?>
<calcChain xmlns="http://schemas.openxmlformats.org/spreadsheetml/2006/main">
  <c r="J3" i="1" l="1"/>
  <c r="H3" i="1"/>
  <c r="F4" i="1"/>
  <c r="F3" i="1"/>
  <c r="D4" i="1"/>
  <c r="D3" i="1"/>
  <c r="B3" i="1"/>
  <c r="D6" i="1" l="1"/>
  <c r="D5" i="1"/>
  <c r="A6" i="1" l="1"/>
</calcChain>
</file>

<file path=xl/sharedStrings.xml><?xml version="1.0" encoding="utf-8"?>
<sst xmlns="http://schemas.openxmlformats.org/spreadsheetml/2006/main" count="62" uniqueCount="61">
  <si>
    <t>苯乙烯价格指导工具</t>
    <phoneticPr fontId="1" type="noConversion"/>
  </si>
  <si>
    <t>上游单体</t>
    <phoneticPr fontId="1" type="noConversion"/>
  </si>
  <si>
    <t>直接单体</t>
    <phoneticPr fontId="1" type="noConversion"/>
  </si>
  <si>
    <t>WTI原油</t>
    <phoneticPr fontId="1" type="noConversion"/>
  </si>
  <si>
    <t>纯苯</t>
    <phoneticPr fontId="1" type="noConversion"/>
  </si>
  <si>
    <t>乙烯</t>
    <phoneticPr fontId="1" type="noConversion"/>
  </si>
  <si>
    <t>汇率影响</t>
    <phoneticPr fontId="1" type="noConversion"/>
  </si>
  <si>
    <t>经济因素</t>
    <phoneticPr fontId="1" type="noConversion"/>
  </si>
  <si>
    <t>其他影响</t>
    <phoneticPr fontId="1" type="noConversion"/>
  </si>
  <si>
    <t>美元指数</t>
    <phoneticPr fontId="1" type="noConversion"/>
  </si>
  <si>
    <t>人民币汇率</t>
    <phoneticPr fontId="1" type="noConversion"/>
  </si>
  <si>
    <t>铁矿石价格指数</t>
    <phoneticPr fontId="1" type="noConversion"/>
  </si>
  <si>
    <t>美国苯乙烯价格</t>
    <phoneticPr fontId="1" type="noConversion"/>
  </si>
  <si>
    <t>苯乙烯走势</t>
    <phoneticPr fontId="1" type="noConversion"/>
  </si>
  <si>
    <t>公式1值</t>
    <phoneticPr fontId="1" type="noConversion"/>
  </si>
  <si>
    <t>公式2值</t>
    <phoneticPr fontId="1" type="noConversion"/>
  </si>
  <si>
    <t>注：
1，-1，表示下跌，1，表示上升；
2，上面单体价格都是周价格。</t>
    <phoneticPr fontId="1" type="noConversion"/>
  </si>
  <si>
    <t>2016第1周</t>
  </si>
  <si>
    <t>2016第2周</t>
  </si>
  <si>
    <t>2016第3周</t>
  </si>
  <si>
    <t>2016第4周</t>
  </si>
  <si>
    <t>2016第5周</t>
  </si>
  <si>
    <t>2016第6周</t>
  </si>
  <si>
    <t>2016第7周</t>
  </si>
  <si>
    <t>2016第8周</t>
  </si>
  <si>
    <t>2016第9周</t>
  </si>
  <si>
    <t>2016第10周</t>
  </si>
  <si>
    <t>2016第11周</t>
  </si>
  <si>
    <t>2016第12周</t>
  </si>
  <si>
    <t>2016第13周</t>
  </si>
  <si>
    <t>2016第14周</t>
  </si>
  <si>
    <t>2016第15周</t>
  </si>
  <si>
    <t>2016第16周</t>
  </si>
  <si>
    <t>时间</t>
    <phoneticPr fontId="1" type="noConversion"/>
  </si>
  <si>
    <t>纯苯</t>
    <phoneticPr fontId="1" type="noConversion"/>
  </si>
  <si>
    <t>乙烯</t>
    <phoneticPr fontId="1" type="noConversion"/>
  </si>
  <si>
    <t>WTI</t>
    <phoneticPr fontId="1" type="noConversion"/>
  </si>
  <si>
    <t>美国苯乙烯价格</t>
    <phoneticPr fontId="1" type="noConversion"/>
  </si>
  <si>
    <t>美元指数</t>
    <phoneticPr fontId="1" type="noConversion"/>
  </si>
  <si>
    <t>人民币汇率</t>
    <phoneticPr fontId="1" type="noConversion"/>
  </si>
  <si>
    <t>铁矿石价格指数</t>
    <phoneticPr fontId="1" type="noConversion"/>
  </si>
  <si>
    <t>苯乙烯</t>
    <phoneticPr fontId="1" type="noConversion"/>
  </si>
  <si>
    <t>纯苯平均价</t>
    <phoneticPr fontId="1" type="noConversion"/>
  </si>
  <si>
    <t>乙烯平均价</t>
    <phoneticPr fontId="1" type="noConversion"/>
  </si>
  <si>
    <t>WTI平均价</t>
    <phoneticPr fontId="1" type="noConversion"/>
  </si>
  <si>
    <t>美元指数</t>
    <phoneticPr fontId="1" type="noConversion"/>
  </si>
  <si>
    <t>人民币汇率</t>
    <phoneticPr fontId="1" type="noConversion"/>
  </si>
  <si>
    <t>铁矿石价格指数</t>
    <phoneticPr fontId="1" type="noConversion"/>
  </si>
  <si>
    <t>分类函数系数</t>
  </si>
  <si>
    <t xml:space="preserve"> </t>
  </si>
  <si>
    <t>苯乙烯</t>
  </si>
  <si>
    <t>-1</t>
  </si>
  <si>
    <t>1</t>
  </si>
  <si>
    <t>纯苯平均价</t>
  </si>
  <si>
    <t>乙烯平均价</t>
  </si>
  <si>
    <t>WTI平均价</t>
  </si>
  <si>
    <t>美国苯乙烯价格</t>
  </si>
  <si>
    <t>美元指数</t>
  </si>
  <si>
    <t>人民币汇率</t>
  </si>
  <si>
    <t>铁矿石价格指数</t>
  </si>
  <si>
    <t>(常量)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</si>
</sst>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#.000"/>
  </numFmts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3A3A3A"/>
      <name val="Simsun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rgb="FF3A3A3A"/>
      <name val="Simsun"/>
      <charset val="134"/>
    </font>
    <font>
      <sz val="10"/>
      <name val="Arial"/>
      <family val="2"/>
    </font>
    <font>
      <b/>
      <sz val="9"/>
      <color indexed="8"/>
      <name val="PMingLiU"/>
      <family val="1"/>
      <charset val="136"/>
    </font>
    <font>
      <b/>
      <sz val="10"/>
      <name val="Arial"/>
      <family val="2"/>
    </font>
    <font>
      <b/>
      <sz val="9"/>
      <color indexed="8"/>
      <name val="MingLiU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FBFBF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DEE4EA"/>
      </right>
      <top/>
      <bottom/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3" fillId="0" borderId="5" xfId="0" applyFont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2" fillId="0" borderId="1" xfId="0" applyFont="1" applyBorder="1"/>
    <xf numFmtId="0" fontId="5" fillId="2" borderId="1" xfId="0" applyFont="1" applyFill="1" applyBorder="1"/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horizontal="left" vertical="top" wrapText="1"/>
    </xf>
    <xf numFmtId="176" fontId="12" fillId="0" borderId="1" xfId="1" applyNumberFormat="1" applyFont="1" applyBorder="1" applyAlignment="1">
      <alignment horizontal="right" vertical="top"/>
    </xf>
    <xf numFmtId="0" fontId="10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2">
    <cellStyle name="常规" xfId="0" builtinId="0"/>
    <cellStyle name="常规_判别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J14" sqref="J14"/>
    </sheetView>
  </sheetViews>
  <sheetFormatPr defaultRowHeight="13.5"/>
  <cols>
    <col min="5" max="6" width="9.875" customWidth="1"/>
    <col min="7" max="8" width="11.5" customWidth="1"/>
    <col min="11" max="11" width="11.25" customWidth="1"/>
    <col min="12" max="12" width="11.625" customWidth="1"/>
  </cols>
  <sheetData>
    <row r="1" spans="1:12" ht="22.5">
      <c r="A1" s="17" t="s">
        <v>41</v>
      </c>
      <c r="B1" s="17" t="s">
        <v>42</v>
      </c>
      <c r="C1" s="17" t="s">
        <v>43</v>
      </c>
      <c r="D1" s="17" t="s">
        <v>44</v>
      </c>
      <c r="E1" s="17" t="s">
        <v>12</v>
      </c>
      <c r="F1" s="17" t="s">
        <v>45</v>
      </c>
      <c r="G1" s="17" t="s">
        <v>46</v>
      </c>
      <c r="H1" s="17" t="s">
        <v>47</v>
      </c>
      <c r="J1" s="21" t="s">
        <v>48</v>
      </c>
      <c r="K1" s="22"/>
      <c r="L1" s="22"/>
    </row>
    <row r="2" spans="1:12" ht="14.25" customHeight="1">
      <c r="A2" s="2">
        <v>1</v>
      </c>
      <c r="B2" s="2">
        <v>841.8</v>
      </c>
      <c r="C2" s="2">
        <v>1432.5</v>
      </c>
      <c r="D2" s="2">
        <v>57.88</v>
      </c>
      <c r="E2">
        <v>1284.0999999999999</v>
      </c>
      <c r="F2" s="4">
        <v>95.3</v>
      </c>
      <c r="G2" s="4">
        <v>6.2073999999999998</v>
      </c>
      <c r="H2" s="4">
        <v>61</v>
      </c>
      <c r="J2" s="23" t="s">
        <v>49</v>
      </c>
      <c r="K2" s="24" t="s">
        <v>50</v>
      </c>
      <c r="L2" s="22"/>
    </row>
    <row r="3" spans="1:12">
      <c r="A3" s="1">
        <v>1</v>
      </c>
      <c r="B3" s="1">
        <v>849.6</v>
      </c>
      <c r="C3" s="1">
        <v>1362.5</v>
      </c>
      <c r="D3">
        <v>59.67</v>
      </c>
      <c r="E3">
        <v>1287.5999999999999</v>
      </c>
      <c r="F3" s="3">
        <v>94.79</v>
      </c>
      <c r="G3" s="3">
        <v>6.2125000000000004</v>
      </c>
      <c r="H3" s="3">
        <v>60</v>
      </c>
      <c r="J3" s="22"/>
      <c r="K3" s="18" t="s">
        <v>51</v>
      </c>
      <c r="L3" s="18" t="s">
        <v>52</v>
      </c>
    </row>
    <row r="4" spans="1:12">
      <c r="A4" s="1">
        <v>1</v>
      </c>
      <c r="B4" s="2">
        <v>790.6</v>
      </c>
      <c r="C4" s="2">
        <v>1349.9</v>
      </c>
      <c r="D4">
        <v>59.953999999999994</v>
      </c>
      <c r="E4">
        <v>1310.5999999999999</v>
      </c>
      <c r="F4" s="4">
        <v>93.3</v>
      </c>
      <c r="G4" s="4">
        <v>6.2073999999999998</v>
      </c>
      <c r="H4" s="4">
        <v>58</v>
      </c>
      <c r="J4" s="19" t="s">
        <v>53</v>
      </c>
      <c r="K4" s="20">
        <v>5.5191227191040149</v>
      </c>
      <c r="L4" s="20">
        <v>5.5243515191214341</v>
      </c>
    </row>
    <row r="5" spans="1:12">
      <c r="A5" s="1">
        <v>-1</v>
      </c>
      <c r="B5" s="1">
        <v>733.7</v>
      </c>
      <c r="C5" s="1">
        <v>1356.5</v>
      </c>
      <c r="D5">
        <v>59.215999999999994</v>
      </c>
      <c r="E5">
        <v>1335.3</v>
      </c>
      <c r="F5" s="3">
        <v>96.2</v>
      </c>
      <c r="G5" s="3">
        <v>6.2007000000000003</v>
      </c>
      <c r="H5" s="3">
        <v>61</v>
      </c>
      <c r="J5" s="19" t="s">
        <v>54</v>
      </c>
      <c r="K5" s="20">
        <v>-2.582930986007768</v>
      </c>
      <c r="L5" s="20">
        <v>-2.5898470754254732</v>
      </c>
    </row>
    <row r="6" spans="1:12">
      <c r="A6" s="1">
        <v>-1</v>
      </c>
      <c r="B6" s="2">
        <v>738.1</v>
      </c>
      <c r="C6" s="2">
        <v>1387.5</v>
      </c>
      <c r="D6">
        <v>58.531999999999996</v>
      </c>
      <c r="E6">
        <v>1307</v>
      </c>
      <c r="F6" s="4">
        <v>96.85</v>
      </c>
      <c r="G6" s="4">
        <v>6.2023999999999999</v>
      </c>
      <c r="H6" s="3">
        <v>61</v>
      </c>
      <c r="J6" s="19" t="s">
        <v>55</v>
      </c>
      <c r="K6" s="20">
        <v>53.13454448080558</v>
      </c>
      <c r="L6" s="20">
        <v>53.398263600379934</v>
      </c>
    </row>
    <row r="7" spans="1:12" ht="22.5">
      <c r="A7" s="1">
        <v>1</v>
      </c>
      <c r="B7" s="1">
        <v>776.9</v>
      </c>
      <c r="C7" s="1">
        <v>1411.5</v>
      </c>
      <c r="D7">
        <v>59.879999999999995</v>
      </c>
      <c r="E7">
        <v>1263.5</v>
      </c>
      <c r="F7" s="3">
        <v>96.27</v>
      </c>
      <c r="G7" s="3">
        <v>6.2107999999999999</v>
      </c>
      <c r="H7" s="3">
        <v>61</v>
      </c>
      <c r="J7" s="19" t="s">
        <v>56</v>
      </c>
      <c r="K7" s="20">
        <v>1.0837355924451602</v>
      </c>
      <c r="L7" s="20">
        <v>1.0885383807441411</v>
      </c>
    </row>
    <row r="8" spans="1:12">
      <c r="A8" s="1">
        <v>-1</v>
      </c>
      <c r="B8" s="2">
        <v>803.8</v>
      </c>
      <c r="C8" s="2">
        <v>1418.5</v>
      </c>
      <c r="D8">
        <v>59.928333333333335</v>
      </c>
      <c r="E8">
        <v>1261.2</v>
      </c>
      <c r="F8" s="4">
        <v>94.98</v>
      </c>
      <c r="G8" s="4">
        <v>6.2141000000000002</v>
      </c>
      <c r="H8" s="4">
        <v>60</v>
      </c>
      <c r="J8" s="19" t="s">
        <v>57</v>
      </c>
      <c r="K8" s="20">
        <v>143.95192273125988</v>
      </c>
      <c r="L8" s="20">
        <v>144.03364050090286</v>
      </c>
    </row>
    <row r="9" spans="1:12">
      <c r="A9" s="1">
        <v>-1</v>
      </c>
      <c r="B9" s="1">
        <v>821.8</v>
      </c>
      <c r="C9" s="1">
        <v>1416.5</v>
      </c>
      <c r="D9">
        <v>59.905000000000001</v>
      </c>
      <c r="E9">
        <v>1239.4000000000001</v>
      </c>
      <c r="F9" s="3">
        <v>94.14</v>
      </c>
      <c r="G9" s="3">
        <v>6.2107999999999999</v>
      </c>
      <c r="H9" s="3">
        <v>61</v>
      </c>
      <c r="J9" s="19" t="s">
        <v>58</v>
      </c>
      <c r="K9" s="20">
        <v>5679.8186175088631</v>
      </c>
      <c r="L9" s="20">
        <v>5695.7150714160553</v>
      </c>
    </row>
    <row r="10" spans="1:12" ht="22.5">
      <c r="A10" s="1">
        <v>-1</v>
      </c>
      <c r="B10" s="2">
        <v>837.3</v>
      </c>
      <c r="C10" s="2">
        <v>1400.5</v>
      </c>
      <c r="D10">
        <v>60.058000000000007</v>
      </c>
      <c r="E10">
        <v>1222.5999999999999</v>
      </c>
      <c r="F10" s="4">
        <v>95.49</v>
      </c>
      <c r="G10" s="4">
        <v>6.2057000000000002</v>
      </c>
      <c r="H10" s="4">
        <v>64</v>
      </c>
      <c r="J10" s="19" t="s">
        <v>59</v>
      </c>
      <c r="K10" s="20">
        <v>0.28804226537762784</v>
      </c>
      <c r="L10" s="20">
        <v>0.10391168898553448</v>
      </c>
    </row>
    <row r="11" spans="1:12">
      <c r="A11" s="1">
        <v>-1</v>
      </c>
      <c r="B11" s="1">
        <v>786.5</v>
      </c>
      <c r="C11" s="1">
        <v>1355.5</v>
      </c>
      <c r="D11">
        <v>57.724000000000004</v>
      </c>
      <c r="E11">
        <v>1211.0999999999999</v>
      </c>
      <c r="F11" s="3">
        <v>95.94</v>
      </c>
      <c r="G11" s="3">
        <v>6.2141000000000002</v>
      </c>
      <c r="H11" s="3">
        <v>65</v>
      </c>
      <c r="J11" s="19" t="s">
        <v>60</v>
      </c>
      <c r="K11" s="20">
        <v>-27120.026156997563</v>
      </c>
      <c r="L11" s="20">
        <v>-27231.774492986613</v>
      </c>
    </row>
    <row r="12" spans="1:12">
      <c r="A12" s="1">
        <v>1</v>
      </c>
      <c r="B12" s="2">
        <v>754.1</v>
      </c>
      <c r="C12" s="2">
        <v>1263.5</v>
      </c>
      <c r="D12">
        <v>52.405999999999992</v>
      </c>
      <c r="E12">
        <v>1186.7</v>
      </c>
      <c r="F12" s="4">
        <v>97.94</v>
      </c>
      <c r="G12" s="4">
        <v>6.2057000000000002</v>
      </c>
      <c r="H12" s="4">
        <v>61</v>
      </c>
    </row>
    <row r="13" spans="1:12">
      <c r="A13" s="1">
        <v>1</v>
      </c>
      <c r="B13" s="1">
        <v>762.9</v>
      </c>
      <c r="C13" s="1">
        <v>1202.5</v>
      </c>
      <c r="D13">
        <v>51.69</v>
      </c>
      <c r="E13">
        <v>1213.5999999999999</v>
      </c>
      <c r="F13" s="3">
        <v>97.3</v>
      </c>
      <c r="G13" s="3">
        <v>6.2141000000000002</v>
      </c>
      <c r="H13" s="4">
        <v>61</v>
      </c>
    </row>
    <row r="14" spans="1:12">
      <c r="A14" s="1">
        <v>-1</v>
      </c>
      <c r="B14" s="2">
        <v>796.9</v>
      </c>
      <c r="C14" s="2">
        <v>1172.5</v>
      </c>
      <c r="D14">
        <v>49.257999999999996</v>
      </c>
      <c r="E14">
        <v>1214.5</v>
      </c>
      <c r="F14" s="4">
        <v>97.17</v>
      </c>
      <c r="G14" s="3">
        <v>6.1169000000000002</v>
      </c>
      <c r="H14" s="4">
        <v>55</v>
      </c>
    </row>
    <row r="15" spans="1:12">
      <c r="A15" s="1">
        <v>-1</v>
      </c>
      <c r="B15" s="1">
        <v>767.5</v>
      </c>
      <c r="C15" s="1">
        <v>1157.3</v>
      </c>
      <c r="D15">
        <v>47.96</v>
      </c>
      <c r="E15">
        <v>1189.3</v>
      </c>
      <c r="F15">
        <v>97.173999999999992</v>
      </c>
      <c r="G15" s="4">
        <v>6.1163400000000001</v>
      </c>
      <c r="H15" s="3">
        <v>49</v>
      </c>
    </row>
    <row r="16" spans="1:12">
      <c r="A16" s="1">
        <v>-1</v>
      </c>
      <c r="B16" s="2">
        <v>722.9</v>
      </c>
      <c r="C16" s="2">
        <v>1094.3</v>
      </c>
      <c r="D16">
        <v>44.917999999999999</v>
      </c>
      <c r="E16">
        <v>1176.8</v>
      </c>
      <c r="F16">
        <v>97.775999999999996</v>
      </c>
      <c r="G16" s="3">
        <v>6.1177399999999995</v>
      </c>
      <c r="H16" s="3">
        <v>50</v>
      </c>
    </row>
    <row r="17" spans="1:8">
      <c r="A17" s="1">
        <v>-1</v>
      </c>
      <c r="B17" s="1">
        <v>689.5</v>
      </c>
      <c r="C17" s="1">
        <v>1012.9</v>
      </c>
      <c r="D17">
        <v>43.213999999999992</v>
      </c>
      <c r="E17">
        <v>1159.8</v>
      </c>
      <c r="F17">
        <v>96.774000000000001</v>
      </c>
      <c r="G17" s="4">
        <v>6.2950200000000001</v>
      </c>
      <c r="H17" s="4">
        <v>51</v>
      </c>
    </row>
    <row r="18" spans="1:8">
      <c r="A18" s="1">
        <v>-1</v>
      </c>
      <c r="B18" s="2">
        <v>610.1</v>
      </c>
      <c r="C18" s="2">
        <v>934.9</v>
      </c>
      <c r="D18">
        <v>41.375999999999998</v>
      </c>
      <c r="E18">
        <v>1100.3</v>
      </c>
      <c r="F18">
        <v>96.184000000000012</v>
      </c>
      <c r="G18">
        <v>6.3935399999999998</v>
      </c>
      <c r="H18" s="3">
        <v>55</v>
      </c>
    </row>
    <row r="19" spans="1:8">
      <c r="A19" s="1">
        <v>1</v>
      </c>
      <c r="B19" s="1">
        <v>549.29999999999995</v>
      </c>
      <c r="C19" s="1">
        <v>860.9</v>
      </c>
      <c r="D19">
        <v>40.786000000000001</v>
      </c>
      <c r="E19">
        <v>953.9</v>
      </c>
      <c r="F19">
        <v>94.364000000000004</v>
      </c>
      <c r="G19">
        <v>6.3992599999999999</v>
      </c>
      <c r="H19" s="4">
        <v>56</v>
      </c>
    </row>
    <row r="20" spans="1:8">
      <c r="A20" s="1">
        <v>-1</v>
      </c>
      <c r="B20" s="2">
        <v>583.1</v>
      </c>
      <c r="C20" s="2">
        <v>814.3</v>
      </c>
      <c r="D20">
        <v>46.732000000000006</v>
      </c>
      <c r="E20">
        <v>877.6</v>
      </c>
      <c r="F20">
        <v>96.092000000000013</v>
      </c>
      <c r="G20">
        <v>6.3700400000000004</v>
      </c>
      <c r="H20" s="3">
        <v>57</v>
      </c>
    </row>
    <row r="21" spans="1:8">
      <c r="A21" s="1">
        <v>-1</v>
      </c>
      <c r="B21" s="1">
        <v>582.1</v>
      </c>
      <c r="C21" s="1">
        <v>816.5</v>
      </c>
      <c r="D21">
        <v>45.456666666666671</v>
      </c>
      <c r="E21">
        <v>849.8</v>
      </c>
      <c r="F21">
        <v>95.843333333333348</v>
      </c>
      <c r="G21">
        <v>6.3660833333333331</v>
      </c>
      <c r="H21" s="4">
        <v>56</v>
      </c>
    </row>
    <row r="22" spans="1:8">
      <c r="A22" s="1">
        <v>1</v>
      </c>
      <c r="B22" s="2">
        <v>577.1</v>
      </c>
      <c r="C22" s="2">
        <v>836.5</v>
      </c>
      <c r="D22">
        <v>45.464000000000006</v>
      </c>
      <c r="E22">
        <v>826.9</v>
      </c>
      <c r="F22">
        <v>95.344000000000008</v>
      </c>
      <c r="G22">
        <v>6.3672599999999999</v>
      </c>
      <c r="H22" s="4">
        <v>56</v>
      </c>
    </row>
    <row r="23" spans="1:8">
      <c r="A23" s="1">
        <v>-1</v>
      </c>
      <c r="B23" s="1">
        <v>584.70000000000005</v>
      </c>
      <c r="C23" s="1">
        <v>882.5</v>
      </c>
      <c r="D23">
        <v>45.519999999999996</v>
      </c>
      <c r="E23">
        <v>851.2</v>
      </c>
      <c r="F23">
        <v>95.994</v>
      </c>
      <c r="G23">
        <v>6.3749199999999995</v>
      </c>
      <c r="H23" s="4">
        <v>57</v>
      </c>
    </row>
    <row r="24" spans="1:8">
      <c r="A24" s="1">
        <v>-1</v>
      </c>
      <c r="B24" s="1">
        <v>570.79999999999995</v>
      </c>
      <c r="C24" s="1">
        <v>897.5</v>
      </c>
      <c r="D24">
        <v>45.006</v>
      </c>
      <c r="E24">
        <v>830.9</v>
      </c>
      <c r="F24">
        <v>96.105999999999995</v>
      </c>
      <c r="G24">
        <v>6.36456</v>
      </c>
      <c r="H24" s="4">
        <v>59</v>
      </c>
    </row>
    <row r="25" spans="1:8">
      <c r="A25" s="1">
        <v>1</v>
      </c>
      <c r="B25" s="2">
        <v>590.6</v>
      </c>
      <c r="C25" s="2">
        <v>927.5</v>
      </c>
      <c r="D25">
        <v>48.332000000000001</v>
      </c>
      <c r="E25">
        <v>858.7</v>
      </c>
      <c r="F25">
        <v>95.49199999999999</v>
      </c>
      <c r="G25">
        <v>6.3567400000000003</v>
      </c>
      <c r="H25" s="4">
        <v>58</v>
      </c>
    </row>
    <row r="26" spans="1:8">
      <c r="A26" s="1">
        <v>1</v>
      </c>
      <c r="B26" s="1">
        <v>608.70000000000005</v>
      </c>
      <c r="C26" s="1">
        <v>936.5</v>
      </c>
      <c r="D26">
        <v>46.807999999999993</v>
      </c>
      <c r="E26">
        <v>865.3</v>
      </c>
      <c r="F26">
        <v>94.555999999999997</v>
      </c>
      <c r="G26">
        <v>6.3376599999999996</v>
      </c>
      <c r="H26" s="4">
        <v>57</v>
      </c>
    </row>
    <row r="27" spans="1:8">
      <c r="A27" s="1">
        <v>-1</v>
      </c>
      <c r="B27" s="2">
        <v>605.79999999999995</v>
      </c>
      <c r="C27" s="2">
        <v>956.5</v>
      </c>
      <c r="D27">
        <v>45.323999999999998</v>
      </c>
      <c r="E27">
        <v>846.7</v>
      </c>
      <c r="F27">
        <v>95.271999999999991</v>
      </c>
      <c r="G27">
        <v>6.35412</v>
      </c>
      <c r="H27" s="4">
        <v>57</v>
      </c>
    </row>
    <row r="28" spans="1:8">
      <c r="A28" s="1">
        <v>-1</v>
      </c>
      <c r="B28" s="1">
        <v>600</v>
      </c>
      <c r="C28" s="1">
        <v>1003.5</v>
      </c>
      <c r="D28">
        <v>45.154000000000003</v>
      </c>
      <c r="E28">
        <v>841.9</v>
      </c>
      <c r="F28">
        <v>97.205999999999989</v>
      </c>
      <c r="G28">
        <v>6.3533999999999997</v>
      </c>
      <c r="H28" s="4">
        <v>56</v>
      </c>
    </row>
    <row r="29" spans="1:8">
      <c r="A29" s="1">
        <v>1</v>
      </c>
      <c r="B29" s="2">
        <v>626.20000000000005</v>
      </c>
      <c r="C29" s="2">
        <v>1013.5</v>
      </c>
      <c r="D29">
        <v>45.97</v>
      </c>
      <c r="E29">
        <v>841.9</v>
      </c>
      <c r="F29">
        <v>97.832000000000008</v>
      </c>
      <c r="G29">
        <v>6.3329399999999998</v>
      </c>
      <c r="H29" s="4">
        <v>53</v>
      </c>
    </row>
    <row r="30" spans="1:8">
      <c r="A30" s="1">
        <v>1</v>
      </c>
      <c r="B30" s="1">
        <v>635.5</v>
      </c>
      <c r="C30" s="1">
        <v>1029.5</v>
      </c>
      <c r="D30">
        <v>42.7</v>
      </c>
      <c r="E30">
        <v>855.8</v>
      </c>
      <c r="F30">
        <v>98.95</v>
      </c>
      <c r="G30">
        <v>6.3615399999999998</v>
      </c>
      <c r="H30" s="4">
        <v>51</v>
      </c>
    </row>
    <row r="31" spans="1:8">
      <c r="A31" s="1">
        <v>-1</v>
      </c>
      <c r="B31" s="2">
        <v>630.29999999999995</v>
      </c>
      <c r="C31" s="2">
        <v>1049.5</v>
      </c>
      <c r="D31">
        <v>40.817999999999998</v>
      </c>
      <c r="E31">
        <v>858</v>
      </c>
      <c r="F31">
        <v>99.442000000000007</v>
      </c>
      <c r="G31">
        <v>6.3771399999999998</v>
      </c>
      <c r="H31" s="4">
        <v>49</v>
      </c>
    </row>
    <row r="32" spans="1:8">
      <c r="A32" s="1">
        <v>-1</v>
      </c>
      <c r="B32" s="1">
        <v>622.1</v>
      </c>
      <c r="C32" s="1">
        <v>1055.5</v>
      </c>
      <c r="D32">
        <v>42.372</v>
      </c>
      <c r="E32">
        <v>842.6</v>
      </c>
      <c r="F32">
        <v>99.77</v>
      </c>
      <c r="G32">
        <v>6.3888599999999993</v>
      </c>
      <c r="H32" s="4">
        <v>47</v>
      </c>
    </row>
    <row r="33" spans="1:8">
      <c r="A33" s="1">
        <v>1</v>
      </c>
      <c r="B33" s="2">
        <v>623.29999999999995</v>
      </c>
      <c r="C33" s="2">
        <v>1058.5</v>
      </c>
      <c r="D33">
        <v>40.897999999999996</v>
      </c>
      <c r="E33">
        <v>855.36</v>
      </c>
      <c r="F33">
        <v>99.227999999999994</v>
      </c>
      <c r="G33">
        <v>6.3945200000000009</v>
      </c>
      <c r="H33" s="4">
        <v>47</v>
      </c>
    </row>
    <row r="34" spans="1:8">
      <c r="A34" s="1">
        <v>-1</v>
      </c>
      <c r="B34" s="1">
        <v>608.5</v>
      </c>
      <c r="C34" s="1">
        <v>1058.5</v>
      </c>
      <c r="D34">
        <v>36.94</v>
      </c>
      <c r="E34">
        <v>851.62</v>
      </c>
      <c r="F34">
        <v>97.9</v>
      </c>
      <c r="G34">
        <v>6.4159400000000009</v>
      </c>
      <c r="H34" s="4">
        <v>45</v>
      </c>
    </row>
    <row r="35" spans="1:8">
      <c r="A35" s="1">
        <v>1</v>
      </c>
      <c r="B35" s="2">
        <v>572.20000000000005</v>
      </c>
      <c r="C35" s="2">
        <v>1068.5</v>
      </c>
      <c r="D35">
        <v>35.771999999999998</v>
      </c>
      <c r="E35">
        <v>834.9</v>
      </c>
      <c r="F35">
        <v>98.352000000000004</v>
      </c>
      <c r="G35">
        <v>6.46502</v>
      </c>
      <c r="H35" s="4">
        <v>44</v>
      </c>
    </row>
    <row r="36" spans="1:8">
      <c r="A36" s="1">
        <v>1</v>
      </c>
      <c r="B36" s="1">
        <v>571.1</v>
      </c>
      <c r="C36" s="1">
        <v>1070.5</v>
      </c>
      <c r="D36">
        <v>36.915999999999997</v>
      </c>
      <c r="E36">
        <v>812.02</v>
      </c>
      <c r="F36">
        <v>98.147999999999996</v>
      </c>
      <c r="G36">
        <v>6.4739599999999999</v>
      </c>
      <c r="H36" s="4">
        <v>40</v>
      </c>
    </row>
    <row r="37" spans="1:8">
      <c r="A37" s="1">
        <v>1</v>
      </c>
      <c r="B37" s="2">
        <v>587</v>
      </c>
      <c r="C37" s="2">
        <v>1074.25</v>
      </c>
      <c r="D37">
        <v>37.071999999999996</v>
      </c>
      <c r="E37">
        <v>837.32</v>
      </c>
      <c r="F37">
        <v>98.373999999999995</v>
      </c>
      <c r="G37">
        <v>6.4876199999999997</v>
      </c>
      <c r="H37" s="4">
        <v>38</v>
      </c>
    </row>
    <row r="38" spans="1:8">
      <c r="A38" s="1">
        <v>1</v>
      </c>
      <c r="B38" s="1">
        <v>596</v>
      </c>
      <c r="C38" s="1">
        <v>1075.5</v>
      </c>
      <c r="D38">
        <v>34.625999999999998</v>
      </c>
      <c r="E38">
        <v>851.4</v>
      </c>
      <c r="F38">
        <v>98.820000000000007</v>
      </c>
      <c r="G38">
        <v>6.5359399999999992</v>
      </c>
      <c r="H38" s="4">
        <v>40</v>
      </c>
    </row>
    <row r="39" spans="1:8">
      <c r="A39" s="1">
        <v>-1</v>
      </c>
      <c r="B39" s="2">
        <v>582.5</v>
      </c>
      <c r="C39" s="2">
        <v>1075.5</v>
      </c>
      <c r="D39">
        <v>30.589999999999996</v>
      </c>
      <c r="E39">
        <v>831.6</v>
      </c>
      <c r="F39">
        <v>98.848000000000013</v>
      </c>
      <c r="G39">
        <v>6.5627399999999998</v>
      </c>
      <c r="H39" s="4">
        <v>40</v>
      </c>
    </row>
    <row r="40" spans="1:8">
      <c r="A40" s="1">
        <v>-1</v>
      </c>
      <c r="B40" s="1">
        <v>543.1</v>
      </c>
      <c r="C40" s="1">
        <v>1043.5</v>
      </c>
      <c r="D40">
        <v>29.23</v>
      </c>
      <c r="E40">
        <v>800.36</v>
      </c>
      <c r="F40">
        <v>99.186000000000007</v>
      </c>
      <c r="G40">
        <v>6.5584200000000008</v>
      </c>
      <c r="H40" s="4">
        <v>41</v>
      </c>
    </row>
    <row r="41" spans="1:8">
      <c r="A41" s="1">
        <v>1</v>
      </c>
      <c r="B41" s="2">
        <v>531.5</v>
      </c>
      <c r="C41" s="2">
        <v>979.5</v>
      </c>
      <c r="D41">
        <v>32.186</v>
      </c>
      <c r="E41">
        <v>826.32</v>
      </c>
      <c r="F41">
        <v>99.1</v>
      </c>
      <c r="G41">
        <v>6.5536399999999997</v>
      </c>
      <c r="H41" s="4">
        <v>40</v>
      </c>
    </row>
    <row r="42" spans="1:8">
      <c r="A42" s="1">
        <v>1</v>
      </c>
      <c r="B42" s="1">
        <v>541.1</v>
      </c>
      <c r="C42" s="1">
        <v>934.5</v>
      </c>
      <c r="D42">
        <v>31.277999999999999</v>
      </c>
      <c r="E42">
        <v>861.08</v>
      </c>
      <c r="F42">
        <v>97.714000000000013</v>
      </c>
      <c r="G42">
        <v>6.5481600000000002</v>
      </c>
      <c r="H42" s="4">
        <v>40</v>
      </c>
    </row>
    <row r="43" spans="1:8">
      <c r="A43" s="1">
        <v>1</v>
      </c>
      <c r="B43" s="2">
        <v>544.70000000000005</v>
      </c>
      <c r="C43" s="2">
        <v>897.5</v>
      </c>
      <c r="D43">
        <v>28.145999999999997</v>
      </c>
      <c r="E43">
        <v>880.88</v>
      </c>
      <c r="F43">
        <v>96.03</v>
      </c>
      <c r="G43">
        <v>6.5355999999999996</v>
      </c>
      <c r="H43" s="4">
        <v>42</v>
      </c>
    </row>
    <row r="44" spans="1:8">
      <c r="A44" s="1">
        <v>1</v>
      </c>
      <c r="B44" s="1">
        <v>532.9</v>
      </c>
      <c r="C44" s="1">
        <v>890.5</v>
      </c>
      <c r="D44">
        <v>29.910000000000004</v>
      </c>
      <c r="E44">
        <v>902.44</v>
      </c>
      <c r="F44">
        <v>96.77000000000001</v>
      </c>
      <c r="G44">
        <v>6.5164599999999995</v>
      </c>
      <c r="H44" s="4">
        <v>42</v>
      </c>
    </row>
    <row r="45" spans="1:8">
      <c r="A45" s="1">
        <v>1</v>
      </c>
      <c r="B45" s="2">
        <v>547.29999999999995</v>
      </c>
      <c r="C45" s="2">
        <v>908.5</v>
      </c>
      <c r="D45">
        <v>32.269999999999996</v>
      </c>
      <c r="E45">
        <v>944.9</v>
      </c>
      <c r="F45">
        <v>97.566000000000003</v>
      </c>
      <c r="G45">
        <v>6.5279199999999999</v>
      </c>
      <c r="H45" s="4">
        <v>48</v>
      </c>
    </row>
    <row r="46" spans="1:8">
      <c r="A46" s="1">
        <v>1</v>
      </c>
      <c r="B46" s="1">
        <v>553.1</v>
      </c>
      <c r="C46" s="1">
        <v>963.5</v>
      </c>
      <c r="D46">
        <v>34.660000000000004</v>
      </c>
      <c r="E46">
        <v>999.9</v>
      </c>
      <c r="F46">
        <v>97.93</v>
      </c>
      <c r="G46">
        <v>6.5404600000000004</v>
      </c>
      <c r="H46" s="4">
        <v>49</v>
      </c>
    </row>
    <row r="47" spans="1:8">
      <c r="A47" s="1">
        <v>1</v>
      </c>
      <c r="B47" s="2">
        <v>596.1</v>
      </c>
      <c r="C47" s="2">
        <v>1031.5</v>
      </c>
      <c r="D47">
        <v>37.805999999999997</v>
      </c>
      <c r="E47">
        <v>1043.68</v>
      </c>
      <c r="F47">
        <v>96.785999999999987</v>
      </c>
      <c r="G47">
        <v>6.5058399999999992</v>
      </c>
      <c r="H47" s="4">
        <v>53</v>
      </c>
    </row>
    <row r="48" spans="1:8">
      <c r="A48" s="1">
        <v>-1</v>
      </c>
      <c r="B48" s="1">
        <v>651.5</v>
      </c>
      <c r="C48" s="1">
        <v>1112.5</v>
      </c>
      <c r="D48">
        <v>38.323999999999998</v>
      </c>
      <c r="E48">
        <v>1034.8800000000001</v>
      </c>
      <c r="F48">
        <v>95.774000000000015</v>
      </c>
      <c r="G48">
        <v>6.4950600000000005</v>
      </c>
      <c r="H48" s="4">
        <v>57</v>
      </c>
    </row>
    <row r="49" spans="1:8">
      <c r="A49" s="1">
        <v>1</v>
      </c>
      <c r="B49" s="2">
        <v>622.6</v>
      </c>
      <c r="C49" s="2">
        <v>1188.5</v>
      </c>
      <c r="D49">
        <v>40.014000000000003</v>
      </c>
      <c r="E49">
        <v>1041.04</v>
      </c>
      <c r="F49">
        <v>95.894000000000005</v>
      </c>
      <c r="G49">
        <v>6.5020799999999994</v>
      </c>
      <c r="H49" s="4">
        <v>57</v>
      </c>
    </row>
    <row r="50" spans="1:8">
      <c r="A50" s="1">
        <v>-1</v>
      </c>
      <c r="B50" s="1">
        <v>623.1</v>
      </c>
      <c r="C50" s="1">
        <v>1205.5</v>
      </c>
      <c r="D50">
        <v>38.224000000000004</v>
      </c>
      <c r="E50">
        <v>1041.7</v>
      </c>
      <c r="F50">
        <v>95.036000000000001</v>
      </c>
      <c r="G50">
        <v>6.4866000000000001</v>
      </c>
      <c r="H50" s="4">
        <v>55</v>
      </c>
    </row>
    <row r="51" spans="1:8">
      <c r="A51" s="1">
        <v>-1</v>
      </c>
      <c r="B51" s="2">
        <v>633.29999999999995</v>
      </c>
      <c r="C51" s="2">
        <v>1205.5</v>
      </c>
      <c r="D51">
        <v>37.263999999999996</v>
      </c>
      <c r="E51">
        <v>1022.2</v>
      </c>
      <c r="F51">
        <v>94.481999999999999</v>
      </c>
      <c r="G51">
        <v>6.4726400000000002</v>
      </c>
      <c r="H51" s="4">
        <v>55</v>
      </c>
    </row>
    <row r="52" spans="1:8">
      <c r="A52" s="1">
        <v>-1</v>
      </c>
      <c r="B52" s="1">
        <v>629.79999999999995</v>
      </c>
      <c r="C52" s="1">
        <v>1199.5</v>
      </c>
      <c r="D52">
        <v>41.23</v>
      </c>
      <c r="E52" s="3">
        <v>1018.38</v>
      </c>
      <c r="F52">
        <v>94.474000000000004</v>
      </c>
      <c r="G52">
        <v>6.4730999999999996</v>
      </c>
      <c r="H52" s="4">
        <v>54</v>
      </c>
    </row>
  </sheetData>
  <mergeCells count="3">
    <mergeCell ref="J1:L1"/>
    <mergeCell ref="J2:J3"/>
    <mergeCell ref="K2:L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27" sqref="B27"/>
    </sheetView>
  </sheetViews>
  <sheetFormatPr defaultRowHeight="13.5"/>
  <cols>
    <col min="5" max="5" width="13" customWidth="1"/>
    <col min="8" max="8" width="15.5" customWidth="1"/>
  </cols>
  <sheetData>
    <row r="1" spans="1:8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>
      <c r="A2" s="1" t="s">
        <v>17</v>
      </c>
      <c r="B2" s="1">
        <v>596</v>
      </c>
      <c r="C2" s="1">
        <v>1075.5</v>
      </c>
      <c r="D2">
        <v>34.625999999999998</v>
      </c>
      <c r="E2">
        <v>851.4</v>
      </c>
      <c r="F2">
        <v>98.820000000000007</v>
      </c>
      <c r="G2">
        <v>6.5359399999999992</v>
      </c>
      <c r="H2" s="4">
        <v>40</v>
      </c>
    </row>
    <row r="3" spans="1:8">
      <c r="A3" s="2" t="s">
        <v>18</v>
      </c>
      <c r="B3" s="2">
        <v>582.5</v>
      </c>
      <c r="C3" s="2">
        <v>1075.5</v>
      </c>
      <c r="D3">
        <v>30.589999999999996</v>
      </c>
      <c r="E3">
        <v>831.6</v>
      </c>
      <c r="F3">
        <v>98.848000000000013</v>
      </c>
      <c r="G3">
        <v>6.5627399999999998</v>
      </c>
      <c r="H3" s="4">
        <v>40</v>
      </c>
    </row>
    <row r="4" spans="1:8">
      <c r="A4" s="1" t="s">
        <v>19</v>
      </c>
      <c r="B4" s="1">
        <v>543.1</v>
      </c>
      <c r="C4" s="1">
        <v>1043.5</v>
      </c>
      <c r="D4">
        <v>29.23</v>
      </c>
      <c r="E4">
        <v>800.36</v>
      </c>
      <c r="F4">
        <v>99.186000000000007</v>
      </c>
      <c r="G4">
        <v>6.5584200000000008</v>
      </c>
      <c r="H4" s="4">
        <v>41</v>
      </c>
    </row>
    <row r="5" spans="1:8">
      <c r="A5" s="2" t="s">
        <v>20</v>
      </c>
      <c r="B5" s="2">
        <v>531.5</v>
      </c>
      <c r="C5" s="2">
        <v>979.5</v>
      </c>
      <c r="D5">
        <v>32.186</v>
      </c>
      <c r="E5">
        <v>826.32</v>
      </c>
      <c r="F5">
        <v>99.1</v>
      </c>
      <c r="G5">
        <v>6.5536399999999997</v>
      </c>
      <c r="H5" s="4">
        <v>40</v>
      </c>
    </row>
    <row r="6" spans="1:8">
      <c r="A6" s="1" t="s">
        <v>21</v>
      </c>
      <c r="B6" s="1">
        <v>541.1</v>
      </c>
      <c r="C6" s="1">
        <v>934.5</v>
      </c>
      <c r="D6">
        <v>31.277999999999999</v>
      </c>
      <c r="E6">
        <v>861.08</v>
      </c>
      <c r="F6">
        <v>97.714000000000013</v>
      </c>
      <c r="G6">
        <v>6.5481600000000002</v>
      </c>
      <c r="H6" s="4">
        <v>40</v>
      </c>
    </row>
    <row r="7" spans="1:8">
      <c r="A7" s="2" t="s">
        <v>22</v>
      </c>
      <c r="B7" s="2">
        <v>544.70000000000005</v>
      </c>
      <c r="C7" s="2">
        <v>897.5</v>
      </c>
      <c r="D7">
        <v>28.145999999999997</v>
      </c>
      <c r="E7">
        <v>880.88</v>
      </c>
      <c r="F7">
        <v>96.03</v>
      </c>
      <c r="G7">
        <v>6.5355999999999996</v>
      </c>
      <c r="H7" s="4">
        <v>42</v>
      </c>
    </row>
    <row r="8" spans="1:8">
      <c r="A8" s="1" t="s">
        <v>23</v>
      </c>
      <c r="B8" s="1">
        <v>532.9</v>
      </c>
      <c r="C8" s="1">
        <v>890.5</v>
      </c>
      <c r="D8">
        <v>29.910000000000004</v>
      </c>
      <c r="E8">
        <v>902.44</v>
      </c>
      <c r="F8">
        <v>96.77000000000001</v>
      </c>
      <c r="G8">
        <v>6.5164599999999995</v>
      </c>
      <c r="H8" s="4">
        <v>42</v>
      </c>
    </row>
    <row r="9" spans="1:8">
      <c r="A9" s="2" t="s">
        <v>24</v>
      </c>
      <c r="B9" s="2">
        <v>547.29999999999995</v>
      </c>
      <c r="C9" s="2">
        <v>908.5</v>
      </c>
      <c r="D9">
        <v>32.269999999999996</v>
      </c>
      <c r="E9">
        <v>944.9</v>
      </c>
      <c r="F9">
        <v>97.566000000000003</v>
      </c>
      <c r="G9">
        <v>6.5279199999999999</v>
      </c>
      <c r="H9" s="4">
        <v>48</v>
      </c>
    </row>
    <row r="10" spans="1:8">
      <c r="A10" s="1" t="s">
        <v>25</v>
      </c>
      <c r="B10" s="1">
        <v>553.1</v>
      </c>
      <c r="C10" s="1">
        <v>963.5</v>
      </c>
      <c r="D10">
        <v>34.660000000000004</v>
      </c>
      <c r="E10">
        <v>999.9</v>
      </c>
      <c r="F10">
        <v>97.93</v>
      </c>
      <c r="G10">
        <v>6.5404600000000004</v>
      </c>
      <c r="H10" s="4">
        <v>49</v>
      </c>
    </row>
    <row r="11" spans="1:8">
      <c r="A11" s="2" t="s">
        <v>26</v>
      </c>
      <c r="B11" s="2">
        <v>596.1</v>
      </c>
      <c r="C11" s="2">
        <v>1031.5</v>
      </c>
      <c r="D11">
        <v>37.805999999999997</v>
      </c>
      <c r="E11">
        <v>1043.68</v>
      </c>
      <c r="F11">
        <v>96.785999999999987</v>
      </c>
      <c r="G11">
        <v>6.5058399999999992</v>
      </c>
      <c r="H11" s="4">
        <v>53</v>
      </c>
    </row>
    <row r="12" spans="1:8">
      <c r="A12" s="1" t="s">
        <v>27</v>
      </c>
      <c r="B12" s="1">
        <v>651.5</v>
      </c>
      <c r="C12" s="1">
        <v>1112.5</v>
      </c>
      <c r="D12">
        <v>38.323999999999998</v>
      </c>
      <c r="E12">
        <v>1034.8800000000001</v>
      </c>
      <c r="F12">
        <v>95.774000000000015</v>
      </c>
      <c r="G12">
        <v>6.4950600000000005</v>
      </c>
      <c r="H12" s="4">
        <v>57</v>
      </c>
    </row>
    <row r="13" spans="1:8">
      <c r="A13" s="2" t="s">
        <v>28</v>
      </c>
      <c r="B13" s="2">
        <v>622.6</v>
      </c>
      <c r="C13" s="2">
        <v>1188.5</v>
      </c>
      <c r="D13">
        <v>40.014000000000003</v>
      </c>
      <c r="E13">
        <v>1041.04</v>
      </c>
      <c r="F13">
        <v>95.894000000000005</v>
      </c>
      <c r="G13">
        <v>6.5020799999999994</v>
      </c>
      <c r="H13" s="4">
        <v>57</v>
      </c>
    </row>
    <row r="14" spans="1:8">
      <c r="A14" s="1" t="s">
        <v>29</v>
      </c>
      <c r="B14" s="1">
        <v>623.1</v>
      </c>
      <c r="C14" s="1">
        <v>1205.5</v>
      </c>
      <c r="D14">
        <v>38.224000000000004</v>
      </c>
      <c r="E14">
        <v>1041.7</v>
      </c>
      <c r="F14">
        <v>95.036000000000001</v>
      </c>
      <c r="G14">
        <v>6.4866000000000001</v>
      </c>
      <c r="H14" s="4">
        <v>55</v>
      </c>
    </row>
    <row r="15" spans="1:8">
      <c r="A15" s="2" t="s">
        <v>30</v>
      </c>
      <c r="B15" s="2">
        <v>633.29999999999995</v>
      </c>
      <c r="C15" s="2">
        <v>1205.5</v>
      </c>
      <c r="D15">
        <v>37.263999999999996</v>
      </c>
      <c r="E15">
        <v>1022.2</v>
      </c>
      <c r="F15">
        <v>94.481999999999999</v>
      </c>
      <c r="G15">
        <v>6.4726400000000002</v>
      </c>
      <c r="H15" s="4">
        <v>55</v>
      </c>
    </row>
    <row r="16" spans="1:8">
      <c r="A16" s="1" t="s">
        <v>31</v>
      </c>
      <c r="B16" s="1">
        <v>629.79999999999995</v>
      </c>
      <c r="C16" s="1">
        <v>1199.5</v>
      </c>
      <c r="D16">
        <v>41.23</v>
      </c>
      <c r="E16" s="3">
        <v>1018.38</v>
      </c>
      <c r="F16">
        <v>94.474000000000004</v>
      </c>
      <c r="G16">
        <v>6.4730999999999996</v>
      </c>
      <c r="H16" s="4">
        <v>54</v>
      </c>
    </row>
    <row r="17" spans="1:8">
      <c r="A17" s="2" t="s">
        <v>32</v>
      </c>
      <c r="B17" s="2">
        <v>644.29999999999995</v>
      </c>
      <c r="C17" s="2">
        <v>1200.5</v>
      </c>
      <c r="D17">
        <v>42.08</v>
      </c>
      <c r="E17" s="4">
        <v>1036.8800000000001</v>
      </c>
      <c r="F17" s="3">
        <v>94.558000000000007</v>
      </c>
      <c r="G17">
        <v>6.4753400000000001</v>
      </c>
      <c r="H17" s="4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M5" sqref="M5"/>
    </sheetView>
  </sheetViews>
  <sheetFormatPr defaultRowHeight="13.5"/>
  <cols>
    <col min="1" max="1" width="13" customWidth="1"/>
    <col min="3" max="3" width="10.625" customWidth="1"/>
    <col min="4" max="4" width="10" bestFit="1" customWidth="1"/>
    <col min="5" max="5" width="15" customWidth="1"/>
    <col min="7" max="7" width="13.625" customWidth="1"/>
    <col min="9" max="9" width="12.5" customWidth="1"/>
    <col min="10" max="10" width="10.375" customWidth="1"/>
  </cols>
  <sheetData>
    <row r="1" spans="1:11" ht="24.7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7"/>
      <c r="K1" s="5">
        <v>1</v>
      </c>
    </row>
    <row r="2" spans="1:11" ht="36" customHeight="1">
      <c r="A2" s="28" t="s">
        <v>1</v>
      </c>
      <c r="B2" s="29"/>
      <c r="C2" s="28" t="s">
        <v>2</v>
      </c>
      <c r="D2" s="29"/>
      <c r="E2" s="28" t="s">
        <v>6</v>
      </c>
      <c r="F2" s="29"/>
      <c r="G2" s="28" t="s">
        <v>7</v>
      </c>
      <c r="H2" s="29"/>
      <c r="I2" s="28" t="s">
        <v>8</v>
      </c>
      <c r="J2" s="29"/>
    </row>
    <row r="3" spans="1:11" ht="55.5" customHeight="1">
      <c r="A3" s="9" t="s">
        <v>3</v>
      </c>
      <c r="B3" s="7">
        <f ca="1">OFFSET(原始数据!D16,苯乙烯价格指导工具!$K$1,0,1,1)</f>
        <v>42.08</v>
      </c>
      <c r="C3" s="8" t="s">
        <v>4</v>
      </c>
      <c r="D3" s="7">
        <f ca="1">OFFSET(原始数据!B16,苯乙烯价格指导工具!$K$1,0,1,1)</f>
        <v>644.29999999999995</v>
      </c>
      <c r="E3" s="8" t="s">
        <v>9</v>
      </c>
      <c r="F3" s="7">
        <f ca="1">OFFSET(原始数据!F16,苯乙烯价格指导工具!$K$1,0,1,1)</f>
        <v>94.558000000000007</v>
      </c>
      <c r="G3" s="10" t="s">
        <v>11</v>
      </c>
      <c r="H3" s="11">
        <f ca="1">OFFSET(原始数据!H16,苯乙烯价格指导工具!$K$1,0,1,1)</f>
        <v>57</v>
      </c>
      <c r="I3" s="16" t="s">
        <v>12</v>
      </c>
      <c r="J3" s="12">
        <f ca="1">OFFSET(原始数据!E16,苯乙烯价格指导工具!$K$1,0,1,1)</f>
        <v>1036.8800000000001</v>
      </c>
    </row>
    <row r="4" spans="1:11" ht="36" customHeight="1">
      <c r="A4" s="6"/>
      <c r="B4" s="7"/>
      <c r="C4" s="8" t="s">
        <v>5</v>
      </c>
      <c r="D4" s="7">
        <f ca="1">OFFSET(原始数据!C16,苯乙烯价格指导工具!$K$1,0,1,1)</f>
        <v>1200.5</v>
      </c>
      <c r="E4" s="9" t="s">
        <v>10</v>
      </c>
      <c r="F4" s="7">
        <f ca="1">OFFSET(原始数据!G16,苯乙烯价格指导工具!$K$1,0,1,1)</f>
        <v>6.4753400000000001</v>
      </c>
      <c r="G4" s="6"/>
      <c r="H4" s="11"/>
      <c r="I4" s="6"/>
      <c r="J4" s="12"/>
    </row>
    <row r="5" spans="1:11" ht="36" customHeight="1">
      <c r="A5" s="9" t="s">
        <v>13</v>
      </c>
      <c r="B5" s="11">
        <v>-1</v>
      </c>
      <c r="C5" s="7" t="s">
        <v>14</v>
      </c>
      <c r="D5" s="13">
        <f ca="1">5.524*D3-2.59*D4+53.398*B3+1.089*J3+144.034*F3+5695.715*F4+0.104*H3-27231.774</f>
        <v>27101.380500099996</v>
      </c>
      <c r="E5" s="13"/>
      <c r="F5" s="13"/>
      <c r="G5" s="13"/>
      <c r="H5" s="13"/>
      <c r="I5" s="13"/>
      <c r="J5" s="14"/>
    </row>
    <row r="6" spans="1:11" ht="36" customHeight="1">
      <c r="A6" s="15">
        <f ca="1">IF(D5&gt;D6,-1,1)</f>
        <v>1</v>
      </c>
      <c r="B6" s="11">
        <v>1</v>
      </c>
      <c r="C6" s="7" t="s">
        <v>15</v>
      </c>
      <c r="D6" s="13">
        <f ca="1">5.519*D4-2.583*D4+53.135*B3+1.084*J3+143.592*F3+5679.819*F4+0.288*H3-27120.026</f>
        <v>30137.488219460003</v>
      </c>
      <c r="E6" s="13"/>
      <c r="F6" s="13"/>
      <c r="G6" s="13"/>
      <c r="H6" s="13"/>
      <c r="I6" s="13"/>
      <c r="J6" s="14"/>
    </row>
    <row r="7" spans="1:11" ht="64.5" customHeight="1">
      <c r="A7" s="30" t="s">
        <v>16</v>
      </c>
      <c r="B7" s="31"/>
      <c r="C7" s="31"/>
      <c r="D7" s="31"/>
      <c r="E7" s="31"/>
      <c r="F7" s="31"/>
      <c r="G7" s="31"/>
      <c r="H7" s="31"/>
      <c r="I7" s="31"/>
      <c r="J7" s="31"/>
    </row>
  </sheetData>
  <mergeCells count="7">
    <mergeCell ref="A1:J1"/>
    <mergeCell ref="I2:J2"/>
    <mergeCell ref="A2:B2"/>
    <mergeCell ref="A7:J7"/>
    <mergeCell ref="C2:D2"/>
    <mergeCell ref="E2:F2"/>
    <mergeCell ref="G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公式推导原始数据</vt:lpstr>
      <vt:lpstr>原始数据</vt:lpstr>
      <vt:lpstr>苯乙烯价格指导工具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2016-12-07T14:25:37Z</dcterms:modified>
</cp:coreProperties>
</file>