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\daydayup\stocks\"/>
    </mc:Choice>
  </mc:AlternateContent>
  <bookViews>
    <workbookView xWindow="0" yWindow="0" windowWidth="24300" windowHeight="14790"/>
  </bookViews>
  <sheets>
    <sheet name="Dict" sheetId="4" r:id="rId1"/>
    <sheet name="00101现金流1" sheetId="1" r:id="rId2"/>
    <sheet name="00102现金流2" sheetId="2" r:id="rId3"/>
    <sheet name="Sheet1" sheetId="5" r:id="rId4"/>
  </sheets>
  <definedNames>
    <definedName name="_xlnm._FilterDatabase" localSheetId="1" hidden="1">'00101现金流1'!$A$1:$J$82</definedName>
    <definedName name="_xlnm._FilterDatabase" localSheetId="2" hidden="1">'00102现金流2'!$A$1:$J$63</definedName>
  </definedNames>
  <calcPr calcId="152511"/>
</workbook>
</file>

<file path=xl/calcChain.xml><?xml version="1.0" encoding="utf-8"?>
<calcChain xmlns="http://schemas.openxmlformats.org/spreadsheetml/2006/main">
  <c r="P9" i="4" l="1"/>
  <c r="M9" i="4"/>
  <c r="R9" i="4"/>
  <c r="S9" i="4"/>
  <c r="Q9" i="4"/>
  <c r="S3" i="4" l="1"/>
  <c r="R3" i="4"/>
  <c r="Q3" i="4"/>
  <c r="P3" i="4"/>
  <c r="M3" i="4"/>
  <c r="R4" i="4"/>
  <c r="R5" i="4"/>
  <c r="R6" i="4"/>
  <c r="R7" i="4"/>
  <c r="R8" i="4"/>
  <c r="R10" i="4"/>
  <c r="R11" i="4"/>
  <c r="R12" i="4"/>
  <c r="R13" i="4"/>
  <c r="R14" i="4"/>
  <c r="R15" i="4"/>
  <c r="R16" i="4"/>
  <c r="R17" i="4"/>
  <c r="R18" i="4"/>
  <c r="R19" i="4"/>
  <c r="R20" i="4"/>
  <c r="R21" i="4"/>
  <c r="R2" i="4"/>
  <c r="S4" i="4"/>
  <c r="S5" i="4"/>
  <c r="S6" i="4"/>
  <c r="S7" i="4"/>
  <c r="S8" i="4"/>
  <c r="S10" i="4"/>
  <c r="S11" i="4"/>
  <c r="S12" i="4"/>
  <c r="S13" i="4"/>
  <c r="S14" i="4"/>
  <c r="S15" i="4"/>
  <c r="S16" i="4"/>
  <c r="S17" i="4"/>
  <c r="S18" i="4"/>
  <c r="S19" i="4"/>
  <c r="S20" i="4"/>
  <c r="S21" i="4"/>
  <c r="S2" i="4"/>
  <c r="Q4" i="4"/>
  <c r="Q5" i="4"/>
  <c r="Q6" i="4"/>
  <c r="Q7" i="4"/>
  <c r="Q8" i="4"/>
  <c r="Q10" i="4"/>
  <c r="Q11" i="4"/>
  <c r="Q12" i="4"/>
  <c r="Q13" i="4"/>
  <c r="Q14" i="4"/>
  <c r="Q15" i="4"/>
  <c r="Q16" i="4"/>
  <c r="Q17" i="4"/>
  <c r="Q18" i="4"/>
  <c r="Q19" i="4"/>
  <c r="Q20" i="4"/>
  <c r="Q21" i="4"/>
  <c r="Q2" i="4"/>
  <c r="M6" i="4"/>
  <c r="M7" i="4"/>
  <c r="M8" i="4"/>
  <c r="M10" i="4"/>
  <c r="M11" i="4"/>
  <c r="M12" i="4"/>
  <c r="M2" i="4"/>
  <c r="M13" i="4"/>
  <c r="M5" i="4"/>
  <c r="M14" i="4"/>
  <c r="M15" i="4"/>
  <c r="M16" i="4"/>
  <c r="M17" i="4"/>
  <c r="M18" i="4"/>
  <c r="M19" i="4"/>
  <c r="M20" i="4"/>
  <c r="M21" i="4"/>
  <c r="M22" i="4"/>
  <c r="M23" i="4"/>
  <c r="M24" i="4"/>
  <c r="M4" i="4"/>
  <c r="P7" i="4"/>
  <c r="P11" i="4" l="1"/>
  <c r="P14" i="4"/>
  <c r="P15" i="4"/>
  <c r="P16" i="4"/>
  <c r="P17" i="4"/>
  <c r="P18" i="4"/>
  <c r="P19" i="4"/>
  <c r="P20" i="4"/>
  <c r="P21" i="4"/>
  <c r="P22" i="4"/>
  <c r="P10" i="4"/>
  <c r="P12" i="4"/>
  <c r="P2" i="4"/>
  <c r="P13" i="4"/>
  <c r="P5" i="4"/>
  <c r="P4" i="4"/>
  <c r="P6" i="4"/>
  <c r="P8" i="4" l="1"/>
  <c r="J52" i="2" l="1"/>
  <c r="J53" i="2"/>
  <c r="J54" i="2"/>
  <c r="J55" i="2"/>
  <c r="J56" i="2"/>
  <c r="J57" i="2"/>
  <c r="J58" i="2"/>
  <c r="J59" i="2"/>
  <c r="J60" i="2"/>
  <c r="J61" i="2"/>
  <c r="J62" i="2"/>
  <c r="J63" i="2"/>
  <c r="J45" i="2"/>
  <c r="J46" i="2"/>
  <c r="J47" i="2"/>
  <c r="J48" i="2"/>
  <c r="J49" i="2"/>
  <c r="J50" i="2"/>
  <c r="J51" i="2"/>
  <c r="J44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2" i="2"/>
  <c r="J66" i="1"/>
  <c r="J68" i="1"/>
  <c r="J71" i="1"/>
  <c r="J70" i="1"/>
  <c r="J69" i="1"/>
  <c r="J67" i="1"/>
  <c r="J65" i="1"/>
  <c r="J64" i="1"/>
  <c r="J63" i="1"/>
  <c r="J62" i="1"/>
  <c r="J61" i="1"/>
  <c r="J60" i="1"/>
  <c r="J59" i="1"/>
  <c r="J58" i="1"/>
  <c r="J57" i="1" l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<sst xmlns="http://schemas.openxmlformats.org/spreadsheetml/2006/main" count="673" uniqueCount="191">
  <si>
    <t>Account</t>
  </si>
  <si>
    <t>Year</t>
  </si>
  <si>
    <t>Date</t>
  </si>
  <si>
    <t>Direct</t>
  </si>
  <si>
    <t>Subject</t>
  </si>
  <si>
    <t>Acount2</t>
  </si>
  <si>
    <t>Price</t>
  </si>
  <si>
    <t>Qty</t>
  </si>
  <si>
    <t>FeiYon</t>
  </si>
  <si>
    <t>Sum</t>
  </si>
  <si>
    <t>GUOJIN</t>
  </si>
  <si>
    <t>10/08</t>
  </si>
  <si>
    <t>RU</t>
  </si>
  <si>
    <t>RONGZI</t>
  </si>
  <si>
    <t>WU</t>
  </si>
  <si>
    <t>10/09</t>
  </si>
  <si>
    <t>CHU</t>
  </si>
  <si>
    <t>TOUZI</t>
  </si>
  <si>
    <t>A600030</t>
  </si>
  <si>
    <t>10/28</t>
  </si>
  <si>
    <t>A000651</t>
  </si>
  <si>
    <t>11/11</t>
  </si>
  <si>
    <t>A600535</t>
  </si>
  <si>
    <t>11/20</t>
  </si>
  <si>
    <t>A600036</t>
  </si>
  <si>
    <t>12/07</t>
  </si>
  <si>
    <t>A601318</t>
  </si>
  <si>
    <t>12/27</t>
  </si>
  <si>
    <t>LIXI</t>
  </si>
  <si>
    <t>01/04</t>
  </si>
  <si>
    <t>01/06</t>
  </si>
  <si>
    <t>A000895</t>
  </si>
  <si>
    <t>01/18</t>
  </si>
  <si>
    <t>A601857</t>
  </si>
  <si>
    <t>01/28</t>
  </si>
  <si>
    <t>01/29</t>
  </si>
  <si>
    <t>A002594</t>
  </si>
  <si>
    <t>02/25</t>
  </si>
  <si>
    <t>03/17</t>
  </si>
  <si>
    <t>A600315</t>
  </si>
  <si>
    <t>03/21</t>
  </si>
  <si>
    <t>04/12</t>
  </si>
  <si>
    <t>A000869</t>
  </si>
  <si>
    <t>04/26</t>
  </si>
  <si>
    <t>04/27</t>
  </si>
  <si>
    <t>FENHONG</t>
  </si>
  <si>
    <t>05/24</t>
  </si>
  <si>
    <t>06/07</t>
  </si>
  <si>
    <t>06/21</t>
  </si>
  <si>
    <t>06/24</t>
  </si>
  <si>
    <t>CHUSHOU</t>
  </si>
  <si>
    <t>CHEZI</t>
  </si>
  <si>
    <t>06/27</t>
  </si>
  <si>
    <t>SUODESHUI</t>
  </si>
  <si>
    <t>06/28</t>
  </si>
  <si>
    <t>07/04</t>
  </si>
  <si>
    <t>07/06</t>
  </si>
  <si>
    <t>07/12</t>
  </si>
  <si>
    <t>08/18</t>
  </si>
  <si>
    <t>09/02</t>
  </si>
  <si>
    <t>09/20</t>
  </si>
  <si>
    <t>09/28</t>
  </si>
  <si>
    <t>09/23</t>
  </si>
  <si>
    <t>11/28</t>
  </si>
  <si>
    <t>12/12</t>
  </si>
  <si>
    <t>12/21</t>
  </si>
  <si>
    <t>03/22</t>
  </si>
  <si>
    <t>04/21</t>
  </si>
  <si>
    <t>A600664</t>
  </si>
  <si>
    <t>Feiyong</t>
  </si>
  <si>
    <t>PINGAN</t>
  </si>
  <si>
    <t>08/02</t>
  </si>
  <si>
    <t>A601166</t>
  </si>
  <si>
    <t>08/11</t>
  </si>
  <si>
    <t>A600886</t>
  </si>
  <si>
    <t>08/12</t>
  </si>
  <si>
    <t>09/21</t>
  </si>
  <si>
    <t>12/01</t>
  </si>
  <si>
    <t>A601877</t>
  </si>
  <si>
    <t>02/15</t>
  </si>
  <si>
    <t>02/16</t>
  </si>
  <si>
    <t>02/24</t>
  </si>
  <si>
    <t>A002138</t>
  </si>
  <si>
    <t>02/28</t>
  </si>
  <si>
    <t>A00001</t>
  </si>
  <si>
    <t>03/01</t>
  </si>
  <si>
    <t>A002450</t>
  </si>
  <si>
    <t>03/06</t>
  </si>
  <si>
    <t>03/07</t>
  </si>
  <si>
    <t>A601633</t>
  </si>
  <si>
    <t>03/15</t>
  </si>
  <si>
    <t>现金流2</t>
  </si>
  <si>
    <t>04/05</t>
  </si>
  <si>
    <t>04/11</t>
  </si>
  <si>
    <t>05/10</t>
  </si>
  <si>
    <t>06/13</t>
  </si>
  <si>
    <t>06/22</t>
  </si>
  <si>
    <t>05/19</t>
  </si>
  <si>
    <t>06/02</t>
  </si>
  <si>
    <t>06/20</t>
  </si>
  <si>
    <t>07/10</t>
  </si>
  <si>
    <t>08/17</t>
  </si>
  <si>
    <t>08/03</t>
  </si>
  <si>
    <t>09/01</t>
  </si>
  <si>
    <t>09/14</t>
  </si>
  <si>
    <t>10/17</t>
  </si>
  <si>
    <t>A000338</t>
  </si>
  <si>
    <t>10/19</t>
  </si>
  <si>
    <t>10/13</t>
  </si>
  <si>
    <t>07/07</t>
  </si>
  <si>
    <t>A002007</t>
  </si>
  <si>
    <t>07/20</t>
  </si>
  <si>
    <t>A000001</t>
  </si>
  <si>
    <t>07/21</t>
  </si>
  <si>
    <t>A000848</t>
  </si>
  <si>
    <t>08/24</t>
  </si>
  <si>
    <t>08/29</t>
  </si>
  <si>
    <t>09/07</t>
  </si>
  <si>
    <t>A000625</t>
  </si>
  <si>
    <t>10/18</t>
  </si>
  <si>
    <t>A600015</t>
  </si>
  <si>
    <t>09/18</t>
  </si>
  <si>
    <t>11/22</t>
  </si>
  <si>
    <t>12/05</t>
  </si>
  <si>
    <t>A603898</t>
  </si>
  <si>
    <t>12/18</t>
  </si>
  <si>
    <t>A512800</t>
  </si>
  <si>
    <t>01/02</t>
  </si>
  <si>
    <t>01/09</t>
  </si>
  <si>
    <t>02/08</t>
  </si>
  <si>
    <t>02/09</t>
  </si>
  <si>
    <t>A300033</t>
  </si>
  <si>
    <t>A603369</t>
  </si>
  <si>
    <t>兴业银行</t>
  </si>
  <si>
    <t>正泰电器</t>
  </si>
  <si>
    <t>长安汽车</t>
  </si>
  <si>
    <t>长安汽车16年有息负债减少巨大从20亿到2亿，主要是债券减少19亿。ROE基本稳定，大于20%，权益乘数不断降低，营业成本不断增加；货币资金不断增加，16年为250亿；</t>
  </si>
  <si>
    <t>TODO</t>
  </si>
  <si>
    <t>债券用途</t>
  </si>
  <si>
    <t>华兰生物</t>
  </si>
  <si>
    <t>有息负债为零；</t>
  </si>
  <si>
    <t>平安银行</t>
  </si>
  <si>
    <t>财务费用4亿，小于销售或管理费用；</t>
  </si>
  <si>
    <t>国投电力</t>
  </si>
  <si>
    <t>财务费用48亿，远大于销售费用和管理费用；有息负债主要是长期借款1千亿；</t>
  </si>
  <si>
    <t>顺络电子</t>
  </si>
  <si>
    <t>有息负债4百万，财务费用3千万？</t>
  </si>
  <si>
    <t>财务费用构成？</t>
  </si>
  <si>
    <t>康得新</t>
  </si>
  <si>
    <t>财务费用与销售费用相当，小于管理费用；</t>
  </si>
  <si>
    <t>长城汽车</t>
  </si>
  <si>
    <t>A002594</t>
    <phoneticPr fontId="4" type="noConversion"/>
  </si>
  <si>
    <t>比亚迪</t>
    <phoneticPr fontId="4" type="noConversion"/>
  </si>
  <si>
    <t>有息负债巨大,为国投电力的一半,财务费用类似;但财务费用小于销售费用或管理费用;主要是短期借款357亿;</t>
    <phoneticPr fontId="4" type="noConversion"/>
  </si>
  <si>
    <t>今世缘</t>
    <phoneticPr fontId="4" type="noConversion"/>
  </si>
  <si>
    <t>18y03</t>
    <phoneticPr fontId="4" type="noConversion"/>
  </si>
  <si>
    <t>18y03</t>
    <phoneticPr fontId="4" type="noConversion"/>
  </si>
  <si>
    <t>A603898</t>
    <phoneticPr fontId="4" type="noConversion"/>
  </si>
  <si>
    <t>17q4</t>
    <phoneticPr fontId="4" type="noConversion"/>
  </si>
  <si>
    <t>16q4</t>
    <phoneticPr fontId="4" type="noConversion"/>
  </si>
  <si>
    <t>17q4</t>
    <phoneticPr fontId="4" type="noConversion"/>
  </si>
  <si>
    <t>好莱客</t>
    <phoneticPr fontId="4" type="noConversion"/>
  </si>
  <si>
    <t>有息负债为零;</t>
    <phoneticPr fontId="4" type="noConversion"/>
  </si>
  <si>
    <t>负债率</t>
    <phoneticPr fontId="4" type="noConversion"/>
  </si>
  <si>
    <t>有息负债比重</t>
    <phoneticPr fontId="4" type="noConversion"/>
  </si>
  <si>
    <t>有息负债率</t>
    <phoneticPr fontId="4" type="noConversion"/>
  </si>
  <si>
    <t>Date</t>
    <phoneticPr fontId="4" type="noConversion"/>
  </si>
  <si>
    <t>Date2</t>
    <phoneticPr fontId="4" type="noConversion"/>
  </si>
  <si>
    <t>A603369</t>
    <phoneticPr fontId="4" type="noConversion"/>
  </si>
  <si>
    <t>总资产</t>
    <phoneticPr fontId="4" type="noConversion"/>
  </si>
  <si>
    <t>净资产</t>
    <phoneticPr fontId="4" type="noConversion"/>
  </si>
  <si>
    <t>有息负债</t>
    <phoneticPr fontId="4" type="noConversion"/>
  </si>
  <si>
    <t>财务费用</t>
    <phoneticPr fontId="4" type="noConversion"/>
  </si>
  <si>
    <t>营收</t>
    <phoneticPr fontId="4" type="noConversion"/>
  </si>
  <si>
    <t>营业利润</t>
    <phoneticPr fontId="4" type="noConversion"/>
  </si>
  <si>
    <t>净利润1</t>
    <phoneticPr fontId="4" type="noConversion"/>
  </si>
  <si>
    <t>净利润2</t>
    <phoneticPr fontId="4" type="noConversion"/>
  </si>
  <si>
    <t>净利润3</t>
    <phoneticPr fontId="4" type="noConversion"/>
  </si>
  <si>
    <t>平均净利润</t>
    <phoneticPr fontId="4" type="noConversion"/>
  </si>
  <si>
    <t>市值</t>
    <phoneticPr fontId="4" type="noConversion"/>
  </si>
  <si>
    <t>平均市盈率</t>
    <phoneticPr fontId="4" type="noConversion"/>
  </si>
  <si>
    <t>A000848</t>
    <phoneticPr fontId="4" type="noConversion"/>
  </si>
  <si>
    <t>承德露露</t>
    <phoneticPr fontId="4" type="noConversion"/>
  </si>
  <si>
    <t>17q4</t>
    <phoneticPr fontId="4" type="noConversion"/>
  </si>
  <si>
    <t>植物饮料业务研究?</t>
    <phoneticPr fontId="4" type="noConversion"/>
  </si>
  <si>
    <t>A600674</t>
    <phoneticPr fontId="4" type="noConversion"/>
  </si>
  <si>
    <t>川投能源</t>
    <phoneticPr fontId="4" type="noConversion"/>
  </si>
  <si>
    <t>16q4</t>
    <phoneticPr fontId="4" type="noConversion"/>
  </si>
  <si>
    <r>
      <t>营收1</t>
    </r>
    <r>
      <rPr>
        <sz val="11"/>
        <color theme="1"/>
        <rFont val="宋体"/>
        <family val="2"/>
        <scheme val="minor"/>
      </rPr>
      <t>0亿,投资收益36亿;</t>
    </r>
    <phoneticPr fontId="4" type="noConversion"/>
  </si>
  <si>
    <t>投资收益来源研究?</t>
    <phoneticPr fontId="4" type="noConversion"/>
  </si>
  <si>
    <t>与长安汽车的财务数据比较接近,市值是前者的两倍;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</si>
</sst>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" fontId="0" fillId="0" borderId="0" xfId="0" applyNumberFormat="1"/>
    <xf numFmtId="0" fontId="3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4" fontId="5" fillId="0" borderId="0" xfId="0" applyNumberFormat="1" applyFont="1"/>
    <xf numFmtId="0" fontId="7" fillId="0" borderId="0" xfId="0" applyFont="1"/>
    <xf numFmtId="0" fontId="7" fillId="0" borderId="0" xfId="0" applyFont="1" applyAlignment="1">
      <alignment wrapText="1"/>
    </xf>
    <xf numFmtId="9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abSelected="1" workbookViewId="0">
      <selection activeCell="M11" sqref="M11"/>
    </sheetView>
  </sheetViews>
  <sheetFormatPr defaultRowHeight="13.5" x14ac:dyDescent="0.15"/>
  <cols>
    <col min="1" max="2" width="9" style="6"/>
    <col min="3" max="3" width="7.5" bestFit="1" customWidth="1"/>
    <col min="4" max="4" width="10.5" bestFit="1" customWidth="1"/>
    <col min="8" max="8" width="9.5" bestFit="1" customWidth="1"/>
    <col min="13" max="13" width="11.75" bestFit="1" customWidth="1"/>
    <col min="14" max="14" width="6.5" bestFit="1" customWidth="1"/>
    <col min="15" max="15" width="9.5" bestFit="1" customWidth="1"/>
    <col min="16" max="16" width="7.25" customWidth="1"/>
    <col min="17" max="17" width="5" customWidth="1"/>
    <col min="18" max="18" width="5.75" customWidth="1"/>
    <col min="19" max="19" width="5.625" style="11" customWidth="1"/>
    <col min="20" max="20" width="5.375" customWidth="1"/>
    <col min="21" max="21" width="54.5" style="3" customWidth="1"/>
  </cols>
  <sheetData>
    <row r="1" spans="1:22" s="9" customFormat="1" ht="40.5" customHeight="1" x14ac:dyDescent="0.15">
      <c r="A1" s="7"/>
      <c r="B1" s="7"/>
      <c r="C1" s="7" t="s">
        <v>166</v>
      </c>
      <c r="D1" s="7" t="s">
        <v>169</v>
      </c>
      <c r="E1" s="7" t="s">
        <v>170</v>
      </c>
      <c r="F1" s="7" t="s">
        <v>171</v>
      </c>
      <c r="G1" s="7" t="s">
        <v>172</v>
      </c>
      <c r="H1" s="7" t="s">
        <v>173</v>
      </c>
      <c r="I1" s="7" t="s">
        <v>174</v>
      </c>
      <c r="J1" s="7" t="s">
        <v>175</v>
      </c>
      <c r="K1" s="7" t="s">
        <v>176</v>
      </c>
      <c r="L1" s="7" t="s">
        <v>177</v>
      </c>
      <c r="M1" s="7" t="s">
        <v>178</v>
      </c>
      <c r="N1" s="7" t="s">
        <v>167</v>
      </c>
      <c r="O1" s="7" t="s">
        <v>179</v>
      </c>
      <c r="P1" s="7" t="s">
        <v>180</v>
      </c>
      <c r="Q1" s="7" t="s">
        <v>163</v>
      </c>
      <c r="R1" s="7" t="s">
        <v>165</v>
      </c>
      <c r="S1" s="7" t="s">
        <v>164</v>
      </c>
      <c r="T1" s="7"/>
      <c r="U1" s="10"/>
      <c r="V1" s="9" t="s">
        <v>137</v>
      </c>
    </row>
    <row r="2" spans="1:22" x14ac:dyDescent="0.15">
      <c r="A2" s="6" t="s">
        <v>112</v>
      </c>
      <c r="B2" s="6" t="s">
        <v>141</v>
      </c>
      <c r="C2" s="4"/>
      <c r="D2" s="2">
        <v>32484</v>
      </c>
      <c r="E2" s="2">
        <v>2220</v>
      </c>
      <c r="F2" s="2">
        <v>0</v>
      </c>
      <c r="G2" s="2"/>
      <c r="H2" s="2">
        <v>1057</v>
      </c>
      <c r="I2" s="2">
        <v>302</v>
      </c>
      <c r="J2" s="2">
        <v>231</v>
      </c>
      <c r="K2" s="2">
        <v>225</v>
      </c>
      <c r="L2" s="2">
        <v>191</v>
      </c>
      <c r="M2" s="2">
        <f t="shared" ref="M2:M24" si="0">(J2+K2+L2)/3</f>
        <v>215.66666666666666</v>
      </c>
      <c r="N2" s="2"/>
      <c r="O2" s="2">
        <v>1868</v>
      </c>
      <c r="P2" s="2">
        <f t="shared" ref="P2:P9" si="1">O2/M2</f>
        <v>8.6615146831530136</v>
      </c>
      <c r="Q2" s="11">
        <f t="shared" ref="Q2:Q21" si="2">(D2-E2)/D2</f>
        <v>0.93165866272626519</v>
      </c>
      <c r="R2" s="11">
        <f t="shared" ref="R2:R21" si="3">F2/D2</f>
        <v>0</v>
      </c>
      <c r="S2" s="11">
        <f t="shared" ref="S2:S21" si="4">F2/(D2-E2)</f>
        <v>0</v>
      </c>
    </row>
    <row r="3" spans="1:22" x14ac:dyDescent="0.15">
      <c r="A3" s="6" t="s">
        <v>181</v>
      </c>
      <c r="B3" s="6" t="s">
        <v>182</v>
      </c>
      <c r="C3" s="5" t="s">
        <v>183</v>
      </c>
      <c r="D3" s="2">
        <v>28</v>
      </c>
      <c r="E3" s="2">
        <v>20</v>
      </c>
      <c r="F3" s="2">
        <v>0</v>
      </c>
      <c r="G3" s="2">
        <v>-0.19</v>
      </c>
      <c r="H3" s="2">
        <v>21</v>
      </c>
      <c r="I3" s="2">
        <v>5.6</v>
      </c>
      <c r="J3" s="2">
        <v>4.18</v>
      </c>
      <c r="K3" s="2">
        <v>4.5599999999999996</v>
      </c>
      <c r="L3" s="2">
        <v>4.6900000000000004</v>
      </c>
      <c r="M3" s="2">
        <f t="shared" si="0"/>
        <v>4.4766666666666666</v>
      </c>
      <c r="N3" s="2"/>
      <c r="O3" s="2">
        <v>85</v>
      </c>
      <c r="P3" s="2">
        <f t="shared" si="1"/>
        <v>18.9873417721519</v>
      </c>
      <c r="Q3" s="11">
        <f t="shared" si="2"/>
        <v>0.2857142857142857</v>
      </c>
      <c r="R3" s="11">
        <f t="shared" si="3"/>
        <v>0</v>
      </c>
      <c r="S3" s="11">
        <f t="shared" si="4"/>
        <v>0</v>
      </c>
      <c r="U3" s="3" t="s">
        <v>140</v>
      </c>
      <c r="V3" s="6" t="s">
        <v>184</v>
      </c>
    </row>
    <row r="4" spans="1:22" x14ac:dyDescent="0.15">
      <c r="A4" s="6" t="s">
        <v>110</v>
      </c>
      <c r="B4" s="6" t="s">
        <v>139</v>
      </c>
      <c r="D4" s="2">
        <v>52</v>
      </c>
      <c r="E4" s="2">
        <v>48</v>
      </c>
      <c r="F4" s="2">
        <v>0</v>
      </c>
      <c r="G4" s="2">
        <v>-7.0000000000000007E-2</v>
      </c>
      <c r="H4" s="2">
        <v>23</v>
      </c>
      <c r="I4" s="2">
        <v>9.16</v>
      </c>
      <c r="J4" s="2">
        <v>8.2100000000000009</v>
      </c>
      <c r="K4" s="2">
        <v>7.7</v>
      </c>
      <c r="L4" s="2">
        <v>5.8</v>
      </c>
      <c r="M4" s="2">
        <f t="shared" si="0"/>
        <v>7.2366666666666672</v>
      </c>
      <c r="N4" s="2"/>
      <c r="O4" s="2">
        <v>280</v>
      </c>
      <c r="P4" s="2">
        <f t="shared" si="1"/>
        <v>38.691847075080602</v>
      </c>
      <c r="Q4" s="11">
        <f t="shared" si="2"/>
        <v>7.6923076923076927E-2</v>
      </c>
      <c r="R4" s="11">
        <f t="shared" si="3"/>
        <v>0</v>
      </c>
      <c r="S4" s="11">
        <f t="shared" si="4"/>
        <v>0</v>
      </c>
      <c r="U4" s="3" t="s">
        <v>140</v>
      </c>
    </row>
    <row r="5" spans="1:22" x14ac:dyDescent="0.15">
      <c r="A5" s="6" t="s">
        <v>82</v>
      </c>
      <c r="B5" s="6" t="s">
        <v>145</v>
      </c>
      <c r="C5" s="4"/>
      <c r="D5" s="2">
        <v>47</v>
      </c>
      <c r="E5" s="2">
        <v>40</v>
      </c>
      <c r="F5" s="2">
        <v>0.04</v>
      </c>
      <c r="G5" s="2">
        <v>0.3</v>
      </c>
      <c r="H5" s="2">
        <v>19</v>
      </c>
      <c r="I5" s="2">
        <v>3.85</v>
      </c>
      <c r="J5" s="2">
        <v>3.41</v>
      </c>
      <c r="K5" s="2">
        <v>3.58</v>
      </c>
      <c r="L5" s="2">
        <v>2.62</v>
      </c>
      <c r="M5" s="2">
        <f t="shared" si="0"/>
        <v>3.2033333333333331</v>
      </c>
      <c r="N5" s="2"/>
      <c r="O5" s="2">
        <v>132</v>
      </c>
      <c r="P5" s="2">
        <f t="shared" si="1"/>
        <v>41.207075962539022</v>
      </c>
      <c r="Q5" s="11">
        <f t="shared" si="2"/>
        <v>0.14893617021276595</v>
      </c>
      <c r="R5" s="11">
        <f t="shared" si="3"/>
        <v>8.5106382978723403E-4</v>
      </c>
      <c r="S5" s="11">
        <f t="shared" si="4"/>
        <v>5.7142857142857143E-3</v>
      </c>
      <c r="U5" s="3" t="s">
        <v>146</v>
      </c>
      <c r="V5" s="4" t="s">
        <v>147</v>
      </c>
    </row>
    <row r="6" spans="1:22" x14ac:dyDescent="0.15">
      <c r="A6" s="6" t="s">
        <v>86</v>
      </c>
      <c r="B6" s="6" t="s">
        <v>148</v>
      </c>
      <c r="C6" s="4"/>
      <c r="D6" s="2">
        <v>264</v>
      </c>
      <c r="E6" s="2">
        <v>156</v>
      </c>
      <c r="F6" s="2">
        <v>57</v>
      </c>
      <c r="G6" s="2">
        <v>2.2999999999999998</v>
      </c>
      <c r="H6" s="2">
        <v>92</v>
      </c>
      <c r="I6" s="2">
        <v>22</v>
      </c>
      <c r="J6" s="2">
        <v>19</v>
      </c>
      <c r="K6" s="2">
        <v>14</v>
      </c>
      <c r="L6" s="2">
        <v>10</v>
      </c>
      <c r="M6" s="2">
        <f t="shared" si="0"/>
        <v>14.333333333333334</v>
      </c>
      <c r="N6" s="2"/>
      <c r="O6" s="2">
        <v>700</v>
      </c>
      <c r="P6" s="2">
        <f t="shared" si="1"/>
        <v>48.837209302325583</v>
      </c>
      <c r="Q6" s="11">
        <f t="shared" si="2"/>
        <v>0.40909090909090912</v>
      </c>
      <c r="R6" s="11">
        <f t="shared" si="3"/>
        <v>0.21590909090909091</v>
      </c>
      <c r="S6" s="11">
        <f t="shared" si="4"/>
        <v>0.52777777777777779</v>
      </c>
      <c r="U6" s="3" t="s">
        <v>149</v>
      </c>
    </row>
    <row r="7" spans="1:22" ht="27" x14ac:dyDescent="0.15">
      <c r="A7" s="6" t="s">
        <v>151</v>
      </c>
      <c r="B7" s="6" t="s">
        <v>152</v>
      </c>
      <c r="C7" s="5" t="s">
        <v>160</v>
      </c>
      <c r="D7" s="2">
        <v>1780</v>
      </c>
      <c r="E7" s="2">
        <v>599</v>
      </c>
      <c r="F7" s="2">
        <v>565</v>
      </c>
      <c r="G7" s="2">
        <v>23</v>
      </c>
      <c r="H7" s="2">
        <v>1059</v>
      </c>
      <c r="I7" s="2">
        <v>54</v>
      </c>
      <c r="J7" s="2">
        <v>49</v>
      </c>
      <c r="K7" s="2">
        <v>54</v>
      </c>
      <c r="L7" s="2">
        <v>31</v>
      </c>
      <c r="M7" s="2">
        <f t="shared" si="0"/>
        <v>44.666666666666664</v>
      </c>
      <c r="N7" s="2"/>
      <c r="O7" s="2">
        <v>1500</v>
      </c>
      <c r="P7" s="2">
        <f t="shared" si="1"/>
        <v>33.582089552238806</v>
      </c>
      <c r="Q7" s="11">
        <f t="shared" si="2"/>
        <v>0.66348314606741576</v>
      </c>
      <c r="R7" s="11">
        <f t="shared" si="3"/>
        <v>0.31741573033707865</v>
      </c>
      <c r="S7" s="11">
        <f t="shared" si="4"/>
        <v>0.47840812870448773</v>
      </c>
      <c r="U7" s="7" t="s">
        <v>153</v>
      </c>
    </row>
    <row r="8" spans="1:22" ht="40.5" x14ac:dyDescent="0.15">
      <c r="A8" s="6" t="s">
        <v>118</v>
      </c>
      <c r="B8" s="6" t="s">
        <v>135</v>
      </c>
      <c r="D8" s="2">
        <v>1000</v>
      </c>
      <c r="E8" s="2">
        <v>460</v>
      </c>
      <c r="F8" s="2">
        <v>1.9</v>
      </c>
      <c r="G8" s="2">
        <v>-3</v>
      </c>
      <c r="H8" s="2">
        <v>785</v>
      </c>
      <c r="I8" s="2">
        <v>94</v>
      </c>
      <c r="J8" s="2">
        <v>102</v>
      </c>
      <c r="K8" s="2">
        <v>99</v>
      </c>
      <c r="L8" s="2">
        <v>75</v>
      </c>
      <c r="M8" s="2">
        <f t="shared" si="0"/>
        <v>92</v>
      </c>
      <c r="N8" s="2"/>
      <c r="O8" s="2">
        <v>530</v>
      </c>
      <c r="P8" s="2">
        <f t="shared" si="1"/>
        <v>5.7608695652173916</v>
      </c>
      <c r="Q8" s="11">
        <f t="shared" si="2"/>
        <v>0.54</v>
      </c>
      <c r="R8" s="11">
        <f t="shared" si="3"/>
        <v>1.9E-3</v>
      </c>
      <c r="S8" s="11">
        <f t="shared" si="4"/>
        <v>3.5185185185185185E-3</v>
      </c>
      <c r="U8" s="3" t="s">
        <v>136</v>
      </c>
      <c r="V8" t="s">
        <v>138</v>
      </c>
    </row>
    <row r="9" spans="1:22" x14ac:dyDescent="0.15">
      <c r="A9" s="6" t="s">
        <v>185</v>
      </c>
      <c r="B9" s="6" t="s">
        <v>186</v>
      </c>
      <c r="C9" s="6" t="s">
        <v>187</v>
      </c>
      <c r="D9" s="2">
        <v>268</v>
      </c>
      <c r="E9" s="2">
        <v>209</v>
      </c>
      <c r="F9" s="2">
        <v>47.9</v>
      </c>
      <c r="G9" s="2">
        <v>2.75</v>
      </c>
      <c r="H9" s="2">
        <v>10</v>
      </c>
      <c r="I9" s="2">
        <v>35.69</v>
      </c>
      <c r="J9" s="2">
        <v>35.5</v>
      </c>
      <c r="K9" s="2">
        <v>39</v>
      </c>
      <c r="L9" s="2">
        <v>35</v>
      </c>
      <c r="M9" s="2">
        <f t="shared" si="0"/>
        <v>36.5</v>
      </c>
      <c r="N9" s="2"/>
      <c r="O9" s="2">
        <v>390</v>
      </c>
      <c r="P9" s="2">
        <f t="shared" si="1"/>
        <v>10.684931506849315</v>
      </c>
      <c r="Q9" s="11">
        <f t="shared" si="2"/>
        <v>0.22014925373134328</v>
      </c>
      <c r="R9" s="11">
        <f t="shared" si="3"/>
        <v>0.17873134328358209</v>
      </c>
      <c r="S9" s="11">
        <f t="shared" si="4"/>
        <v>0.81186440677966099</v>
      </c>
      <c r="U9" s="12" t="s">
        <v>188</v>
      </c>
      <c r="V9" s="6" t="s">
        <v>189</v>
      </c>
    </row>
    <row r="10" spans="1:22" x14ac:dyDescent="0.15">
      <c r="A10" s="6" t="s">
        <v>89</v>
      </c>
      <c r="B10" s="6" t="s">
        <v>150</v>
      </c>
      <c r="D10" s="2">
        <v>1105</v>
      </c>
      <c r="E10" s="2">
        <v>492</v>
      </c>
      <c r="F10" s="2">
        <v>15</v>
      </c>
      <c r="G10" s="2">
        <v>1.39</v>
      </c>
      <c r="H10" s="2">
        <v>1004</v>
      </c>
      <c r="I10" s="2">
        <v>58</v>
      </c>
      <c r="J10" s="2">
        <v>50</v>
      </c>
      <c r="K10" s="2">
        <v>105</v>
      </c>
      <c r="L10" s="2">
        <v>80</v>
      </c>
      <c r="M10" s="2">
        <f t="shared" si="0"/>
        <v>78.333333333333329</v>
      </c>
      <c r="N10" s="2"/>
      <c r="O10" s="2">
        <v>1050</v>
      </c>
      <c r="P10" s="2">
        <f t="shared" ref="P10:P22" si="5">O10/M10</f>
        <v>13.404255319148938</v>
      </c>
      <c r="Q10" s="11">
        <f t="shared" si="2"/>
        <v>0.55475113122171948</v>
      </c>
      <c r="R10" s="11">
        <f t="shared" si="3"/>
        <v>1.3574660633484163E-2</v>
      </c>
      <c r="S10" s="11">
        <f t="shared" si="4"/>
        <v>2.4469820554649267E-2</v>
      </c>
      <c r="U10" s="12" t="s">
        <v>190</v>
      </c>
    </row>
    <row r="11" spans="1:22" x14ac:dyDescent="0.15">
      <c r="A11" s="6" t="s">
        <v>72</v>
      </c>
      <c r="B11" s="6" t="s">
        <v>133</v>
      </c>
      <c r="D11" s="2">
        <v>64069</v>
      </c>
      <c r="E11" s="2">
        <v>4139</v>
      </c>
      <c r="F11" s="2">
        <v>0</v>
      </c>
      <c r="G11" s="2"/>
      <c r="H11" s="2">
        <v>1570</v>
      </c>
      <c r="I11" s="2">
        <v>633</v>
      </c>
      <c r="J11" s="2">
        <v>543</v>
      </c>
      <c r="K11" s="2">
        <v>506</v>
      </c>
      <c r="L11" s="2">
        <v>475</v>
      </c>
      <c r="M11" s="2">
        <f t="shared" si="0"/>
        <v>508</v>
      </c>
      <c r="N11" s="2"/>
      <c r="O11" s="2">
        <v>3500</v>
      </c>
      <c r="P11" s="2">
        <f t="shared" si="5"/>
        <v>6.8897637795275593</v>
      </c>
      <c r="Q11" s="11">
        <f t="shared" si="2"/>
        <v>0.93539777427461024</v>
      </c>
      <c r="R11" s="11">
        <f t="shared" si="3"/>
        <v>0</v>
      </c>
      <c r="S11" s="11">
        <f t="shared" si="4"/>
        <v>0</v>
      </c>
    </row>
    <row r="12" spans="1:22" x14ac:dyDescent="0.15">
      <c r="A12" s="6" t="s">
        <v>78</v>
      </c>
      <c r="B12" s="6" t="s">
        <v>134</v>
      </c>
      <c r="D12" s="2">
        <v>353</v>
      </c>
      <c r="E12" s="2">
        <v>140</v>
      </c>
      <c r="F12" s="2">
        <v>108</v>
      </c>
      <c r="G12" s="2">
        <v>4</v>
      </c>
      <c r="H12" s="2">
        <v>201</v>
      </c>
      <c r="I12" s="2">
        <v>28</v>
      </c>
      <c r="J12" s="2">
        <v>26</v>
      </c>
      <c r="K12" s="2">
        <v>18</v>
      </c>
      <c r="L12" s="2">
        <v>19</v>
      </c>
      <c r="M12" s="2">
        <f t="shared" si="0"/>
        <v>21</v>
      </c>
      <c r="N12" s="2"/>
      <c r="O12" s="2">
        <v>550</v>
      </c>
      <c r="P12" s="2">
        <f t="shared" si="5"/>
        <v>26.19047619047619</v>
      </c>
      <c r="Q12" s="11">
        <f t="shared" si="2"/>
        <v>0.60339943342776203</v>
      </c>
      <c r="R12" s="11">
        <f t="shared" si="3"/>
        <v>0.30594900849858359</v>
      </c>
      <c r="S12" s="11">
        <f t="shared" si="4"/>
        <v>0.50704225352112675</v>
      </c>
      <c r="U12" s="3" t="s">
        <v>142</v>
      </c>
    </row>
    <row r="13" spans="1:22" ht="27" x14ac:dyDescent="0.15">
      <c r="A13" s="6" t="s">
        <v>74</v>
      </c>
      <c r="B13" s="6" t="s">
        <v>143</v>
      </c>
      <c r="C13" s="4"/>
      <c r="D13" s="2">
        <v>2082</v>
      </c>
      <c r="E13" s="2">
        <v>607</v>
      </c>
      <c r="F13" s="2">
        <v>1144</v>
      </c>
      <c r="G13" s="2">
        <v>48</v>
      </c>
      <c r="H13" s="2">
        <v>316</v>
      </c>
      <c r="I13" s="2">
        <v>75</v>
      </c>
      <c r="J13" s="2">
        <v>65</v>
      </c>
      <c r="K13" s="2">
        <v>78</v>
      </c>
      <c r="L13" s="2">
        <v>101</v>
      </c>
      <c r="M13" s="2">
        <f t="shared" si="0"/>
        <v>81.333333333333329</v>
      </c>
      <c r="N13" s="2"/>
      <c r="O13" s="2">
        <v>470</v>
      </c>
      <c r="P13" s="2">
        <f t="shared" si="5"/>
        <v>5.778688524590164</v>
      </c>
      <c r="Q13" s="11">
        <f t="shared" si="2"/>
        <v>0.70845341018251684</v>
      </c>
      <c r="R13" s="11">
        <f t="shared" si="3"/>
        <v>0.54947166186359275</v>
      </c>
      <c r="S13" s="11">
        <f t="shared" si="4"/>
        <v>0.77559322033898304</v>
      </c>
      <c r="U13" s="3" t="s">
        <v>144</v>
      </c>
    </row>
    <row r="14" spans="1:22" x14ac:dyDescent="0.15">
      <c r="A14" s="6" t="s">
        <v>168</v>
      </c>
      <c r="B14" s="6" t="s">
        <v>154</v>
      </c>
      <c r="C14" s="5" t="s">
        <v>159</v>
      </c>
      <c r="D14" s="2">
        <v>61</v>
      </c>
      <c r="E14" s="2">
        <v>46</v>
      </c>
      <c r="F14" s="2">
        <v>1.5</v>
      </c>
      <c r="G14" s="2">
        <v>-0.18</v>
      </c>
      <c r="H14" s="2">
        <v>25</v>
      </c>
      <c r="I14" s="2">
        <v>9.9499999999999993</v>
      </c>
      <c r="J14" s="2">
        <v>7.5</v>
      </c>
      <c r="K14" s="2">
        <v>6.8</v>
      </c>
      <c r="L14" s="2">
        <v>6.4</v>
      </c>
      <c r="M14" s="2">
        <f t="shared" si="0"/>
        <v>6.9000000000000012</v>
      </c>
      <c r="N14" s="8" t="s">
        <v>155</v>
      </c>
      <c r="O14" s="2">
        <v>187</v>
      </c>
      <c r="P14" s="2">
        <f t="shared" si="5"/>
        <v>27.101449275362313</v>
      </c>
      <c r="Q14" s="11">
        <f t="shared" si="2"/>
        <v>0.24590163934426229</v>
      </c>
      <c r="R14" s="11">
        <f t="shared" si="3"/>
        <v>2.4590163934426229E-2</v>
      </c>
      <c r="S14" s="11">
        <f t="shared" si="4"/>
        <v>0.1</v>
      </c>
    </row>
    <row r="15" spans="1:22" x14ac:dyDescent="0.15">
      <c r="A15" s="6" t="s">
        <v>157</v>
      </c>
      <c r="B15" s="6" t="s">
        <v>161</v>
      </c>
      <c r="C15" s="6" t="s">
        <v>158</v>
      </c>
      <c r="D15" s="2">
        <v>25</v>
      </c>
      <c r="E15" s="2">
        <v>20</v>
      </c>
      <c r="F15" s="2">
        <v>0</v>
      </c>
      <c r="G15" s="2">
        <v>-2.5000000000000001E-2</v>
      </c>
      <c r="H15" s="2">
        <v>18</v>
      </c>
      <c r="I15" s="2">
        <v>4.0999999999999996</v>
      </c>
      <c r="J15" s="2">
        <v>3.48</v>
      </c>
      <c r="K15" s="2">
        <v>2.52</v>
      </c>
      <c r="L15" s="2">
        <v>1.62</v>
      </c>
      <c r="M15" s="2">
        <f t="shared" si="0"/>
        <v>2.54</v>
      </c>
      <c r="N15" s="8" t="s">
        <v>156</v>
      </c>
      <c r="O15" s="2">
        <v>88</v>
      </c>
      <c r="P15" s="2">
        <f t="shared" si="5"/>
        <v>34.645669291338585</v>
      </c>
      <c r="Q15" s="11">
        <f t="shared" si="2"/>
        <v>0.2</v>
      </c>
      <c r="R15" s="11">
        <f t="shared" si="3"/>
        <v>0</v>
      </c>
      <c r="S15" s="11">
        <f t="shared" si="4"/>
        <v>0</v>
      </c>
      <c r="U15" s="7" t="s">
        <v>162</v>
      </c>
    </row>
    <row r="16" spans="1:22" x14ac:dyDescent="0.15">
      <c r="D16" s="2"/>
      <c r="E16" s="2"/>
      <c r="F16" s="2"/>
      <c r="G16" s="2"/>
      <c r="H16" s="2"/>
      <c r="I16" s="2"/>
      <c r="J16" s="2"/>
      <c r="K16" s="2"/>
      <c r="L16" s="2"/>
      <c r="M16" s="2">
        <f t="shared" si="0"/>
        <v>0</v>
      </c>
      <c r="N16" s="2"/>
      <c r="O16" s="2"/>
      <c r="P16" s="2" t="e">
        <f t="shared" si="5"/>
        <v>#DIV/0!</v>
      </c>
      <c r="Q16" s="11" t="e">
        <f t="shared" si="2"/>
        <v>#DIV/0!</v>
      </c>
      <c r="R16" s="11" t="e">
        <f t="shared" si="3"/>
        <v>#DIV/0!</v>
      </c>
      <c r="S16" s="11" t="e">
        <f t="shared" si="4"/>
        <v>#DIV/0!</v>
      </c>
    </row>
    <row r="17" spans="4:19" x14ac:dyDescent="0.15">
      <c r="D17" s="2"/>
      <c r="E17" s="2"/>
      <c r="F17" s="2"/>
      <c r="G17" s="2"/>
      <c r="H17" s="2"/>
      <c r="I17" s="2"/>
      <c r="J17" s="2"/>
      <c r="K17" s="2"/>
      <c r="L17" s="2"/>
      <c r="M17" s="2">
        <f t="shared" si="0"/>
        <v>0</v>
      </c>
      <c r="N17" s="2"/>
      <c r="O17" s="2"/>
      <c r="P17" s="2" t="e">
        <f t="shared" si="5"/>
        <v>#DIV/0!</v>
      </c>
      <c r="Q17" s="11" t="e">
        <f t="shared" si="2"/>
        <v>#DIV/0!</v>
      </c>
      <c r="R17" s="11" t="e">
        <f t="shared" si="3"/>
        <v>#DIV/0!</v>
      </c>
      <c r="S17" s="11" t="e">
        <f t="shared" si="4"/>
        <v>#DIV/0!</v>
      </c>
    </row>
    <row r="18" spans="4:19" x14ac:dyDescent="0.15">
      <c r="D18" s="2"/>
      <c r="E18" s="2"/>
      <c r="F18" s="2"/>
      <c r="G18" s="2"/>
      <c r="H18" s="2"/>
      <c r="I18" s="2"/>
      <c r="J18" s="2"/>
      <c r="K18" s="2"/>
      <c r="L18" s="2"/>
      <c r="M18" s="2">
        <f t="shared" si="0"/>
        <v>0</v>
      </c>
      <c r="N18" s="2"/>
      <c r="O18" s="2"/>
      <c r="P18" s="2" t="e">
        <f t="shared" si="5"/>
        <v>#DIV/0!</v>
      </c>
      <c r="Q18" s="11" t="e">
        <f t="shared" si="2"/>
        <v>#DIV/0!</v>
      </c>
      <c r="R18" s="11" t="e">
        <f t="shared" si="3"/>
        <v>#DIV/0!</v>
      </c>
      <c r="S18" s="11" t="e">
        <f t="shared" si="4"/>
        <v>#DIV/0!</v>
      </c>
    </row>
    <row r="19" spans="4:19" x14ac:dyDescent="0.15">
      <c r="D19" s="2"/>
      <c r="E19" s="2"/>
      <c r="F19" s="2"/>
      <c r="G19" s="2"/>
      <c r="H19" s="2"/>
      <c r="I19" s="2"/>
      <c r="J19" s="2"/>
      <c r="K19" s="2"/>
      <c r="L19" s="2"/>
      <c r="M19" s="2">
        <f t="shared" si="0"/>
        <v>0</v>
      </c>
      <c r="N19" s="2"/>
      <c r="O19" s="2"/>
      <c r="P19" s="2" t="e">
        <f t="shared" si="5"/>
        <v>#DIV/0!</v>
      </c>
      <c r="Q19" s="11" t="e">
        <f t="shared" si="2"/>
        <v>#DIV/0!</v>
      </c>
      <c r="R19" s="11" t="e">
        <f t="shared" si="3"/>
        <v>#DIV/0!</v>
      </c>
      <c r="S19" s="11" t="e">
        <f t="shared" si="4"/>
        <v>#DIV/0!</v>
      </c>
    </row>
    <row r="20" spans="4:19" x14ac:dyDescent="0.15">
      <c r="D20" s="2"/>
      <c r="E20" s="2"/>
      <c r="F20" s="2"/>
      <c r="G20" s="2"/>
      <c r="H20" s="2"/>
      <c r="I20" s="2"/>
      <c r="J20" s="2"/>
      <c r="K20" s="2"/>
      <c r="L20" s="2"/>
      <c r="M20" s="2">
        <f t="shared" si="0"/>
        <v>0</v>
      </c>
      <c r="N20" s="2"/>
      <c r="O20" s="2"/>
      <c r="P20" s="2" t="e">
        <f t="shared" si="5"/>
        <v>#DIV/0!</v>
      </c>
      <c r="Q20" s="11" t="e">
        <f t="shared" si="2"/>
        <v>#DIV/0!</v>
      </c>
      <c r="R20" s="11" t="e">
        <f t="shared" si="3"/>
        <v>#DIV/0!</v>
      </c>
      <c r="S20" s="11" t="e">
        <f t="shared" si="4"/>
        <v>#DIV/0!</v>
      </c>
    </row>
    <row r="21" spans="4:19" x14ac:dyDescent="0.15">
      <c r="D21" s="2"/>
      <c r="E21" s="2"/>
      <c r="F21" s="2"/>
      <c r="G21" s="2"/>
      <c r="H21" s="2"/>
      <c r="I21" s="2"/>
      <c r="J21" s="2"/>
      <c r="K21" s="2"/>
      <c r="L21" s="2"/>
      <c r="M21" s="2">
        <f t="shared" si="0"/>
        <v>0</v>
      </c>
      <c r="N21" s="2"/>
      <c r="O21" s="2"/>
      <c r="P21" s="2" t="e">
        <f t="shared" si="5"/>
        <v>#DIV/0!</v>
      </c>
      <c r="Q21" s="11" t="e">
        <f t="shared" si="2"/>
        <v>#DIV/0!</v>
      </c>
      <c r="R21" s="11" t="e">
        <f t="shared" si="3"/>
        <v>#DIV/0!</v>
      </c>
      <c r="S21" s="11" t="e">
        <f t="shared" si="4"/>
        <v>#DIV/0!</v>
      </c>
    </row>
    <row r="22" spans="4:19" x14ac:dyDescent="0.15">
      <c r="D22" s="2"/>
      <c r="E22" s="2"/>
      <c r="F22" s="2"/>
      <c r="G22" s="2"/>
      <c r="H22" s="2"/>
      <c r="I22" s="2"/>
      <c r="J22" s="2"/>
      <c r="K22" s="2"/>
      <c r="L22" s="2"/>
      <c r="M22" s="2">
        <f t="shared" si="0"/>
        <v>0</v>
      </c>
      <c r="N22" s="2"/>
      <c r="O22" s="2"/>
      <c r="P22" s="2" t="e">
        <f t="shared" si="5"/>
        <v>#DIV/0!</v>
      </c>
      <c r="Q22" s="11"/>
      <c r="R22" s="11"/>
    </row>
    <row r="23" spans="4:19" x14ac:dyDescent="0.15">
      <c r="D23" s="2"/>
      <c r="E23" s="2"/>
      <c r="F23" s="2"/>
      <c r="G23" s="2"/>
      <c r="H23" s="2"/>
      <c r="I23" s="2"/>
      <c r="J23" s="2"/>
      <c r="K23" s="2"/>
      <c r="L23" s="2"/>
      <c r="M23" s="2">
        <f t="shared" si="0"/>
        <v>0</v>
      </c>
      <c r="N23" s="2"/>
      <c r="O23" s="2"/>
      <c r="P23" s="2"/>
      <c r="Q23" s="11"/>
      <c r="R23" s="11"/>
    </row>
    <row r="24" spans="4:19" x14ac:dyDescent="0.15">
      <c r="D24" s="2"/>
      <c r="E24" s="2"/>
      <c r="F24" s="2"/>
      <c r="G24" s="2"/>
      <c r="H24" s="2"/>
      <c r="I24" s="2"/>
      <c r="J24" s="2"/>
      <c r="K24" s="2"/>
      <c r="L24" s="2"/>
      <c r="M24" s="2">
        <f t="shared" si="0"/>
        <v>0</v>
      </c>
      <c r="N24" s="2"/>
      <c r="O24" s="2"/>
      <c r="P24" s="2"/>
      <c r="Q24" s="11"/>
      <c r="R24" s="11"/>
    </row>
    <row r="25" spans="4:19" x14ac:dyDescent="0.15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11"/>
      <c r="R25" s="11"/>
    </row>
    <row r="26" spans="4:19" x14ac:dyDescent="0.15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11"/>
      <c r="R26" s="11"/>
    </row>
    <row r="27" spans="4:19" x14ac:dyDescent="0.15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11"/>
      <c r="R27" s="11"/>
    </row>
    <row r="28" spans="4:19" x14ac:dyDescent="0.15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4:19" x14ac:dyDescent="0.15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4:19" x14ac:dyDescent="0.15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4:19" x14ac:dyDescent="0.15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4:19" x14ac:dyDescent="0.15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4:18" x14ac:dyDescent="0.15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4:18" x14ac:dyDescent="0.15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4:18" x14ac:dyDescent="0.15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4:18" x14ac:dyDescent="0.15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4:18" x14ac:dyDescent="0.15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4:18" x14ac:dyDescent="0.15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4:18" x14ac:dyDescent="0.15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4:18" x14ac:dyDescent="0.15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4:18" x14ac:dyDescent="0.15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4:18" x14ac:dyDescent="0.15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4:18" x14ac:dyDescent="0.15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4:18" x14ac:dyDescent="0.15"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4:18" x14ac:dyDescent="0.15"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82"/>
  <sheetViews>
    <sheetView workbookViewId="0">
      <selection activeCell="G1" sqref="G1:G1048576"/>
    </sheetView>
  </sheetViews>
  <sheetFormatPr defaultColWidth="9" defaultRowHeight="13.5" x14ac:dyDescent="0.15"/>
  <cols>
    <col min="3" max="3" width="9.125" style="1"/>
  </cols>
  <sheetData>
    <row r="1" spans="1:10" x14ac:dyDescent="0.1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15">
      <c r="A2" t="s">
        <v>10</v>
      </c>
      <c r="B2">
        <v>2015</v>
      </c>
      <c r="C2" s="1" t="s">
        <v>11</v>
      </c>
      <c r="D2" t="s">
        <v>12</v>
      </c>
      <c r="E2" t="s">
        <v>13</v>
      </c>
      <c r="F2" t="s">
        <v>14</v>
      </c>
      <c r="G2">
        <v>1600</v>
      </c>
      <c r="H2">
        <v>1</v>
      </c>
      <c r="J2">
        <f t="shared" ref="J2:J18" si="0">G2*H2</f>
        <v>1600</v>
      </c>
    </row>
    <row r="3" spans="1:10" hidden="1" x14ac:dyDescent="0.15">
      <c r="A3" t="s">
        <v>10</v>
      </c>
      <c r="B3">
        <v>2015</v>
      </c>
      <c r="C3" s="1" t="s">
        <v>15</v>
      </c>
      <c r="D3" t="s">
        <v>16</v>
      </c>
      <c r="E3" t="s">
        <v>17</v>
      </c>
      <c r="F3" t="s">
        <v>18</v>
      </c>
      <c r="G3">
        <v>14.58</v>
      </c>
      <c r="H3">
        <v>-100</v>
      </c>
      <c r="J3">
        <f t="shared" si="0"/>
        <v>-1458</v>
      </c>
    </row>
    <row r="4" spans="1:10" hidden="1" x14ac:dyDescent="0.15">
      <c r="A4" t="s">
        <v>10</v>
      </c>
      <c r="B4">
        <v>2015</v>
      </c>
      <c r="C4" s="1" t="s">
        <v>19</v>
      </c>
      <c r="D4" t="s">
        <v>12</v>
      </c>
      <c r="E4" t="s">
        <v>13</v>
      </c>
      <c r="F4" t="s">
        <v>14</v>
      </c>
      <c r="G4">
        <v>2000</v>
      </c>
      <c r="H4">
        <v>1</v>
      </c>
      <c r="J4">
        <f t="shared" si="0"/>
        <v>2000</v>
      </c>
    </row>
    <row r="5" spans="1:10" hidden="1" x14ac:dyDescent="0.15">
      <c r="A5" t="s">
        <v>10</v>
      </c>
      <c r="B5">
        <v>2015</v>
      </c>
      <c r="C5" s="1" t="s">
        <v>19</v>
      </c>
      <c r="D5" t="s">
        <v>16</v>
      </c>
      <c r="E5" t="s">
        <v>17</v>
      </c>
      <c r="F5" t="s">
        <v>20</v>
      </c>
      <c r="G5">
        <v>17.420000000000002</v>
      </c>
      <c r="H5">
        <v>-100</v>
      </c>
      <c r="J5">
        <f t="shared" si="0"/>
        <v>-1742.0000000000002</v>
      </c>
    </row>
    <row r="6" spans="1:10" hidden="1" x14ac:dyDescent="0.15">
      <c r="A6" t="s">
        <v>10</v>
      </c>
      <c r="B6">
        <v>2015</v>
      </c>
      <c r="C6" s="1" t="s">
        <v>21</v>
      </c>
      <c r="D6" t="s">
        <v>12</v>
      </c>
      <c r="E6" t="s">
        <v>13</v>
      </c>
      <c r="F6" t="s">
        <v>14</v>
      </c>
      <c r="G6">
        <v>8000</v>
      </c>
      <c r="H6">
        <v>1</v>
      </c>
      <c r="J6">
        <f t="shared" si="0"/>
        <v>8000</v>
      </c>
    </row>
    <row r="7" spans="1:10" hidden="1" x14ac:dyDescent="0.15">
      <c r="A7" t="s">
        <v>10</v>
      </c>
      <c r="B7">
        <v>2015</v>
      </c>
      <c r="C7" s="1" t="s">
        <v>21</v>
      </c>
      <c r="D7" t="s">
        <v>16</v>
      </c>
      <c r="E7" t="s">
        <v>17</v>
      </c>
      <c r="F7" t="s">
        <v>22</v>
      </c>
      <c r="G7">
        <v>38.31</v>
      </c>
      <c r="H7">
        <v>-100</v>
      </c>
      <c r="J7">
        <f t="shared" si="0"/>
        <v>-3831</v>
      </c>
    </row>
    <row r="8" spans="1:10" hidden="1" x14ac:dyDescent="0.15">
      <c r="A8" t="s">
        <v>10</v>
      </c>
      <c r="B8">
        <v>2015</v>
      </c>
      <c r="C8" s="1" t="s">
        <v>23</v>
      </c>
      <c r="D8" t="s">
        <v>16</v>
      </c>
      <c r="E8" t="s">
        <v>17</v>
      </c>
      <c r="F8" t="s">
        <v>24</v>
      </c>
      <c r="G8">
        <v>18.170000000000002</v>
      </c>
      <c r="H8">
        <v>-200</v>
      </c>
      <c r="J8">
        <f t="shared" si="0"/>
        <v>-3634.0000000000005</v>
      </c>
    </row>
    <row r="9" spans="1:10" hidden="1" x14ac:dyDescent="0.15">
      <c r="A9" t="s">
        <v>10</v>
      </c>
      <c r="B9">
        <v>2015</v>
      </c>
      <c r="C9" s="1" t="s">
        <v>25</v>
      </c>
      <c r="D9" t="s">
        <v>12</v>
      </c>
      <c r="E9" t="s">
        <v>13</v>
      </c>
      <c r="F9" t="s">
        <v>14</v>
      </c>
      <c r="G9">
        <v>3000</v>
      </c>
      <c r="H9">
        <v>1</v>
      </c>
      <c r="J9">
        <f t="shared" si="0"/>
        <v>3000</v>
      </c>
    </row>
    <row r="10" spans="1:10" hidden="1" x14ac:dyDescent="0.15">
      <c r="A10" t="s">
        <v>10</v>
      </c>
      <c r="B10">
        <v>2015</v>
      </c>
      <c r="C10" s="1" t="s">
        <v>25</v>
      </c>
      <c r="D10" t="s">
        <v>16</v>
      </c>
      <c r="E10" t="s">
        <v>17</v>
      </c>
      <c r="F10" t="s">
        <v>26</v>
      </c>
      <c r="G10">
        <v>34.71</v>
      </c>
      <c r="H10">
        <v>-100</v>
      </c>
      <c r="J10">
        <f t="shared" si="0"/>
        <v>-3471</v>
      </c>
    </row>
    <row r="11" spans="1:10" hidden="1" x14ac:dyDescent="0.15">
      <c r="A11" t="s">
        <v>10</v>
      </c>
      <c r="B11">
        <v>2015</v>
      </c>
      <c r="C11" s="1" t="s">
        <v>27</v>
      </c>
      <c r="D11" t="s">
        <v>12</v>
      </c>
      <c r="E11" t="s">
        <v>28</v>
      </c>
      <c r="G11">
        <v>0.7</v>
      </c>
      <c r="H11">
        <v>1</v>
      </c>
      <c r="J11">
        <f t="shared" si="0"/>
        <v>0.7</v>
      </c>
    </row>
    <row r="12" spans="1:10" hidden="1" x14ac:dyDescent="0.15">
      <c r="A12" t="s">
        <v>10</v>
      </c>
      <c r="B12">
        <v>2016</v>
      </c>
      <c r="C12" s="1" t="s">
        <v>29</v>
      </c>
      <c r="D12" t="s">
        <v>12</v>
      </c>
      <c r="E12" t="s">
        <v>13</v>
      </c>
      <c r="F12" t="s">
        <v>14</v>
      </c>
      <c r="G12">
        <v>4000</v>
      </c>
      <c r="H12">
        <v>1</v>
      </c>
      <c r="J12">
        <f t="shared" si="0"/>
        <v>4000</v>
      </c>
    </row>
    <row r="13" spans="1:10" hidden="1" x14ac:dyDescent="0.15">
      <c r="A13" t="s">
        <v>10</v>
      </c>
      <c r="B13">
        <v>2016</v>
      </c>
      <c r="C13" s="1" t="s">
        <v>30</v>
      </c>
      <c r="D13" t="s">
        <v>16</v>
      </c>
      <c r="E13" t="s">
        <v>17</v>
      </c>
      <c r="F13" t="s">
        <v>31</v>
      </c>
      <c r="G13">
        <v>19.71</v>
      </c>
      <c r="H13">
        <v>-200</v>
      </c>
      <c r="J13">
        <f t="shared" si="0"/>
        <v>-3942</v>
      </c>
    </row>
    <row r="14" spans="1:10" hidden="1" x14ac:dyDescent="0.15">
      <c r="A14" t="s">
        <v>10</v>
      </c>
      <c r="B14">
        <v>2016</v>
      </c>
      <c r="C14" s="1" t="s">
        <v>32</v>
      </c>
      <c r="D14" t="s">
        <v>12</v>
      </c>
      <c r="E14" t="s">
        <v>13</v>
      </c>
      <c r="F14" t="s">
        <v>14</v>
      </c>
      <c r="G14">
        <v>300</v>
      </c>
      <c r="H14">
        <v>1</v>
      </c>
      <c r="J14">
        <f t="shared" si="0"/>
        <v>300</v>
      </c>
    </row>
    <row r="15" spans="1:10" hidden="1" x14ac:dyDescent="0.15">
      <c r="A15" t="s">
        <v>10</v>
      </c>
      <c r="B15">
        <v>2016</v>
      </c>
      <c r="C15" s="1" t="s">
        <v>32</v>
      </c>
      <c r="D15" t="s">
        <v>16</v>
      </c>
      <c r="E15" t="s">
        <v>17</v>
      </c>
      <c r="F15" t="s">
        <v>33</v>
      </c>
      <c r="G15">
        <v>7.3</v>
      </c>
      <c r="H15">
        <v>-100</v>
      </c>
      <c r="J15">
        <f t="shared" si="0"/>
        <v>-730</v>
      </c>
    </row>
    <row r="16" spans="1:10" hidden="1" x14ac:dyDescent="0.15">
      <c r="A16" t="s">
        <v>10</v>
      </c>
      <c r="B16">
        <v>2016</v>
      </c>
      <c r="C16" s="1" t="s">
        <v>34</v>
      </c>
      <c r="D16" t="s">
        <v>12</v>
      </c>
      <c r="E16" t="s">
        <v>13</v>
      </c>
      <c r="F16" t="s">
        <v>14</v>
      </c>
      <c r="G16">
        <v>5000</v>
      </c>
      <c r="H16">
        <v>1</v>
      </c>
      <c r="J16">
        <f t="shared" si="0"/>
        <v>5000</v>
      </c>
    </row>
    <row r="17" spans="1:10" hidden="1" x14ac:dyDescent="0.15">
      <c r="A17" t="s">
        <v>10</v>
      </c>
      <c r="B17">
        <v>2016</v>
      </c>
      <c r="C17" s="1" t="s">
        <v>35</v>
      </c>
      <c r="D17" t="s">
        <v>16</v>
      </c>
      <c r="E17" t="s">
        <v>17</v>
      </c>
      <c r="F17" t="s">
        <v>36</v>
      </c>
      <c r="G17">
        <v>46.3</v>
      </c>
      <c r="H17">
        <v>-100</v>
      </c>
      <c r="J17">
        <f t="shared" si="0"/>
        <v>-4630</v>
      </c>
    </row>
    <row r="18" spans="1:10" hidden="1" x14ac:dyDescent="0.15">
      <c r="A18" t="s">
        <v>10</v>
      </c>
      <c r="B18">
        <v>2016</v>
      </c>
      <c r="C18" s="1" t="s">
        <v>37</v>
      </c>
      <c r="D18" t="s">
        <v>12</v>
      </c>
      <c r="E18" t="s">
        <v>13</v>
      </c>
      <c r="F18" t="s">
        <v>14</v>
      </c>
      <c r="G18">
        <v>3000</v>
      </c>
      <c r="H18">
        <v>1</v>
      </c>
      <c r="J18">
        <f t="shared" si="0"/>
        <v>3000</v>
      </c>
    </row>
    <row r="19" spans="1:10" hidden="1" x14ac:dyDescent="0.15">
      <c r="A19" t="s">
        <v>10</v>
      </c>
      <c r="B19">
        <v>2016</v>
      </c>
      <c r="C19" s="1" t="s">
        <v>37</v>
      </c>
      <c r="D19" t="s">
        <v>16</v>
      </c>
      <c r="E19" t="s">
        <v>17</v>
      </c>
      <c r="F19" t="s">
        <v>24</v>
      </c>
      <c r="G19">
        <v>14.6</v>
      </c>
      <c r="H19">
        <v>-200</v>
      </c>
      <c r="J19">
        <f t="shared" ref="J19:J20" si="1">G19*H19</f>
        <v>-2920</v>
      </c>
    </row>
    <row r="20" spans="1:10" hidden="1" x14ac:dyDescent="0.15">
      <c r="A20" t="s">
        <v>10</v>
      </c>
      <c r="B20">
        <v>2016</v>
      </c>
      <c r="C20" s="1" t="s">
        <v>38</v>
      </c>
      <c r="D20" t="s">
        <v>12</v>
      </c>
      <c r="E20" t="s">
        <v>13</v>
      </c>
      <c r="F20" t="s">
        <v>14</v>
      </c>
      <c r="G20">
        <v>5000</v>
      </c>
      <c r="H20">
        <v>1</v>
      </c>
      <c r="J20">
        <f t="shared" si="1"/>
        <v>5000</v>
      </c>
    </row>
    <row r="21" spans="1:10" hidden="1" x14ac:dyDescent="0.15">
      <c r="A21" t="s">
        <v>10</v>
      </c>
      <c r="B21">
        <v>2016</v>
      </c>
      <c r="C21" s="1" t="s">
        <v>38</v>
      </c>
      <c r="D21" t="s">
        <v>16</v>
      </c>
      <c r="E21" t="s">
        <v>17</v>
      </c>
      <c r="F21" t="s">
        <v>39</v>
      </c>
      <c r="G21">
        <v>29.5</v>
      </c>
      <c r="H21">
        <v>-100</v>
      </c>
      <c r="J21">
        <f t="shared" ref="J21:J36" si="2">G21*H21</f>
        <v>-2950</v>
      </c>
    </row>
    <row r="22" spans="1:10" hidden="1" x14ac:dyDescent="0.15">
      <c r="A22" t="s">
        <v>10</v>
      </c>
      <c r="B22">
        <v>2016</v>
      </c>
      <c r="C22" s="1" t="s">
        <v>40</v>
      </c>
      <c r="D22" t="s">
        <v>12</v>
      </c>
      <c r="E22" t="s">
        <v>28</v>
      </c>
      <c r="G22">
        <v>0.56999999999999995</v>
      </c>
      <c r="H22">
        <v>1</v>
      </c>
      <c r="J22">
        <f t="shared" si="2"/>
        <v>0.56999999999999995</v>
      </c>
    </row>
    <row r="23" spans="1:10" hidden="1" x14ac:dyDescent="0.15">
      <c r="A23" t="s">
        <v>10</v>
      </c>
      <c r="B23">
        <v>2016</v>
      </c>
      <c r="C23" s="1" t="s">
        <v>41</v>
      </c>
      <c r="D23" t="s">
        <v>12</v>
      </c>
      <c r="E23" t="s">
        <v>13</v>
      </c>
      <c r="F23" t="s">
        <v>14</v>
      </c>
      <c r="G23">
        <v>3000</v>
      </c>
      <c r="H23">
        <v>1</v>
      </c>
      <c r="J23">
        <f t="shared" si="2"/>
        <v>3000</v>
      </c>
    </row>
    <row r="24" spans="1:10" hidden="1" x14ac:dyDescent="0.15">
      <c r="A24" t="s">
        <v>10</v>
      </c>
      <c r="B24">
        <v>2016</v>
      </c>
      <c r="C24" s="1" t="s">
        <v>41</v>
      </c>
      <c r="D24" t="s">
        <v>16</v>
      </c>
      <c r="E24" t="s">
        <v>17</v>
      </c>
      <c r="F24" t="s">
        <v>42</v>
      </c>
      <c r="G24">
        <v>37.340000000000003</v>
      </c>
      <c r="H24">
        <v>-100</v>
      </c>
      <c r="J24">
        <f t="shared" si="2"/>
        <v>-3734.0000000000005</v>
      </c>
    </row>
    <row r="25" spans="1:10" hidden="1" x14ac:dyDescent="0.15">
      <c r="A25" t="s">
        <v>10</v>
      </c>
      <c r="B25">
        <v>2016</v>
      </c>
      <c r="C25" s="1" t="s">
        <v>43</v>
      </c>
      <c r="D25" t="s">
        <v>12</v>
      </c>
      <c r="E25" t="s">
        <v>13</v>
      </c>
      <c r="F25" t="s">
        <v>14</v>
      </c>
      <c r="G25">
        <v>3000</v>
      </c>
      <c r="H25">
        <v>1</v>
      </c>
      <c r="J25">
        <f t="shared" si="2"/>
        <v>3000</v>
      </c>
    </row>
    <row r="26" spans="1:10" hidden="1" x14ac:dyDescent="0.15">
      <c r="A26" t="s">
        <v>10</v>
      </c>
      <c r="B26">
        <v>2016</v>
      </c>
      <c r="C26" s="1" t="s">
        <v>43</v>
      </c>
      <c r="D26" t="s">
        <v>16</v>
      </c>
      <c r="E26" t="s">
        <v>17</v>
      </c>
      <c r="F26" t="s">
        <v>22</v>
      </c>
      <c r="G26">
        <v>34.89</v>
      </c>
      <c r="H26">
        <v>-100</v>
      </c>
      <c r="J26">
        <f t="shared" si="2"/>
        <v>-3489</v>
      </c>
    </row>
    <row r="27" spans="1:10" x14ac:dyDescent="0.15">
      <c r="A27" t="s">
        <v>10</v>
      </c>
      <c r="B27">
        <v>2016</v>
      </c>
      <c r="C27" s="1" t="s">
        <v>44</v>
      </c>
      <c r="D27" t="s">
        <v>12</v>
      </c>
      <c r="E27" t="s">
        <v>45</v>
      </c>
      <c r="F27" t="s">
        <v>31</v>
      </c>
      <c r="G27">
        <v>250</v>
      </c>
      <c r="H27">
        <v>1</v>
      </c>
      <c r="J27">
        <f t="shared" si="2"/>
        <v>250</v>
      </c>
    </row>
    <row r="28" spans="1:10" x14ac:dyDescent="0.15">
      <c r="A28" t="s">
        <v>10</v>
      </c>
      <c r="B28">
        <v>2016</v>
      </c>
      <c r="C28" s="1" t="s">
        <v>46</v>
      </c>
      <c r="D28" t="s">
        <v>12</v>
      </c>
      <c r="E28" t="s">
        <v>45</v>
      </c>
      <c r="F28" t="s">
        <v>22</v>
      </c>
      <c r="G28">
        <v>84</v>
      </c>
      <c r="H28">
        <v>1</v>
      </c>
      <c r="J28">
        <f t="shared" si="2"/>
        <v>84</v>
      </c>
    </row>
    <row r="29" spans="1:10" x14ac:dyDescent="0.15">
      <c r="A29" t="s">
        <v>10</v>
      </c>
      <c r="B29">
        <v>2016</v>
      </c>
      <c r="C29" s="1" t="s">
        <v>47</v>
      </c>
      <c r="D29" t="s">
        <v>12</v>
      </c>
      <c r="E29" t="s">
        <v>45</v>
      </c>
      <c r="F29" t="s">
        <v>33</v>
      </c>
      <c r="G29">
        <v>2.4900000000000002</v>
      </c>
      <c r="H29">
        <v>1</v>
      </c>
      <c r="J29">
        <f t="shared" si="2"/>
        <v>2.4900000000000002</v>
      </c>
    </row>
    <row r="30" spans="1:10" hidden="1" x14ac:dyDescent="0.15">
      <c r="A30" t="s">
        <v>10</v>
      </c>
      <c r="B30">
        <v>2016</v>
      </c>
      <c r="C30" s="1" t="s">
        <v>48</v>
      </c>
      <c r="D30" t="s">
        <v>12</v>
      </c>
      <c r="E30" t="s">
        <v>28</v>
      </c>
      <c r="G30">
        <v>1.66</v>
      </c>
      <c r="H30">
        <v>1</v>
      </c>
      <c r="J30">
        <f t="shared" si="2"/>
        <v>1.66</v>
      </c>
    </row>
    <row r="31" spans="1:10" hidden="1" x14ac:dyDescent="0.15">
      <c r="A31" t="s">
        <v>10</v>
      </c>
      <c r="B31">
        <v>2016</v>
      </c>
      <c r="C31" s="1" t="s">
        <v>49</v>
      </c>
      <c r="D31" t="s">
        <v>12</v>
      </c>
      <c r="E31" t="s">
        <v>50</v>
      </c>
      <c r="F31" t="s">
        <v>22</v>
      </c>
      <c r="G31">
        <v>34.54</v>
      </c>
      <c r="H31">
        <v>200</v>
      </c>
      <c r="J31">
        <f t="shared" si="2"/>
        <v>6908</v>
      </c>
    </row>
    <row r="32" spans="1:10" hidden="1" x14ac:dyDescent="0.15">
      <c r="A32" t="s">
        <v>10</v>
      </c>
      <c r="B32">
        <v>2016</v>
      </c>
      <c r="C32" s="1" t="s">
        <v>49</v>
      </c>
      <c r="D32" t="s">
        <v>16</v>
      </c>
      <c r="E32" t="s">
        <v>51</v>
      </c>
      <c r="F32" t="s">
        <v>14</v>
      </c>
      <c r="G32">
        <v>1647</v>
      </c>
      <c r="H32">
        <v>-1</v>
      </c>
      <c r="J32">
        <f t="shared" si="2"/>
        <v>-1647</v>
      </c>
    </row>
    <row r="33" spans="1:10" hidden="1" x14ac:dyDescent="0.15">
      <c r="A33" t="s">
        <v>10</v>
      </c>
      <c r="B33">
        <v>2016</v>
      </c>
      <c r="C33" s="1" t="s">
        <v>52</v>
      </c>
      <c r="D33" t="s">
        <v>16</v>
      </c>
      <c r="E33" t="s">
        <v>53</v>
      </c>
      <c r="F33" t="s">
        <v>22</v>
      </c>
      <c r="G33">
        <v>4.2</v>
      </c>
      <c r="H33">
        <v>-1</v>
      </c>
      <c r="J33">
        <f t="shared" si="2"/>
        <v>-4.2</v>
      </c>
    </row>
    <row r="34" spans="1:10" hidden="1" x14ac:dyDescent="0.15">
      <c r="A34" t="s">
        <v>10</v>
      </c>
      <c r="B34">
        <v>2016</v>
      </c>
      <c r="C34" s="1" t="s">
        <v>52</v>
      </c>
      <c r="D34" t="s">
        <v>16</v>
      </c>
      <c r="E34" t="s">
        <v>53</v>
      </c>
      <c r="F34" t="s">
        <v>22</v>
      </c>
      <c r="G34">
        <v>4.2</v>
      </c>
      <c r="H34">
        <v>-1</v>
      </c>
      <c r="J34">
        <f t="shared" si="2"/>
        <v>-4.2</v>
      </c>
    </row>
    <row r="35" spans="1:10" hidden="1" x14ac:dyDescent="0.15">
      <c r="A35" t="s">
        <v>10</v>
      </c>
      <c r="B35">
        <v>2016</v>
      </c>
      <c r="C35" s="1" t="s">
        <v>54</v>
      </c>
      <c r="D35" t="s">
        <v>16</v>
      </c>
      <c r="E35" t="s">
        <v>51</v>
      </c>
      <c r="F35" t="s">
        <v>14</v>
      </c>
      <c r="G35">
        <v>6800</v>
      </c>
      <c r="H35">
        <v>-1</v>
      </c>
      <c r="J35">
        <f t="shared" si="2"/>
        <v>-6800</v>
      </c>
    </row>
    <row r="36" spans="1:10" x14ac:dyDescent="0.15">
      <c r="A36" t="s">
        <v>10</v>
      </c>
      <c r="B36">
        <v>2016</v>
      </c>
      <c r="C36" s="1" t="s">
        <v>55</v>
      </c>
      <c r="D36" t="s">
        <v>12</v>
      </c>
      <c r="E36" t="s">
        <v>45</v>
      </c>
      <c r="F36" t="s">
        <v>26</v>
      </c>
      <c r="G36">
        <v>35</v>
      </c>
      <c r="H36">
        <v>1</v>
      </c>
      <c r="J36">
        <f t="shared" si="2"/>
        <v>35</v>
      </c>
    </row>
    <row r="37" spans="1:10" x14ac:dyDescent="0.15">
      <c r="A37" t="s">
        <v>10</v>
      </c>
      <c r="B37">
        <v>2016</v>
      </c>
      <c r="C37" s="1" t="s">
        <v>56</v>
      </c>
      <c r="D37" t="s">
        <v>12</v>
      </c>
      <c r="E37" t="s">
        <v>45</v>
      </c>
      <c r="F37" t="s">
        <v>39</v>
      </c>
      <c r="G37">
        <v>99</v>
      </c>
      <c r="H37">
        <v>1</v>
      </c>
      <c r="J37">
        <f t="shared" ref="J37:J71" si="3">G37*H37</f>
        <v>99</v>
      </c>
    </row>
    <row r="38" spans="1:10" x14ac:dyDescent="0.15">
      <c r="A38" t="s">
        <v>10</v>
      </c>
      <c r="B38">
        <v>2016</v>
      </c>
      <c r="C38" s="1" t="s">
        <v>56</v>
      </c>
      <c r="D38" t="s">
        <v>12</v>
      </c>
      <c r="E38" t="s">
        <v>45</v>
      </c>
      <c r="F38" t="s">
        <v>42</v>
      </c>
      <c r="G38">
        <v>50</v>
      </c>
      <c r="H38">
        <v>1</v>
      </c>
      <c r="J38">
        <f t="shared" si="3"/>
        <v>50</v>
      </c>
    </row>
    <row r="39" spans="1:10" x14ac:dyDescent="0.15">
      <c r="A39" t="s">
        <v>10</v>
      </c>
      <c r="B39">
        <v>2016</v>
      </c>
      <c r="C39" s="1" t="s">
        <v>56</v>
      </c>
      <c r="D39" t="s">
        <v>12</v>
      </c>
      <c r="E39" t="s">
        <v>45</v>
      </c>
      <c r="F39" t="s">
        <v>20</v>
      </c>
      <c r="G39">
        <v>150</v>
      </c>
      <c r="H39">
        <v>1</v>
      </c>
      <c r="J39">
        <f t="shared" si="3"/>
        <v>150</v>
      </c>
    </row>
    <row r="40" spans="1:10" x14ac:dyDescent="0.15">
      <c r="A40" t="s">
        <v>10</v>
      </c>
      <c r="B40">
        <v>2016</v>
      </c>
      <c r="C40" s="1" t="s">
        <v>57</v>
      </c>
      <c r="D40" t="s">
        <v>12</v>
      </c>
      <c r="E40" t="s">
        <v>45</v>
      </c>
      <c r="F40" t="s">
        <v>24</v>
      </c>
      <c r="G40">
        <v>276</v>
      </c>
      <c r="H40">
        <v>1</v>
      </c>
      <c r="J40">
        <f t="shared" si="3"/>
        <v>276</v>
      </c>
    </row>
    <row r="41" spans="1:10" x14ac:dyDescent="0.15">
      <c r="A41" t="s">
        <v>10</v>
      </c>
      <c r="B41">
        <v>2016</v>
      </c>
      <c r="C41" s="1" t="s">
        <v>58</v>
      </c>
      <c r="D41" t="s">
        <v>12</v>
      </c>
      <c r="E41" t="s">
        <v>45</v>
      </c>
      <c r="F41" t="s">
        <v>18</v>
      </c>
      <c r="G41">
        <v>50</v>
      </c>
      <c r="H41">
        <v>1</v>
      </c>
      <c r="J41">
        <f t="shared" si="3"/>
        <v>50</v>
      </c>
    </row>
    <row r="42" spans="1:10" x14ac:dyDescent="0.15">
      <c r="A42" t="s">
        <v>10</v>
      </c>
      <c r="B42">
        <v>2016</v>
      </c>
      <c r="C42" s="1" t="s">
        <v>59</v>
      </c>
      <c r="D42" t="s">
        <v>12</v>
      </c>
      <c r="E42" t="s">
        <v>45</v>
      </c>
      <c r="F42" t="s">
        <v>26</v>
      </c>
      <c r="G42">
        <v>20</v>
      </c>
      <c r="H42">
        <v>1</v>
      </c>
      <c r="J42">
        <f t="shared" si="3"/>
        <v>20</v>
      </c>
    </row>
    <row r="43" spans="1:10" x14ac:dyDescent="0.15">
      <c r="A43" t="s">
        <v>10</v>
      </c>
      <c r="B43">
        <v>2016</v>
      </c>
      <c r="C43" s="1" t="s">
        <v>60</v>
      </c>
      <c r="D43" t="s">
        <v>12</v>
      </c>
      <c r="E43" t="s">
        <v>45</v>
      </c>
      <c r="F43" t="s">
        <v>33</v>
      </c>
      <c r="G43">
        <v>2.13</v>
      </c>
      <c r="H43">
        <v>1</v>
      </c>
      <c r="J43">
        <f t="shared" si="3"/>
        <v>2.13</v>
      </c>
    </row>
    <row r="44" spans="1:10" hidden="1" x14ac:dyDescent="0.15">
      <c r="A44" t="s">
        <v>10</v>
      </c>
      <c r="B44">
        <v>2016</v>
      </c>
      <c r="C44" s="1" t="s">
        <v>61</v>
      </c>
      <c r="D44" t="s">
        <v>12</v>
      </c>
      <c r="E44" t="s">
        <v>28</v>
      </c>
      <c r="G44">
        <v>0.85</v>
      </c>
      <c r="H44">
        <v>1</v>
      </c>
      <c r="J44">
        <f t="shared" si="3"/>
        <v>0.85</v>
      </c>
    </row>
    <row r="45" spans="1:10" x14ac:dyDescent="0.15">
      <c r="A45" t="s">
        <v>10</v>
      </c>
      <c r="B45">
        <v>2016</v>
      </c>
      <c r="C45" s="1" t="s">
        <v>62</v>
      </c>
      <c r="D45" t="s">
        <v>12</v>
      </c>
      <c r="E45" t="s">
        <v>45</v>
      </c>
      <c r="F45" t="s">
        <v>31</v>
      </c>
      <c r="G45">
        <v>180</v>
      </c>
      <c r="H45">
        <v>1</v>
      </c>
      <c r="J45">
        <f t="shared" si="3"/>
        <v>180</v>
      </c>
    </row>
    <row r="46" spans="1:10" hidden="1" x14ac:dyDescent="0.15">
      <c r="A46" t="s">
        <v>10</v>
      </c>
      <c r="B46">
        <v>2016</v>
      </c>
      <c r="C46" s="1" t="s">
        <v>63</v>
      </c>
      <c r="D46" t="s">
        <v>12</v>
      </c>
      <c r="E46" t="s">
        <v>13</v>
      </c>
      <c r="G46">
        <v>15000</v>
      </c>
      <c r="H46">
        <v>1</v>
      </c>
      <c r="J46">
        <f t="shared" si="3"/>
        <v>15000</v>
      </c>
    </row>
    <row r="47" spans="1:10" hidden="1" x14ac:dyDescent="0.15">
      <c r="A47" t="s">
        <v>10</v>
      </c>
      <c r="B47">
        <v>2016</v>
      </c>
      <c r="C47" s="1" t="s">
        <v>63</v>
      </c>
      <c r="D47" t="s">
        <v>16</v>
      </c>
      <c r="E47" t="s">
        <v>17</v>
      </c>
      <c r="F47" t="s">
        <v>39</v>
      </c>
      <c r="G47">
        <v>28.48</v>
      </c>
      <c r="H47">
        <v>-200</v>
      </c>
      <c r="J47">
        <f t="shared" si="3"/>
        <v>-5696</v>
      </c>
    </row>
    <row r="48" spans="1:10" x14ac:dyDescent="0.15">
      <c r="A48" t="s">
        <v>10</v>
      </c>
      <c r="B48">
        <v>2016</v>
      </c>
      <c r="C48" s="1" t="s">
        <v>64</v>
      </c>
      <c r="D48" t="s">
        <v>12</v>
      </c>
      <c r="E48" t="s">
        <v>45</v>
      </c>
      <c r="F48" t="s">
        <v>36</v>
      </c>
      <c r="G48">
        <v>36.700000000000003</v>
      </c>
      <c r="H48">
        <v>1</v>
      </c>
      <c r="J48">
        <f t="shared" si="3"/>
        <v>36.700000000000003</v>
      </c>
    </row>
    <row r="49" spans="1:10" hidden="1" x14ac:dyDescent="0.15">
      <c r="A49" t="s">
        <v>10</v>
      </c>
      <c r="B49">
        <v>2016</v>
      </c>
      <c r="C49" s="1" t="s">
        <v>65</v>
      </c>
      <c r="D49" t="s">
        <v>12</v>
      </c>
      <c r="E49" t="s">
        <v>28</v>
      </c>
      <c r="G49">
        <v>2.92</v>
      </c>
      <c r="H49">
        <v>1</v>
      </c>
      <c r="J49">
        <f t="shared" si="3"/>
        <v>2.92</v>
      </c>
    </row>
    <row r="50" spans="1:10" hidden="1" x14ac:dyDescent="0.15">
      <c r="A50" t="s">
        <v>10</v>
      </c>
      <c r="B50">
        <v>2017</v>
      </c>
      <c r="C50" s="1" t="s">
        <v>40</v>
      </c>
      <c r="D50" t="s">
        <v>12</v>
      </c>
      <c r="E50" t="s">
        <v>28</v>
      </c>
      <c r="G50">
        <v>9</v>
      </c>
      <c r="H50">
        <v>1</v>
      </c>
      <c r="J50">
        <f t="shared" si="3"/>
        <v>9</v>
      </c>
    </row>
    <row r="51" spans="1:10" hidden="1" x14ac:dyDescent="0.15">
      <c r="A51" t="s">
        <v>10</v>
      </c>
      <c r="B51">
        <v>2017</v>
      </c>
      <c r="C51" s="1" t="s">
        <v>66</v>
      </c>
      <c r="D51" t="s">
        <v>16</v>
      </c>
      <c r="E51" t="s">
        <v>51</v>
      </c>
      <c r="F51" t="s">
        <v>14</v>
      </c>
      <c r="G51">
        <v>5000</v>
      </c>
      <c r="H51">
        <v>-1</v>
      </c>
      <c r="J51">
        <f t="shared" si="3"/>
        <v>-5000</v>
      </c>
    </row>
    <row r="52" spans="1:10" hidden="1" x14ac:dyDescent="0.15">
      <c r="A52" t="s">
        <v>10</v>
      </c>
      <c r="B52">
        <v>2017</v>
      </c>
      <c r="C52" s="1" t="s">
        <v>67</v>
      </c>
      <c r="D52" t="s">
        <v>16</v>
      </c>
      <c r="E52" t="s">
        <v>17</v>
      </c>
      <c r="F52" t="s">
        <v>68</v>
      </c>
      <c r="G52">
        <v>6.22</v>
      </c>
      <c r="H52">
        <v>-500</v>
      </c>
      <c r="I52">
        <v>-5</v>
      </c>
      <c r="J52">
        <f t="shared" si="3"/>
        <v>-3110</v>
      </c>
    </row>
    <row r="53" spans="1:10" x14ac:dyDescent="0.15">
      <c r="A53" t="s">
        <v>10</v>
      </c>
      <c r="B53">
        <v>2017</v>
      </c>
      <c r="C53" s="1" t="s">
        <v>94</v>
      </c>
      <c r="D53" t="s">
        <v>12</v>
      </c>
      <c r="E53" t="s">
        <v>45</v>
      </c>
      <c r="F53" t="s">
        <v>31</v>
      </c>
      <c r="G53">
        <v>240</v>
      </c>
      <c r="H53">
        <v>1</v>
      </c>
      <c r="J53">
        <f t="shared" si="3"/>
        <v>240</v>
      </c>
    </row>
    <row r="54" spans="1:10" x14ac:dyDescent="0.15">
      <c r="A54" t="s">
        <v>10</v>
      </c>
      <c r="B54">
        <v>2017</v>
      </c>
      <c r="C54" s="1" t="s">
        <v>95</v>
      </c>
      <c r="D54" t="s">
        <v>12</v>
      </c>
      <c r="E54" t="s">
        <v>45</v>
      </c>
      <c r="F54" t="s">
        <v>24</v>
      </c>
      <c r="G54">
        <v>296</v>
      </c>
      <c r="H54">
        <v>1</v>
      </c>
      <c r="J54">
        <f t="shared" si="3"/>
        <v>296</v>
      </c>
    </row>
    <row r="55" spans="1:10" hidden="1" x14ac:dyDescent="0.15">
      <c r="A55" t="s">
        <v>10</v>
      </c>
      <c r="B55">
        <v>2017</v>
      </c>
      <c r="C55" s="1" t="s">
        <v>48</v>
      </c>
      <c r="D55" t="s">
        <v>12</v>
      </c>
      <c r="E55" t="s">
        <v>28</v>
      </c>
      <c r="G55">
        <v>3.06</v>
      </c>
      <c r="H55">
        <v>1</v>
      </c>
      <c r="J55">
        <f t="shared" si="3"/>
        <v>3.06</v>
      </c>
    </row>
    <row r="56" spans="1:10" x14ac:dyDescent="0.15">
      <c r="A56" t="s">
        <v>10</v>
      </c>
      <c r="B56">
        <v>2017</v>
      </c>
      <c r="C56" s="1" t="s">
        <v>48</v>
      </c>
      <c r="D56" t="s">
        <v>12</v>
      </c>
      <c r="E56" t="s">
        <v>45</v>
      </c>
      <c r="F56" t="s">
        <v>33</v>
      </c>
      <c r="G56">
        <v>3.8</v>
      </c>
      <c r="H56">
        <v>1</v>
      </c>
      <c r="J56">
        <f t="shared" si="3"/>
        <v>3.8</v>
      </c>
    </row>
    <row r="57" spans="1:10" x14ac:dyDescent="0.15">
      <c r="A57" t="s">
        <v>10</v>
      </c>
      <c r="B57">
        <v>2017</v>
      </c>
      <c r="C57" s="1" t="s">
        <v>96</v>
      </c>
      <c r="D57" t="s">
        <v>12</v>
      </c>
      <c r="E57" t="s">
        <v>45</v>
      </c>
      <c r="F57" t="s">
        <v>39</v>
      </c>
      <c r="G57">
        <v>30</v>
      </c>
      <c r="H57">
        <v>1</v>
      </c>
      <c r="J57">
        <f t="shared" si="3"/>
        <v>30</v>
      </c>
    </row>
    <row r="58" spans="1:10" x14ac:dyDescent="0.15">
      <c r="A58" t="s">
        <v>10</v>
      </c>
      <c r="B58">
        <v>2017</v>
      </c>
      <c r="C58" s="1" t="s">
        <v>55</v>
      </c>
      <c r="D58" t="s">
        <v>12</v>
      </c>
      <c r="E58" t="s">
        <v>45</v>
      </c>
      <c r="F58" t="s">
        <v>20</v>
      </c>
      <c r="G58">
        <v>180</v>
      </c>
      <c r="H58">
        <v>1</v>
      </c>
      <c r="J58">
        <f t="shared" si="3"/>
        <v>180</v>
      </c>
    </row>
    <row r="59" spans="1:10" x14ac:dyDescent="0.15">
      <c r="A59" t="s">
        <v>10</v>
      </c>
      <c r="B59">
        <v>2017</v>
      </c>
      <c r="C59" s="1" t="s">
        <v>100</v>
      </c>
      <c r="D59" t="s">
        <v>12</v>
      </c>
      <c r="E59" t="s">
        <v>45</v>
      </c>
      <c r="F59" t="s">
        <v>26</v>
      </c>
      <c r="G59">
        <v>55</v>
      </c>
      <c r="H59">
        <v>1</v>
      </c>
      <c r="J59">
        <f t="shared" si="3"/>
        <v>55</v>
      </c>
    </row>
    <row r="60" spans="1:10" x14ac:dyDescent="0.15">
      <c r="A60" t="s">
        <v>10</v>
      </c>
      <c r="B60">
        <v>2017</v>
      </c>
      <c r="C60" s="1" t="s">
        <v>100</v>
      </c>
      <c r="D60" t="s">
        <v>12</v>
      </c>
      <c r="E60" t="s">
        <v>45</v>
      </c>
      <c r="F60" t="s">
        <v>42</v>
      </c>
      <c r="G60">
        <v>50</v>
      </c>
      <c r="H60">
        <v>1</v>
      </c>
      <c r="J60">
        <f t="shared" si="3"/>
        <v>50</v>
      </c>
    </row>
    <row r="61" spans="1:10" x14ac:dyDescent="0.15">
      <c r="A61" t="s">
        <v>10</v>
      </c>
      <c r="B61">
        <v>2017</v>
      </c>
      <c r="C61" s="1" t="s">
        <v>102</v>
      </c>
      <c r="D61" t="s">
        <v>12</v>
      </c>
      <c r="E61" t="s">
        <v>45</v>
      </c>
      <c r="F61" t="s">
        <v>36</v>
      </c>
      <c r="G61">
        <v>17.8</v>
      </c>
      <c r="H61">
        <v>1</v>
      </c>
      <c r="J61">
        <f t="shared" si="3"/>
        <v>17.8</v>
      </c>
    </row>
    <row r="62" spans="1:10" x14ac:dyDescent="0.15">
      <c r="A62" t="s">
        <v>10</v>
      </c>
      <c r="B62">
        <v>2017</v>
      </c>
      <c r="C62" s="1" t="s">
        <v>101</v>
      </c>
      <c r="D62" t="s">
        <v>12</v>
      </c>
      <c r="E62" t="s">
        <v>45</v>
      </c>
      <c r="F62" t="s">
        <v>18</v>
      </c>
      <c r="G62">
        <v>35</v>
      </c>
      <c r="H62">
        <v>1</v>
      </c>
      <c r="J62">
        <f t="shared" si="3"/>
        <v>35</v>
      </c>
    </row>
    <row r="63" spans="1:10" x14ac:dyDescent="0.15">
      <c r="A63" t="s">
        <v>10</v>
      </c>
      <c r="B63">
        <v>2017</v>
      </c>
      <c r="C63" s="1" t="s">
        <v>103</v>
      </c>
      <c r="D63" t="s">
        <v>12</v>
      </c>
      <c r="E63" t="s">
        <v>45</v>
      </c>
      <c r="F63" t="s">
        <v>26</v>
      </c>
      <c r="G63">
        <v>50</v>
      </c>
      <c r="H63">
        <v>1</v>
      </c>
      <c r="J63">
        <f t="shared" si="3"/>
        <v>50</v>
      </c>
    </row>
    <row r="64" spans="1:10" x14ac:dyDescent="0.15">
      <c r="A64" t="s">
        <v>10</v>
      </c>
      <c r="B64">
        <v>2017</v>
      </c>
      <c r="C64" s="1" t="s">
        <v>104</v>
      </c>
      <c r="D64" t="s">
        <v>12</v>
      </c>
      <c r="E64" t="s">
        <v>45</v>
      </c>
      <c r="F64" t="s">
        <v>33</v>
      </c>
      <c r="G64">
        <v>6.93</v>
      </c>
      <c r="H64">
        <v>1</v>
      </c>
      <c r="J64">
        <f t="shared" si="3"/>
        <v>6.93</v>
      </c>
    </row>
    <row r="65" spans="1:10" hidden="1" x14ac:dyDescent="0.15">
      <c r="A65" t="s">
        <v>10</v>
      </c>
      <c r="B65">
        <v>2017</v>
      </c>
      <c r="C65" s="1" t="s">
        <v>76</v>
      </c>
      <c r="D65" t="s">
        <v>12</v>
      </c>
      <c r="E65" t="s">
        <v>28</v>
      </c>
      <c r="G65">
        <v>2.71</v>
      </c>
      <c r="H65">
        <v>1</v>
      </c>
      <c r="J65">
        <f t="shared" si="3"/>
        <v>2.71</v>
      </c>
    </row>
    <row r="66" spans="1:10" hidden="1" x14ac:dyDescent="0.15">
      <c r="A66" t="s">
        <v>10</v>
      </c>
      <c r="B66">
        <v>2017</v>
      </c>
      <c r="C66" s="1" t="s">
        <v>108</v>
      </c>
      <c r="D66" t="s">
        <v>16</v>
      </c>
      <c r="E66" t="s">
        <v>17</v>
      </c>
      <c r="F66" t="s">
        <v>106</v>
      </c>
      <c r="G66">
        <v>7.67</v>
      </c>
      <c r="H66">
        <v>-400</v>
      </c>
      <c r="I66">
        <v>-5</v>
      </c>
      <c r="J66">
        <f t="shared" si="3"/>
        <v>-3068</v>
      </c>
    </row>
    <row r="67" spans="1:10" hidden="1" x14ac:dyDescent="0.15">
      <c r="A67" t="s">
        <v>10</v>
      </c>
      <c r="B67">
        <v>2017</v>
      </c>
      <c r="C67" s="1" t="s">
        <v>105</v>
      </c>
      <c r="D67" t="s">
        <v>12</v>
      </c>
      <c r="E67" t="s">
        <v>13</v>
      </c>
      <c r="G67">
        <v>8000</v>
      </c>
      <c r="H67">
        <v>1</v>
      </c>
      <c r="J67">
        <f t="shared" si="3"/>
        <v>8000</v>
      </c>
    </row>
    <row r="68" spans="1:10" hidden="1" x14ac:dyDescent="0.15">
      <c r="A68" t="s">
        <v>10</v>
      </c>
      <c r="B68">
        <v>2017</v>
      </c>
      <c r="C68" s="1" t="s">
        <v>105</v>
      </c>
      <c r="D68" t="s">
        <v>16</v>
      </c>
      <c r="E68" t="s">
        <v>17</v>
      </c>
      <c r="F68" t="s">
        <v>26</v>
      </c>
      <c r="G68">
        <v>57.5</v>
      </c>
      <c r="H68">
        <v>-100</v>
      </c>
      <c r="I68">
        <v>-5</v>
      </c>
      <c r="J68">
        <f t="shared" si="3"/>
        <v>-5750</v>
      </c>
    </row>
    <row r="69" spans="1:10" x14ac:dyDescent="0.15">
      <c r="A69" t="s">
        <v>10</v>
      </c>
      <c r="B69">
        <v>2017</v>
      </c>
      <c r="C69" s="1" t="s">
        <v>107</v>
      </c>
      <c r="D69" t="s">
        <v>12</v>
      </c>
      <c r="E69" t="s">
        <v>45</v>
      </c>
      <c r="F69" t="s">
        <v>106</v>
      </c>
      <c r="G69">
        <v>60</v>
      </c>
      <c r="H69">
        <v>1</v>
      </c>
      <c r="J69">
        <f t="shared" si="3"/>
        <v>60</v>
      </c>
    </row>
    <row r="70" spans="1:10" hidden="1" x14ac:dyDescent="0.15">
      <c r="A70" t="s">
        <v>10</v>
      </c>
      <c r="B70">
        <v>2017</v>
      </c>
      <c r="C70" s="1" t="s">
        <v>65</v>
      </c>
      <c r="D70" t="s">
        <v>12</v>
      </c>
      <c r="E70" t="s">
        <v>28</v>
      </c>
      <c r="G70">
        <v>2.1800000000000002</v>
      </c>
      <c r="H70">
        <v>1</v>
      </c>
      <c r="J70">
        <f t="shared" si="3"/>
        <v>2.1800000000000002</v>
      </c>
    </row>
    <row r="71" spans="1:10" hidden="1" x14ac:dyDescent="0.15">
      <c r="A71" t="s">
        <v>10</v>
      </c>
      <c r="B71">
        <v>2018</v>
      </c>
      <c r="C71" s="1" t="s">
        <v>83</v>
      </c>
      <c r="D71" t="s">
        <v>12</v>
      </c>
      <c r="E71" t="s">
        <v>13</v>
      </c>
      <c r="G71">
        <v>9000</v>
      </c>
      <c r="H71">
        <v>1</v>
      </c>
      <c r="J71">
        <f t="shared" si="3"/>
        <v>9000</v>
      </c>
    </row>
    <row r="72" spans="1:10" hidden="1" x14ac:dyDescent="0.15">
      <c r="B72">
        <v>2018</v>
      </c>
    </row>
    <row r="73" spans="1:10" hidden="1" x14ac:dyDescent="0.15">
      <c r="B73">
        <v>2018</v>
      </c>
    </row>
    <row r="74" spans="1:10" hidden="1" x14ac:dyDescent="0.15">
      <c r="B74">
        <v>2018</v>
      </c>
    </row>
    <row r="75" spans="1:10" hidden="1" x14ac:dyDescent="0.15">
      <c r="B75">
        <v>2018</v>
      </c>
    </row>
    <row r="76" spans="1:10" hidden="1" x14ac:dyDescent="0.15">
      <c r="B76">
        <v>2018</v>
      </c>
    </row>
    <row r="77" spans="1:10" hidden="1" x14ac:dyDescent="0.15">
      <c r="B77">
        <v>2018</v>
      </c>
    </row>
    <row r="78" spans="1:10" hidden="1" x14ac:dyDescent="0.15">
      <c r="B78">
        <v>2018</v>
      </c>
    </row>
    <row r="79" spans="1:10" hidden="1" x14ac:dyDescent="0.15">
      <c r="B79">
        <v>2018</v>
      </c>
    </row>
    <row r="80" spans="1:10" hidden="1" x14ac:dyDescent="0.15">
      <c r="B80">
        <v>2018</v>
      </c>
    </row>
    <row r="81" spans="2:2" hidden="1" x14ac:dyDescent="0.15">
      <c r="B81">
        <v>2018</v>
      </c>
    </row>
    <row r="82" spans="2:2" hidden="1" x14ac:dyDescent="0.15">
      <c r="B82">
        <v>2018</v>
      </c>
    </row>
  </sheetData>
  <autoFilter ref="A1:J82">
    <filterColumn colId="4">
      <filters>
        <filter val="FENHONG"/>
      </filters>
    </filterColumn>
  </autoFilter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selection activeCell="M23" sqref="M23"/>
    </sheetView>
  </sheetViews>
  <sheetFormatPr defaultColWidth="9" defaultRowHeight="13.5" x14ac:dyDescent="0.15"/>
  <cols>
    <col min="3" max="3" width="9.125" style="1"/>
    <col min="5" max="5" width="13.75" customWidth="1"/>
  </cols>
  <sheetData>
    <row r="1" spans="1:10" x14ac:dyDescent="0.1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</v>
      </c>
      <c r="J1" t="s">
        <v>9</v>
      </c>
    </row>
    <row r="2" spans="1:10" x14ac:dyDescent="0.15">
      <c r="A2" t="s">
        <v>70</v>
      </c>
      <c r="B2">
        <v>2016</v>
      </c>
      <c r="C2" s="1" t="s">
        <v>49</v>
      </c>
      <c r="D2" t="s">
        <v>12</v>
      </c>
      <c r="E2" t="s">
        <v>13</v>
      </c>
      <c r="F2" t="s">
        <v>14</v>
      </c>
      <c r="G2">
        <v>7000</v>
      </c>
      <c r="H2">
        <v>1</v>
      </c>
      <c r="I2">
        <v>0</v>
      </c>
      <c r="J2">
        <f>G2*H2+I2</f>
        <v>7000</v>
      </c>
    </row>
    <row r="3" spans="1:10" x14ac:dyDescent="0.15">
      <c r="A3" t="s">
        <v>70</v>
      </c>
      <c r="B3">
        <v>2016</v>
      </c>
      <c r="C3" s="1" t="s">
        <v>49</v>
      </c>
      <c r="D3" t="s">
        <v>12</v>
      </c>
      <c r="E3" t="s">
        <v>13</v>
      </c>
      <c r="F3" t="s">
        <v>14</v>
      </c>
      <c r="G3">
        <v>3010</v>
      </c>
      <c r="H3">
        <v>1</v>
      </c>
      <c r="I3">
        <v>0</v>
      </c>
      <c r="J3">
        <f t="shared" ref="J3:J63" si="0">G3*H3+I3</f>
        <v>3010</v>
      </c>
    </row>
    <row r="4" spans="1:10" x14ac:dyDescent="0.15">
      <c r="A4" t="s">
        <v>70</v>
      </c>
      <c r="B4">
        <v>2016</v>
      </c>
      <c r="C4" s="1" t="s">
        <v>71</v>
      </c>
      <c r="D4" t="s">
        <v>16</v>
      </c>
      <c r="E4" t="s">
        <v>17</v>
      </c>
      <c r="F4" t="s">
        <v>72</v>
      </c>
      <c r="G4">
        <v>15.57</v>
      </c>
      <c r="H4">
        <v>-300</v>
      </c>
      <c r="I4">
        <v>-5.09</v>
      </c>
      <c r="J4">
        <f t="shared" si="0"/>
        <v>-4676.09</v>
      </c>
    </row>
    <row r="5" spans="1:10" x14ac:dyDescent="0.15">
      <c r="A5" t="s">
        <v>70</v>
      </c>
      <c r="B5">
        <v>2016</v>
      </c>
      <c r="C5" s="1" t="s">
        <v>73</v>
      </c>
      <c r="D5" t="s">
        <v>16</v>
      </c>
      <c r="E5" t="s">
        <v>17</v>
      </c>
      <c r="F5" t="s">
        <v>74</v>
      </c>
      <c r="G5">
        <v>7.06</v>
      </c>
      <c r="H5">
        <v>-700</v>
      </c>
      <c r="I5">
        <v>-5.0999999999999996</v>
      </c>
      <c r="J5">
        <f t="shared" si="0"/>
        <v>-4947.1000000000004</v>
      </c>
    </row>
    <row r="6" spans="1:10" x14ac:dyDescent="0.15">
      <c r="A6" t="s">
        <v>70</v>
      </c>
      <c r="B6">
        <v>2016</v>
      </c>
      <c r="C6" s="1" t="s">
        <v>75</v>
      </c>
      <c r="D6" t="s">
        <v>12</v>
      </c>
      <c r="E6" t="s">
        <v>13</v>
      </c>
      <c r="F6" t="s">
        <v>14</v>
      </c>
      <c r="G6">
        <v>10000</v>
      </c>
      <c r="H6">
        <v>1</v>
      </c>
      <c r="I6">
        <v>0</v>
      </c>
      <c r="J6">
        <f t="shared" si="0"/>
        <v>10000</v>
      </c>
    </row>
    <row r="7" spans="1:10" x14ac:dyDescent="0.15">
      <c r="A7" t="s">
        <v>70</v>
      </c>
      <c r="B7">
        <v>2016</v>
      </c>
      <c r="C7" s="1" t="s">
        <v>76</v>
      </c>
      <c r="D7" t="s">
        <v>12</v>
      </c>
      <c r="E7" t="s">
        <v>28</v>
      </c>
      <c r="G7">
        <v>8.2100000000000009</v>
      </c>
      <c r="H7">
        <v>1</v>
      </c>
      <c r="I7">
        <v>0</v>
      </c>
      <c r="J7">
        <f t="shared" si="0"/>
        <v>8.2100000000000009</v>
      </c>
    </row>
    <row r="8" spans="1:10" x14ac:dyDescent="0.15">
      <c r="A8" t="s">
        <v>70</v>
      </c>
      <c r="B8">
        <v>2016</v>
      </c>
      <c r="C8" s="1" t="s">
        <v>77</v>
      </c>
      <c r="D8" t="s">
        <v>16</v>
      </c>
      <c r="E8" t="s">
        <v>17</v>
      </c>
      <c r="F8" t="s">
        <v>78</v>
      </c>
      <c r="G8">
        <v>21.96</v>
      </c>
      <c r="H8">
        <v>-100</v>
      </c>
      <c r="I8">
        <v>-5.04</v>
      </c>
      <c r="J8">
        <f t="shared" si="0"/>
        <v>-2201.04</v>
      </c>
    </row>
    <row r="9" spans="1:10" x14ac:dyDescent="0.15">
      <c r="A9" t="s">
        <v>70</v>
      </c>
      <c r="B9">
        <v>2016</v>
      </c>
      <c r="C9" s="1" t="s">
        <v>65</v>
      </c>
      <c r="D9" t="s">
        <v>12</v>
      </c>
      <c r="E9" t="s">
        <v>28</v>
      </c>
      <c r="G9">
        <v>8.6999999999999993</v>
      </c>
      <c r="H9">
        <v>1</v>
      </c>
      <c r="I9">
        <v>0</v>
      </c>
      <c r="J9">
        <f t="shared" si="0"/>
        <v>8.6999999999999993</v>
      </c>
    </row>
    <row r="10" spans="1:10" x14ac:dyDescent="0.15">
      <c r="A10" t="s">
        <v>70</v>
      </c>
      <c r="B10">
        <v>2017</v>
      </c>
      <c r="C10" s="1" t="s">
        <v>79</v>
      </c>
      <c r="D10" t="s">
        <v>12</v>
      </c>
      <c r="E10" t="s">
        <v>13</v>
      </c>
      <c r="F10" t="s">
        <v>14</v>
      </c>
      <c r="G10">
        <v>10000</v>
      </c>
      <c r="H10">
        <v>1</v>
      </c>
      <c r="I10">
        <v>0</v>
      </c>
      <c r="J10">
        <f t="shared" si="0"/>
        <v>10000</v>
      </c>
    </row>
    <row r="11" spans="1:10" x14ac:dyDescent="0.15">
      <c r="A11" t="s">
        <v>70</v>
      </c>
      <c r="B11">
        <v>2017</v>
      </c>
      <c r="C11" s="1" t="s">
        <v>80</v>
      </c>
      <c r="D11" t="s">
        <v>16</v>
      </c>
      <c r="E11" t="s">
        <v>17</v>
      </c>
      <c r="F11" t="s">
        <v>78</v>
      </c>
      <c r="G11">
        <v>19.670000000000002</v>
      </c>
      <c r="H11">
        <v>-100</v>
      </c>
      <c r="I11">
        <v>-5.04</v>
      </c>
      <c r="J11">
        <f t="shared" si="0"/>
        <v>-1972.0400000000002</v>
      </c>
    </row>
    <row r="12" spans="1:10" x14ac:dyDescent="0.15">
      <c r="A12" t="s">
        <v>70</v>
      </c>
      <c r="B12">
        <v>2017</v>
      </c>
      <c r="C12" s="1" t="s">
        <v>81</v>
      </c>
      <c r="D12" t="s">
        <v>16</v>
      </c>
      <c r="E12" t="s">
        <v>17</v>
      </c>
      <c r="F12" t="s">
        <v>82</v>
      </c>
      <c r="G12">
        <v>18.21</v>
      </c>
      <c r="H12">
        <v>-100</v>
      </c>
      <c r="I12">
        <v>-5</v>
      </c>
      <c r="J12">
        <f t="shared" si="0"/>
        <v>-1826</v>
      </c>
    </row>
    <row r="13" spans="1:10" x14ac:dyDescent="0.15">
      <c r="A13" t="s">
        <v>70</v>
      </c>
      <c r="B13">
        <v>2017</v>
      </c>
      <c r="C13" s="1" t="s">
        <v>83</v>
      </c>
      <c r="D13" t="s">
        <v>16</v>
      </c>
      <c r="E13" t="s">
        <v>17</v>
      </c>
      <c r="F13" t="s">
        <v>74</v>
      </c>
      <c r="G13">
        <v>6.97</v>
      </c>
      <c r="H13">
        <v>-800</v>
      </c>
      <c r="J13">
        <f t="shared" si="0"/>
        <v>-5576</v>
      </c>
    </row>
    <row r="14" spans="1:10" x14ac:dyDescent="0.15">
      <c r="A14" t="s">
        <v>70</v>
      </c>
      <c r="B14">
        <v>2017</v>
      </c>
      <c r="C14" s="1" t="s">
        <v>83</v>
      </c>
      <c r="D14" t="s">
        <v>16</v>
      </c>
      <c r="E14" t="s">
        <v>17</v>
      </c>
      <c r="F14" t="s">
        <v>84</v>
      </c>
      <c r="G14">
        <v>9.48</v>
      </c>
      <c r="H14">
        <v>-400</v>
      </c>
      <c r="I14">
        <v>-5</v>
      </c>
      <c r="J14">
        <f t="shared" si="0"/>
        <v>-3797</v>
      </c>
    </row>
    <row r="15" spans="1:10" x14ac:dyDescent="0.15">
      <c r="A15" t="s">
        <v>70</v>
      </c>
      <c r="B15">
        <v>2017</v>
      </c>
      <c r="C15" s="1" t="s">
        <v>85</v>
      </c>
      <c r="D15" t="s">
        <v>16</v>
      </c>
      <c r="E15" t="s">
        <v>17</v>
      </c>
      <c r="F15" t="s">
        <v>86</v>
      </c>
      <c r="G15">
        <v>18.47</v>
      </c>
      <c r="H15">
        <v>-200</v>
      </c>
      <c r="I15">
        <v>-5</v>
      </c>
      <c r="J15">
        <f t="shared" si="0"/>
        <v>-3699</v>
      </c>
    </row>
    <row r="16" spans="1:10" x14ac:dyDescent="0.15">
      <c r="A16" t="s">
        <v>70</v>
      </c>
      <c r="B16">
        <v>2017</v>
      </c>
      <c r="C16" s="1" t="s">
        <v>87</v>
      </c>
      <c r="D16" t="s">
        <v>12</v>
      </c>
      <c r="E16" t="s">
        <v>13</v>
      </c>
      <c r="F16" t="s">
        <v>14</v>
      </c>
      <c r="G16">
        <v>4800</v>
      </c>
      <c r="H16">
        <v>1</v>
      </c>
      <c r="I16">
        <v>0</v>
      </c>
      <c r="J16">
        <f t="shared" si="0"/>
        <v>4800</v>
      </c>
    </row>
    <row r="17" spans="1:15" x14ac:dyDescent="0.15">
      <c r="A17" t="s">
        <v>70</v>
      </c>
      <c r="B17">
        <v>2017</v>
      </c>
      <c r="C17" s="1" t="s">
        <v>88</v>
      </c>
      <c r="D17" t="s">
        <v>16</v>
      </c>
      <c r="E17" t="s">
        <v>17</v>
      </c>
      <c r="F17" t="s">
        <v>89</v>
      </c>
      <c r="G17">
        <v>12.734999999999999</v>
      </c>
      <c r="H17">
        <v>-200</v>
      </c>
      <c r="I17">
        <v>-5.05</v>
      </c>
      <c r="J17">
        <f t="shared" si="0"/>
        <v>-2552.0500000000002</v>
      </c>
    </row>
    <row r="18" spans="1:15" x14ac:dyDescent="0.15">
      <c r="A18" t="s">
        <v>70</v>
      </c>
      <c r="B18">
        <v>2017</v>
      </c>
      <c r="C18" s="1" t="s">
        <v>90</v>
      </c>
      <c r="D18" t="s">
        <v>16</v>
      </c>
      <c r="E18" t="s">
        <v>17</v>
      </c>
      <c r="F18" t="s">
        <v>72</v>
      </c>
      <c r="G18">
        <v>16.53</v>
      </c>
      <c r="H18">
        <v>-200</v>
      </c>
      <c r="I18">
        <v>-5.07</v>
      </c>
      <c r="J18">
        <f t="shared" si="0"/>
        <v>-3311.07</v>
      </c>
      <c r="O18" t="s">
        <v>91</v>
      </c>
    </row>
    <row r="19" spans="1:15" x14ac:dyDescent="0.15">
      <c r="A19" t="s">
        <v>70</v>
      </c>
      <c r="B19">
        <v>2017</v>
      </c>
      <c r="C19" s="1" t="s">
        <v>40</v>
      </c>
      <c r="D19" t="s">
        <v>12</v>
      </c>
      <c r="E19" t="s">
        <v>28</v>
      </c>
      <c r="G19">
        <v>6.13</v>
      </c>
      <c r="H19">
        <v>1</v>
      </c>
      <c r="I19">
        <v>0</v>
      </c>
      <c r="J19">
        <f t="shared" si="0"/>
        <v>6.13</v>
      </c>
    </row>
    <row r="20" spans="1:15" x14ac:dyDescent="0.15">
      <c r="A20" t="s">
        <v>70</v>
      </c>
      <c r="B20">
        <v>2017</v>
      </c>
      <c r="C20" s="1" t="s">
        <v>66</v>
      </c>
      <c r="D20" t="s">
        <v>12</v>
      </c>
      <c r="E20" t="s">
        <v>13</v>
      </c>
      <c r="F20" t="s">
        <v>14</v>
      </c>
      <c r="G20">
        <v>7000</v>
      </c>
      <c r="H20">
        <v>1</v>
      </c>
      <c r="I20">
        <v>0</v>
      </c>
      <c r="J20">
        <f t="shared" si="0"/>
        <v>7000</v>
      </c>
    </row>
    <row r="21" spans="1:15" x14ac:dyDescent="0.15">
      <c r="A21" t="s">
        <v>70</v>
      </c>
      <c r="B21">
        <v>2017</v>
      </c>
      <c r="C21" s="1" t="s">
        <v>92</v>
      </c>
      <c r="D21" t="s">
        <v>16</v>
      </c>
      <c r="E21" t="s">
        <v>17</v>
      </c>
      <c r="F21" t="s">
        <v>84</v>
      </c>
      <c r="G21">
        <v>9.2100000000000009</v>
      </c>
      <c r="H21">
        <v>-700</v>
      </c>
      <c r="I21">
        <v>-5</v>
      </c>
      <c r="J21">
        <f t="shared" si="0"/>
        <v>-6452.0000000000009</v>
      </c>
    </row>
    <row r="22" spans="1:15" x14ac:dyDescent="0.15">
      <c r="A22" t="s">
        <v>70</v>
      </c>
      <c r="B22">
        <v>2017</v>
      </c>
      <c r="C22" s="1" t="s">
        <v>93</v>
      </c>
      <c r="D22" t="s">
        <v>12</v>
      </c>
      <c r="E22" t="s">
        <v>13</v>
      </c>
      <c r="F22" t="s">
        <v>14</v>
      </c>
      <c r="G22">
        <v>10000</v>
      </c>
      <c r="H22">
        <v>1</v>
      </c>
      <c r="I22">
        <v>0</v>
      </c>
      <c r="J22">
        <f t="shared" si="0"/>
        <v>10000</v>
      </c>
    </row>
    <row r="23" spans="1:15" x14ac:dyDescent="0.15">
      <c r="A23" t="s">
        <v>70</v>
      </c>
      <c r="B23">
        <v>2017</v>
      </c>
      <c r="C23" s="1" t="s">
        <v>41</v>
      </c>
      <c r="D23" t="s">
        <v>16</v>
      </c>
      <c r="E23" t="s">
        <v>17</v>
      </c>
      <c r="F23" t="s">
        <v>72</v>
      </c>
      <c r="G23">
        <v>15.51</v>
      </c>
      <c r="H23">
        <v>-600</v>
      </c>
      <c r="I23">
        <v>-5.19</v>
      </c>
      <c r="J23">
        <f t="shared" si="0"/>
        <v>-9311.19</v>
      </c>
    </row>
    <row r="24" spans="1:15" x14ac:dyDescent="0.15">
      <c r="A24" t="s">
        <v>70</v>
      </c>
      <c r="B24">
        <v>2017</v>
      </c>
      <c r="C24" s="1" t="s">
        <v>97</v>
      </c>
      <c r="D24" t="s">
        <v>12</v>
      </c>
      <c r="E24" t="s">
        <v>13</v>
      </c>
      <c r="F24" t="s">
        <v>14</v>
      </c>
      <c r="G24">
        <v>3500</v>
      </c>
      <c r="H24">
        <v>1</v>
      </c>
      <c r="I24">
        <v>0</v>
      </c>
      <c r="J24">
        <f t="shared" si="0"/>
        <v>3500</v>
      </c>
    </row>
    <row r="25" spans="1:15" x14ac:dyDescent="0.15">
      <c r="A25" t="s">
        <v>70</v>
      </c>
      <c r="B25">
        <v>2017</v>
      </c>
      <c r="C25" s="1" t="s">
        <v>46</v>
      </c>
      <c r="D25" t="s">
        <v>12</v>
      </c>
      <c r="E25" t="s">
        <v>45</v>
      </c>
      <c r="F25" t="s">
        <v>86</v>
      </c>
      <c r="G25">
        <v>11.4</v>
      </c>
      <c r="H25">
        <v>1</v>
      </c>
      <c r="J25">
        <f t="shared" si="0"/>
        <v>11.4</v>
      </c>
    </row>
    <row r="26" spans="1:15" x14ac:dyDescent="0.15">
      <c r="A26" t="s">
        <v>70</v>
      </c>
      <c r="B26">
        <v>2017</v>
      </c>
      <c r="C26" s="1" t="s">
        <v>46</v>
      </c>
      <c r="D26" t="s">
        <v>12</v>
      </c>
      <c r="E26" t="s">
        <v>45</v>
      </c>
      <c r="F26" t="s">
        <v>89</v>
      </c>
      <c r="G26">
        <v>70</v>
      </c>
      <c r="H26">
        <v>1</v>
      </c>
      <c r="J26">
        <f t="shared" si="0"/>
        <v>70</v>
      </c>
    </row>
    <row r="27" spans="1:15" x14ac:dyDescent="0.15">
      <c r="A27" t="s">
        <v>70</v>
      </c>
      <c r="B27">
        <v>2017</v>
      </c>
      <c r="C27" s="1" t="s">
        <v>98</v>
      </c>
      <c r="D27" t="s">
        <v>16</v>
      </c>
      <c r="E27" t="s">
        <v>17</v>
      </c>
      <c r="F27" t="s">
        <v>89</v>
      </c>
      <c r="G27">
        <v>12.09</v>
      </c>
      <c r="H27">
        <v>-400</v>
      </c>
      <c r="I27">
        <v>0</v>
      </c>
      <c r="J27">
        <f t="shared" si="0"/>
        <v>-4836</v>
      </c>
    </row>
    <row r="28" spans="1:15" x14ac:dyDescent="0.15">
      <c r="A28" t="s">
        <v>70</v>
      </c>
      <c r="B28">
        <v>2017</v>
      </c>
      <c r="C28" s="1" t="s">
        <v>95</v>
      </c>
      <c r="D28" t="s">
        <v>12</v>
      </c>
      <c r="E28" t="s">
        <v>45</v>
      </c>
      <c r="F28" t="s">
        <v>72</v>
      </c>
      <c r="G28">
        <v>671</v>
      </c>
      <c r="H28">
        <v>1</v>
      </c>
      <c r="I28">
        <v>0</v>
      </c>
      <c r="J28">
        <f t="shared" si="0"/>
        <v>671</v>
      </c>
    </row>
    <row r="29" spans="1:15" x14ac:dyDescent="0.15">
      <c r="A29" t="s">
        <v>70</v>
      </c>
      <c r="B29">
        <v>2017</v>
      </c>
      <c r="C29" s="1" t="s">
        <v>99</v>
      </c>
      <c r="D29" t="s">
        <v>12</v>
      </c>
      <c r="E29" t="s">
        <v>45</v>
      </c>
      <c r="F29" t="s">
        <v>78</v>
      </c>
      <c r="G29">
        <v>60</v>
      </c>
      <c r="H29">
        <v>1</v>
      </c>
      <c r="J29">
        <f t="shared" si="0"/>
        <v>60</v>
      </c>
    </row>
    <row r="30" spans="1:15" x14ac:dyDescent="0.15">
      <c r="A30" t="s">
        <v>70</v>
      </c>
      <c r="B30">
        <v>2017</v>
      </c>
      <c r="C30" s="1" t="s">
        <v>48</v>
      </c>
      <c r="D30" t="s">
        <v>12</v>
      </c>
      <c r="E30" t="s">
        <v>28</v>
      </c>
      <c r="G30">
        <v>2.82</v>
      </c>
      <c r="H30">
        <v>1</v>
      </c>
      <c r="I30">
        <v>0</v>
      </c>
      <c r="J30">
        <f t="shared" si="0"/>
        <v>2.82</v>
      </c>
    </row>
    <row r="31" spans="1:15" x14ac:dyDescent="0.15">
      <c r="A31" t="s">
        <v>70</v>
      </c>
      <c r="B31">
        <v>2017</v>
      </c>
      <c r="C31" s="1" t="s">
        <v>56</v>
      </c>
      <c r="D31" t="s">
        <v>12</v>
      </c>
      <c r="E31" t="s">
        <v>13</v>
      </c>
      <c r="G31">
        <v>7000</v>
      </c>
      <c r="H31">
        <v>1</v>
      </c>
      <c r="I31">
        <v>0</v>
      </c>
      <c r="J31">
        <f t="shared" si="0"/>
        <v>7000</v>
      </c>
    </row>
    <row r="32" spans="1:15" x14ac:dyDescent="0.15">
      <c r="A32" t="s">
        <v>70</v>
      </c>
      <c r="B32">
        <v>2017</v>
      </c>
      <c r="C32" s="1" t="s">
        <v>109</v>
      </c>
      <c r="D32" t="s">
        <v>16</v>
      </c>
      <c r="E32" t="s">
        <v>17</v>
      </c>
      <c r="F32" t="s">
        <v>110</v>
      </c>
      <c r="G32">
        <v>30.9</v>
      </c>
      <c r="H32">
        <v>-100</v>
      </c>
      <c r="I32">
        <v>-5</v>
      </c>
      <c r="J32">
        <f t="shared" si="0"/>
        <v>-3095</v>
      </c>
    </row>
    <row r="33" spans="1:10" x14ac:dyDescent="0.15">
      <c r="A33" t="s">
        <v>70</v>
      </c>
      <c r="B33">
        <v>2017</v>
      </c>
      <c r="C33" s="1" t="s">
        <v>111</v>
      </c>
      <c r="D33" t="s">
        <v>12</v>
      </c>
      <c r="E33" t="s">
        <v>45</v>
      </c>
      <c r="F33" t="s">
        <v>112</v>
      </c>
      <c r="G33">
        <v>173</v>
      </c>
      <c r="H33">
        <v>1</v>
      </c>
      <c r="I33">
        <v>0</v>
      </c>
      <c r="J33">
        <f t="shared" si="0"/>
        <v>173</v>
      </c>
    </row>
    <row r="34" spans="1:10" x14ac:dyDescent="0.15">
      <c r="A34" t="s">
        <v>70</v>
      </c>
      <c r="B34">
        <v>2017</v>
      </c>
      <c r="C34" s="1" t="s">
        <v>113</v>
      </c>
      <c r="D34" t="s">
        <v>16</v>
      </c>
      <c r="E34" t="s">
        <v>17</v>
      </c>
      <c r="F34" t="s">
        <v>114</v>
      </c>
      <c r="G34">
        <v>9.48</v>
      </c>
      <c r="H34">
        <v>-300</v>
      </c>
      <c r="I34">
        <v>-5</v>
      </c>
      <c r="J34">
        <f t="shared" si="0"/>
        <v>-2849</v>
      </c>
    </row>
    <row r="35" spans="1:10" x14ac:dyDescent="0.15">
      <c r="A35" t="s">
        <v>70</v>
      </c>
      <c r="B35">
        <v>2017</v>
      </c>
      <c r="C35" s="1" t="s">
        <v>115</v>
      </c>
      <c r="D35" t="s">
        <v>12</v>
      </c>
      <c r="E35" t="s">
        <v>45</v>
      </c>
      <c r="F35" t="s">
        <v>74</v>
      </c>
      <c r="G35">
        <v>303</v>
      </c>
      <c r="H35">
        <v>1</v>
      </c>
      <c r="I35">
        <v>0</v>
      </c>
      <c r="J35">
        <f t="shared" si="0"/>
        <v>303</v>
      </c>
    </row>
    <row r="36" spans="1:10" x14ac:dyDescent="0.15">
      <c r="A36" t="s">
        <v>70</v>
      </c>
      <c r="B36">
        <v>2017</v>
      </c>
      <c r="C36" s="1" t="s">
        <v>116</v>
      </c>
      <c r="D36" t="s">
        <v>12</v>
      </c>
      <c r="E36" t="s">
        <v>13</v>
      </c>
      <c r="G36">
        <v>3000</v>
      </c>
      <c r="H36">
        <v>1</v>
      </c>
      <c r="I36">
        <v>0</v>
      </c>
      <c r="J36">
        <f t="shared" si="0"/>
        <v>3000</v>
      </c>
    </row>
    <row r="37" spans="1:10" x14ac:dyDescent="0.15">
      <c r="A37" t="s">
        <v>70</v>
      </c>
      <c r="B37">
        <v>2017</v>
      </c>
      <c r="C37" s="1" t="s">
        <v>117</v>
      </c>
      <c r="D37" t="s">
        <v>12</v>
      </c>
      <c r="E37" t="s">
        <v>45</v>
      </c>
      <c r="F37" t="s">
        <v>82</v>
      </c>
      <c r="G37">
        <v>20</v>
      </c>
      <c r="H37">
        <v>1</v>
      </c>
      <c r="I37">
        <v>0</v>
      </c>
      <c r="J37">
        <f t="shared" si="0"/>
        <v>20</v>
      </c>
    </row>
    <row r="38" spans="1:10" x14ac:dyDescent="0.15">
      <c r="A38" t="s">
        <v>70</v>
      </c>
      <c r="B38">
        <v>2017</v>
      </c>
      <c r="C38" s="1" t="s">
        <v>76</v>
      </c>
      <c r="D38" t="s">
        <v>12</v>
      </c>
      <c r="E38" t="s">
        <v>28</v>
      </c>
      <c r="G38">
        <v>3.18</v>
      </c>
      <c r="H38">
        <v>1</v>
      </c>
      <c r="I38">
        <v>0</v>
      </c>
      <c r="J38">
        <f t="shared" si="0"/>
        <v>3.18</v>
      </c>
    </row>
    <row r="39" spans="1:10" x14ac:dyDescent="0.15">
      <c r="A39" t="s">
        <v>70</v>
      </c>
      <c r="B39">
        <v>2017</v>
      </c>
      <c r="C39" s="1" t="s">
        <v>76</v>
      </c>
      <c r="D39" t="s">
        <v>16</v>
      </c>
      <c r="E39" t="s">
        <v>17</v>
      </c>
      <c r="F39" t="s">
        <v>118</v>
      </c>
      <c r="G39">
        <v>14.08</v>
      </c>
      <c r="H39">
        <v>-300</v>
      </c>
      <c r="I39">
        <v>-5</v>
      </c>
      <c r="J39">
        <f t="shared" si="0"/>
        <v>-4229</v>
      </c>
    </row>
    <row r="40" spans="1:10" x14ac:dyDescent="0.15">
      <c r="A40" t="s">
        <v>70</v>
      </c>
      <c r="B40">
        <v>2017</v>
      </c>
      <c r="C40" s="1" t="s">
        <v>121</v>
      </c>
      <c r="D40" t="s">
        <v>12</v>
      </c>
      <c r="E40" t="s">
        <v>13</v>
      </c>
      <c r="G40">
        <v>4000</v>
      </c>
      <c r="H40">
        <v>1</v>
      </c>
      <c r="I40">
        <v>0</v>
      </c>
      <c r="J40">
        <f t="shared" si="0"/>
        <v>4000</v>
      </c>
    </row>
    <row r="41" spans="1:10" x14ac:dyDescent="0.15">
      <c r="A41" t="s">
        <v>70</v>
      </c>
      <c r="B41">
        <v>2017</v>
      </c>
      <c r="C41" s="1" t="s">
        <v>119</v>
      </c>
      <c r="D41" t="s">
        <v>16</v>
      </c>
      <c r="E41" t="s">
        <v>17</v>
      </c>
      <c r="F41" t="s">
        <v>120</v>
      </c>
      <c r="G41">
        <v>9.33</v>
      </c>
      <c r="H41">
        <v>-300</v>
      </c>
      <c r="I41">
        <v>-5</v>
      </c>
      <c r="J41">
        <f t="shared" si="0"/>
        <v>-2804</v>
      </c>
    </row>
    <row r="42" spans="1:10" x14ac:dyDescent="0.15">
      <c r="A42" t="s">
        <v>70</v>
      </c>
      <c r="B42">
        <v>2017</v>
      </c>
      <c r="C42" s="1" t="s">
        <v>122</v>
      </c>
      <c r="D42" t="s">
        <v>12</v>
      </c>
      <c r="E42" t="s">
        <v>13</v>
      </c>
      <c r="G42">
        <v>4000</v>
      </c>
      <c r="H42">
        <v>1</v>
      </c>
      <c r="I42">
        <v>0</v>
      </c>
      <c r="J42">
        <f t="shared" si="0"/>
        <v>4000</v>
      </c>
    </row>
    <row r="43" spans="1:10" x14ac:dyDescent="0.15">
      <c r="A43" t="s">
        <v>70</v>
      </c>
      <c r="B43">
        <v>2017</v>
      </c>
      <c r="C43" s="1" t="s">
        <v>123</v>
      </c>
      <c r="D43" t="s">
        <v>16</v>
      </c>
      <c r="E43" t="s">
        <v>17</v>
      </c>
      <c r="F43" t="s">
        <v>124</v>
      </c>
      <c r="G43">
        <v>27.78</v>
      </c>
      <c r="H43">
        <v>-100</v>
      </c>
      <c r="I43">
        <v>-5</v>
      </c>
      <c r="J43">
        <f t="shared" si="0"/>
        <v>-2783</v>
      </c>
    </row>
    <row r="44" spans="1:10" x14ac:dyDescent="0.15">
      <c r="A44" t="s">
        <v>70</v>
      </c>
      <c r="B44">
        <v>2017</v>
      </c>
      <c r="C44" s="1" t="s">
        <v>125</v>
      </c>
      <c r="D44" t="s">
        <v>16</v>
      </c>
      <c r="E44" t="s">
        <v>17</v>
      </c>
      <c r="F44" t="s">
        <v>114</v>
      </c>
      <c r="G44">
        <v>9.1</v>
      </c>
      <c r="H44">
        <v>-400</v>
      </c>
      <c r="I44">
        <v>-5</v>
      </c>
      <c r="J44">
        <f t="shared" si="0"/>
        <v>-3645</v>
      </c>
    </row>
    <row r="45" spans="1:10" x14ac:dyDescent="0.15">
      <c r="A45" t="s">
        <v>70</v>
      </c>
      <c r="B45">
        <v>2017</v>
      </c>
      <c r="C45" s="1" t="s">
        <v>65</v>
      </c>
      <c r="D45" t="s">
        <v>12</v>
      </c>
      <c r="E45" t="s">
        <v>13</v>
      </c>
      <c r="G45">
        <v>8000</v>
      </c>
      <c r="H45">
        <v>1</v>
      </c>
      <c r="J45">
        <f t="shared" si="0"/>
        <v>8000</v>
      </c>
    </row>
    <row r="46" spans="1:10" x14ac:dyDescent="0.15">
      <c r="A46" t="s">
        <v>70</v>
      </c>
      <c r="B46">
        <v>2017</v>
      </c>
      <c r="C46" s="1" t="s">
        <v>65</v>
      </c>
      <c r="D46" t="s">
        <v>12</v>
      </c>
      <c r="E46" t="s">
        <v>28</v>
      </c>
      <c r="G46">
        <v>2.67</v>
      </c>
      <c r="H46">
        <v>1</v>
      </c>
      <c r="J46">
        <f t="shared" si="0"/>
        <v>2.67</v>
      </c>
    </row>
    <row r="47" spans="1:10" x14ac:dyDescent="0.15">
      <c r="A47" t="s">
        <v>70</v>
      </c>
      <c r="B47">
        <v>2017</v>
      </c>
      <c r="C47" s="1" t="s">
        <v>65</v>
      </c>
      <c r="D47" t="s">
        <v>16</v>
      </c>
      <c r="E47" t="s">
        <v>17</v>
      </c>
      <c r="F47" t="s">
        <v>126</v>
      </c>
      <c r="G47">
        <v>1.0189999999999999</v>
      </c>
      <c r="H47">
        <v>-3000</v>
      </c>
      <c r="I47">
        <v>-5</v>
      </c>
      <c r="J47">
        <f t="shared" si="0"/>
        <v>-3061.9999999999995</v>
      </c>
    </row>
    <row r="48" spans="1:10" x14ac:dyDescent="0.15">
      <c r="A48" t="s">
        <v>70</v>
      </c>
      <c r="B48">
        <v>2018</v>
      </c>
      <c r="C48" s="1" t="s">
        <v>127</v>
      </c>
      <c r="D48" t="s">
        <v>16</v>
      </c>
      <c r="E48" t="s">
        <v>17</v>
      </c>
      <c r="F48" t="s">
        <v>118</v>
      </c>
      <c r="G48">
        <v>12.58</v>
      </c>
      <c r="H48">
        <v>-400</v>
      </c>
      <c r="I48">
        <v>-5</v>
      </c>
      <c r="J48">
        <f t="shared" si="0"/>
        <v>-5037</v>
      </c>
    </row>
    <row r="49" spans="1:10" x14ac:dyDescent="0.15">
      <c r="A49" t="s">
        <v>70</v>
      </c>
      <c r="B49">
        <v>2018</v>
      </c>
      <c r="C49" s="1" t="s">
        <v>128</v>
      </c>
      <c r="D49" t="s">
        <v>12</v>
      </c>
      <c r="E49" t="s">
        <v>13</v>
      </c>
      <c r="G49">
        <v>4000</v>
      </c>
      <c r="H49">
        <v>1</v>
      </c>
      <c r="J49">
        <f t="shared" si="0"/>
        <v>4000</v>
      </c>
    </row>
    <row r="50" spans="1:10" x14ac:dyDescent="0.15">
      <c r="A50" t="s">
        <v>70</v>
      </c>
      <c r="B50">
        <v>2018</v>
      </c>
      <c r="C50" s="1" t="s">
        <v>129</v>
      </c>
      <c r="D50" t="s">
        <v>12</v>
      </c>
      <c r="E50" t="s">
        <v>13</v>
      </c>
      <c r="G50">
        <v>9500</v>
      </c>
      <c r="H50">
        <v>1</v>
      </c>
      <c r="J50">
        <f t="shared" si="0"/>
        <v>9500</v>
      </c>
    </row>
    <row r="51" spans="1:10" x14ac:dyDescent="0.15">
      <c r="A51" t="s">
        <v>70</v>
      </c>
      <c r="B51">
        <v>2018</v>
      </c>
      <c r="C51" s="1" t="s">
        <v>129</v>
      </c>
      <c r="D51" t="s">
        <v>16</v>
      </c>
      <c r="E51" t="s">
        <v>17</v>
      </c>
      <c r="F51" t="s">
        <v>131</v>
      </c>
      <c r="G51">
        <v>48.73</v>
      </c>
      <c r="H51">
        <v>-100</v>
      </c>
      <c r="I51">
        <v>-5</v>
      </c>
      <c r="J51">
        <f t="shared" si="0"/>
        <v>-4878</v>
      </c>
    </row>
    <row r="52" spans="1:10" x14ac:dyDescent="0.15">
      <c r="A52" t="s">
        <v>70</v>
      </c>
      <c r="B52">
        <v>2018</v>
      </c>
      <c r="C52" s="1" t="s">
        <v>130</v>
      </c>
      <c r="D52" t="s">
        <v>16</v>
      </c>
      <c r="E52" t="s">
        <v>17</v>
      </c>
      <c r="F52" t="s">
        <v>132</v>
      </c>
      <c r="G52">
        <v>14.86</v>
      </c>
      <c r="H52">
        <v>-200</v>
      </c>
      <c r="I52">
        <v>-5</v>
      </c>
      <c r="J52">
        <f t="shared" si="0"/>
        <v>-2977</v>
      </c>
    </row>
    <row r="53" spans="1:10" x14ac:dyDescent="0.15">
      <c r="B53">
        <v>2018</v>
      </c>
      <c r="C53" s="1" t="s">
        <v>83</v>
      </c>
      <c r="D53" t="s">
        <v>16</v>
      </c>
      <c r="E53" t="s">
        <v>17</v>
      </c>
      <c r="F53" t="s">
        <v>114</v>
      </c>
      <c r="G53">
        <v>9.2100000000000009</v>
      </c>
      <c r="H53">
        <v>-600</v>
      </c>
      <c r="I53">
        <v>-5</v>
      </c>
      <c r="J53">
        <f t="shared" si="0"/>
        <v>-5531.0000000000009</v>
      </c>
    </row>
    <row r="54" spans="1:10" x14ac:dyDescent="0.15">
      <c r="B54">
        <v>2018</v>
      </c>
      <c r="J54">
        <f t="shared" si="0"/>
        <v>0</v>
      </c>
    </row>
    <row r="55" spans="1:10" x14ac:dyDescent="0.15">
      <c r="J55">
        <f t="shared" si="0"/>
        <v>0</v>
      </c>
    </row>
    <row r="56" spans="1:10" x14ac:dyDescent="0.15">
      <c r="J56">
        <f t="shared" si="0"/>
        <v>0</v>
      </c>
    </row>
    <row r="57" spans="1:10" x14ac:dyDescent="0.15">
      <c r="J57">
        <f t="shared" si="0"/>
        <v>0</v>
      </c>
    </row>
    <row r="58" spans="1:10" x14ac:dyDescent="0.15">
      <c r="J58">
        <f t="shared" si="0"/>
        <v>0</v>
      </c>
    </row>
    <row r="59" spans="1:10" x14ac:dyDescent="0.15">
      <c r="J59">
        <f t="shared" si="0"/>
        <v>0</v>
      </c>
    </row>
    <row r="60" spans="1:10" x14ac:dyDescent="0.15">
      <c r="J60">
        <f t="shared" si="0"/>
        <v>0</v>
      </c>
    </row>
    <row r="61" spans="1:10" x14ac:dyDescent="0.15">
      <c r="J61">
        <f t="shared" si="0"/>
        <v>0</v>
      </c>
    </row>
    <row r="62" spans="1:10" x14ac:dyDescent="0.15">
      <c r="J62">
        <f t="shared" si="0"/>
        <v>0</v>
      </c>
    </row>
    <row r="63" spans="1:10" x14ac:dyDescent="0.15">
      <c r="J63">
        <f t="shared" si="0"/>
        <v>0</v>
      </c>
    </row>
  </sheetData>
  <autoFilter ref="A1:J63"/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</vt:lpstr>
      <vt:lpstr>00101现金流1</vt:lpstr>
      <vt:lpstr>00102现金流2</vt:lpstr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Wu</dc:creator>
  <cp:lastModifiedBy>wu</cp:lastModifiedBy>
  <dcterms:created xsi:type="dcterms:W3CDTF">2017-03-24T07:28:00Z</dcterms:created>
  <dcterms:modified xsi:type="dcterms:W3CDTF">2018-03-29T13:27:19Z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